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Ressources" sheetId="1" state="visible" r:id="rId2"/>
    <sheet name="Installations" sheetId="2" state="visible" r:id="rId3"/>
    <sheet name="Recherches" sheetId="3" state="visible" r:id="rId4"/>
    <sheet name="Feuille 7" sheetId="4" state="visible" r:id="rId5"/>
    <sheet name="Feuille 8" sheetId="5" state="visible" r:id="rId6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<sst xmlns="http://schemas.openxmlformats.org/spreadsheetml/2006/main" count="362" uniqueCount="98">
  <si>
    <t xml:space="preserve">Niveau →</t>
  </si>
  <si>
    <t xml:space="preserve">Ress↓</t>
  </si>
  <si>
    <t xml:space="preserve">Constructions ↓</t>
  </si>
  <si>
    <t xml:space="preserve">Champ de culture 1</t>
  </si>
  <si>
    <t xml:space="preserve">Bois</t>
  </si>
  <si>
    <t xml:space="preserve">Champ de culture 2</t>
  </si>
  <si>
    <t xml:space="preserve">Eau</t>
  </si>
  <si>
    <t xml:space="preserve">Production →</t>
  </si>
  <si>
    <t xml:space="preserve">Prod/h</t>
  </si>
  <si>
    <t xml:space="preserve">Salle des racines 1</t>
  </si>
  <si>
    <t xml:space="preserve">Food</t>
  </si>
  <si>
    <t xml:space="preserve">Salle des racines 2</t>
  </si>
  <si>
    <t xml:space="preserve">Salle des racines 3</t>
  </si>
  <si>
    <t xml:space="preserve">Source minérale 1</t>
  </si>
  <si>
    <t xml:space="preserve">Source minérale 2</t>
  </si>
  <si>
    <t xml:space="preserve">Source minérale 3</t>
  </si>
  <si>
    <t xml:space="preserve">Stock de nourriture</t>
  </si>
  <si>
    <t xml:space="preserve">Stock de bois</t>
  </si>
  <si>
    <t xml:space="preserve">Poche d'eau</t>
  </si>
  <si>
    <t xml:space="preserve">Chambre impériale</t>
  </si>
  <si>
    <t xml:space="preserve">Atelier</t>
  </si>
  <si>
    <t xml:space="preserve">Caserne</t>
  </si>
  <si>
    <t xml:space="preserve">Laboratoire</t>
  </si>
  <si>
    <t xml:space="preserve">Dôme</t>
  </si>
  <si>
    <t xml:space="preserve">Loge impériale</t>
  </si>
  <si>
    <t xml:space="preserve">Sanctuaire héroïque 1</t>
  </si>
  <si>
    <t xml:space="preserve">Sanctuaire héroïque 2</t>
  </si>
  <si>
    <t xml:space="preserve">Sanctuaire héroïque 3</t>
  </si>
  <si>
    <t xml:space="preserve">Salle d'entraînement</t>
  </si>
  <si>
    <t xml:space="preserve">Érudition 1</t>
  </si>
  <si>
    <t xml:space="preserve">X</t>
  </si>
  <si>
    <t xml:space="preserve">Érudition 2</t>
  </si>
  <si>
    <t xml:space="preserve">Thermique 1</t>
  </si>
  <si>
    <t xml:space="preserve">Ouv</t>
  </si>
  <si>
    <t xml:space="preserve">Thermique 2</t>
  </si>
  <si>
    <t xml:space="preserve">Thermique 3</t>
  </si>
  <si>
    <t xml:space="preserve">L'analyseur 1</t>
  </si>
  <si>
    <t xml:space="preserve">L'analyseur 2</t>
  </si>
  <si>
    <t xml:space="preserve">L'analyseur 3</t>
  </si>
  <si>
    <t xml:space="preserve">Phéromone</t>
  </si>
  <si>
    <t xml:space="preserve">Mandibule 1</t>
  </si>
  <si>
    <t xml:space="preserve">Mandibule 2</t>
  </si>
  <si>
    <t xml:space="preserve">Mandibule 3</t>
  </si>
  <si>
    <t xml:space="preserve">Carapace 1</t>
  </si>
  <si>
    <t xml:space="preserve">Carapace 2</t>
  </si>
  <si>
    <t xml:space="preserve">Carapace 3</t>
  </si>
  <si>
    <t xml:space="preserve">Satisfaction 1</t>
  </si>
  <si>
    <t xml:space="preserve">Satisfaction 2</t>
  </si>
  <si>
    <t xml:space="preserve">Satisfaction 3</t>
  </si>
  <si>
    <t xml:space="preserve">Vitesse d'attaque 1</t>
  </si>
  <si>
    <t xml:space="preserve">Vitesse d'attaque 2</t>
  </si>
  <si>
    <t xml:space="preserve">Vitesse de convois 1</t>
  </si>
  <si>
    <t xml:space="preserve">Vitesse de convois 2</t>
  </si>
  <si>
    <t xml:space="preserve">Vitesse de traque 1</t>
  </si>
  <si>
    <t xml:space="preserve">Vitesse de traque 2</t>
  </si>
  <si>
    <t xml:space="preserve">Soin 1</t>
  </si>
  <si>
    <t xml:space="preserve">Soin 2</t>
  </si>
  <si>
    <t xml:space="preserve">Pillage 1</t>
  </si>
  <si>
    <t xml:space="preserve">Pillage 2</t>
  </si>
  <si>
    <t xml:space="preserve">L'art de la guerre 1</t>
  </si>
  <si>
    <t xml:space="preserve">L'art de la guerre 2</t>
  </si>
  <si>
    <t xml:space="preserve">Génétique 1</t>
  </si>
  <si>
    <t xml:space="preserve">Génétique 2</t>
  </si>
  <si>
    <t xml:space="preserve">Génétique 3</t>
  </si>
  <si>
    <t xml:space="preserve">Toxique 1</t>
  </si>
  <si>
    <t xml:space="preserve">Toxique 2</t>
  </si>
  <si>
    <t xml:space="preserve">Ouv E</t>
  </si>
  <si>
    <t xml:space="preserve">Toxique 3</t>
  </si>
  <si>
    <t xml:space="preserve">Toxique 4</t>
  </si>
  <si>
    <t xml:space="preserve">Colonisation 1</t>
  </si>
  <si>
    <t xml:space="preserve">Colonisation 2</t>
  </si>
  <si>
    <t xml:space="preserve">Colonisation 3</t>
  </si>
  <si>
    <t xml:space="preserve">Colonisation 4</t>
  </si>
  <si>
    <t xml:space="preserve">Choisir le bâtiment →</t>
  </si>
  <si>
    <t xml:space="preserve">Salle des racines</t>
  </si>
  <si>
    <t xml:space="preserve">Satisfaction</t>
  </si>
  <si>
    <t xml:space="preserve">Choisir le niveau    →</t>
  </si>
  <si>
    <t xml:space="preserve">Ce bâtiment coûte  →</t>
  </si>
  <si>
    <t xml:space="preserve">Ressources ↓</t>
  </si>
  <si>
    <t xml:space="preserve">Installations ↓</t>
  </si>
  <si>
    <t xml:space="preserve">Recherches ↓</t>
  </si>
  <si>
    <t xml:space="preserve">Champ de culture </t>
  </si>
  <si>
    <t xml:space="preserve">Thermique</t>
  </si>
  <si>
    <t xml:space="preserve">L'analyseur</t>
  </si>
  <si>
    <t xml:space="preserve">Source minérale</t>
  </si>
  <si>
    <t xml:space="preserve">Mandibule</t>
  </si>
  <si>
    <t xml:space="preserve">Carapace</t>
  </si>
  <si>
    <t xml:space="preserve">Sanctuaire héroïque</t>
  </si>
  <si>
    <t xml:space="preserve">Vitesse d'attaque</t>
  </si>
  <si>
    <t xml:space="preserve">Vitesse de convois</t>
  </si>
  <si>
    <t xml:space="preserve">Érudition</t>
  </si>
  <si>
    <t xml:space="preserve">Vitesse de traque</t>
  </si>
  <si>
    <t xml:space="preserve">Soin</t>
  </si>
  <si>
    <t xml:space="preserve">Pillage</t>
  </si>
  <si>
    <t xml:space="preserve">L'art de la guerre</t>
  </si>
  <si>
    <t xml:space="preserve">Génétique</t>
  </si>
  <si>
    <t xml:space="preserve">Toxique</t>
  </si>
  <si>
    <t xml:space="preserve">Colonisation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</si>
</sst>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"/>
  </numFmts>
  <fonts count="10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mbria"/>
      <family val="0"/>
      <charset val="1"/>
    </font>
    <font>
      <b val="true"/>
      <i val="true"/>
      <sz val="11"/>
      <name val="Cambria"/>
      <family val="0"/>
      <charset val="1"/>
    </font>
    <font>
      <sz val="11"/>
      <name val="Cambria"/>
      <family val="0"/>
      <charset val="1"/>
    </font>
    <font>
      <b val="true"/>
      <sz val="11"/>
      <color rgb="FF000000"/>
      <name val="Arial"/>
      <family val="0"/>
      <charset val="1"/>
    </font>
    <font>
      <b val="true"/>
      <sz val="11"/>
      <name val="Cambria"/>
      <family val="1"/>
      <charset val="1"/>
    </font>
    <font>
      <b val="true"/>
      <sz val="11"/>
      <color rgb="FF000000"/>
      <name val="Cambria"/>
      <family val="1"/>
      <charset val="1"/>
    </font>
  </fonts>
  <fills count="18">
    <fill>
      <patternFill patternType="none"/>
    </fill>
    <fill>
      <patternFill patternType="gray125"/>
    </fill>
    <fill>
      <patternFill patternType="solid">
        <fgColor rgb="FF6AA84F"/>
        <bgColor rgb="FF808080"/>
      </patternFill>
    </fill>
    <fill>
      <patternFill patternType="solid">
        <fgColor rgb="FF999999"/>
        <bgColor rgb="FF808080"/>
      </patternFill>
    </fill>
    <fill>
      <patternFill patternType="solid">
        <fgColor rgb="FFC27BA0"/>
        <bgColor rgb="FF999999"/>
      </patternFill>
    </fill>
    <fill>
      <patternFill patternType="solid">
        <fgColor rgb="FF000000"/>
        <bgColor rgb="FF003300"/>
      </patternFill>
    </fill>
    <fill>
      <patternFill patternType="solid">
        <fgColor rgb="FF74381C"/>
        <bgColor rgb="FF434343"/>
      </patternFill>
    </fill>
    <fill>
      <patternFill patternType="solid">
        <fgColor rgb="FF1155CC"/>
        <bgColor rgb="FF3366FF"/>
      </patternFill>
    </fill>
    <fill>
      <patternFill patternType="solid">
        <fgColor rgb="FF434343"/>
        <bgColor rgb="FF333300"/>
      </patternFill>
    </fill>
    <fill>
      <patternFill patternType="solid">
        <fgColor rgb="FFCC0000"/>
        <bgColor rgb="FF800000"/>
      </patternFill>
    </fill>
    <fill>
      <patternFill patternType="solid">
        <fgColor rgb="FFE69138"/>
        <bgColor rgb="FFFF6600"/>
      </patternFill>
    </fill>
    <fill>
      <patternFill patternType="solid">
        <fgColor rgb="FFB45F06"/>
        <bgColor rgb="FFFF6600"/>
      </patternFill>
    </fill>
    <fill>
      <patternFill patternType="solid">
        <fgColor rgb="FFEEEEEE"/>
        <bgColor rgb="FFF3F3F3"/>
      </patternFill>
    </fill>
    <fill>
      <patternFill patternType="solid">
        <fgColor rgb="FFFFFFCC"/>
        <bgColor rgb="FFFFFFFF"/>
      </patternFill>
    </fill>
    <fill>
      <patternFill patternType="solid">
        <fgColor rgb="FFE6E6FF"/>
        <bgColor rgb="FFEEEEEE"/>
      </patternFill>
    </fill>
    <fill>
      <patternFill patternType="solid">
        <fgColor rgb="FFCCFF99"/>
        <bgColor rgb="FFFFFF99"/>
      </patternFill>
    </fill>
    <fill>
      <patternFill patternType="solid">
        <fgColor rgb="FFF3F3F3"/>
        <bgColor rgb="FFEEEEEE"/>
      </patternFill>
    </fill>
    <fill>
      <patternFill patternType="solid">
        <fgColor rgb="FFFFFFFF"/>
        <bgColor rgb="FFF3F3F3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5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5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6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6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9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7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7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7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11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11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12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1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5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14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15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1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1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1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8" fillId="1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1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1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1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16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16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17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45F06"/>
      <rgbColor rgb="FF800080"/>
      <rgbColor rgb="FF008080"/>
      <rgbColor rgb="FFC0C0C0"/>
      <rgbColor rgb="FF808080"/>
      <rgbColor rgb="FF9999FF"/>
      <rgbColor rgb="FF993366"/>
      <rgbColor rgb="FFFFFFCC"/>
      <rgbColor rgb="FFEEEEEE"/>
      <rgbColor rgb="FF660066"/>
      <rgbColor rgb="FFC27BA0"/>
      <rgbColor rgb="FF1155CC"/>
      <rgbColor rgb="FFE6E6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3F3F3"/>
      <rgbColor rgb="FFCCFF9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E69138"/>
      <rgbColor rgb="FFFF6600"/>
      <rgbColor rgb="FF666699"/>
      <rgbColor rgb="FF999999"/>
      <rgbColor rgb="FF003366"/>
      <rgbColor rgb="FF6AA84F"/>
      <rgbColor rgb="FF003300"/>
      <rgbColor rgb="FF333300"/>
      <rgbColor rgb="FF74381C"/>
      <rgbColor rgb="FF993366"/>
      <rgbColor rgb="FF333399"/>
      <rgbColor rgb="FF43434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H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1" topLeftCell="C2" activePane="bottomRight" state="frozen"/>
      <selection pane="topLeft" activeCell="A1" activeCellId="0" sqref="A1"/>
      <selection pane="topRight" activeCell="C1" activeCellId="0" sqref="C1"/>
      <selection pane="bottomLeft" activeCell="A2" activeCellId="0" sqref="A2"/>
      <selection pane="bottomRight" activeCell="B12" activeCellId="0" sqref="B12"/>
    </sheetView>
  </sheetViews>
  <sheetFormatPr defaultRowHeight="15.75" zeroHeight="false" outlineLevelRow="0" outlineLevelCol="0"/>
  <cols>
    <col collapsed="false" customWidth="true" hidden="false" outlineLevel="0" max="1" min="1" style="0" width="21.29"/>
    <col collapsed="false" customWidth="true" hidden="false" outlineLevel="0" max="2" min="2" style="0" width="7.29"/>
    <col collapsed="false" customWidth="true" hidden="false" outlineLevel="0" max="30" min="3" style="0" width="14.43"/>
    <col collapsed="false" customWidth="true" hidden="false" outlineLevel="0" max="31" min="31" style="0" width="15.42"/>
    <col collapsed="false" customWidth="true" hidden="false" outlineLevel="0" max="32" min="32" style="0" width="15.87"/>
    <col collapsed="false" customWidth="true" hidden="false" outlineLevel="0" max="33" min="33" style="0" width="16.43"/>
    <col collapsed="false" customWidth="true" hidden="false" outlineLevel="0" max="34" min="34" style="0" width="17.29"/>
    <col collapsed="false" customWidth="true" hidden="false" outlineLevel="0" max="1025" min="35" style="0" width="14.43"/>
  </cols>
  <sheetData>
    <row r="1" customFormat="false" ht="15.75" hidden="false" customHeight="false" outlineLevel="0" collapsed="false">
      <c r="A1" s="1" t="s">
        <v>0</v>
      </c>
      <c r="B1" s="2" t="s">
        <v>1</v>
      </c>
      <c r="C1" s="1" t="n">
        <v>1</v>
      </c>
      <c r="D1" s="1" t="n">
        <f aca="false">C1+1</f>
        <v>2</v>
      </c>
      <c r="E1" s="1" t="n">
        <f aca="false">D1+1</f>
        <v>3</v>
      </c>
      <c r="F1" s="1" t="n">
        <f aca="false">E1+1</f>
        <v>4</v>
      </c>
      <c r="G1" s="1" t="n">
        <f aca="false">F1+1</f>
        <v>5</v>
      </c>
      <c r="H1" s="1" t="n">
        <f aca="false">G1+1</f>
        <v>6</v>
      </c>
      <c r="I1" s="1" t="n">
        <f aca="false">H1+1</f>
        <v>7</v>
      </c>
      <c r="J1" s="1" t="n">
        <f aca="false">I1+1</f>
        <v>8</v>
      </c>
      <c r="K1" s="1" t="n">
        <f aca="false">J1+1</f>
        <v>9</v>
      </c>
      <c r="L1" s="1" t="n">
        <f aca="false">K1+1</f>
        <v>10</v>
      </c>
      <c r="M1" s="1" t="n">
        <f aca="false">L1+1</f>
        <v>11</v>
      </c>
      <c r="N1" s="1" t="n">
        <f aca="false">M1+1</f>
        <v>12</v>
      </c>
      <c r="O1" s="1" t="n">
        <f aca="false">N1+1</f>
        <v>13</v>
      </c>
      <c r="P1" s="1" t="n">
        <f aca="false">O1+1</f>
        <v>14</v>
      </c>
      <c r="Q1" s="1" t="n">
        <f aca="false">P1+1</f>
        <v>15</v>
      </c>
      <c r="R1" s="1" t="n">
        <f aca="false">Q1+1</f>
        <v>16</v>
      </c>
      <c r="S1" s="1" t="n">
        <f aca="false">R1+1</f>
        <v>17</v>
      </c>
      <c r="T1" s="1" t="n">
        <f aca="false">S1+1</f>
        <v>18</v>
      </c>
      <c r="U1" s="1" t="n">
        <f aca="false">T1+1</f>
        <v>19</v>
      </c>
      <c r="V1" s="1" t="n">
        <f aca="false">U1+1</f>
        <v>20</v>
      </c>
      <c r="W1" s="1" t="n">
        <f aca="false">V1+1</f>
        <v>21</v>
      </c>
      <c r="X1" s="1" t="n">
        <f aca="false">W1+1</f>
        <v>22</v>
      </c>
      <c r="Y1" s="1" t="n">
        <f aca="false">X1+1</f>
        <v>23</v>
      </c>
      <c r="Z1" s="1" t="n">
        <f aca="false">Y1+1</f>
        <v>24</v>
      </c>
      <c r="AA1" s="1" t="n">
        <f aca="false">Z1+1</f>
        <v>25</v>
      </c>
      <c r="AB1" s="1" t="n">
        <f aca="false">AA1+1</f>
        <v>26</v>
      </c>
      <c r="AC1" s="1" t="n">
        <f aca="false">AB1+1</f>
        <v>27</v>
      </c>
      <c r="AD1" s="1" t="n">
        <f aca="false">AC1+1</f>
        <v>28</v>
      </c>
      <c r="AE1" s="1" t="n">
        <f aca="false">AD1+1</f>
        <v>29</v>
      </c>
      <c r="AF1" s="1" t="n">
        <f aca="false">AE1+1</f>
        <v>30</v>
      </c>
      <c r="AG1" s="1" t="n">
        <f aca="false">AF1+1</f>
        <v>31</v>
      </c>
      <c r="AH1" s="1" t="n">
        <f aca="false">AG1+1</f>
        <v>32</v>
      </c>
    </row>
    <row r="2" customFormat="false" ht="15.75" hidden="false" customHeight="false" outlineLevel="0" collapsed="false">
      <c r="A2" s="3" t="s">
        <v>2</v>
      </c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</row>
    <row r="3" customFormat="false" ht="13.8" hidden="false" customHeight="false" outlineLevel="0" collapsed="false">
      <c r="A3" s="6" t="s">
        <v>3</v>
      </c>
      <c r="B3" s="7" t="s">
        <v>4</v>
      </c>
      <c r="C3" s="8" t="n">
        <v>150</v>
      </c>
      <c r="D3" s="8" t="n">
        <f aca="false">C3*1.9</f>
        <v>285</v>
      </c>
      <c r="E3" s="8" t="n">
        <f aca="false">D3*1.9</f>
        <v>541.5</v>
      </c>
      <c r="F3" s="8" t="n">
        <f aca="false">E3*1.9</f>
        <v>1028.85</v>
      </c>
      <c r="G3" s="8" t="n">
        <f aca="false">F3*1.9</f>
        <v>1954.815</v>
      </c>
      <c r="H3" s="8" t="n">
        <f aca="false">G3*1.9</f>
        <v>3714.1485</v>
      </c>
      <c r="I3" s="8" t="n">
        <f aca="false">H3*1.9</f>
        <v>7056.88215</v>
      </c>
      <c r="J3" s="8" t="n">
        <f aca="false">I3*1.9</f>
        <v>13408.076085</v>
      </c>
      <c r="K3" s="8" t="n">
        <f aca="false">J3*1.9</f>
        <v>25475.3445615</v>
      </c>
      <c r="L3" s="8" t="n">
        <f aca="false">K3*1.9</f>
        <v>48403.15466685</v>
      </c>
      <c r="M3" s="8" t="n">
        <f aca="false">L3*1.9</f>
        <v>91965.993867015</v>
      </c>
      <c r="N3" s="8" t="n">
        <f aca="false">M3*1.9</f>
        <v>174735.388347328</v>
      </c>
      <c r="O3" s="8" t="n">
        <f aca="false">N3*1.9</f>
        <v>331997.237859924</v>
      </c>
      <c r="P3" s="8" t="n">
        <f aca="false">O3*1.9</f>
        <v>630794.751933856</v>
      </c>
      <c r="Q3" s="8" t="n">
        <f aca="false">P3*1.9</f>
        <v>1198510.02867433</v>
      </c>
      <c r="R3" s="8" t="n">
        <f aca="false">Q3*1.9</f>
        <v>2277169.05448122</v>
      </c>
      <c r="S3" s="8" t="n">
        <f aca="false">R3*1.9</f>
        <v>4326621.20351432</v>
      </c>
      <c r="T3" s="8" t="n">
        <f aca="false">S3*1.9</f>
        <v>8220580.2866772</v>
      </c>
      <c r="U3" s="8" t="n">
        <f aca="false">T3*1.9</f>
        <v>15619102.5446867</v>
      </c>
      <c r="V3" s="8" t="n">
        <f aca="false">U3*1.9</f>
        <v>29676294.8349047</v>
      </c>
      <c r="W3" s="8" t="n">
        <f aca="false">V3*1.9</f>
        <v>56384960.1863189</v>
      </c>
      <c r="X3" s="8" t="n">
        <f aca="false">W3*1.9</f>
        <v>107131424.354006</v>
      </c>
      <c r="Y3" s="8" t="n">
        <f aca="false">X3*1.9</f>
        <v>203549706.272611</v>
      </c>
      <c r="Z3" s="8" t="n">
        <f aca="false">Y3*1.9</f>
        <v>386744441.917961</v>
      </c>
      <c r="AA3" s="8" t="n">
        <f aca="false">Z3*1.9</f>
        <v>734814439.644126</v>
      </c>
      <c r="AB3" s="8" t="n">
        <f aca="false">AA3*1.9</f>
        <v>1396147435.32384</v>
      </c>
      <c r="AC3" s="8" t="n">
        <f aca="false">AB3*1.9</f>
        <v>2652680127.1153</v>
      </c>
      <c r="AD3" s="8" t="n">
        <f aca="false">AC3*1.9</f>
        <v>5040092241.51906</v>
      </c>
      <c r="AE3" s="8" t="n">
        <f aca="false">AD3*1.9</f>
        <v>9576175258.88622</v>
      </c>
      <c r="AF3" s="8" t="n">
        <f aca="false">AE3*1.9</f>
        <v>18194732991.8838</v>
      </c>
      <c r="AG3" s="8" t="n">
        <f aca="false">AF3*1.9</f>
        <v>34569992684.5792</v>
      </c>
      <c r="AH3" s="8" t="n">
        <f aca="false">AG3*1.9</f>
        <v>65682986100.7006</v>
      </c>
    </row>
    <row r="4" customFormat="false" ht="13.8" hidden="false" customHeight="false" outlineLevel="0" collapsed="false">
      <c r="A4" s="6" t="s">
        <v>5</v>
      </c>
      <c r="B4" s="9" t="s">
        <v>6</v>
      </c>
      <c r="C4" s="9" t="n">
        <v>40</v>
      </c>
      <c r="D4" s="9" t="n">
        <f aca="false">C4*1.9</f>
        <v>76</v>
      </c>
      <c r="E4" s="9" t="n">
        <f aca="false">D4*1.9</f>
        <v>144.4</v>
      </c>
      <c r="F4" s="9" t="n">
        <f aca="false">E4*1.9</f>
        <v>274.36</v>
      </c>
      <c r="G4" s="9" t="n">
        <f aca="false">F4*1.9</f>
        <v>521.284</v>
      </c>
      <c r="H4" s="9" t="n">
        <f aca="false">G4*1.9</f>
        <v>990.4396</v>
      </c>
      <c r="I4" s="9" t="n">
        <f aca="false">H4*1.9</f>
        <v>1881.83524</v>
      </c>
      <c r="J4" s="9" t="n">
        <f aca="false">I4*1.9</f>
        <v>3575.486956</v>
      </c>
      <c r="K4" s="9" t="n">
        <f aca="false">J4*1.9</f>
        <v>6793.4252164</v>
      </c>
      <c r="L4" s="9" t="n">
        <f aca="false">K4*1.9</f>
        <v>12907.50791116</v>
      </c>
      <c r="M4" s="9" t="n">
        <f aca="false">L4*1.9</f>
        <v>24524.265031204</v>
      </c>
      <c r="N4" s="9" t="n">
        <f aca="false">M4*1.9</f>
        <v>46596.1035592876</v>
      </c>
      <c r="O4" s="9" t="n">
        <f aca="false">N4*1.9</f>
        <v>88532.5967626464</v>
      </c>
      <c r="P4" s="9" t="n">
        <f aca="false">O4*1.9</f>
        <v>168211.933849028</v>
      </c>
      <c r="Q4" s="9" t="n">
        <f aca="false">P4*1.9</f>
        <v>319602.674313153</v>
      </c>
      <c r="R4" s="9" t="n">
        <f aca="false">Q4*1.9</f>
        <v>607245.081194992</v>
      </c>
      <c r="S4" s="9" t="n">
        <f aca="false">R4*1.9</f>
        <v>1153765.65427048</v>
      </c>
      <c r="T4" s="9" t="n">
        <f aca="false">S4*1.9</f>
        <v>2192154.74311392</v>
      </c>
      <c r="U4" s="9" t="n">
        <f aca="false">T4*1.9</f>
        <v>4165094.01191645</v>
      </c>
      <c r="V4" s="9" t="n">
        <f aca="false">U4*1.9</f>
        <v>7913678.62264125</v>
      </c>
      <c r="W4" s="9" t="n">
        <f aca="false">V4*1.9</f>
        <v>15035989.3830184</v>
      </c>
      <c r="X4" s="9" t="n">
        <f aca="false">W4*1.9</f>
        <v>28568379.8277349</v>
      </c>
      <c r="Y4" s="9" t="n">
        <f aca="false">X4*1.9</f>
        <v>54279921.6726963</v>
      </c>
      <c r="Z4" s="9" t="n">
        <f aca="false">Y4*1.9</f>
        <v>103131851.178123</v>
      </c>
      <c r="AA4" s="9" t="n">
        <f aca="false">Z4*1.9</f>
        <v>195950517.238434</v>
      </c>
      <c r="AB4" s="9" t="n">
        <f aca="false">AA4*1.9</f>
        <v>372305982.753024</v>
      </c>
      <c r="AC4" s="9" t="n">
        <f aca="false">AB4*1.9</f>
        <v>707381367.230745</v>
      </c>
      <c r="AD4" s="9" t="n">
        <f aca="false">AC4*1.9</f>
        <v>1344024597.73842</v>
      </c>
      <c r="AE4" s="9" t="n">
        <f aca="false">AD4*1.9</f>
        <v>2553646735.70299</v>
      </c>
      <c r="AF4" s="9" t="n">
        <f aca="false">AE4*1.9</f>
        <v>4851928797.83568</v>
      </c>
      <c r="AG4" s="9" t="n">
        <f aca="false">AF4*1.9</f>
        <v>9218664715.88779</v>
      </c>
      <c r="AH4" s="9" t="n">
        <f aca="false">AG4*1.9</f>
        <v>17515462960.1868</v>
      </c>
    </row>
    <row r="5" customFormat="false" ht="15.75" hidden="false" customHeight="false" outlineLevel="0" collapsed="false">
      <c r="A5" s="10" t="s">
        <v>7</v>
      </c>
      <c r="B5" s="11" t="s">
        <v>8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</row>
    <row r="6" customFormat="false" ht="15.75" hidden="false" customHeight="false" outlineLevel="0" collapsed="false">
      <c r="A6" s="12"/>
      <c r="B6" s="12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customFormat="false" ht="13.8" hidden="false" customHeight="false" outlineLevel="0" collapsed="false">
      <c r="A7" s="6" t="s">
        <v>9</v>
      </c>
      <c r="B7" s="13" t="s">
        <v>10</v>
      </c>
      <c r="C7" s="14" t="n">
        <v>40</v>
      </c>
      <c r="D7" s="14" t="n">
        <f aca="false">C7*1.9</f>
        <v>76</v>
      </c>
      <c r="E7" s="14" t="n">
        <f aca="false">D7*1.9</f>
        <v>144.4</v>
      </c>
      <c r="F7" s="14" t="n">
        <f aca="false">E7*1.9</f>
        <v>274.36</v>
      </c>
      <c r="G7" s="14" t="n">
        <f aca="false">F7*1.9</f>
        <v>521.284</v>
      </c>
      <c r="H7" s="14" t="n">
        <f aca="false">G7*1.9</f>
        <v>990.4396</v>
      </c>
      <c r="I7" s="14" t="n">
        <f aca="false">H7*1.9</f>
        <v>1881.83524</v>
      </c>
      <c r="J7" s="14" t="n">
        <f aca="false">I7*1.9</f>
        <v>3575.486956</v>
      </c>
      <c r="K7" s="14" t="n">
        <f aca="false">J7*1.9</f>
        <v>6793.4252164</v>
      </c>
      <c r="L7" s="14" t="n">
        <f aca="false">K7*1.9</f>
        <v>12907.50791116</v>
      </c>
      <c r="M7" s="14" t="n">
        <f aca="false">L7*1.9</f>
        <v>24524.265031204</v>
      </c>
      <c r="N7" s="14" t="n">
        <f aca="false">M7*1.9</f>
        <v>46596.1035592876</v>
      </c>
      <c r="O7" s="14" t="n">
        <f aca="false">N7*1.9</f>
        <v>88532.5967626464</v>
      </c>
      <c r="P7" s="14" t="n">
        <f aca="false">O7*1.9</f>
        <v>168211.933849028</v>
      </c>
      <c r="Q7" s="14" t="n">
        <f aca="false">P7*1.9</f>
        <v>319602.674313153</v>
      </c>
      <c r="R7" s="14" t="n">
        <f aca="false">Q7*1.9</f>
        <v>607245.081194992</v>
      </c>
      <c r="S7" s="14" t="n">
        <f aca="false">R7*1.9</f>
        <v>1153765.65427048</v>
      </c>
      <c r="T7" s="14" t="n">
        <f aca="false">S7*1.9</f>
        <v>2192154.74311392</v>
      </c>
      <c r="U7" s="14" t="n">
        <f aca="false">T7*1.9</f>
        <v>4165094.01191645</v>
      </c>
      <c r="V7" s="14" t="n">
        <f aca="false">U7*1.9</f>
        <v>7913678.62264125</v>
      </c>
      <c r="W7" s="14" t="n">
        <f aca="false">V7*1.9</f>
        <v>15035989.3830184</v>
      </c>
      <c r="X7" s="14" t="n">
        <f aca="false">W7*1.9</f>
        <v>28568379.8277349</v>
      </c>
      <c r="Y7" s="14" t="n">
        <f aca="false">X7*1.9</f>
        <v>54279921.6726963</v>
      </c>
      <c r="Z7" s="14" t="n">
        <f aca="false">Y7*1.9</f>
        <v>103131851.178123</v>
      </c>
      <c r="AA7" s="14" t="n">
        <f aca="false">Z7*1.9</f>
        <v>195950517.238434</v>
      </c>
      <c r="AB7" s="14" t="n">
        <f aca="false">AA7*1.9</f>
        <v>372305982.753024</v>
      </c>
      <c r="AC7" s="14" t="n">
        <f aca="false">AB7*1.9</f>
        <v>707381367.230745</v>
      </c>
      <c r="AD7" s="14" t="n">
        <f aca="false">AC7*1.9</f>
        <v>1344024597.73842</v>
      </c>
      <c r="AE7" s="14" t="n">
        <f aca="false">AD7*1.9</f>
        <v>2553646735.70299</v>
      </c>
      <c r="AF7" s="14" t="n">
        <f aca="false">AE7*1.9</f>
        <v>4851928797.83568</v>
      </c>
      <c r="AG7" s="14" t="n">
        <f aca="false">AF7*1.9</f>
        <v>9218664715.88779</v>
      </c>
      <c r="AH7" s="14" t="n">
        <f aca="false">AG7*1.9</f>
        <v>17515462960.1868</v>
      </c>
    </row>
    <row r="8" customFormat="false" ht="13.8" hidden="false" customHeight="false" outlineLevel="0" collapsed="false">
      <c r="A8" s="6" t="s">
        <v>11</v>
      </c>
      <c r="B8" s="7" t="s">
        <v>4</v>
      </c>
      <c r="C8" s="8" t="n">
        <v>150</v>
      </c>
      <c r="D8" s="8" t="n">
        <f aca="false">C8*1.9</f>
        <v>285</v>
      </c>
      <c r="E8" s="8" t="n">
        <f aca="false">D8*1.9</f>
        <v>541.5</v>
      </c>
      <c r="F8" s="8" t="n">
        <f aca="false">E8*1.9</f>
        <v>1028.85</v>
      </c>
      <c r="G8" s="8" t="n">
        <f aca="false">F8*1.9</f>
        <v>1954.815</v>
      </c>
      <c r="H8" s="8" t="n">
        <f aca="false">G8*1.9</f>
        <v>3714.1485</v>
      </c>
      <c r="I8" s="8" t="n">
        <f aca="false">H8*1.9</f>
        <v>7056.88215</v>
      </c>
      <c r="J8" s="8" t="n">
        <f aca="false">I8*1.9</f>
        <v>13408.076085</v>
      </c>
      <c r="K8" s="8" t="n">
        <f aca="false">J8*1.9</f>
        <v>25475.3445615</v>
      </c>
      <c r="L8" s="8" t="n">
        <f aca="false">K8*1.9</f>
        <v>48403.15466685</v>
      </c>
      <c r="M8" s="8" t="n">
        <f aca="false">L8*1.9</f>
        <v>91965.993867015</v>
      </c>
      <c r="N8" s="8" t="n">
        <f aca="false">M8*1.9</f>
        <v>174735.388347328</v>
      </c>
      <c r="O8" s="8" t="n">
        <f aca="false">N8*1.9</f>
        <v>331997.237859924</v>
      </c>
      <c r="P8" s="8" t="n">
        <f aca="false">O8*1.9</f>
        <v>630794.751933856</v>
      </c>
      <c r="Q8" s="8" t="n">
        <f aca="false">P8*1.9</f>
        <v>1198510.02867433</v>
      </c>
      <c r="R8" s="8" t="n">
        <f aca="false">Q8*1.9</f>
        <v>2277169.05448122</v>
      </c>
      <c r="S8" s="8" t="n">
        <f aca="false">R8*1.9</f>
        <v>4326621.20351432</v>
      </c>
      <c r="T8" s="8" t="n">
        <f aca="false">S8*1.9</f>
        <v>8220580.2866772</v>
      </c>
      <c r="U8" s="8" t="n">
        <f aca="false">T8*1.9</f>
        <v>15619102.5446867</v>
      </c>
      <c r="V8" s="8" t="n">
        <f aca="false">U8*1.9</f>
        <v>29676294.8349047</v>
      </c>
      <c r="W8" s="8" t="n">
        <f aca="false">V8*1.9</f>
        <v>56384960.1863189</v>
      </c>
      <c r="X8" s="8" t="n">
        <f aca="false">W8*1.9</f>
        <v>107131424.354006</v>
      </c>
      <c r="Y8" s="8" t="n">
        <f aca="false">X8*1.9</f>
        <v>203549706.272611</v>
      </c>
      <c r="Z8" s="8" t="n">
        <f aca="false">Y8*1.9</f>
        <v>386744441.917961</v>
      </c>
      <c r="AA8" s="8" t="n">
        <f aca="false">Z8*1.9</f>
        <v>734814439.644126</v>
      </c>
      <c r="AB8" s="8" t="n">
        <f aca="false">AA8*1.9</f>
        <v>1396147435.32384</v>
      </c>
      <c r="AC8" s="8" t="n">
        <f aca="false">AB8*1.9</f>
        <v>2652680127.1153</v>
      </c>
      <c r="AD8" s="8" t="n">
        <f aca="false">AC8*1.9</f>
        <v>5040092241.51906</v>
      </c>
      <c r="AE8" s="8" t="n">
        <f aca="false">AD8*1.9</f>
        <v>9576175258.88622</v>
      </c>
      <c r="AF8" s="8" t="n">
        <f aca="false">AE8*1.9</f>
        <v>18194732991.8838</v>
      </c>
      <c r="AG8" s="8" t="n">
        <f aca="false">AF8*1.9</f>
        <v>34569992684.5792</v>
      </c>
      <c r="AH8" s="8" t="n">
        <f aca="false">AG8*1.9</f>
        <v>65682986100.7006</v>
      </c>
    </row>
    <row r="9" customFormat="false" ht="13.8" hidden="false" customHeight="false" outlineLevel="0" collapsed="false">
      <c r="A9" s="6" t="s">
        <v>12</v>
      </c>
      <c r="B9" s="15" t="s">
        <v>6</v>
      </c>
      <c r="C9" s="9" t="n">
        <v>20</v>
      </c>
      <c r="D9" s="9" t="n">
        <f aca="false">C9*1.9</f>
        <v>38</v>
      </c>
      <c r="E9" s="9" t="n">
        <f aca="false">D9*1.9</f>
        <v>72.2</v>
      </c>
      <c r="F9" s="9" t="n">
        <f aca="false">E9*1.9</f>
        <v>137.18</v>
      </c>
      <c r="G9" s="9" t="n">
        <f aca="false">F9*1.9</f>
        <v>260.642</v>
      </c>
      <c r="H9" s="9" t="n">
        <f aca="false">G9*1.9</f>
        <v>495.2198</v>
      </c>
      <c r="I9" s="9" t="n">
        <f aca="false">H9*1.9</f>
        <v>940.91762</v>
      </c>
      <c r="J9" s="9" t="n">
        <f aca="false">I9*1.9</f>
        <v>1787.743478</v>
      </c>
      <c r="K9" s="9" t="n">
        <f aca="false">J9*1.9</f>
        <v>3396.7126082</v>
      </c>
      <c r="L9" s="9" t="n">
        <f aca="false">K9*1.9</f>
        <v>6453.75395558</v>
      </c>
      <c r="M9" s="9" t="n">
        <f aca="false">L9*1.9</f>
        <v>12262.132515602</v>
      </c>
      <c r="N9" s="9" t="n">
        <f aca="false">M9*1.9</f>
        <v>23298.0517796438</v>
      </c>
      <c r="O9" s="9" t="n">
        <f aca="false">N9*1.9</f>
        <v>44266.2983813232</v>
      </c>
      <c r="P9" s="9" t="n">
        <f aca="false">O9*1.9</f>
        <v>84105.9669245141</v>
      </c>
      <c r="Q9" s="9" t="n">
        <f aca="false">P9*1.9</f>
        <v>159801.337156577</v>
      </c>
      <c r="R9" s="9" t="n">
        <f aca="false">Q9*1.9</f>
        <v>303622.540597496</v>
      </c>
      <c r="S9" s="9" t="n">
        <f aca="false">R9*1.9</f>
        <v>576882.827135242</v>
      </c>
      <c r="T9" s="9" t="n">
        <f aca="false">S9*1.9</f>
        <v>1096077.37155696</v>
      </c>
      <c r="U9" s="9" t="n">
        <f aca="false">T9*1.9</f>
        <v>2082547.00595822</v>
      </c>
      <c r="V9" s="9" t="n">
        <f aca="false">U9*1.9</f>
        <v>3956839.31132062</v>
      </c>
      <c r="W9" s="9" t="n">
        <f aca="false">V9*1.9</f>
        <v>7517994.69150919</v>
      </c>
      <c r="X9" s="9" t="n">
        <f aca="false">W9*1.9</f>
        <v>14284189.9138675</v>
      </c>
      <c r="Y9" s="9" t="n">
        <f aca="false">X9*1.9</f>
        <v>27139960.8363482</v>
      </c>
      <c r="Z9" s="9" t="n">
        <f aca="false">Y9*1.9</f>
        <v>51565925.5890615</v>
      </c>
      <c r="AA9" s="9" t="n">
        <f aca="false">Z9*1.9</f>
        <v>97975258.6192168</v>
      </c>
      <c r="AB9" s="9" t="n">
        <f aca="false">AA9*1.9</f>
        <v>186152991.376512</v>
      </c>
      <c r="AC9" s="9" t="n">
        <f aca="false">AB9*1.9</f>
        <v>353690683.615373</v>
      </c>
      <c r="AD9" s="9" t="n">
        <f aca="false">AC9*1.9</f>
        <v>672012298.869208</v>
      </c>
      <c r="AE9" s="9" t="n">
        <f aca="false">AD9*1.9</f>
        <v>1276823367.8515</v>
      </c>
      <c r="AF9" s="9" t="n">
        <f aca="false">AE9*1.9</f>
        <v>2425964398.91784</v>
      </c>
      <c r="AG9" s="9" t="n">
        <f aca="false">AF9*1.9</f>
        <v>4609332357.9439</v>
      </c>
      <c r="AH9" s="9" t="n">
        <f aca="false">AG9*1.9</f>
        <v>8757731480.09341</v>
      </c>
    </row>
    <row r="10" customFormat="false" ht="15.75" hidden="false" customHeight="false" outlineLevel="0" collapsed="false">
      <c r="A10" s="10" t="s">
        <v>7</v>
      </c>
      <c r="B10" s="16" t="s">
        <v>8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</row>
    <row r="11" customFormat="false" ht="15.75" hidden="false" customHeight="false" outlineLevel="0" collapsed="false">
      <c r="A11" s="12"/>
      <c r="B11" s="4"/>
      <c r="C11" s="17"/>
      <c r="D11" s="17"/>
      <c r="E11" s="17"/>
      <c r="F11" s="17"/>
      <c r="G11" s="17"/>
      <c r="H11" s="17"/>
      <c r="I11" s="17"/>
      <c r="J11" s="17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</row>
    <row r="12" customFormat="false" ht="13.8" hidden="false" customHeight="false" outlineLevel="0" collapsed="false">
      <c r="A12" s="6" t="s">
        <v>13</v>
      </c>
      <c r="B12" s="13" t="s">
        <v>10</v>
      </c>
      <c r="C12" s="14" t="n">
        <v>30</v>
      </c>
      <c r="D12" s="14" t="n">
        <f aca="false">C12*1.9</f>
        <v>57</v>
      </c>
      <c r="E12" s="14" t="n">
        <f aca="false">D12*1.9</f>
        <v>108.3</v>
      </c>
      <c r="F12" s="14" t="n">
        <f aca="false">E12*1.9</f>
        <v>205.77</v>
      </c>
      <c r="G12" s="14" t="n">
        <f aca="false">F12*1.9</f>
        <v>390.963</v>
      </c>
      <c r="H12" s="14" t="n">
        <f aca="false">G12*1.9</f>
        <v>742.8297</v>
      </c>
      <c r="I12" s="14" t="n">
        <f aca="false">H12*1.9</f>
        <v>1411.37643</v>
      </c>
      <c r="J12" s="14" t="n">
        <f aca="false">I12*1.9</f>
        <v>2681.615217</v>
      </c>
      <c r="K12" s="14" t="n">
        <f aca="false">J12*1.9</f>
        <v>5095.0689123</v>
      </c>
      <c r="L12" s="14" t="n">
        <f aca="false">K12*1.9</f>
        <v>9680.63093337</v>
      </c>
      <c r="M12" s="14" t="n">
        <f aca="false">L12*1.9</f>
        <v>18393.198773403</v>
      </c>
      <c r="N12" s="14" t="n">
        <f aca="false">M12*1.9</f>
        <v>34947.0776694657</v>
      </c>
      <c r="O12" s="14" t="n">
        <f aca="false">N12*1.9</f>
        <v>66399.4475719848</v>
      </c>
      <c r="P12" s="14" t="n">
        <f aca="false">O12*1.9</f>
        <v>126158.950386771</v>
      </c>
      <c r="Q12" s="14" t="n">
        <f aca="false">P12*1.9</f>
        <v>239702.005734865</v>
      </c>
      <c r="R12" s="14" t="n">
        <f aca="false">Q12*1.9</f>
        <v>455433.810896244</v>
      </c>
      <c r="S12" s="14" t="n">
        <f aca="false">R12*1.9</f>
        <v>865324.240702863</v>
      </c>
      <c r="T12" s="14" t="n">
        <f aca="false">S12*1.9</f>
        <v>1644116.05733544</v>
      </c>
      <c r="U12" s="14" t="n">
        <f aca="false">T12*1.9</f>
        <v>3123820.50893734</v>
      </c>
      <c r="V12" s="14" t="n">
        <f aca="false">U12*1.9</f>
        <v>5935258.96698094</v>
      </c>
      <c r="W12" s="14" t="n">
        <f aca="false">V12*1.9</f>
        <v>11276992.0372638</v>
      </c>
      <c r="X12" s="14" t="n">
        <f aca="false">W12*1.9</f>
        <v>21426284.8708012</v>
      </c>
      <c r="Y12" s="14" t="n">
        <f aca="false">X12*1.9</f>
        <v>40709941.2545223</v>
      </c>
      <c r="Z12" s="14" t="n">
        <f aca="false">Y12*1.9</f>
        <v>77348888.3835923</v>
      </c>
      <c r="AA12" s="14" t="n">
        <f aca="false">Z12*1.9</f>
        <v>146962887.928825</v>
      </c>
      <c r="AB12" s="14" t="n">
        <f aca="false">AA12*1.9</f>
        <v>279229487.064768</v>
      </c>
      <c r="AC12" s="14" t="n">
        <f aca="false">AB12*1.9</f>
        <v>530536025.423059</v>
      </c>
      <c r="AD12" s="14" t="n">
        <f aca="false">AC12*1.9</f>
        <v>1008018448.30381</v>
      </c>
      <c r="AE12" s="14" t="n">
        <f aca="false">AD12*1.9</f>
        <v>1915235051.77724</v>
      </c>
      <c r="AF12" s="14" t="n">
        <f aca="false">AE12*1.9</f>
        <v>3638946598.37676</v>
      </c>
      <c r="AG12" s="14" t="n">
        <f aca="false">AF12*1.9</f>
        <v>6913998536.91585</v>
      </c>
      <c r="AH12" s="14" t="n">
        <f aca="false">AG12*1.9</f>
        <v>13136597220.1401</v>
      </c>
    </row>
    <row r="13" customFormat="false" ht="13.8" hidden="false" customHeight="false" outlineLevel="0" collapsed="false">
      <c r="A13" s="6" t="s">
        <v>14</v>
      </c>
      <c r="B13" s="7" t="s">
        <v>4</v>
      </c>
      <c r="C13" s="8" t="n">
        <v>100</v>
      </c>
      <c r="D13" s="8" t="n">
        <f aca="false">C13*1.9</f>
        <v>190</v>
      </c>
      <c r="E13" s="8" t="n">
        <f aca="false">D13*1.9</f>
        <v>361</v>
      </c>
      <c r="F13" s="8" t="n">
        <f aca="false">E13*1.9</f>
        <v>685.9</v>
      </c>
      <c r="G13" s="8" t="n">
        <f aca="false">F13*1.9</f>
        <v>1303.21</v>
      </c>
      <c r="H13" s="8" t="n">
        <f aca="false">G13*1.9</f>
        <v>2476.099</v>
      </c>
      <c r="I13" s="8" t="n">
        <f aca="false">H13*1.9</f>
        <v>4704.5881</v>
      </c>
      <c r="J13" s="8" t="n">
        <f aca="false">I13*1.9</f>
        <v>8938.71739</v>
      </c>
      <c r="K13" s="8" t="n">
        <f aca="false">J13*1.9</f>
        <v>16983.563041</v>
      </c>
      <c r="L13" s="8" t="n">
        <f aca="false">K13*1.9</f>
        <v>32268.7697779</v>
      </c>
      <c r="M13" s="8" t="n">
        <f aca="false">L13*1.9</f>
        <v>61310.66257801</v>
      </c>
      <c r="N13" s="8" t="n">
        <f aca="false">M13*1.9</f>
        <v>116490.258898219</v>
      </c>
      <c r="O13" s="8" t="n">
        <f aca="false">N13*1.9</f>
        <v>221331.491906616</v>
      </c>
      <c r="P13" s="8" t="n">
        <f aca="false">O13*1.9</f>
        <v>420529.83462257</v>
      </c>
      <c r="Q13" s="8" t="n">
        <f aca="false">P13*1.9</f>
        <v>799006.685782884</v>
      </c>
      <c r="R13" s="8" t="n">
        <f aca="false">Q13*1.9</f>
        <v>1518112.70298748</v>
      </c>
      <c r="S13" s="8" t="n">
        <f aca="false">R13*1.9</f>
        <v>2884414.13567621</v>
      </c>
      <c r="T13" s="8" t="n">
        <f aca="false">S13*1.9</f>
        <v>5480386.8577848</v>
      </c>
      <c r="U13" s="8" t="n">
        <f aca="false">T13*1.9</f>
        <v>10412735.0297911</v>
      </c>
      <c r="V13" s="8" t="n">
        <f aca="false">U13*1.9</f>
        <v>19784196.5566031</v>
      </c>
      <c r="W13" s="8" t="n">
        <f aca="false">V13*1.9</f>
        <v>37589973.4575459</v>
      </c>
      <c r="X13" s="8" t="n">
        <f aca="false">W13*1.9</f>
        <v>71420949.5693373</v>
      </c>
      <c r="Y13" s="8" t="n">
        <f aca="false">X13*1.9</f>
        <v>135699804.181741</v>
      </c>
      <c r="Z13" s="8" t="n">
        <f aca="false">Y13*1.9</f>
        <v>257829627.945307</v>
      </c>
      <c r="AA13" s="8" t="n">
        <f aca="false">Z13*1.9</f>
        <v>489876293.096084</v>
      </c>
      <c r="AB13" s="8" t="n">
        <f aca="false">AA13*1.9</f>
        <v>930764956.88256</v>
      </c>
      <c r="AC13" s="8" t="n">
        <f aca="false">AB13*1.9</f>
        <v>1768453418.07686</v>
      </c>
      <c r="AD13" s="8" t="n">
        <f aca="false">AC13*1.9</f>
        <v>3360061494.34604</v>
      </c>
      <c r="AE13" s="8" t="n">
        <f aca="false">AD13*1.9</f>
        <v>6384116839.25748</v>
      </c>
      <c r="AF13" s="8" t="n">
        <f aca="false">AE13*1.9</f>
        <v>12129821994.5892</v>
      </c>
      <c r="AG13" s="8" t="n">
        <f aca="false">AF13*1.9</f>
        <v>23046661789.7195</v>
      </c>
      <c r="AH13" s="8" t="n">
        <f aca="false">AG13*1.9</f>
        <v>43788657400.467</v>
      </c>
    </row>
    <row r="14" customFormat="false" ht="13.8" hidden="false" customHeight="false" outlineLevel="0" collapsed="false">
      <c r="A14" s="6" t="s">
        <v>15</v>
      </c>
      <c r="B14" s="15" t="s">
        <v>6</v>
      </c>
      <c r="C14" s="9" t="n">
        <v>10</v>
      </c>
      <c r="D14" s="9" t="n">
        <f aca="false">C14*1.9</f>
        <v>19</v>
      </c>
      <c r="E14" s="9" t="n">
        <f aca="false">D14*1.9</f>
        <v>36.1</v>
      </c>
      <c r="F14" s="9" t="n">
        <f aca="false">E14*1.9</f>
        <v>68.59</v>
      </c>
      <c r="G14" s="9" t="n">
        <f aca="false">F14*1.9</f>
        <v>130.321</v>
      </c>
      <c r="H14" s="9" t="n">
        <f aca="false">G14*1.9</f>
        <v>247.6099</v>
      </c>
      <c r="I14" s="9" t="n">
        <f aca="false">H14*1.9</f>
        <v>470.45881</v>
      </c>
      <c r="J14" s="9" t="n">
        <f aca="false">I14*1.9</f>
        <v>893.871739</v>
      </c>
      <c r="K14" s="9" t="n">
        <f aca="false">J14*1.9</f>
        <v>1698.3563041</v>
      </c>
      <c r="L14" s="9" t="n">
        <f aca="false">K14*1.9</f>
        <v>3226.87697779</v>
      </c>
      <c r="M14" s="9" t="n">
        <f aca="false">L14*1.9</f>
        <v>6131.066257801</v>
      </c>
      <c r="N14" s="9" t="n">
        <f aca="false">M14*1.9</f>
        <v>11649.0258898219</v>
      </c>
      <c r="O14" s="9" t="n">
        <f aca="false">N14*1.9</f>
        <v>22133.1491906616</v>
      </c>
      <c r="P14" s="9" t="n">
        <f aca="false">O14*1.9</f>
        <v>42052.983462257</v>
      </c>
      <c r="Q14" s="9" t="n">
        <f aca="false">P14*1.9</f>
        <v>79900.6685782884</v>
      </c>
      <c r="R14" s="9" t="n">
        <f aca="false">Q14*1.9</f>
        <v>151811.270298748</v>
      </c>
      <c r="S14" s="9" t="n">
        <f aca="false">R14*1.9</f>
        <v>288441.413567621</v>
      </c>
      <c r="T14" s="9" t="n">
        <f aca="false">S14*1.9</f>
        <v>548038.68577848</v>
      </c>
      <c r="U14" s="9" t="n">
        <f aca="false">T14*1.9</f>
        <v>1041273.50297911</v>
      </c>
      <c r="V14" s="9" t="n">
        <f aca="false">U14*1.9</f>
        <v>1978419.65566031</v>
      </c>
      <c r="W14" s="9" t="n">
        <f aca="false">V14*1.9</f>
        <v>3758997.34575459</v>
      </c>
      <c r="X14" s="9" t="n">
        <f aca="false">W14*1.9</f>
        <v>7142094.95693372</v>
      </c>
      <c r="Y14" s="9" t="n">
        <f aca="false">X14*1.9</f>
        <v>13569980.4181741</v>
      </c>
      <c r="Z14" s="9" t="n">
        <f aca="false">Y14*1.9</f>
        <v>25782962.7945307</v>
      </c>
      <c r="AA14" s="9" t="n">
        <f aca="false">Z14*1.9</f>
        <v>48987629.3096084</v>
      </c>
      <c r="AB14" s="9" t="n">
        <f aca="false">AA14*1.9</f>
        <v>93076495.688256</v>
      </c>
      <c r="AC14" s="9" t="n">
        <f aca="false">AB14*1.9</f>
        <v>176845341.807686</v>
      </c>
      <c r="AD14" s="9" t="n">
        <f aca="false">AC14*1.9</f>
        <v>336006149.434604</v>
      </c>
      <c r="AE14" s="9" t="n">
        <f aca="false">AD14*1.9</f>
        <v>638411683.925748</v>
      </c>
      <c r="AF14" s="9" t="n">
        <f aca="false">AE14*1.9</f>
        <v>1212982199.45892</v>
      </c>
      <c r="AG14" s="9" t="n">
        <f aca="false">AF14*1.9</f>
        <v>2304666178.97195</v>
      </c>
      <c r="AH14" s="9" t="n">
        <f aca="false">AG14*1.9</f>
        <v>4378865740.0467</v>
      </c>
    </row>
    <row r="15" customFormat="false" ht="15.75" hidden="false" customHeight="false" outlineLevel="0" collapsed="false">
      <c r="A15" s="10" t="s">
        <v>7</v>
      </c>
      <c r="B15" s="16" t="s">
        <v>8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</row>
    <row r="16" customFormat="false" ht="15.75" hidden="false" customHeight="false" outlineLevel="0" collapsed="false">
      <c r="A16" s="12"/>
      <c r="B16" s="4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</row>
    <row r="17" customFormat="false" ht="15.75" hidden="false" customHeight="false" outlineLevel="0" collapsed="false">
      <c r="A17" s="3" t="s">
        <v>16</v>
      </c>
      <c r="B17" s="7" t="s">
        <v>4</v>
      </c>
      <c r="C17" s="8" t="n">
        <v>2000</v>
      </c>
      <c r="D17" s="8" t="n">
        <f aca="false">C17*1.9</f>
        <v>3800</v>
      </c>
      <c r="E17" s="8" t="n">
        <f aca="false">D17*1.9</f>
        <v>7220</v>
      </c>
      <c r="F17" s="8" t="n">
        <f aca="false">E17*1.9</f>
        <v>13718</v>
      </c>
      <c r="G17" s="8" t="n">
        <f aca="false">F17*1.9</f>
        <v>26064.2</v>
      </c>
      <c r="H17" s="8" t="n">
        <f aca="false">G17*1.9</f>
        <v>49521.98</v>
      </c>
      <c r="I17" s="8" t="n">
        <f aca="false">H17*1.9</f>
        <v>94091.762</v>
      </c>
      <c r="J17" s="8" t="n">
        <f aca="false">I17*1.9</f>
        <v>178774.3478</v>
      </c>
      <c r="K17" s="8" t="n">
        <f aca="false">J17*1.9</f>
        <v>339671.26082</v>
      </c>
      <c r="L17" s="8" t="n">
        <f aca="false">K17*1.9</f>
        <v>645375.395558</v>
      </c>
      <c r="M17" s="8" t="n">
        <f aca="false">L17*1.9</f>
        <v>1226213.2515602</v>
      </c>
      <c r="N17" s="8" t="n">
        <f aca="false">M17*1.9</f>
        <v>2329805.17796438</v>
      </c>
      <c r="O17" s="8" t="n">
        <f aca="false">N17*1.9</f>
        <v>4426629.83813232</v>
      </c>
      <c r="P17" s="8" t="n">
        <f aca="false">O17*1.9</f>
        <v>8410596.69245141</v>
      </c>
      <c r="Q17" s="8" t="n">
        <f aca="false">P17*1.9</f>
        <v>15980133.7156577</v>
      </c>
      <c r="R17" s="8" t="n">
        <f aca="false">Q17*1.9</f>
        <v>30362254.0597496</v>
      </c>
      <c r="S17" s="8" t="n">
        <f aca="false">R17*1.9</f>
        <v>57688282.7135242</v>
      </c>
      <c r="T17" s="8" t="n">
        <f aca="false">S17*1.9</f>
        <v>109607737.155696</v>
      </c>
      <c r="U17" s="8" t="n">
        <f aca="false">T17*1.9</f>
        <v>208254700.595822</v>
      </c>
      <c r="V17" s="8" t="n">
        <f aca="false">U17*1.9</f>
        <v>395683931.132062</v>
      </c>
      <c r="W17" s="8" t="n">
        <f aca="false">V17*1.9</f>
        <v>751799469.150919</v>
      </c>
      <c r="X17" s="8" t="n">
        <f aca="false">W17*1.9</f>
        <v>1428418991.38675</v>
      </c>
      <c r="Y17" s="8" t="n">
        <f aca="false">X17*1.9</f>
        <v>2713996083.63482</v>
      </c>
      <c r="Z17" s="8" t="n">
        <f aca="false">Y17*1.9</f>
        <v>5156592558.90615</v>
      </c>
      <c r="AA17" s="8" t="n">
        <f aca="false">Z17*1.9</f>
        <v>9797525861.92168</v>
      </c>
      <c r="AB17" s="8" t="n">
        <f aca="false">AA17*1.9</f>
        <v>18615299137.6512</v>
      </c>
      <c r="AC17" s="8" t="n">
        <f aca="false">AB17*1.9</f>
        <v>35369068361.5373</v>
      </c>
      <c r="AD17" s="8" t="n">
        <f aca="false">AC17*1.9</f>
        <v>67201229886.9208</v>
      </c>
      <c r="AE17" s="8" t="n">
        <f aca="false">AD17*1.9</f>
        <v>127682336785.15</v>
      </c>
      <c r="AF17" s="8" t="n">
        <f aca="false">AE17*1.9</f>
        <v>242596439891.784</v>
      </c>
      <c r="AG17" s="8" t="n">
        <f aca="false">AF17*1.9</f>
        <v>460933235794.39</v>
      </c>
      <c r="AH17" s="8" t="n">
        <f aca="false">AG17*1.9</f>
        <v>875773148009.341</v>
      </c>
    </row>
    <row r="18" customFormat="false" ht="15.75" hidden="false" customHeight="false" outlineLevel="0" collapsed="false">
      <c r="A18" s="12"/>
      <c r="B18" s="4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</row>
    <row r="19" customFormat="false" ht="15.75" hidden="false" customHeight="false" outlineLevel="0" collapsed="false">
      <c r="A19" s="3" t="s">
        <v>17</v>
      </c>
      <c r="B19" s="7" t="s">
        <v>4</v>
      </c>
      <c r="C19" s="8" t="n">
        <v>2400</v>
      </c>
      <c r="D19" s="8" t="n">
        <f aca="false">C19*1.9</f>
        <v>4560</v>
      </c>
      <c r="E19" s="8" t="n">
        <f aca="false">D19*1.9</f>
        <v>8664</v>
      </c>
      <c r="F19" s="8" t="n">
        <f aca="false">E19*1.9</f>
        <v>16461.6</v>
      </c>
      <c r="G19" s="8" t="n">
        <f aca="false">F19*1.9</f>
        <v>31277.04</v>
      </c>
      <c r="H19" s="8" t="n">
        <f aca="false">G19*1.9</f>
        <v>59426.376</v>
      </c>
      <c r="I19" s="8" t="n">
        <f aca="false">H19*1.9</f>
        <v>112910.1144</v>
      </c>
      <c r="J19" s="8" t="n">
        <f aca="false">I19*1.9</f>
        <v>214529.21736</v>
      </c>
      <c r="K19" s="8" t="n">
        <f aca="false">J19*1.9</f>
        <v>407605.512984</v>
      </c>
      <c r="L19" s="8" t="n">
        <f aca="false">K19*1.9</f>
        <v>774450.4746696</v>
      </c>
      <c r="M19" s="8" t="n">
        <f aca="false">L19*1.9</f>
        <v>1471455.90187224</v>
      </c>
      <c r="N19" s="8" t="n">
        <f aca="false">M19*1.9</f>
        <v>2795766.21355725</v>
      </c>
      <c r="O19" s="8" t="n">
        <f aca="false">N19*1.9</f>
        <v>5311955.80575878</v>
      </c>
      <c r="P19" s="8" t="n">
        <f aca="false">O19*1.9</f>
        <v>10092716.0309417</v>
      </c>
      <c r="Q19" s="8" t="n">
        <f aca="false">P19*1.9</f>
        <v>19176160.4587892</v>
      </c>
      <c r="R19" s="8" t="n">
        <f aca="false">Q19*1.9</f>
        <v>36434704.8716995</v>
      </c>
      <c r="S19" s="8" t="n">
        <f aca="false">R19*1.9</f>
        <v>69225939.256229</v>
      </c>
      <c r="T19" s="8" t="n">
        <f aca="false">S19*1.9</f>
        <v>131529284.586835</v>
      </c>
      <c r="U19" s="8" t="n">
        <f aca="false">T19*1.9</f>
        <v>249905640.714987</v>
      </c>
      <c r="V19" s="8" t="n">
        <f aca="false">U19*1.9</f>
        <v>474820717.358475</v>
      </c>
      <c r="W19" s="8" t="n">
        <f aca="false">V19*1.9</f>
        <v>902159362.981102</v>
      </c>
      <c r="X19" s="8" t="n">
        <f aca="false">W19*1.9</f>
        <v>1714102789.66409</v>
      </c>
      <c r="Y19" s="8" t="n">
        <f aca="false">X19*1.9</f>
        <v>3256795300.36178</v>
      </c>
      <c r="Z19" s="8" t="n">
        <f aca="false">Y19*1.9</f>
        <v>6187911070.68738</v>
      </c>
      <c r="AA19" s="8" t="n">
        <f aca="false">Z19*1.9</f>
        <v>11757031034.306</v>
      </c>
      <c r="AB19" s="8" t="n">
        <f aca="false">AA19*1.9</f>
        <v>22338358965.1814</v>
      </c>
      <c r="AC19" s="8" t="n">
        <f aca="false">AB19*1.9</f>
        <v>42442882033.8447</v>
      </c>
      <c r="AD19" s="8" t="n">
        <f aca="false">AC19*1.9</f>
        <v>80641475864.305</v>
      </c>
      <c r="AE19" s="8" t="n">
        <f aca="false">AD19*1.9</f>
        <v>153218804142.179</v>
      </c>
      <c r="AF19" s="8" t="n">
        <f aca="false">AE19*1.9</f>
        <v>291115727870.141</v>
      </c>
      <c r="AG19" s="8" t="n">
        <f aca="false">AF19*1.9</f>
        <v>553119882953.268</v>
      </c>
      <c r="AH19" s="8" t="n">
        <f aca="false">AG19*1.9</f>
        <v>1050927777611.21</v>
      </c>
    </row>
    <row r="20" customFormat="false" ht="15.75" hidden="false" customHeight="false" outlineLevel="0" collapsed="false">
      <c r="A20" s="12"/>
      <c r="B20" s="4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</row>
    <row r="21" customFormat="false" ht="15.75" hidden="false" customHeight="false" outlineLevel="0" collapsed="false">
      <c r="A21" s="3" t="s">
        <v>18</v>
      </c>
      <c r="B21" s="7" t="s">
        <v>4</v>
      </c>
      <c r="C21" s="8" t="n">
        <v>1600</v>
      </c>
      <c r="D21" s="8" t="n">
        <f aca="false">C21*1.9</f>
        <v>3040</v>
      </c>
      <c r="E21" s="8" t="n">
        <f aca="false">D21*1.9</f>
        <v>5776</v>
      </c>
      <c r="F21" s="8" t="n">
        <f aca="false">E21*1.9</f>
        <v>10974.4</v>
      </c>
      <c r="G21" s="8" t="n">
        <f aca="false">F21*1.9</f>
        <v>20851.36</v>
      </c>
      <c r="H21" s="8" t="n">
        <f aca="false">G21*1.9</f>
        <v>39617.584</v>
      </c>
      <c r="I21" s="8" t="n">
        <f aca="false">H21*1.9</f>
        <v>75273.4096</v>
      </c>
      <c r="J21" s="8" t="n">
        <f aca="false">I21*1.9</f>
        <v>143019.47824</v>
      </c>
      <c r="K21" s="8" t="n">
        <f aca="false">J21*1.9</f>
        <v>271737.008656</v>
      </c>
      <c r="L21" s="8" t="n">
        <f aca="false">K21*1.9</f>
        <v>516300.3164464</v>
      </c>
      <c r="M21" s="8" t="n">
        <f aca="false">L21*1.9</f>
        <v>980970.60124816</v>
      </c>
      <c r="N21" s="8" t="n">
        <f aca="false">M21*1.9</f>
        <v>1863844.1423715</v>
      </c>
      <c r="O21" s="8" t="n">
        <f aca="false">N21*1.9</f>
        <v>3541303.87050586</v>
      </c>
      <c r="P21" s="8" t="n">
        <f aca="false">O21*1.9</f>
        <v>6728477.35396113</v>
      </c>
      <c r="Q21" s="8" t="n">
        <f aca="false">P21*1.9</f>
        <v>12784106.9725261</v>
      </c>
      <c r="R21" s="8" t="n">
        <f aca="false">Q21*1.9</f>
        <v>24289803.2477997</v>
      </c>
      <c r="S21" s="8" t="n">
        <f aca="false">R21*1.9</f>
        <v>46150626.1708194</v>
      </c>
      <c r="T21" s="8" t="n">
        <f aca="false">S21*1.9</f>
        <v>87686189.7245568</v>
      </c>
      <c r="U21" s="8" t="n">
        <f aca="false">T21*1.9</f>
        <v>166603760.476658</v>
      </c>
      <c r="V21" s="8" t="n">
        <f aca="false">U21*1.9</f>
        <v>316547144.90565</v>
      </c>
      <c r="W21" s="8" t="n">
        <f aca="false">V21*1.9</f>
        <v>601439575.320735</v>
      </c>
      <c r="X21" s="8" t="n">
        <f aca="false">W21*1.9</f>
        <v>1142735193.1094</v>
      </c>
      <c r="Y21" s="8" t="n">
        <f aca="false">X21*1.9</f>
        <v>2171196866.90785</v>
      </c>
      <c r="Z21" s="8" t="n">
        <f aca="false">Y21*1.9</f>
        <v>4125274047.12492</v>
      </c>
      <c r="AA21" s="8" t="n">
        <f aca="false">Z21*1.9</f>
        <v>7838020689.53735</v>
      </c>
      <c r="AB21" s="8" t="n">
        <f aca="false">AA21*1.9</f>
        <v>14892239310.121</v>
      </c>
      <c r="AC21" s="8" t="n">
        <f aca="false">AB21*1.9</f>
        <v>28295254689.2298</v>
      </c>
      <c r="AD21" s="8" t="n">
        <f aca="false">AC21*1.9</f>
        <v>53760983909.5367</v>
      </c>
      <c r="AE21" s="8" t="n">
        <f aca="false">AD21*1.9</f>
        <v>102145869428.12</v>
      </c>
      <c r="AF21" s="8" t="n">
        <f aca="false">AE21*1.9</f>
        <v>194077151913.427</v>
      </c>
      <c r="AG21" s="8" t="n">
        <f aca="false">AF21*1.9</f>
        <v>368746588635.512</v>
      </c>
      <c r="AH21" s="8" t="n">
        <f aca="false">AG21*1.9</f>
        <v>700618518407.472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H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1" topLeftCell="C2" activePane="bottomRight" state="frozen"/>
      <selection pane="topLeft" activeCell="A1" activeCellId="0" sqref="A1"/>
      <selection pane="topRight" activeCell="C1" activeCellId="0" sqref="C1"/>
      <selection pane="bottomLeft" activeCell="A2" activeCellId="0" sqref="A2"/>
      <selection pane="bottomRight" activeCell="A22" activeCellId="0" sqref="A22"/>
    </sheetView>
  </sheetViews>
  <sheetFormatPr defaultRowHeight="15.75" zeroHeight="false" outlineLevelRow="0" outlineLevelCol="0"/>
  <cols>
    <col collapsed="false" customWidth="true" hidden="false" outlineLevel="0" max="1" min="1" style="0" width="19.14"/>
    <col collapsed="false" customWidth="true" hidden="false" outlineLevel="0" max="2" min="2" style="0" width="6.42"/>
    <col collapsed="false" customWidth="true" hidden="false" outlineLevel="0" max="18" min="3" style="0" width="14.43"/>
    <col collapsed="false" customWidth="true" hidden="false" outlineLevel="0" max="21" min="19" style="0" width="15.14"/>
    <col collapsed="false" customWidth="true" hidden="false" outlineLevel="0" max="22" min="22" style="0" width="15.42"/>
    <col collapsed="false" customWidth="true" hidden="false" outlineLevel="0" max="23" min="23" style="0" width="16.29"/>
    <col collapsed="false" customWidth="true" hidden="false" outlineLevel="0" max="25" min="24" style="0" width="17.13"/>
    <col collapsed="false" customWidth="true" hidden="false" outlineLevel="0" max="26" min="26" style="0" width="18"/>
    <col collapsed="false" customWidth="true" hidden="false" outlineLevel="0" max="27" min="27" style="0" width="17.86"/>
    <col collapsed="false" customWidth="true" hidden="false" outlineLevel="0" max="28" min="28" style="0" width="15.14"/>
    <col collapsed="false" customWidth="true" hidden="false" outlineLevel="0" max="29" min="29" style="0" width="16.71"/>
    <col collapsed="false" customWidth="true" hidden="false" outlineLevel="0" max="30" min="30" style="0" width="16.57"/>
    <col collapsed="false" customWidth="true" hidden="false" outlineLevel="0" max="31" min="31" style="0" width="16.71"/>
    <col collapsed="false" customWidth="true" hidden="false" outlineLevel="0" max="32" min="32" style="0" width="17"/>
    <col collapsed="false" customWidth="true" hidden="false" outlineLevel="0" max="33" min="33" style="0" width="17.71"/>
    <col collapsed="false" customWidth="true" hidden="false" outlineLevel="0" max="34" min="34" style="0" width="18.43"/>
    <col collapsed="false" customWidth="true" hidden="false" outlineLevel="0" max="1025" min="35" style="0" width="14.43"/>
  </cols>
  <sheetData>
    <row r="1" customFormat="false" ht="15.75" hidden="false" customHeight="false" outlineLevel="0" collapsed="false">
      <c r="A1" s="1" t="s">
        <v>0</v>
      </c>
      <c r="B1" s="2" t="s">
        <v>1</v>
      </c>
      <c r="C1" s="1" t="n">
        <v>1</v>
      </c>
      <c r="D1" s="1" t="n">
        <f aca="false">C1+1</f>
        <v>2</v>
      </c>
      <c r="E1" s="1" t="n">
        <f aca="false">D1+1</f>
        <v>3</v>
      </c>
      <c r="F1" s="1" t="n">
        <f aca="false">E1+1</f>
        <v>4</v>
      </c>
      <c r="G1" s="1" t="n">
        <f aca="false">F1+1</f>
        <v>5</v>
      </c>
      <c r="H1" s="1" t="n">
        <f aca="false">G1+1</f>
        <v>6</v>
      </c>
      <c r="I1" s="1" t="n">
        <f aca="false">H1+1</f>
        <v>7</v>
      </c>
      <c r="J1" s="1" t="n">
        <f aca="false">I1+1</f>
        <v>8</v>
      </c>
      <c r="K1" s="1" t="n">
        <f aca="false">J1+1</f>
        <v>9</v>
      </c>
      <c r="L1" s="1" t="n">
        <f aca="false">K1+1</f>
        <v>10</v>
      </c>
      <c r="M1" s="1" t="n">
        <f aca="false">L1+1</f>
        <v>11</v>
      </c>
      <c r="N1" s="1" t="n">
        <f aca="false">M1+1</f>
        <v>12</v>
      </c>
      <c r="O1" s="1" t="n">
        <f aca="false">N1+1</f>
        <v>13</v>
      </c>
      <c r="P1" s="1" t="n">
        <f aca="false">O1+1</f>
        <v>14</v>
      </c>
      <c r="Q1" s="1" t="n">
        <f aca="false">P1+1</f>
        <v>15</v>
      </c>
      <c r="R1" s="1" t="n">
        <f aca="false">Q1+1</f>
        <v>16</v>
      </c>
      <c r="S1" s="1" t="n">
        <f aca="false">R1+1</f>
        <v>17</v>
      </c>
      <c r="T1" s="1" t="n">
        <f aca="false">S1+1</f>
        <v>18</v>
      </c>
      <c r="U1" s="1" t="n">
        <f aca="false">T1+1</f>
        <v>19</v>
      </c>
      <c r="V1" s="1" t="n">
        <f aca="false">U1+1</f>
        <v>20</v>
      </c>
      <c r="W1" s="1" t="n">
        <f aca="false">V1+1</f>
        <v>21</v>
      </c>
      <c r="X1" s="1" t="n">
        <f aca="false">W1+1</f>
        <v>22</v>
      </c>
      <c r="Y1" s="1" t="n">
        <f aca="false">X1+1</f>
        <v>23</v>
      </c>
      <c r="Z1" s="1" t="n">
        <f aca="false">Y1+1</f>
        <v>24</v>
      </c>
      <c r="AA1" s="1" t="n">
        <f aca="false">Z1+1</f>
        <v>25</v>
      </c>
      <c r="AB1" s="1" t="n">
        <f aca="false">AA1+1</f>
        <v>26</v>
      </c>
      <c r="AC1" s="1" t="n">
        <f aca="false">AB1+1</f>
        <v>27</v>
      </c>
      <c r="AD1" s="1" t="n">
        <f aca="false">AC1+1</f>
        <v>28</v>
      </c>
      <c r="AE1" s="1" t="n">
        <f aca="false">AD1+1</f>
        <v>29</v>
      </c>
      <c r="AF1" s="1" t="n">
        <f aca="false">AE1+1</f>
        <v>30</v>
      </c>
      <c r="AG1" s="1" t="n">
        <f aca="false">AF1+1</f>
        <v>31</v>
      </c>
      <c r="AH1" s="1" t="n">
        <f aca="false">AG1+1</f>
        <v>32</v>
      </c>
    </row>
    <row r="2" customFormat="false" ht="15.75" hidden="false" customHeight="false" outlineLevel="0" collapsed="false">
      <c r="A2" s="3" t="s">
        <v>2</v>
      </c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</row>
    <row r="3" customFormat="false" ht="15.75" hidden="false" customHeight="false" outlineLevel="0" collapsed="false">
      <c r="A3" s="6" t="s">
        <v>19</v>
      </c>
      <c r="B3" s="7" t="s">
        <v>4</v>
      </c>
      <c r="C3" s="8" t="n">
        <v>800</v>
      </c>
      <c r="D3" s="8" t="n">
        <f aca="false">C3*1.9</f>
        <v>1520</v>
      </c>
      <c r="E3" s="8" t="n">
        <f aca="false">D3*1.9</f>
        <v>2888</v>
      </c>
      <c r="F3" s="8" t="n">
        <f aca="false">E3*1.9</f>
        <v>5487.2</v>
      </c>
      <c r="G3" s="8" t="n">
        <f aca="false">F3*1.9</f>
        <v>10425.68</v>
      </c>
      <c r="H3" s="8" t="n">
        <f aca="false">G3*1.9</f>
        <v>19808.792</v>
      </c>
      <c r="I3" s="8" t="n">
        <f aca="false">H3*1.9</f>
        <v>37636.7048</v>
      </c>
      <c r="J3" s="8" t="n">
        <f aca="false">I3*1.9</f>
        <v>71509.73912</v>
      </c>
      <c r="K3" s="8" t="n">
        <f aca="false">J3*1.9</f>
        <v>135868.504328</v>
      </c>
      <c r="L3" s="8" t="n">
        <f aca="false">K3*1.9</f>
        <v>258150.1582232</v>
      </c>
      <c r="M3" s="8" t="n">
        <f aca="false">L3*1.9</f>
        <v>490485.30062408</v>
      </c>
      <c r="N3" s="8" t="n">
        <f aca="false">M3*1.9</f>
        <v>931922.071185752</v>
      </c>
      <c r="O3" s="8" t="n">
        <f aca="false">N3*1.9</f>
        <v>1770651.93525293</v>
      </c>
      <c r="P3" s="8" t="n">
        <f aca="false">O3*1.9</f>
        <v>3364238.67698056</v>
      </c>
      <c r="Q3" s="8" t="n">
        <f aca="false">P3*1.9</f>
        <v>6392053.48626307</v>
      </c>
      <c r="R3" s="8" t="n">
        <f aca="false">Q3*1.9</f>
        <v>12144901.6238998</v>
      </c>
      <c r="S3" s="8" t="n">
        <f aca="false">R3*1.9</f>
        <v>23075313.0854097</v>
      </c>
      <c r="T3" s="8" t="n">
        <f aca="false">S3*1.9</f>
        <v>43843094.8622784</v>
      </c>
      <c r="U3" s="8" t="n">
        <f aca="false">T3*1.9</f>
        <v>83301880.2383289</v>
      </c>
      <c r="V3" s="8" t="n">
        <f aca="false">U3*1.9</f>
        <v>158273572.452825</v>
      </c>
      <c r="W3" s="8" t="n">
        <f aca="false">V3*1.9</f>
        <v>300719787.660367</v>
      </c>
      <c r="X3" s="8" t="n">
        <f aca="false">W3*1.9</f>
        <v>571367596.554698</v>
      </c>
      <c r="Y3" s="8" t="n">
        <f aca="false">X3*1.9</f>
        <v>1085598433.45393</v>
      </c>
      <c r="Z3" s="8" t="n">
        <f aca="false">Y3*1.9</f>
        <v>2062637023.56246</v>
      </c>
      <c r="AA3" s="8" t="n">
        <f aca="false">Z3*1.9</f>
        <v>3919010344.76867</v>
      </c>
      <c r="AB3" s="8" t="n">
        <f aca="false">AA3*1.9</f>
        <v>7446119655.06048</v>
      </c>
      <c r="AC3" s="8" t="n">
        <f aca="false">AB3*1.9</f>
        <v>14147627344.6149</v>
      </c>
      <c r="AD3" s="8" t="n">
        <f aca="false">AC3*1.9</f>
        <v>26880491954.7683</v>
      </c>
      <c r="AE3" s="8" t="n">
        <f aca="false">AD3*1.9</f>
        <v>51072934714.0598</v>
      </c>
      <c r="AF3" s="8" t="n">
        <f aca="false">AE3*1.9</f>
        <v>97038575956.7136</v>
      </c>
      <c r="AG3" s="8" t="n">
        <f aca="false">AF3*1.9</f>
        <v>184373294317.756</v>
      </c>
      <c r="AH3" s="8" t="n">
        <f aca="false">AG3*1.9</f>
        <v>350309259203.736</v>
      </c>
    </row>
    <row r="4" customFormat="false" ht="15.75" hidden="false" customHeight="false" outlineLevel="0" collapsed="false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customFormat="false" ht="15.75" hidden="false" customHeight="false" outlineLevel="0" collapsed="false">
      <c r="A5" s="6" t="s">
        <v>20</v>
      </c>
      <c r="B5" s="20" t="s">
        <v>4</v>
      </c>
      <c r="C5" s="8" t="n">
        <v>600</v>
      </c>
      <c r="D5" s="8" t="n">
        <f aca="false">C5*1.9</f>
        <v>1140</v>
      </c>
      <c r="E5" s="8" t="n">
        <f aca="false">D5*1.9</f>
        <v>2166</v>
      </c>
      <c r="F5" s="8" t="n">
        <f aca="false">E5*1.9</f>
        <v>4115.4</v>
      </c>
      <c r="G5" s="8" t="n">
        <f aca="false">F5*1.9</f>
        <v>7819.26</v>
      </c>
      <c r="H5" s="8" t="n">
        <f aca="false">G5*1.9</f>
        <v>14856.594</v>
      </c>
      <c r="I5" s="8" t="n">
        <f aca="false">H5*1.9</f>
        <v>28227.5286</v>
      </c>
      <c r="J5" s="8" t="n">
        <f aca="false">I5*1.9</f>
        <v>53632.30434</v>
      </c>
      <c r="K5" s="8" t="n">
        <f aca="false">J5*1.9</f>
        <v>101901.378246</v>
      </c>
      <c r="L5" s="8" t="n">
        <f aca="false">K5*1.9</f>
        <v>193612.6186674</v>
      </c>
      <c r="M5" s="8" t="n">
        <f aca="false">L5*1.9</f>
        <v>367863.97546806</v>
      </c>
      <c r="N5" s="8" t="n">
        <f aca="false">M5*1.9</f>
        <v>698941.553389314</v>
      </c>
      <c r="O5" s="8" t="n">
        <f aca="false">N5*1.9</f>
        <v>1327988.9514397</v>
      </c>
      <c r="P5" s="8" t="n">
        <f aca="false">O5*1.9</f>
        <v>2523179.00773542</v>
      </c>
      <c r="Q5" s="8" t="n">
        <f aca="false">P5*1.9</f>
        <v>4794040.1146973</v>
      </c>
      <c r="R5" s="8" t="n">
        <f aca="false">Q5*1.9</f>
        <v>9108676.21792487</v>
      </c>
      <c r="S5" s="8" t="n">
        <f aca="false">R5*1.9</f>
        <v>17306484.8140573</v>
      </c>
      <c r="T5" s="8" t="n">
        <f aca="false">S5*1.9</f>
        <v>32882321.1467088</v>
      </c>
      <c r="U5" s="8" t="n">
        <f aca="false">T5*1.9</f>
        <v>62476410.1787467</v>
      </c>
      <c r="V5" s="8" t="n">
        <f aca="false">U5*1.9</f>
        <v>118705179.339619</v>
      </c>
      <c r="W5" s="8" t="n">
        <f aca="false">V5*1.9</f>
        <v>225539840.745276</v>
      </c>
      <c r="X5" s="8" t="n">
        <f aca="false">W5*1.9</f>
        <v>428525697.416024</v>
      </c>
      <c r="Y5" s="8" t="n">
        <f aca="false">X5*1.9</f>
        <v>814198825.090445</v>
      </c>
      <c r="Z5" s="8" t="n">
        <f aca="false">Y5*1.9</f>
        <v>1546977767.67185</v>
      </c>
      <c r="AA5" s="8" t="n">
        <f aca="false">Z5*1.9</f>
        <v>2939257758.5765</v>
      </c>
      <c r="AB5" s="8" t="n">
        <f aca="false">AA5*1.9</f>
        <v>5584589741.29536</v>
      </c>
      <c r="AC5" s="8" t="n">
        <f aca="false">AB5*1.9</f>
        <v>10610720508.4612</v>
      </c>
      <c r="AD5" s="8" t="n">
        <f aca="false">AC5*1.9</f>
        <v>20160368966.0762</v>
      </c>
      <c r="AE5" s="8" t="n">
        <f aca="false">AD5*1.9</f>
        <v>38304701035.5449</v>
      </c>
      <c r="AF5" s="8" t="n">
        <f aca="false">AE5*1.9</f>
        <v>72778931967.5353</v>
      </c>
      <c r="AG5" s="8" t="n">
        <f aca="false">AF5*1.9</f>
        <v>138279970738.317</v>
      </c>
      <c r="AH5" s="8" t="n">
        <f aca="false">AG5*1.9</f>
        <v>262731944402.802</v>
      </c>
    </row>
    <row r="6" customFormat="false" ht="15.75" hidden="false" customHeight="false" outlineLevel="0" collapsed="false">
      <c r="A6" s="12"/>
      <c r="B6" s="12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customFormat="false" ht="15.75" hidden="false" customHeight="false" outlineLevel="0" collapsed="false">
      <c r="A7" s="6" t="s">
        <v>21</v>
      </c>
      <c r="B7" s="20" t="s">
        <v>4</v>
      </c>
      <c r="C7" s="8" t="n">
        <v>1200</v>
      </c>
      <c r="D7" s="8" t="n">
        <f aca="false">C7*1.9</f>
        <v>2280</v>
      </c>
      <c r="E7" s="8" t="n">
        <f aca="false">D7*1.9</f>
        <v>4332</v>
      </c>
      <c r="F7" s="8" t="n">
        <f aca="false">E7*1.9</f>
        <v>8230.8</v>
      </c>
      <c r="G7" s="8" t="n">
        <f aca="false">F7*1.9</f>
        <v>15638.52</v>
      </c>
      <c r="H7" s="8" t="n">
        <f aca="false">G7*1.9</f>
        <v>29713.188</v>
      </c>
      <c r="I7" s="8" t="n">
        <f aca="false">H7*1.9</f>
        <v>56455.0572</v>
      </c>
      <c r="J7" s="8" t="n">
        <f aca="false">I7*1.9</f>
        <v>107264.60868</v>
      </c>
      <c r="K7" s="8" t="n">
        <f aca="false">J7*1.9</f>
        <v>203802.756492</v>
      </c>
      <c r="L7" s="8" t="n">
        <f aca="false">K7*1.9</f>
        <v>387225.2373348</v>
      </c>
      <c r="M7" s="8" t="n">
        <f aca="false">L7*1.9</f>
        <v>735727.95093612</v>
      </c>
      <c r="N7" s="8" t="n">
        <f aca="false">M7*1.9</f>
        <v>1397883.10677863</v>
      </c>
      <c r="O7" s="8" t="n">
        <f aca="false">N7*1.9</f>
        <v>2655977.90287939</v>
      </c>
      <c r="P7" s="8" t="n">
        <f aca="false">O7*1.9</f>
        <v>5046358.01547085</v>
      </c>
      <c r="Q7" s="8" t="n">
        <f aca="false">P7*1.9</f>
        <v>9588080.22939461</v>
      </c>
      <c r="R7" s="8" t="n">
        <f aca="false">Q7*1.9</f>
        <v>18217352.4358498</v>
      </c>
      <c r="S7" s="8" t="n">
        <f aca="false">R7*1.9</f>
        <v>34612969.6281145</v>
      </c>
      <c r="T7" s="8" t="n">
        <f aca="false">S7*1.9</f>
        <v>65764642.2934176</v>
      </c>
      <c r="U7" s="8" t="n">
        <f aca="false">T7*1.9</f>
        <v>124952820.357493</v>
      </c>
      <c r="V7" s="8" t="n">
        <f aca="false">U7*1.9</f>
        <v>237410358.679237</v>
      </c>
      <c r="W7" s="8" t="n">
        <f aca="false">V7*1.9</f>
        <v>451079681.490551</v>
      </c>
      <c r="X7" s="8" t="n">
        <f aca="false">W7*1.9</f>
        <v>857051394.832047</v>
      </c>
      <c r="Y7" s="8" t="n">
        <f aca="false">X7*1.9</f>
        <v>1628397650.18089</v>
      </c>
      <c r="Z7" s="8" t="n">
        <f aca="false">Y7*1.9</f>
        <v>3093955535.34369</v>
      </c>
      <c r="AA7" s="8" t="n">
        <f aca="false">Z7*1.9</f>
        <v>5878515517.15301</v>
      </c>
      <c r="AB7" s="8" t="n">
        <f aca="false">AA7*1.9</f>
        <v>11169179482.5907</v>
      </c>
      <c r="AC7" s="8" t="n">
        <f aca="false">AB7*1.9</f>
        <v>21221441016.9224</v>
      </c>
      <c r="AD7" s="8" t="n">
        <f aca="false">AC7*1.9</f>
        <v>40320737932.1525</v>
      </c>
      <c r="AE7" s="8" t="n">
        <f aca="false">AD7*1.9</f>
        <v>76609402071.0897</v>
      </c>
      <c r="AF7" s="8" t="n">
        <f aca="false">AE7*1.9</f>
        <v>145557863935.071</v>
      </c>
      <c r="AG7" s="8" t="n">
        <f aca="false">AF7*1.9</f>
        <v>276559941476.634</v>
      </c>
      <c r="AH7" s="8" t="n">
        <f aca="false">AG7*1.9</f>
        <v>525463888805.604</v>
      </c>
    </row>
    <row r="8" customFormat="false" ht="15.75" hidden="false" customHeight="false" outlineLevel="0" collapsed="false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</row>
    <row r="9" customFormat="false" ht="15.75" hidden="false" customHeight="false" outlineLevel="0" collapsed="false">
      <c r="A9" s="6" t="s">
        <v>22</v>
      </c>
      <c r="B9" s="20" t="s">
        <v>4</v>
      </c>
      <c r="C9" s="8" t="n">
        <v>400</v>
      </c>
      <c r="D9" s="8" t="n">
        <f aca="false">C9*1.9</f>
        <v>760</v>
      </c>
      <c r="E9" s="8" t="n">
        <f aca="false">D9*1.9</f>
        <v>1444</v>
      </c>
      <c r="F9" s="8" t="n">
        <f aca="false">E9*1.9</f>
        <v>2743.6</v>
      </c>
      <c r="G9" s="8" t="n">
        <f aca="false">F9*1.9</f>
        <v>5212.84</v>
      </c>
      <c r="H9" s="8" t="n">
        <f aca="false">G9*1.9</f>
        <v>9904.396</v>
      </c>
      <c r="I9" s="8" t="n">
        <f aca="false">H9*1.9</f>
        <v>18818.3524</v>
      </c>
      <c r="J9" s="8" t="n">
        <f aca="false">I9*1.9</f>
        <v>35754.86956</v>
      </c>
      <c r="K9" s="8" t="n">
        <f aca="false">J9*1.9</f>
        <v>67934.252164</v>
      </c>
      <c r="L9" s="8" t="n">
        <f aca="false">K9*1.9</f>
        <v>129075.0791116</v>
      </c>
      <c r="M9" s="8" t="n">
        <f aca="false">L9*1.9</f>
        <v>245242.65031204</v>
      </c>
      <c r="N9" s="8" t="n">
        <f aca="false">M9*1.9</f>
        <v>465961.035592876</v>
      </c>
      <c r="O9" s="8" t="n">
        <f aca="false">N9*1.9</f>
        <v>885325.967626464</v>
      </c>
      <c r="P9" s="8" t="n">
        <f aca="false">O9*1.9</f>
        <v>1682119.33849028</v>
      </c>
      <c r="Q9" s="8" t="n">
        <f aca="false">P9*1.9</f>
        <v>3196026.74313153</v>
      </c>
      <c r="R9" s="8" t="n">
        <f aca="false">Q9*1.9</f>
        <v>6072450.81194991</v>
      </c>
      <c r="S9" s="8" t="n">
        <f aca="false">R9*1.9</f>
        <v>11537656.5427048</v>
      </c>
      <c r="T9" s="8" t="n">
        <f aca="false">S9*1.9</f>
        <v>21921547.4311392</v>
      </c>
      <c r="U9" s="8" t="n">
        <f aca="false">T9*1.9</f>
        <v>41650940.1191645</v>
      </c>
      <c r="V9" s="8" t="n">
        <f aca="false">U9*1.9</f>
        <v>79136786.2264125</v>
      </c>
      <c r="W9" s="8" t="n">
        <f aca="false">V9*1.9</f>
        <v>150359893.830184</v>
      </c>
      <c r="X9" s="8" t="n">
        <f aca="false">W9*1.9</f>
        <v>285683798.277349</v>
      </c>
      <c r="Y9" s="8" t="n">
        <f aca="false">X9*1.9</f>
        <v>542799216.726963</v>
      </c>
      <c r="Z9" s="8" t="n">
        <f aca="false">Y9*1.9</f>
        <v>1031318511.78123</v>
      </c>
      <c r="AA9" s="8" t="n">
        <f aca="false">Z9*1.9</f>
        <v>1959505172.38434</v>
      </c>
      <c r="AB9" s="8" t="n">
        <f aca="false">AA9*1.9</f>
        <v>3723059827.53024</v>
      </c>
      <c r="AC9" s="8" t="n">
        <f aca="false">AB9*1.9</f>
        <v>7073813672.30745</v>
      </c>
      <c r="AD9" s="8" t="n">
        <f aca="false">AC9*1.9</f>
        <v>13440245977.3842</v>
      </c>
      <c r="AE9" s="8" t="n">
        <f aca="false">AD9*1.9</f>
        <v>25536467357.0299</v>
      </c>
      <c r="AF9" s="8" t="n">
        <f aca="false">AE9*1.9</f>
        <v>48519287978.3568</v>
      </c>
      <c r="AG9" s="8" t="n">
        <f aca="false">AF9*1.9</f>
        <v>92186647158.8779</v>
      </c>
      <c r="AH9" s="8" t="n">
        <f aca="false">AG9*1.9</f>
        <v>175154629601.868</v>
      </c>
    </row>
    <row r="10" customFormat="false" ht="15.75" hidden="false" customHeight="false" outlineLevel="0" collapsed="false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</row>
    <row r="11" customFormat="false" ht="15.75" hidden="false" customHeight="false" outlineLevel="0" collapsed="false">
      <c r="A11" s="6" t="s">
        <v>23</v>
      </c>
      <c r="B11" s="20" t="s">
        <v>4</v>
      </c>
      <c r="C11" s="8" t="n">
        <v>2000</v>
      </c>
      <c r="D11" s="8" t="n">
        <f aca="false">C11*1.9</f>
        <v>3800</v>
      </c>
      <c r="E11" s="8" t="n">
        <f aca="false">D11*1.9</f>
        <v>7220</v>
      </c>
      <c r="F11" s="8" t="n">
        <f aca="false">E11*1.9</f>
        <v>13718</v>
      </c>
      <c r="G11" s="8" t="n">
        <f aca="false">F11*1.9</f>
        <v>26064.2</v>
      </c>
      <c r="H11" s="8" t="n">
        <f aca="false">G11*1.9</f>
        <v>49521.98</v>
      </c>
      <c r="I11" s="8" t="n">
        <f aca="false">H11*1.9</f>
        <v>94091.762</v>
      </c>
      <c r="J11" s="8" t="n">
        <f aca="false">I11*1.9</f>
        <v>178774.3478</v>
      </c>
      <c r="K11" s="8" t="n">
        <f aca="false">J11*1.9</f>
        <v>339671.26082</v>
      </c>
      <c r="L11" s="8" t="n">
        <f aca="false">K11*1.9</f>
        <v>645375.395558</v>
      </c>
      <c r="M11" s="8" t="n">
        <f aca="false">L11*1.9</f>
        <v>1226213.2515602</v>
      </c>
      <c r="N11" s="8" t="n">
        <f aca="false">M11*1.9</f>
        <v>2329805.17796438</v>
      </c>
      <c r="O11" s="8" t="n">
        <f aca="false">N11*1.9</f>
        <v>4426629.83813232</v>
      </c>
      <c r="P11" s="8" t="n">
        <f aca="false">O11*1.9</f>
        <v>8410596.69245141</v>
      </c>
      <c r="Q11" s="8" t="n">
        <f aca="false">P11*1.9</f>
        <v>15980133.7156577</v>
      </c>
      <c r="R11" s="8" t="n">
        <f aca="false">Q11*1.9</f>
        <v>30362254.0597496</v>
      </c>
      <c r="S11" s="8" t="n">
        <f aca="false">R11*1.9</f>
        <v>57688282.7135242</v>
      </c>
      <c r="T11" s="8" t="n">
        <f aca="false">S11*1.9</f>
        <v>109607737.155696</v>
      </c>
      <c r="U11" s="8" t="n">
        <f aca="false">T11*1.9</f>
        <v>208254700.595822</v>
      </c>
      <c r="V11" s="8" t="n">
        <f aca="false">U11*1.9</f>
        <v>395683931.132062</v>
      </c>
      <c r="W11" s="8" t="n">
        <f aca="false">V11*1.9</f>
        <v>751799469.150919</v>
      </c>
      <c r="X11" s="8" t="n">
        <f aca="false">W11*1.9</f>
        <v>1428418991.38675</v>
      </c>
      <c r="Y11" s="8" t="n">
        <f aca="false">X11*1.9</f>
        <v>2713996083.63482</v>
      </c>
      <c r="Z11" s="8" t="n">
        <f aca="false">Y11*1.9</f>
        <v>5156592558.90615</v>
      </c>
      <c r="AA11" s="8" t="n">
        <f aca="false">Z11*1.9</f>
        <v>9797525861.92168</v>
      </c>
      <c r="AB11" s="8" t="n">
        <f aca="false">AA11*1.9</f>
        <v>18615299137.6512</v>
      </c>
      <c r="AC11" s="8" t="n">
        <f aca="false">AB11*1.9</f>
        <v>35369068361.5373</v>
      </c>
      <c r="AD11" s="8" t="n">
        <f aca="false">AC11*1.9</f>
        <v>67201229886.9208</v>
      </c>
      <c r="AE11" s="8" t="n">
        <f aca="false">AD11*1.9</f>
        <v>127682336785.15</v>
      </c>
      <c r="AF11" s="8" t="n">
        <f aca="false">AE11*1.9</f>
        <v>242596439891.784</v>
      </c>
      <c r="AG11" s="8" t="n">
        <f aca="false">AF11*1.9</f>
        <v>460933235794.39</v>
      </c>
      <c r="AH11" s="8" t="n">
        <f aca="false">AG11*1.9</f>
        <v>875773148009.341</v>
      </c>
    </row>
    <row r="12" customFormat="false" ht="15.75" hidden="false" customHeight="false" outlineLevel="0" collapsed="false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</row>
    <row r="13" customFormat="false" ht="15.75" hidden="false" customHeight="false" outlineLevel="0" collapsed="false">
      <c r="A13" s="6" t="s">
        <v>24</v>
      </c>
      <c r="B13" s="20" t="s">
        <v>4</v>
      </c>
      <c r="C13" s="8" t="n">
        <v>3000</v>
      </c>
      <c r="D13" s="8" t="n">
        <f aca="false">C13*1.9</f>
        <v>5700</v>
      </c>
      <c r="E13" s="8" t="n">
        <f aca="false">D13*1.9</f>
        <v>10830</v>
      </c>
      <c r="F13" s="8" t="n">
        <f aca="false">E13*1.9</f>
        <v>20577</v>
      </c>
      <c r="G13" s="8" t="n">
        <f aca="false">F13*1.9</f>
        <v>39096.3</v>
      </c>
      <c r="H13" s="8" t="n">
        <f aca="false">G13*1.9</f>
        <v>74282.97</v>
      </c>
      <c r="I13" s="8" t="n">
        <f aca="false">H13*1.9</f>
        <v>141137.643</v>
      </c>
      <c r="J13" s="8" t="n">
        <f aca="false">I13*1.9</f>
        <v>268161.5217</v>
      </c>
      <c r="K13" s="8" t="n">
        <f aca="false">J13*1.9</f>
        <v>509506.89123</v>
      </c>
      <c r="L13" s="8" t="n">
        <f aca="false">K13*1.9</f>
        <v>968063.093337</v>
      </c>
      <c r="M13" s="8" t="n">
        <f aca="false">L13*1.9</f>
        <v>1839319.8773403</v>
      </c>
      <c r="N13" s="8" t="n">
        <f aca="false">M13*1.9</f>
        <v>3494707.76694657</v>
      </c>
      <c r="O13" s="8" t="n">
        <f aca="false">N13*1.9</f>
        <v>6639944.75719848</v>
      </c>
      <c r="P13" s="8" t="n">
        <f aca="false">O13*1.9</f>
        <v>12615895.0386771</v>
      </c>
      <c r="Q13" s="8" t="n">
        <f aca="false">P13*1.9</f>
        <v>23970200.5734865</v>
      </c>
      <c r="R13" s="8" t="n">
        <f aca="false">Q13*1.9</f>
        <v>45543381.0896244</v>
      </c>
      <c r="S13" s="8" t="n">
        <f aca="false">R13*1.9</f>
        <v>86532424.0702863</v>
      </c>
      <c r="T13" s="8" t="n">
        <f aca="false">S13*1.9</f>
        <v>164411605.733544</v>
      </c>
      <c r="U13" s="8" t="n">
        <f aca="false">T13*1.9</f>
        <v>312382050.893733</v>
      </c>
      <c r="V13" s="8" t="n">
        <f aca="false">U13*1.9</f>
        <v>593525896.698094</v>
      </c>
      <c r="W13" s="8" t="n">
        <f aca="false">V13*1.9</f>
        <v>1127699203.72638</v>
      </c>
      <c r="X13" s="8" t="n">
        <f aca="false">W13*1.9</f>
        <v>2142628487.08012</v>
      </c>
      <c r="Y13" s="8" t="n">
        <f aca="false">X13*1.9</f>
        <v>4070994125.45222</v>
      </c>
      <c r="Z13" s="8" t="n">
        <f aca="false">Y13*1.9</f>
        <v>7734888838.35922</v>
      </c>
      <c r="AA13" s="8" t="n">
        <f aca="false">Z13*1.9</f>
        <v>14696288792.8825</v>
      </c>
      <c r="AB13" s="8" t="n">
        <f aca="false">AA13*1.9</f>
        <v>27922948706.4768</v>
      </c>
      <c r="AC13" s="8" t="n">
        <f aca="false">AB13*1.9</f>
        <v>53053602542.3059</v>
      </c>
      <c r="AD13" s="8" t="n">
        <f aca="false">AC13*1.9</f>
        <v>100801844830.381</v>
      </c>
      <c r="AE13" s="8" t="n">
        <f aca="false">AD13*1.9</f>
        <v>191523505177.724</v>
      </c>
      <c r="AF13" s="8" t="n">
        <f aca="false">AE13*1.9</f>
        <v>363894659837.676</v>
      </c>
      <c r="AG13" s="8" t="n">
        <f aca="false">AF13*1.9</f>
        <v>691399853691.585</v>
      </c>
      <c r="AH13" s="8" t="n">
        <f aca="false">AG13*1.9</f>
        <v>1313659722014.01</v>
      </c>
    </row>
    <row r="14" customFormat="false" ht="15.75" hidden="false" customHeight="false" outlineLevel="0" collapsed="false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</row>
    <row r="15" customFormat="false" ht="13.8" hidden="false" customHeight="false" outlineLevel="0" collapsed="false">
      <c r="A15" s="6" t="s">
        <v>25</v>
      </c>
      <c r="B15" s="13" t="s">
        <v>10</v>
      </c>
      <c r="C15" s="14" t="n">
        <v>100000</v>
      </c>
      <c r="D15" s="14" t="n">
        <f aca="false">C15*1.9</f>
        <v>190000</v>
      </c>
      <c r="E15" s="14" t="n">
        <f aca="false">D15*1.9</f>
        <v>361000</v>
      </c>
      <c r="F15" s="14" t="n">
        <f aca="false">E15*1.9</f>
        <v>685900</v>
      </c>
      <c r="G15" s="14" t="n">
        <f aca="false">F15*1.9</f>
        <v>1303210</v>
      </c>
      <c r="H15" s="14" t="n">
        <f aca="false">G15*1.9</f>
        <v>2476099</v>
      </c>
      <c r="I15" s="14" t="n">
        <f aca="false">H15*1.9</f>
        <v>4704588.1</v>
      </c>
      <c r="J15" s="14" t="n">
        <f aca="false">I15*1.9</f>
        <v>8938717.39</v>
      </c>
      <c r="K15" s="14" t="n">
        <f aca="false">J15*1.9</f>
        <v>16983563.041</v>
      </c>
      <c r="L15" s="14" t="n">
        <f aca="false">K15*1.9</f>
        <v>32268769.7779</v>
      </c>
      <c r="M15" s="14" t="n">
        <f aca="false">L15*1.9</f>
        <v>61310662.57801</v>
      </c>
      <c r="N15" s="14" t="n">
        <f aca="false">M15*1.9</f>
        <v>116490258.898219</v>
      </c>
      <c r="O15" s="14" t="n">
        <f aca="false">N15*1.9</f>
        <v>221331491.906616</v>
      </c>
      <c r="P15" s="14" t="n">
        <f aca="false">O15*1.9</f>
        <v>420529834.62257</v>
      </c>
      <c r="Q15" s="14" t="n">
        <f aca="false">P15*1.9</f>
        <v>799006685.782884</v>
      </c>
      <c r="R15" s="14" t="n">
        <f aca="false">Q15*1.9</f>
        <v>1518112702.98748</v>
      </c>
      <c r="S15" s="14" t="n">
        <f aca="false">R15*1.9</f>
        <v>2884414135.67621</v>
      </c>
      <c r="T15" s="14" t="n">
        <f aca="false">S15*1.9</f>
        <v>5480386857.7848</v>
      </c>
      <c r="U15" s="14" t="n">
        <f aca="false">T15*1.9</f>
        <v>10412735029.7911</v>
      </c>
      <c r="V15" s="14" t="n">
        <f aca="false">U15*1.9</f>
        <v>19784196556.6031</v>
      </c>
      <c r="W15" s="14" t="n">
        <f aca="false">V15*1.9</f>
        <v>37589973457.5459</v>
      </c>
      <c r="X15" s="14" t="n">
        <f aca="false">W15*1.9</f>
        <v>71420949569.3373</v>
      </c>
      <c r="Y15" s="14" t="n">
        <f aca="false">X15*1.9</f>
        <v>135699804181.741</v>
      </c>
      <c r="Z15" s="14" t="n">
        <f aca="false">Y15*1.9</f>
        <v>257829627945.307</v>
      </c>
      <c r="AA15" s="14" t="n">
        <f aca="false">Z15*1.9</f>
        <v>489876293096.084</v>
      </c>
      <c r="AB15" s="14" t="n">
        <f aca="false">AA15*1.9</f>
        <v>930764956882.56</v>
      </c>
      <c r="AC15" s="14" t="n">
        <f aca="false">AB15*1.9</f>
        <v>1768453418076.86</v>
      </c>
      <c r="AD15" s="14" t="n">
        <f aca="false">AC15*1.9</f>
        <v>3360061494346.04</v>
      </c>
      <c r="AE15" s="14" t="n">
        <f aca="false">AD15*1.9</f>
        <v>6384116839257.48</v>
      </c>
      <c r="AF15" s="14" t="n">
        <f aca="false">AE15*1.9</f>
        <v>12129821994589.2</v>
      </c>
      <c r="AG15" s="14" t="n">
        <f aca="false">AF15*1.9</f>
        <v>23046661789719.5</v>
      </c>
      <c r="AH15" s="14" t="n">
        <f aca="false">AG15*1.9</f>
        <v>43788657400467</v>
      </c>
    </row>
    <row r="16" customFormat="false" ht="13.8" hidden="false" customHeight="false" outlineLevel="0" collapsed="false">
      <c r="A16" s="6" t="s">
        <v>26</v>
      </c>
      <c r="B16" s="20" t="s">
        <v>4</v>
      </c>
      <c r="C16" s="8" t="n">
        <v>100000</v>
      </c>
      <c r="D16" s="8" t="n">
        <f aca="false">C16*1.9</f>
        <v>190000</v>
      </c>
      <c r="E16" s="8" t="n">
        <f aca="false">D16*1.9</f>
        <v>361000</v>
      </c>
      <c r="F16" s="8" t="n">
        <f aca="false">E16*1.9</f>
        <v>685900</v>
      </c>
      <c r="G16" s="8" t="n">
        <f aca="false">F16*1.9</f>
        <v>1303210</v>
      </c>
      <c r="H16" s="8" t="n">
        <f aca="false">G16*1.9</f>
        <v>2476099</v>
      </c>
      <c r="I16" s="8" t="n">
        <f aca="false">H16*1.9</f>
        <v>4704588.1</v>
      </c>
      <c r="J16" s="8" t="n">
        <f aca="false">I16*1.9</f>
        <v>8938717.39</v>
      </c>
      <c r="K16" s="8" t="n">
        <f aca="false">J16*1.9</f>
        <v>16983563.041</v>
      </c>
      <c r="L16" s="8" t="n">
        <f aca="false">K16*1.9</f>
        <v>32268769.7779</v>
      </c>
      <c r="M16" s="8" t="n">
        <f aca="false">L16*1.9</f>
        <v>61310662.57801</v>
      </c>
      <c r="N16" s="8" t="n">
        <f aca="false">M16*1.9</f>
        <v>116490258.898219</v>
      </c>
      <c r="O16" s="8" t="n">
        <f aca="false">N16*1.9</f>
        <v>221331491.906616</v>
      </c>
      <c r="P16" s="8" t="n">
        <f aca="false">O16*1.9</f>
        <v>420529834.62257</v>
      </c>
      <c r="Q16" s="8" t="n">
        <f aca="false">P16*1.9</f>
        <v>799006685.782884</v>
      </c>
      <c r="R16" s="8" t="n">
        <f aca="false">Q16*1.9</f>
        <v>1518112702.98748</v>
      </c>
      <c r="S16" s="8" t="n">
        <f aca="false">R16*1.9</f>
        <v>2884414135.67621</v>
      </c>
      <c r="T16" s="8" t="n">
        <f aca="false">S16*1.9</f>
        <v>5480386857.7848</v>
      </c>
      <c r="U16" s="8" t="n">
        <f aca="false">T16*1.9</f>
        <v>10412735029.7911</v>
      </c>
      <c r="V16" s="8" t="n">
        <f aca="false">U16*1.9</f>
        <v>19784196556.6031</v>
      </c>
      <c r="W16" s="8" t="n">
        <f aca="false">V16*1.9</f>
        <v>37589973457.5459</v>
      </c>
      <c r="X16" s="8" t="n">
        <f aca="false">W16*1.9</f>
        <v>71420949569.3373</v>
      </c>
      <c r="Y16" s="8" t="n">
        <f aca="false">X16*1.9</f>
        <v>135699804181.741</v>
      </c>
      <c r="Z16" s="8" t="n">
        <f aca="false">Y16*1.9</f>
        <v>257829627945.307</v>
      </c>
      <c r="AA16" s="8" t="n">
        <f aca="false">Z16*1.9</f>
        <v>489876293096.084</v>
      </c>
      <c r="AB16" s="8" t="n">
        <f aca="false">AA16*1.9</f>
        <v>930764956882.56</v>
      </c>
      <c r="AC16" s="8" t="n">
        <f aca="false">AB16*1.9</f>
        <v>1768453418076.86</v>
      </c>
      <c r="AD16" s="8" t="n">
        <f aca="false">AC16*1.9</f>
        <v>3360061494346.04</v>
      </c>
      <c r="AE16" s="8" t="n">
        <f aca="false">AD16*1.9</f>
        <v>6384116839257.48</v>
      </c>
      <c r="AF16" s="8" t="n">
        <f aca="false">AE16*1.9</f>
        <v>12129821994589.2</v>
      </c>
      <c r="AG16" s="8" t="n">
        <f aca="false">AF16*1.9</f>
        <v>23046661789719.5</v>
      </c>
      <c r="AH16" s="8" t="n">
        <f aca="false">AG16*1.9</f>
        <v>43788657400467</v>
      </c>
    </row>
    <row r="17" customFormat="false" ht="13.8" hidden="false" customHeight="false" outlineLevel="0" collapsed="false">
      <c r="A17" s="6" t="s">
        <v>27</v>
      </c>
      <c r="B17" s="15" t="s">
        <v>6</v>
      </c>
      <c r="C17" s="9" t="n">
        <v>5000</v>
      </c>
      <c r="D17" s="9" t="n">
        <f aca="false">C17*1.9</f>
        <v>9500</v>
      </c>
      <c r="E17" s="9" t="n">
        <f aca="false">D17*1.9</f>
        <v>18050</v>
      </c>
      <c r="F17" s="9" t="n">
        <f aca="false">E17*1.9</f>
        <v>34295</v>
      </c>
      <c r="G17" s="9" t="n">
        <f aca="false">F17*1.9</f>
        <v>65160.5</v>
      </c>
      <c r="H17" s="9" t="n">
        <f aca="false">G17*1.9</f>
        <v>123804.95</v>
      </c>
      <c r="I17" s="9" t="n">
        <f aca="false">H17*1.9</f>
        <v>235229.405</v>
      </c>
      <c r="J17" s="9" t="n">
        <f aca="false">I17*1.9</f>
        <v>446935.8695</v>
      </c>
      <c r="K17" s="9" t="n">
        <f aca="false">J17*1.9</f>
        <v>849178.15205</v>
      </c>
      <c r="L17" s="9" t="n">
        <f aca="false">K17*1.9</f>
        <v>1613438.488895</v>
      </c>
      <c r="M17" s="9" t="n">
        <f aca="false">L17*1.9</f>
        <v>3065533.1289005</v>
      </c>
      <c r="N17" s="9" t="n">
        <f aca="false">M17*1.9</f>
        <v>5824512.94491095</v>
      </c>
      <c r="O17" s="9" t="n">
        <f aca="false">N17*1.9</f>
        <v>11066574.5953308</v>
      </c>
      <c r="P17" s="9" t="n">
        <f aca="false">O17*1.9</f>
        <v>21026491.7311285</v>
      </c>
      <c r="Q17" s="9" t="n">
        <f aca="false">P17*1.9</f>
        <v>39950334.2891442</v>
      </c>
      <c r="R17" s="9" t="n">
        <f aca="false">Q17*1.9</f>
        <v>75905635.1493739</v>
      </c>
      <c r="S17" s="9" t="n">
        <f aca="false">R17*1.9</f>
        <v>144220706.783811</v>
      </c>
      <c r="T17" s="9" t="n">
        <f aca="false">S17*1.9</f>
        <v>274019342.88924</v>
      </c>
      <c r="U17" s="9" t="n">
        <f aca="false">T17*1.9</f>
        <v>520636751.489556</v>
      </c>
      <c r="V17" s="9" t="n">
        <f aca="false">U17*1.9</f>
        <v>989209827.830156</v>
      </c>
      <c r="W17" s="9" t="n">
        <f aca="false">V17*1.9</f>
        <v>1879498672.8773</v>
      </c>
      <c r="X17" s="9" t="n">
        <f aca="false">W17*1.9</f>
        <v>3571047478.46686</v>
      </c>
      <c r="Y17" s="9" t="n">
        <f aca="false">X17*1.9</f>
        <v>6784990209.08704</v>
      </c>
      <c r="Z17" s="9" t="n">
        <f aca="false">Y17*1.9</f>
        <v>12891481397.2654</v>
      </c>
      <c r="AA17" s="9" t="n">
        <f aca="false">Z17*1.9</f>
        <v>24493814654.8042</v>
      </c>
      <c r="AB17" s="9" t="n">
        <f aca="false">AA17*1.9</f>
        <v>46538247844.128</v>
      </c>
      <c r="AC17" s="9" t="n">
        <f aca="false">AB17*1.9</f>
        <v>88422670903.8432</v>
      </c>
      <c r="AD17" s="9" t="n">
        <f aca="false">AC17*1.9</f>
        <v>168003074717.302</v>
      </c>
      <c r="AE17" s="9" t="n">
        <f aca="false">AD17*1.9</f>
        <v>319205841962.874</v>
      </c>
      <c r="AF17" s="9" t="n">
        <f aca="false">AE17*1.9</f>
        <v>606491099729.46</v>
      </c>
      <c r="AG17" s="9" t="n">
        <f aca="false">AF17*1.9</f>
        <v>1152333089485.97</v>
      </c>
      <c r="AH17" s="9" t="n">
        <f aca="false">AG17*1.9</f>
        <v>2189432870023.35</v>
      </c>
    </row>
    <row r="18" customFormat="false" ht="15.75" hidden="false" customHeight="false" outlineLevel="0" collapsed="false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</row>
    <row r="19" customFormat="false" ht="15.75" hidden="false" customHeight="false" outlineLevel="0" collapsed="false">
      <c r="A19" s="6" t="s">
        <v>28</v>
      </c>
      <c r="B19" s="7" t="s">
        <v>4</v>
      </c>
      <c r="C19" s="8" t="n">
        <v>20000</v>
      </c>
      <c r="D19" s="8" t="n">
        <f aca="false">C19*1.9</f>
        <v>38000</v>
      </c>
      <c r="E19" s="8" t="n">
        <f aca="false">D19*1.9</f>
        <v>72200</v>
      </c>
      <c r="F19" s="8" t="n">
        <f aca="false">E19*1.9</f>
        <v>137180</v>
      </c>
      <c r="G19" s="8" t="n">
        <f aca="false">F19*1.9</f>
        <v>260642</v>
      </c>
      <c r="H19" s="8" t="n">
        <f aca="false">G19*1.9</f>
        <v>495219.8</v>
      </c>
      <c r="I19" s="8" t="n">
        <f aca="false">H19*1.9</f>
        <v>940917.62</v>
      </c>
      <c r="J19" s="8" t="n">
        <f aca="false">I19*1.9</f>
        <v>1787743.478</v>
      </c>
      <c r="K19" s="8" t="n">
        <f aca="false">J19*1.9</f>
        <v>3396712.6082</v>
      </c>
      <c r="L19" s="8" t="n">
        <f aca="false">K19*1.9</f>
        <v>6453753.95558</v>
      </c>
      <c r="M19" s="8" t="n">
        <f aca="false">L19*1.9</f>
        <v>12262132.515602</v>
      </c>
      <c r="N19" s="8" t="n">
        <f aca="false">M19*1.9</f>
        <v>23298051.7796438</v>
      </c>
      <c r="O19" s="8" t="n">
        <f aca="false">N19*1.9</f>
        <v>44266298.3813232</v>
      </c>
      <c r="P19" s="8" t="n">
        <f aca="false">O19*1.9</f>
        <v>84105966.9245141</v>
      </c>
      <c r="Q19" s="8" t="n">
        <f aca="false">P19*1.9</f>
        <v>159801337.156577</v>
      </c>
      <c r="R19" s="8" t="n">
        <f aca="false">Q19*1.9</f>
        <v>303622540.597496</v>
      </c>
      <c r="S19" s="8" t="n">
        <f aca="false">R19*1.9</f>
        <v>576882827.135242</v>
      </c>
      <c r="T19" s="8" t="n">
        <f aca="false">S19*1.9</f>
        <v>1096077371.55696</v>
      </c>
      <c r="U19" s="8" t="n">
        <f aca="false">T19*1.9</f>
        <v>2082547005.95822</v>
      </c>
      <c r="V19" s="8" t="n">
        <f aca="false">U19*1.9</f>
        <v>3956839311.32062</v>
      </c>
      <c r="W19" s="8" t="n">
        <f aca="false">V19*1.9</f>
        <v>7517994691.50919</v>
      </c>
      <c r="X19" s="8" t="n">
        <f aca="false">W19*1.9</f>
        <v>14284189913.8675</v>
      </c>
      <c r="Y19" s="8" t="n">
        <f aca="false">X19*1.9</f>
        <v>27139960836.3482</v>
      </c>
      <c r="Z19" s="8" t="n">
        <f aca="false">Y19*1.9</f>
        <v>51565925589.0615</v>
      </c>
      <c r="AA19" s="8" t="n">
        <f aca="false">Z19*1.9</f>
        <v>97975258619.2168</v>
      </c>
      <c r="AB19" s="8" t="n">
        <f aca="false">AA19*1.9</f>
        <v>186152991376.512</v>
      </c>
      <c r="AC19" s="8" t="n">
        <f aca="false">AB19*1.9</f>
        <v>353690683615.373</v>
      </c>
      <c r="AD19" s="8" t="n">
        <f aca="false">AC19*1.9</f>
        <v>672012298869.208</v>
      </c>
      <c r="AE19" s="8" t="n">
        <f aca="false">AD19*1.9</f>
        <v>1276823367851.5</v>
      </c>
      <c r="AF19" s="8" t="n">
        <f aca="false">AE19*1.9</f>
        <v>2425964398917.84</v>
      </c>
      <c r="AG19" s="8" t="n">
        <f aca="false">AF19*1.9</f>
        <v>4609332357943.9</v>
      </c>
      <c r="AH19" s="8" t="n">
        <f aca="false">AG19*1.9</f>
        <v>8757731480093.41</v>
      </c>
    </row>
    <row r="20" customFormat="false" ht="15.75" hidden="false" customHeight="false" outlineLevel="0" collapsed="false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</row>
    <row r="21" customFormat="false" ht="13.8" hidden="false" customHeight="false" outlineLevel="0" collapsed="false">
      <c r="A21" s="6" t="s">
        <v>29</v>
      </c>
      <c r="B21" s="20" t="s">
        <v>4</v>
      </c>
      <c r="C21" s="8" t="n">
        <v>4000000</v>
      </c>
      <c r="D21" s="8" t="n">
        <f aca="false">C21*1.9</f>
        <v>7600000</v>
      </c>
      <c r="E21" s="8" t="n">
        <f aca="false">D21*1.9</f>
        <v>14440000</v>
      </c>
      <c r="F21" s="8" t="n">
        <f aca="false">E21*1.9</f>
        <v>27436000</v>
      </c>
      <c r="G21" s="8" t="n">
        <f aca="false">F21*1.9</f>
        <v>52128400</v>
      </c>
      <c r="H21" s="8" t="n">
        <f aca="false">G21*1.9</f>
        <v>99043960</v>
      </c>
      <c r="I21" s="8" t="n">
        <f aca="false">H21*1.9</f>
        <v>188183524</v>
      </c>
      <c r="J21" s="8" t="n">
        <f aca="false">I21*1.9</f>
        <v>357548695.6</v>
      </c>
      <c r="K21" s="8" t="n">
        <f aca="false">J21*1.9</f>
        <v>679342521.64</v>
      </c>
      <c r="L21" s="8" t="n">
        <f aca="false">K21*1.9</f>
        <v>1290750791.116</v>
      </c>
      <c r="M21" s="8" t="n">
        <f aca="false">L21*1.9</f>
        <v>2452426503.1204</v>
      </c>
      <c r="N21" s="8" t="n">
        <f aca="false">M21*1.9</f>
        <v>4659610355.92876</v>
      </c>
      <c r="O21" s="8" t="n">
        <f aca="false">N21*1.9</f>
        <v>8853259676.26464</v>
      </c>
      <c r="P21" s="8" t="n">
        <f aca="false">O21*1.9</f>
        <v>16821193384.9028</v>
      </c>
      <c r="Q21" s="8" t="n">
        <f aca="false">P21*1.9</f>
        <v>31960267431.3153</v>
      </c>
      <c r="R21" s="8" t="n">
        <f aca="false">Q21*1.9</f>
        <v>60724508119.4992</v>
      </c>
      <c r="S21" s="8" t="n">
        <f aca="false">R21*1.9</f>
        <v>115376565427.048</v>
      </c>
      <c r="T21" s="8" t="n">
        <f aca="false">S21*1.9</f>
        <v>219215474311.392</v>
      </c>
      <c r="U21" s="8" t="n">
        <f aca="false">T21*1.9</f>
        <v>416509401191.645</v>
      </c>
      <c r="V21" s="8" t="n">
        <f aca="false">U21*1.9</f>
        <v>791367862264.125</v>
      </c>
      <c r="W21" s="8" t="n">
        <f aca="false">V21*1.9</f>
        <v>1503598938301.84</v>
      </c>
      <c r="X21" s="8" t="n">
        <f aca="false">W21*1.9</f>
        <v>2856837982773.49</v>
      </c>
      <c r="Y21" s="8" t="n">
        <f aca="false">X21*1.9</f>
        <v>5427992167269.63</v>
      </c>
      <c r="Z21" s="8" t="n">
        <f aca="false">Y21*1.9</f>
        <v>10313185117812.3</v>
      </c>
      <c r="AA21" s="8" t="n">
        <f aca="false">Z21*1.9</f>
        <v>19595051723843.4</v>
      </c>
      <c r="AB21" s="8" t="s">
        <v>30</v>
      </c>
      <c r="AC21" s="8" t="s">
        <v>30</v>
      </c>
      <c r="AD21" s="8" t="s">
        <v>30</v>
      </c>
      <c r="AE21" s="8" t="s">
        <v>30</v>
      </c>
      <c r="AF21" s="8" t="s">
        <v>30</v>
      </c>
      <c r="AG21" s="8" t="s">
        <v>30</v>
      </c>
      <c r="AH21" s="8" t="s">
        <v>30</v>
      </c>
    </row>
    <row r="22" customFormat="false" ht="13.8" hidden="false" customHeight="false" outlineLevel="0" collapsed="false">
      <c r="A22" s="6" t="s">
        <v>31</v>
      </c>
      <c r="B22" s="15" t="s">
        <v>6</v>
      </c>
      <c r="C22" s="9" t="n">
        <v>4000000</v>
      </c>
      <c r="D22" s="9" t="n">
        <f aca="false">C22*1.9</f>
        <v>7600000</v>
      </c>
      <c r="E22" s="9" t="n">
        <f aca="false">D22*1.9</f>
        <v>14440000</v>
      </c>
      <c r="F22" s="9" t="n">
        <f aca="false">E22*1.9</f>
        <v>27436000</v>
      </c>
      <c r="G22" s="9" t="n">
        <f aca="false">F22*1.9</f>
        <v>52128400</v>
      </c>
      <c r="H22" s="9" t="n">
        <f aca="false">G22*1.9</f>
        <v>99043960</v>
      </c>
      <c r="I22" s="9" t="n">
        <f aca="false">H22*1.9</f>
        <v>188183524</v>
      </c>
      <c r="J22" s="9" t="n">
        <f aca="false">I22*1.9</f>
        <v>357548695.6</v>
      </c>
      <c r="K22" s="9" t="n">
        <f aca="false">J22*1.9</f>
        <v>679342521.64</v>
      </c>
      <c r="L22" s="9" t="n">
        <f aca="false">K22*1.9</f>
        <v>1290750791.116</v>
      </c>
      <c r="M22" s="9" t="n">
        <f aca="false">L22*1.9</f>
        <v>2452426503.1204</v>
      </c>
      <c r="N22" s="9" t="n">
        <f aca="false">M22*1.9</f>
        <v>4659610355.92876</v>
      </c>
      <c r="O22" s="9" t="n">
        <f aca="false">N22*1.9</f>
        <v>8853259676.26464</v>
      </c>
      <c r="P22" s="9" t="n">
        <f aca="false">O22*1.9</f>
        <v>16821193384.9028</v>
      </c>
      <c r="Q22" s="9" t="n">
        <f aca="false">P22*1.9</f>
        <v>31960267431.3153</v>
      </c>
      <c r="R22" s="9" t="n">
        <f aca="false">Q22*1.9</f>
        <v>60724508119.4992</v>
      </c>
      <c r="S22" s="9" t="n">
        <f aca="false">R22*1.9</f>
        <v>115376565427.048</v>
      </c>
      <c r="T22" s="9" t="n">
        <f aca="false">S22*1.9</f>
        <v>219215474311.392</v>
      </c>
      <c r="U22" s="9" t="n">
        <f aca="false">T22*1.9</f>
        <v>416509401191.645</v>
      </c>
      <c r="V22" s="9" t="n">
        <f aca="false">U22*1.9</f>
        <v>791367862264.125</v>
      </c>
      <c r="W22" s="9" t="n">
        <f aca="false">V22*1.9</f>
        <v>1503598938301.84</v>
      </c>
      <c r="X22" s="9" t="n">
        <f aca="false">W22*1.9</f>
        <v>2856837982773.49</v>
      </c>
      <c r="Y22" s="9" t="n">
        <f aca="false">X22*1.9</f>
        <v>5427992167269.63</v>
      </c>
      <c r="Z22" s="9" t="n">
        <f aca="false">Y22*1.9</f>
        <v>10313185117812.3</v>
      </c>
      <c r="AA22" s="9" t="n">
        <f aca="false">Z22*1.9</f>
        <v>19595051723843.4</v>
      </c>
      <c r="AB22" s="9" t="s">
        <v>30</v>
      </c>
      <c r="AC22" s="9" t="s">
        <v>30</v>
      </c>
      <c r="AD22" s="9" t="s">
        <v>30</v>
      </c>
      <c r="AE22" s="9" t="s">
        <v>30</v>
      </c>
      <c r="AF22" s="9" t="s">
        <v>30</v>
      </c>
      <c r="AG22" s="9" t="s">
        <v>30</v>
      </c>
      <c r="AH22" s="9" t="s">
        <v>30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H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1" topLeftCell="C26" activePane="bottomRight" state="frozen"/>
      <selection pane="topLeft" activeCell="A1" activeCellId="0" sqref="A1"/>
      <selection pane="topRight" activeCell="C1" activeCellId="0" sqref="C1"/>
      <selection pane="bottomLeft" activeCell="A26" activeCellId="0" sqref="A26"/>
      <selection pane="bottomRight" activeCell="K34" activeCellId="0" sqref="K34"/>
    </sheetView>
  </sheetViews>
  <sheetFormatPr defaultRowHeight="15.75" zeroHeight="false" outlineLevelRow="0" outlineLevelCol="0"/>
  <cols>
    <col collapsed="false" customWidth="true" hidden="false" outlineLevel="0" max="1" min="1" style="0" width="23.29"/>
    <col collapsed="false" customWidth="true" hidden="false" outlineLevel="0" max="2" min="2" style="0" width="6.87"/>
    <col collapsed="false" customWidth="true" hidden="false" outlineLevel="0" max="18" min="3" style="0" width="14.43"/>
    <col collapsed="false" customWidth="true" hidden="false" outlineLevel="0" max="19" min="19" style="0" width="14.86"/>
    <col collapsed="false" customWidth="true" hidden="false" outlineLevel="0" max="21" min="20" style="0" width="15.14"/>
    <col collapsed="false" customWidth="true" hidden="false" outlineLevel="0" max="22" min="22" style="0" width="15.57"/>
    <col collapsed="false" customWidth="true" hidden="false" outlineLevel="0" max="23" min="23" style="0" width="16.71"/>
    <col collapsed="false" customWidth="true" hidden="false" outlineLevel="0" max="24" min="24" style="0" width="16.43"/>
    <col collapsed="false" customWidth="true" hidden="false" outlineLevel="0" max="25" min="25" style="0" width="16.71"/>
    <col collapsed="false" customWidth="true" hidden="false" outlineLevel="0" max="26" min="26" style="0" width="17.29"/>
    <col collapsed="false" customWidth="true" hidden="false" outlineLevel="0" max="28" min="27" style="0" width="17.43"/>
    <col collapsed="false" customWidth="true" hidden="false" outlineLevel="0" max="29" min="29" style="0" width="17.71"/>
    <col collapsed="false" customWidth="true" hidden="false" outlineLevel="0" max="30" min="30" style="0" width="18.29"/>
    <col collapsed="false" customWidth="true" hidden="false" outlineLevel="0" max="31" min="31" style="0" width="18.13"/>
    <col collapsed="false" customWidth="true" hidden="false" outlineLevel="0" max="33" min="32" style="0" width="19"/>
    <col collapsed="false" customWidth="true" hidden="false" outlineLevel="0" max="34" min="34" style="0" width="20.3"/>
    <col collapsed="false" customWidth="true" hidden="false" outlineLevel="0" max="1025" min="35" style="0" width="14.43"/>
  </cols>
  <sheetData>
    <row r="1" customFormat="false" ht="15.75" hidden="false" customHeight="false" outlineLevel="0" collapsed="false">
      <c r="A1" s="1" t="s">
        <v>0</v>
      </c>
      <c r="B1" s="2" t="s">
        <v>1</v>
      </c>
      <c r="C1" s="1" t="n">
        <v>1</v>
      </c>
      <c r="D1" s="1" t="n">
        <f aca="false">C1+1</f>
        <v>2</v>
      </c>
      <c r="E1" s="1" t="n">
        <f aca="false">D1+1</f>
        <v>3</v>
      </c>
      <c r="F1" s="1" t="n">
        <f aca="false">E1+1</f>
        <v>4</v>
      </c>
      <c r="G1" s="1" t="n">
        <f aca="false">F1+1</f>
        <v>5</v>
      </c>
      <c r="H1" s="1" t="n">
        <f aca="false">G1+1</f>
        <v>6</v>
      </c>
      <c r="I1" s="1" t="n">
        <f aca="false">H1+1</f>
        <v>7</v>
      </c>
      <c r="J1" s="1" t="n">
        <f aca="false">I1+1</f>
        <v>8</v>
      </c>
      <c r="K1" s="1" t="n">
        <f aca="false">J1+1</f>
        <v>9</v>
      </c>
      <c r="L1" s="1" t="n">
        <f aca="false">K1+1</f>
        <v>10</v>
      </c>
      <c r="M1" s="1" t="n">
        <f aca="false">L1+1</f>
        <v>11</v>
      </c>
      <c r="N1" s="1" t="n">
        <f aca="false">M1+1</f>
        <v>12</v>
      </c>
      <c r="O1" s="1" t="n">
        <f aca="false">N1+1</f>
        <v>13</v>
      </c>
      <c r="P1" s="1" t="n">
        <f aca="false">O1+1</f>
        <v>14</v>
      </c>
      <c r="Q1" s="1" t="n">
        <f aca="false">P1+1</f>
        <v>15</v>
      </c>
      <c r="R1" s="1" t="n">
        <f aca="false">Q1+1</f>
        <v>16</v>
      </c>
      <c r="S1" s="1" t="n">
        <f aca="false">R1+1</f>
        <v>17</v>
      </c>
      <c r="T1" s="1" t="n">
        <f aca="false">S1+1</f>
        <v>18</v>
      </c>
      <c r="U1" s="1" t="n">
        <f aca="false">T1+1</f>
        <v>19</v>
      </c>
      <c r="V1" s="1" t="n">
        <f aca="false">U1+1</f>
        <v>20</v>
      </c>
      <c r="W1" s="1" t="n">
        <f aca="false">V1+1</f>
        <v>21</v>
      </c>
      <c r="X1" s="1" t="n">
        <f aca="false">W1+1</f>
        <v>22</v>
      </c>
      <c r="Y1" s="1" t="n">
        <f aca="false">X1+1</f>
        <v>23</v>
      </c>
      <c r="Z1" s="1" t="n">
        <f aca="false">Y1+1</f>
        <v>24</v>
      </c>
      <c r="AA1" s="1" t="n">
        <f aca="false">Z1+1</f>
        <v>25</v>
      </c>
      <c r="AB1" s="1" t="n">
        <f aca="false">AA1+1</f>
        <v>26</v>
      </c>
      <c r="AC1" s="1" t="n">
        <f aca="false">AB1+1</f>
        <v>27</v>
      </c>
      <c r="AD1" s="1" t="n">
        <f aca="false">AC1+1</f>
        <v>28</v>
      </c>
      <c r="AE1" s="1" t="n">
        <f aca="false">AD1+1</f>
        <v>29</v>
      </c>
      <c r="AF1" s="1" t="n">
        <f aca="false">AE1+1</f>
        <v>30</v>
      </c>
      <c r="AG1" s="1" t="n">
        <f aca="false">AF1+1</f>
        <v>31</v>
      </c>
      <c r="AH1" s="1" t="n">
        <f aca="false">AG1+1</f>
        <v>32</v>
      </c>
    </row>
    <row r="2" customFormat="false" ht="15.75" hidden="false" customHeight="false" outlineLevel="0" collapsed="false">
      <c r="A2" s="3" t="s">
        <v>2</v>
      </c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</row>
    <row r="3" customFormat="false" ht="13.8" hidden="false" customHeight="false" outlineLevel="0" collapsed="false">
      <c r="A3" s="6" t="s">
        <v>32</v>
      </c>
      <c r="B3" s="21" t="s">
        <v>33</v>
      </c>
      <c r="C3" s="22" t="n">
        <v>20</v>
      </c>
      <c r="D3" s="22" t="n">
        <f aca="false">C3*1.9</f>
        <v>38</v>
      </c>
      <c r="E3" s="22" t="n">
        <f aca="false">D3*1.9</f>
        <v>72.2</v>
      </c>
      <c r="F3" s="22" t="n">
        <f aca="false">E3*1.9</f>
        <v>137.18</v>
      </c>
      <c r="G3" s="22" t="n">
        <f aca="false">F3*1.9</f>
        <v>260.642</v>
      </c>
      <c r="H3" s="22" t="n">
        <f aca="false">G3*1.9</f>
        <v>495.2198</v>
      </c>
      <c r="I3" s="22" t="n">
        <f aca="false">H3*1.9</f>
        <v>940.91762</v>
      </c>
      <c r="J3" s="22" t="n">
        <f aca="false">I3*1.9</f>
        <v>1787.743478</v>
      </c>
      <c r="K3" s="22" t="n">
        <f aca="false">J3*1.9</f>
        <v>3396.7126082</v>
      </c>
      <c r="L3" s="22" t="n">
        <f aca="false">K3*1.9</f>
        <v>6453.75395558</v>
      </c>
      <c r="M3" s="22" t="n">
        <f aca="false">L3*1.9</f>
        <v>12262.132515602</v>
      </c>
      <c r="N3" s="22" t="n">
        <f aca="false">M3*1.9</f>
        <v>23298.0517796438</v>
      </c>
      <c r="O3" s="22" t="n">
        <f aca="false">N3*1.9</f>
        <v>44266.2983813232</v>
      </c>
      <c r="P3" s="22" t="n">
        <f aca="false">O3*1.9</f>
        <v>84105.9669245141</v>
      </c>
      <c r="Q3" s="22" t="n">
        <f aca="false">P3*1.9</f>
        <v>159801.337156577</v>
      </c>
      <c r="R3" s="22" t="n">
        <f aca="false">Q3*1.9</f>
        <v>303622.540597496</v>
      </c>
      <c r="S3" s="22" t="n">
        <f aca="false">R3*1.9</f>
        <v>576882.827135242</v>
      </c>
      <c r="T3" s="22" t="n">
        <f aca="false">S3*1.9</f>
        <v>1096077.37155696</v>
      </c>
      <c r="U3" s="22" t="n">
        <f aca="false">T3*1.9</f>
        <v>2082547.00595822</v>
      </c>
      <c r="V3" s="22" t="n">
        <f aca="false">U3*1.9</f>
        <v>3956839.31132062</v>
      </c>
      <c r="W3" s="22" t="n">
        <f aca="false">V3*1.9</f>
        <v>7517994.69150919</v>
      </c>
      <c r="X3" s="22" t="n">
        <f aca="false">W3*1.9</f>
        <v>14284189.9138675</v>
      </c>
      <c r="Y3" s="22" t="n">
        <f aca="false">X3*1.9</f>
        <v>27139960.8363482</v>
      </c>
      <c r="Z3" s="22" t="n">
        <f aca="false">Y3*1.9</f>
        <v>51565925.5890615</v>
      </c>
      <c r="AA3" s="22" t="n">
        <f aca="false">Z3*1.9</f>
        <v>97975258.6192168</v>
      </c>
      <c r="AB3" s="22" t="n">
        <f aca="false">AA3*1.9</f>
        <v>186152991.376512</v>
      </c>
      <c r="AC3" s="22" t="n">
        <f aca="false">AB3*1.9</f>
        <v>353690683.615373</v>
      </c>
      <c r="AD3" s="22" t="n">
        <f aca="false">AC3*1.9</f>
        <v>672012298.869208</v>
      </c>
      <c r="AE3" s="22" t="n">
        <f aca="false">AD3*1.9</f>
        <v>1276823367.8515</v>
      </c>
      <c r="AF3" s="22" t="n">
        <f aca="false">AE3*1.9</f>
        <v>2425964398.91784</v>
      </c>
      <c r="AG3" s="22" t="n">
        <f aca="false">AF3*1.9</f>
        <v>4609332357.9439</v>
      </c>
      <c r="AH3" s="22" t="n">
        <f aca="false">AG3*1.9</f>
        <v>8757731480.09341</v>
      </c>
    </row>
    <row r="4" customFormat="false" ht="13.8" hidden="false" customHeight="false" outlineLevel="0" collapsed="false">
      <c r="A4" s="6" t="s">
        <v>34</v>
      </c>
      <c r="B4" s="14" t="s">
        <v>10</v>
      </c>
      <c r="C4" s="14" t="n">
        <v>300</v>
      </c>
      <c r="D4" s="14" t="n">
        <f aca="false">C4*1.9</f>
        <v>570</v>
      </c>
      <c r="E4" s="14" t="n">
        <f aca="false">D4*1.9</f>
        <v>1083</v>
      </c>
      <c r="F4" s="14" t="n">
        <f aca="false">E4*1.9</f>
        <v>2057.7</v>
      </c>
      <c r="G4" s="14" t="n">
        <f aca="false">F4*1.9</f>
        <v>3909.63</v>
      </c>
      <c r="H4" s="14" t="n">
        <f aca="false">G4*1.9</f>
        <v>7428.297</v>
      </c>
      <c r="I4" s="14" t="n">
        <f aca="false">H4*1.9</f>
        <v>14113.7643</v>
      </c>
      <c r="J4" s="14" t="n">
        <f aca="false">I4*1.9</f>
        <v>26816.15217</v>
      </c>
      <c r="K4" s="14" t="n">
        <f aca="false">J4*1.9</f>
        <v>50950.689123</v>
      </c>
      <c r="L4" s="14" t="n">
        <f aca="false">K4*1.9</f>
        <v>96806.3093337</v>
      </c>
      <c r="M4" s="14" t="n">
        <f aca="false">L4*1.9</f>
        <v>183931.98773403</v>
      </c>
      <c r="N4" s="14" t="n">
        <f aca="false">M4*1.9</f>
        <v>349470.776694657</v>
      </c>
      <c r="O4" s="14" t="n">
        <f aca="false">N4*1.9</f>
        <v>663994.475719848</v>
      </c>
      <c r="P4" s="14" t="n">
        <f aca="false">O4*1.9</f>
        <v>1261589.50386771</v>
      </c>
      <c r="Q4" s="14" t="n">
        <f aca="false">P4*1.9</f>
        <v>2397020.05734865</v>
      </c>
      <c r="R4" s="14" t="n">
        <f aca="false">Q4*1.9</f>
        <v>4554338.10896244</v>
      </c>
      <c r="S4" s="14" t="n">
        <f aca="false">R4*1.9</f>
        <v>8653242.40702863</v>
      </c>
      <c r="T4" s="14" t="n">
        <f aca="false">S4*1.9</f>
        <v>16441160.5733544</v>
      </c>
      <c r="U4" s="14" t="n">
        <f aca="false">T4*1.9</f>
        <v>31238205.0893734</v>
      </c>
      <c r="V4" s="14" t="n">
        <f aca="false">U4*1.9</f>
        <v>59352589.6698094</v>
      </c>
      <c r="W4" s="14" t="n">
        <f aca="false">V4*1.9</f>
        <v>112769920.372638</v>
      </c>
      <c r="X4" s="14" t="n">
        <f aca="false">W4*1.9</f>
        <v>214262848.708012</v>
      </c>
      <c r="Y4" s="14" t="n">
        <f aca="false">X4*1.9</f>
        <v>407099412.545222</v>
      </c>
      <c r="Z4" s="14" t="n">
        <f aca="false">Y4*1.9</f>
        <v>773488883.835922</v>
      </c>
      <c r="AA4" s="14" t="n">
        <f aca="false">Z4*1.9</f>
        <v>1469628879.28825</v>
      </c>
      <c r="AB4" s="14" t="n">
        <f aca="false">AA4*1.9</f>
        <v>2792294870.64768</v>
      </c>
      <c r="AC4" s="14" t="n">
        <f aca="false">AB4*1.9</f>
        <v>5305360254.23059</v>
      </c>
      <c r="AD4" s="14" t="n">
        <f aca="false">AC4*1.9</f>
        <v>10080184483.0381</v>
      </c>
      <c r="AE4" s="14" t="n">
        <f aca="false">AD4*1.9</f>
        <v>19152350517.7724</v>
      </c>
      <c r="AF4" s="14" t="n">
        <f aca="false">AE4*1.9</f>
        <v>36389465983.7676</v>
      </c>
      <c r="AG4" s="14" t="n">
        <f aca="false">AF4*1.9</f>
        <v>69139985369.1585</v>
      </c>
      <c r="AH4" s="14" t="n">
        <f aca="false">AG4*1.9</f>
        <v>131365972201.401</v>
      </c>
    </row>
    <row r="5" customFormat="false" ht="13.8" hidden="false" customHeight="false" outlineLevel="0" collapsed="false">
      <c r="A5" s="6" t="s">
        <v>35</v>
      </c>
      <c r="B5" s="20" t="s">
        <v>4</v>
      </c>
      <c r="C5" s="23" t="n">
        <v>300</v>
      </c>
      <c r="D5" s="23" t="n">
        <f aca="false">C5*1.9</f>
        <v>570</v>
      </c>
      <c r="E5" s="23" t="n">
        <f aca="false">D5*1.9</f>
        <v>1083</v>
      </c>
      <c r="F5" s="23" t="n">
        <f aca="false">E5*1.9</f>
        <v>2057.7</v>
      </c>
      <c r="G5" s="23" t="n">
        <f aca="false">F5*1.9</f>
        <v>3909.63</v>
      </c>
      <c r="H5" s="23" t="n">
        <f aca="false">G5*1.9</f>
        <v>7428.297</v>
      </c>
      <c r="I5" s="23" t="n">
        <f aca="false">H5*1.9</f>
        <v>14113.7643</v>
      </c>
      <c r="J5" s="23" t="n">
        <f aca="false">I5*1.9</f>
        <v>26816.15217</v>
      </c>
      <c r="K5" s="23" t="n">
        <f aca="false">J5*1.9</f>
        <v>50950.689123</v>
      </c>
      <c r="L5" s="23" t="n">
        <f aca="false">K5*1.9</f>
        <v>96806.3093337</v>
      </c>
      <c r="M5" s="23" t="n">
        <f aca="false">L5*1.9</f>
        <v>183931.98773403</v>
      </c>
      <c r="N5" s="23" t="n">
        <f aca="false">M5*1.9</f>
        <v>349470.776694657</v>
      </c>
      <c r="O5" s="23" t="n">
        <f aca="false">N5*1.9</f>
        <v>663994.475719848</v>
      </c>
      <c r="P5" s="23" t="n">
        <f aca="false">O5*1.9</f>
        <v>1261589.50386771</v>
      </c>
      <c r="Q5" s="23" t="n">
        <f aca="false">P5*1.9</f>
        <v>2397020.05734865</v>
      </c>
      <c r="R5" s="23" t="n">
        <f aca="false">Q5*1.9</f>
        <v>4554338.10896244</v>
      </c>
      <c r="S5" s="23" t="n">
        <f aca="false">R5*1.9</f>
        <v>8653242.40702863</v>
      </c>
      <c r="T5" s="23" t="n">
        <f aca="false">S5*1.9</f>
        <v>16441160.5733544</v>
      </c>
      <c r="U5" s="23" t="n">
        <f aca="false">T5*1.9</f>
        <v>31238205.0893734</v>
      </c>
      <c r="V5" s="23" t="n">
        <f aca="false">U5*1.9</f>
        <v>59352589.6698094</v>
      </c>
      <c r="W5" s="23" t="n">
        <f aca="false">V5*1.9</f>
        <v>112769920.372638</v>
      </c>
      <c r="X5" s="23" t="n">
        <f aca="false">W5*1.9</f>
        <v>214262848.708012</v>
      </c>
      <c r="Y5" s="23" t="n">
        <f aca="false">X5*1.9</f>
        <v>407099412.545222</v>
      </c>
      <c r="Z5" s="23" t="n">
        <f aca="false">Y5*1.9</f>
        <v>773488883.835922</v>
      </c>
      <c r="AA5" s="23" t="n">
        <f aca="false">Z5*1.9</f>
        <v>1469628879.28825</v>
      </c>
      <c r="AB5" s="23" t="n">
        <f aca="false">AA5*1.9</f>
        <v>2792294870.64768</v>
      </c>
      <c r="AC5" s="23" t="n">
        <f aca="false">AB5*1.9</f>
        <v>5305360254.23059</v>
      </c>
      <c r="AD5" s="23" t="n">
        <f aca="false">AC5*1.9</f>
        <v>10080184483.0381</v>
      </c>
      <c r="AE5" s="23" t="n">
        <f aca="false">AD5*1.9</f>
        <v>19152350517.7724</v>
      </c>
      <c r="AF5" s="23" t="n">
        <f aca="false">AE5*1.9</f>
        <v>36389465983.7676</v>
      </c>
      <c r="AG5" s="23" t="n">
        <f aca="false">AF5*1.9</f>
        <v>69139985369.1585</v>
      </c>
      <c r="AH5" s="23" t="n">
        <f aca="false">AG5*1.9</f>
        <v>131365972201.401</v>
      </c>
    </row>
    <row r="6" customFormat="false" ht="13.8" hidden="false" customHeight="false" outlineLevel="0" collapsed="false">
      <c r="A6" s="6" t="s">
        <v>36</v>
      </c>
      <c r="B6" s="24" t="s">
        <v>10</v>
      </c>
      <c r="C6" s="25" t="n">
        <v>100000</v>
      </c>
      <c r="D6" s="25" t="n">
        <f aca="false">C6*1.9</f>
        <v>190000</v>
      </c>
      <c r="E6" s="25" t="n">
        <f aca="false">D6*1.9</f>
        <v>361000</v>
      </c>
      <c r="F6" s="25" t="n">
        <f aca="false">E6*1.9</f>
        <v>685900</v>
      </c>
      <c r="G6" s="25" t="n">
        <f aca="false">F6*1.9</f>
        <v>1303210</v>
      </c>
      <c r="H6" s="25" t="n">
        <f aca="false">G6*1.9</f>
        <v>2476099</v>
      </c>
      <c r="I6" s="25" t="n">
        <f aca="false">H6*1.9</f>
        <v>4704588.1</v>
      </c>
      <c r="J6" s="25" t="n">
        <f aca="false">I6*1.9</f>
        <v>8938717.39</v>
      </c>
      <c r="K6" s="25" t="n">
        <f aca="false">J6*1.9</f>
        <v>16983563.041</v>
      </c>
      <c r="L6" s="25" t="n">
        <f aca="false">K6*1.9</f>
        <v>32268769.7779</v>
      </c>
      <c r="M6" s="25" t="n">
        <f aca="false">L6*1.9</f>
        <v>61310662.57801</v>
      </c>
      <c r="N6" s="25" t="n">
        <f aca="false">M6*1.9</f>
        <v>116490258.898219</v>
      </c>
      <c r="O6" s="25" t="n">
        <f aca="false">N6*1.9</f>
        <v>221331491.906616</v>
      </c>
      <c r="P6" s="25" t="n">
        <f aca="false">O6*1.9</f>
        <v>420529834.62257</v>
      </c>
      <c r="Q6" s="25" t="n">
        <f aca="false">P6*1.9</f>
        <v>799006685.782884</v>
      </c>
      <c r="R6" s="25" t="n">
        <f aca="false">Q6*1.9</f>
        <v>1518112702.98748</v>
      </c>
      <c r="S6" s="25" t="n">
        <f aca="false">R6*1.9</f>
        <v>2884414135.67621</v>
      </c>
      <c r="T6" s="25" t="n">
        <f aca="false">S6*1.9</f>
        <v>5480386857.7848</v>
      </c>
      <c r="U6" s="25" t="n">
        <f aca="false">T6*1.9</f>
        <v>10412735029.7911</v>
      </c>
      <c r="V6" s="25" t="n">
        <f aca="false">U6*1.9</f>
        <v>19784196556.6031</v>
      </c>
      <c r="W6" s="25" t="n">
        <f aca="false">V6*1.9</f>
        <v>37589973457.5459</v>
      </c>
      <c r="X6" s="25" t="n">
        <f aca="false">W6*1.9</f>
        <v>71420949569.3373</v>
      </c>
      <c r="Y6" s="25" t="n">
        <f aca="false">X6*1.9</f>
        <v>135699804181.741</v>
      </c>
      <c r="Z6" s="25" t="n">
        <f aca="false">Y6*1.9</f>
        <v>257829627945.307</v>
      </c>
      <c r="AA6" s="25" t="n">
        <f aca="false">Z6*1.9</f>
        <v>489876293096.084</v>
      </c>
      <c r="AB6" s="25" t="n">
        <f aca="false">AA6*1.9</f>
        <v>930764956882.56</v>
      </c>
      <c r="AC6" s="25" t="n">
        <f aca="false">AB6*1.9</f>
        <v>1768453418076.86</v>
      </c>
      <c r="AD6" s="25" t="n">
        <f aca="false">AC6*1.9</f>
        <v>3360061494346.04</v>
      </c>
      <c r="AE6" s="25" t="n">
        <f aca="false">AD6*1.9</f>
        <v>6384116839257.48</v>
      </c>
      <c r="AF6" s="25" t="n">
        <f aca="false">AE6*1.9</f>
        <v>12129821994589.2</v>
      </c>
      <c r="AG6" s="25" t="n">
        <f aca="false">AF6*1.9</f>
        <v>23046661789719.5</v>
      </c>
      <c r="AH6" s="25" t="n">
        <f aca="false">AG6*1.9</f>
        <v>43788657400467</v>
      </c>
    </row>
    <row r="7" customFormat="false" ht="13.8" hidden="false" customHeight="false" outlineLevel="0" collapsed="false">
      <c r="A7" s="6" t="s">
        <v>37</v>
      </c>
      <c r="B7" s="20" t="s">
        <v>4</v>
      </c>
      <c r="C7" s="23" t="n">
        <v>100000</v>
      </c>
      <c r="D7" s="23" t="n">
        <f aca="false">C7*1.9</f>
        <v>190000</v>
      </c>
      <c r="E7" s="23" t="n">
        <f aca="false">D7*1.9</f>
        <v>361000</v>
      </c>
      <c r="F7" s="23" t="n">
        <f aca="false">E7*1.9</f>
        <v>685900</v>
      </c>
      <c r="G7" s="23" t="n">
        <f aca="false">F7*1.9</f>
        <v>1303210</v>
      </c>
      <c r="H7" s="23" t="n">
        <f aca="false">G7*1.9</f>
        <v>2476099</v>
      </c>
      <c r="I7" s="23" t="n">
        <f aca="false">H7*1.9</f>
        <v>4704588.1</v>
      </c>
      <c r="J7" s="23" t="n">
        <f aca="false">I7*1.9</f>
        <v>8938717.39</v>
      </c>
      <c r="K7" s="23" t="n">
        <f aca="false">J7*1.9</f>
        <v>16983563.041</v>
      </c>
      <c r="L7" s="23" t="n">
        <f aca="false">K7*1.9</f>
        <v>32268769.7779</v>
      </c>
      <c r="M7" s="23" t="n">
        <f aca="false">L7*1.9</f>
        <v>61310662.57801</v>
      </c>
      <c r="N7" s="23" t="n">
        <f aca="false">M7*1.9</f>
        <v>116490258.898219</v>
      </c>
      <c r="O7" s="23" t="n">
        <f aca="false">N7*1.9</f>
        <v>221331491.906616</v>
      </c>
      <c r="P7" s="23" t="n">
        <f aca="false">O7*1.9</f>
        <v>420529834.62257</v>
      </c>
      <c r="Q7" s="23" t="n">
        <f aca="false">P7*1.9</f>
        <v>799006685.782884</v>
      </c>
      <c r="R7" s="23" t="n">
        <f aca="false">Q7*1.9</f>
        <v>1518112702.98748</v>
      </c>
      <c r="S7" s="23" t="n">
        <f aca="false">R7*1.9</f>
        <v>2884414135.67621</v>
      </c>
      <c r="T7" s="23" t="n">
        <f aca="false">S7*1.9</f>
        <v>5480386857.7848</v>
      </c>
      <c r="U7" s="23" t="n">
        <f aca="false">T7*1.9</f>
        <v>10412735029.7911</v>
      </c>
      <c r="V7" s="23" t="n">
        <f aca="false">U7*1.9</f>
        <v>19784196556.6031</v>
      </c>
      <c r="W7" s="23" t="n">
        <f aca="false">V7*1.9</f>
        <v>37589973457.5459</v>
      </c>
      <c r="X7" s="23" t="n">
        <f aca="false">W7*1.9</f>
        <v>71420949569.3373</v>
      </c>
      <c r="Y7" s="23" t="n">
        <f aca="false">X7*1.9</f>
        <v>135699804181.741</v>
      </c>
      <c r="Z7" s="23" t="n">
        <f aca="false">Y7*1.9</f>
        <v>257829627945.307</v>
      </c>
      <c r="AA7" s="23" t="n">
        <f aca="false">Z7*1.9</f>
        <v>489876293096.084</v>
      </c>
      <c r="AB7" s="23" t="n">
        <f aca="false">AA7*1.9</f>
        <v>930764956882.56</v>
      </c>
      <c r="AC7" s="23" t="n">
        <f aca="false">AB7*1.9</f>
        <v>1768453418076.86</v>
      </c>
      <c r="AD7" s="23" t="n">
        <f aca="false">AC7*1.9</f>
        <v>3360061494346.04</v>
      </c>
      <c r="AE7" s="23" t="n">
        <f aca="false">AD7*1.9</f>
        <v>6384116839257.48</v>
      </c>
      <c r="AF7" s="23" t="n">
        <f aca="false">AE7*1.9</f>
        <v>12129821994589.2</v>
      </c>
      <c r="AG7" s="23" t="n">
        <f aca="false">AF7*1.9</f>
        <v>23046661789719.5</v>
      </c>
      <c r="AH7" s="23" t="n">
        <f aca="false">AG7*1.9</f>
        <v>43788657400467</v>
      </c>
    </row>
    <row r="8" customFormat="false" ht="13.8" hidden="false" customHeight="false" outlineLevel="0" collapsed="false">
      <c r="A8" s="6" t="s">
        <v>38</v>
      </c>
      <c r="B8" s="26" t="s">
        <v>6</v>
      </c>
      <c r="C8" s="27" t="n">
        <v>100000</v>
      </c>
      <c r="D8" s="27" t="n">
        <f aca="false">C8*1.9</f>
        <v>190000</v>
      </c>
      <c r="E8" s="27" t="n">
        <f aca="false">D8*1.9</f>
        <v>361000</v>
      </c>
      <c r="F8" s="27" t="n">
        <f aca="false">E8*1.9</f>
        <v>685900</v>
      </c>
      <c r="G8" s="27" t="n">
        <f aca="false">F8*1.9</f>
        <v>1303210</v>
      </c>
      <c r="H8" s="27" t="n">
        <f aca="false">G8*1.9</f>
        <v>2476099</v>
      </c>
      <c r="I8" s="27" t="n">
        <f aca="false">H8*1.9</f>
        <v>4704588.1</v>
      </c>
      <c r="J8" s="27" t="n">
        <f aca="false">I8*1.9</f>
        <v>8938717.39</v>
      </c>
      <c r="K8" s="27" t="n">
        <f aca="false">J8*1.9</f>
        <v>16983563.041</v>
      </c>
      <c r="L8" s="27" t="n">
        <f aca="false">K8*1.9</f>
        <v>32268769.7779</v>
      </c>
      <c r="M8" s="27" t="n">
        <f aca="false">L8*1.9</f>
        <v>61310662.57801</v>
      </c>
      <c r="N8" s="27" t="n">
        <f aca="false">M8*1.9</f>
        <v>116490258.898219</v>
      </c>
      <c r="O8" s="27" t="n">
        <f aca="false">N8*1.9</f>
        <v>221331491.906616</v>
      </c>
      <c r="P8" s="27" t="n">
        <f aca="false">O8*1.9</f>
        <v>420529834.62257</v>
      </c>
      <c r="Q8" s="27" t="n">
        <f aca="false">P8*1.9</f>
        <v>799006685.782884</v>
      </c>
      <c r="R8" s="27" t="n">
        <f aca="false">Q8*1.9</f>
        <v>1518112702.98748</v>
      </c>
      <c r="S8" s="27" t="n">
        <f aca="false">R8*1.9</f>
        <v>2884414135.67621</v>
      </c>
      <c r="T8" s="27" t="n">
        <f aca="false">S8*1.9</f>
        <v>5480386857.7848</v>
      </c>
      <c r="U8" s="27" t="n">
        <f aca="false">T8*1.9</f>
        <v>10412735029.7911</v>
      </c>
      <c r="V8" s="27" t="n">
        <f aca="false">U8*1.9</f>
        <v>19784196556.6031</v>
      </c>
      <c r="W8" s="27" t="n">
        <f aca="false">V8*1.9</f>
        <v>37589973457.5459</v>
      </c>
      <c r="X8" s="27" t="n">
        <f aca="false">W8*1.9</f>
        <v>71420949569.3373</v>
      </c>
      <c r="Y8" s="27" t="n">
        <f aca="false">X8*1.9</f>
        <v>135699804181.741</v>
      </c>
      <c r="Z8" s="27" t="n">
        <f aca="false">Y8*1.9</f>
        <v>257829627945.307</v>
      </c>
      <c r="AA8" s="27" t="n">
        <f aca="false">Z8*1.9</f>
        <v>489876293096.084</v>
      </c>
      <c r="AB8" s="27" t="n">
        <f aca="false">AA8*1.9</f>
        <v>930764956882.56</v>
      </c>
      <c r="AC8" s="27" t="n">
        <f aca="false">AB8*1.9</f>
        <v>1768453418076.86</v>
      </c>
      <c r="AD8" s="27" t="n">
        <f aca="false">AC8*1.9</f>
        <v>3360061494346.04</v>
      </c>
      <c r="AE8" s="27" t="n">
        <f aca="false">AD8*1.9</f>
        <v>6384116839257.48</v>
      </c>
      <c r="AF8" s="27" t="n">
        <f aca="false">AE8*1.9</f>
        <v>12129821994589.2</v>
      </c>
      <c r="AG8" s="27" t="n">
        <f aca="false">AF8*1.9</f>
        <v>23046661789719.5</v>
      </c>
      <c r="AH8" s="27" t="n">
        <f aca="false">AG8*1.9</f>
        <v>43788657400467</v>
      </c>
    </row>
    <row r="9" customFormat="false" ht="15.75" hidden="false" customHeight="false" outlineLevel="0" collapsed="false">
      <c r="A9" s="6" t="s">
        <v>39</v>
      </c>
      <c r="B9" s="20" t="s">
        <v>4</v>
      </c>
      <c r="C9" s="23" t="n">
        <v>200</v>
      </c>
      <c r="D9" s="23" t="n">
        <f aca="false">C9*1.9</f>
        <v>380</v>
      </c>
      <c r="E9" s="23" t="n">
        <f aca="false">D9*1.9</f>
        <v>722</v>
      </c>
      <c r="F9" s="23" t="n">
        <f aca="false">E9*1.9</f>
        <v>1371.8</v>
      </c>
      <c r="G9" s="23" t="n">
        <f aca="false">F9*1.9</f>
        <v>2606.42</v>
      </c>
      <c r="H9" s="23" t="n">
        <f aca="false">G9*1.9</f>
        <v>4952.198</v>
      </c>
      <c r="I9" s="23" t="n">
        <f aca="false">H9*1.9</f>
        <v>9409.1762</v>
      </c>
      <c r="J9" s="23" t="n">
        <f aca="false">I9*1.9</f>
        <v>17877.43478</v>
      </c>
      <c r="K9" s="23" t="n">
        <f aca="false">J9*1.9</f>
        <v>33967.126082</v>
      </c>
      <c r="L9" s="23" t="n">
        <f aca="false">K9*1.9</f>
        <v>64537.5395558</v>
      </c>
      <c r="M9" s="23" t="n">
        <f aca="false">L9*1.9</f>
        <v>122621.32515602</v>
      </c>
      <c r="N9" s="23" t="n">
        <f aca="false">M9*1.9</f>
        <v>232980.517796438</v>
      </c>
      <c r="O9" s="23" t="n">
        <f aca="false">N9*1.9</f>
        <v>442662.983813232</v>
      </c>
      <c r="P9" s="23" t="n">
        <f aca="false">O9*1.9</f>
        <v>841059.669245141</v>
      </c>
      <c r="Q9" s="23" t="n">
        <f aca="false">P9*1.9</f>
        <v>1598013.37156577</v>
      </c>
      <c r="R9" s="23" t="n">
        <f aca="false">Q9*1.9</f>
        <v>3036225.40597496</v>
      </c>
      <c r="S9" s="23" t="n">
        <f aca="false">R9*1.9</f>
        <v>5768828.27135242</v>
      </c>
      <c r="T9" s="23" t="n">
        <f aca="false">S9*1.9</f>
        <v>10960773.7155696</v>
      </c>
      <c r="U9" s="23" t="n">
        <f aca="false">T9*1.9</f>
        <v>20825470.0595822</v>
      </c>
      <c r="V9" s="23" t="n">
        <f aca="false">U9*1.9</f>
        <v>39568393.1132062</v>
      </c>
      <c r="W9" s="23" t="n">
        <f aca="false">V9*1.9</f>
        <v>75179946.9150918</v>
      </c>
      <c r="X9" s="23" t="n">
        <f aca="false">W9*1.9</f>
        <v>142841899.138675</v>
      </c>
      <c r="Y9" s="23" t="n">
        <f aca="false">X9*1.9</f>
        <v>271399608.363482</v>
      </c>
      <c r="Z9" s="23" t="n">
        <f aca="false">Y9*1.9</f>
        <v>515659255.890615</v>
      </c>
      <c r="AA9" s="23" t="n">
        <f aca="false">Z9*1.9</f>
        <v>979752586.192168</v>
      </c>
      <c r="AB9" s="23" t="n">
        <f aca="false">AA9*1.9</f>
        <v>1861529913.76512</v>
      </c>
      <c r="AC9" s="23" t="n">
        <f aca="false">AB9*1.9</f>
        <v>3536906836.15373</v>
      </c>
      <c r="AD9" s="23" t="n">
        <f aca="false">AC9*1.9</f>
        <v>6720122988.69208</v>
      </c>
      <c r="AE9" s="23" t="n">
        <f aca="false">AD9*1.9</f>
        <v>12768233678.515</v>
      </c>
      <c r="AF9" s="23" t="n">
        <f aca="false">AE9*1.9</f>
        <v>24259643989.1784</v>
      </c>
      <c r="AG9" s="23" t="n">
        <f aca="false">AF9*1.9</f>
        <v>46093323579.439</v>
      </c>
      <c r="AH9" s="23" t="n">
        <f aca="false">AG9*1.9</f>
        <v>87577314800.934</v>
      </c>
    </row>
    <row r="10" customFormat="false" ht="13.8" hidden="false" customHeight="false" outlineLevel="0" collapsed="false">
      <c r="A10" s="6" t="s">
        <v>40</v>
      </c>
      <c r="B10" s="21" t="s">
        <v>33</v>
      </c>
      <c r="C10" s="22" t="n">
        <v>100</v>
      </c>
      <c r="D10" s="22" t="n">
        <f aca="false">C10*1.9</f>
        <v>190</v>
      </c>
      <c r="E10" s="22" t="n">
        <f aca="false">D10*1.9</f>
        <v>361</v>
      </c>
      <c r="F10" s="22" t="n">
        <f aca="false">E10*1.9</f>
        <v>685.9</v>
      </c>
      <c r="G10" s="22" t="n">
        <f aca="false">F10*1.9</f>
        <v>1303.21</v>
      </c>
      <c r="H10" s="22" t="n">
        <f aca="false">G10*1.9</f>
        <v>2476.099</v>
      </c>
      <c r="I10" s="22" t="n">
        <f aca="false">H10*1.9</f>
        <v>4704.5881</v>
      </c>
      <c r="J10" s="22" t="n">
        <f aca="false">I10*1.9</f>
        <v>8938.71739</v>
      </c>
      <c r="K10" s="22" t="n">
        <f aca="false">J10*1.9</f>
        <v>16983.563041</v>
      </c>
      <c r="L10" s="22" t="n">
        <f aca="false">K10*1.9</f>
        <v>32268.7697779</v>
      </c>
      <c r="M10" s="22" t="n">
        <f aca="false">L10*1.9</f>
        <v>61310.66257801</v>
      </c>
      <c r="N10" s="22" t="n">
        <f aca="false">M10*1.9</f>
        <v>116490.258898219</v>
      </c>
      <c r="O10" s="22" t="n">
        <f aca="false">N10*1.9</f>
        <v>221331.491906616</v>
      </c>
      <c r="P10" s="22" t="n">
        <f aca="false">O10*1.9</f>
        <v>420529.83462257</v>
      </c>
      <c r="Q10" s="22" t="n">
        <f aca="false">P10*1.9</f>
        <v>799006.685782884</v>
      </c>
      <c r="R10" s="22" t="n">
        <f aca="false">Q10*1.9</f>
        <v>1518112.70298748</v>
      </c>
      <c r="S10" s="22" t="n">
        <f aca="false">R10*1.9</f>
        <v>2884414.13567621</v>
      </c>
      <c r="T10" s="22" t="n">
        <f aca="false">S10*1.9</f>
        <v>5480386.8577848</v>
      </c>
      <c r="U10" s="22" t="n">
        <f aca="false">T10*1.9</f>
        <v>10412735.0297911</v>
      </c>
      <c r="V10" s="22" t="n">
        <f aca="false">U10*1.9</f>
        <v>19784196.5566031</v>
      </c>
      <c r="W10" s="22" t="n">
        <f aca="false">V10*1.9</f>
        <v>37589973.4575459</v>
      </c>
      <c r="X10" s="22" t="n">
        <f aca="false">W10*1.9</f>
        <v>71420949.5693373</v>
      </c>
      <c r="Y10" s="22" t="n">
        <f aca="false">X10*1.9</f>
        <v>135699804.181741</v>
      </c>
      <c r="Z10" s="22" t="n">
        <f aca="false">Y10*1.9</f>
        <v>257829627.945307</v>
      </c>
      <c r="AA10" s="22" t="n">
        <f aca="false">Z10*1.9</f>
        <v>489876293.096084</v>
      </c>
      <c r="AB10" s="22" t="n">
        <f aca="false">AA10*1.9</f>
        <v>930764956.88256</v>
      </c>
      <c r="AC10" s="22" t="n">
        <f aca="false">AB10*1.9</f>
        <v>1768453418.07686</v>
      </c>
      <c r="AD10" s="22" t="n">
        <f aca="false">AC10*1.9</f>
        <v>3360061494.34604</v>
      </c>
      <c r="AE10" s="22" t="n">
        <f aca="false">AD10*1.9</f>
        <v>6384116839.25748</v>
      </c>
      <c r="AF10" s="22" t="n">
        <f aca="false">AE10*1.9</f>
        <v>12129821994.5892</v>
      </c>
      <c r="AG10" s="22" t="n">
        <f aca="false">AF10*1.9</f>
        <v>23046661789.7195</v>
      </c>
      <c r="AH10" s="22" t="n">
        <f aca="false">AG10*1.9</f>
        <v>43788657400.467</v>
      </c>
    </row>
    <row r="11" customFormat="false" ht="13.8" hidden="false" customHeight="false" outlineLevel="0" collapsed="false">
      <c r="A11" s="6" t="s">
        <v>41</v>
      </c>
      <c r="B11" s="24" t="s">
        <v>10</v>
      </c>
      <c r="C11" s="25" t="n">
        <v>400</v>
      </c>
      <c r="D11" s="25" t="n">
        <f aca="false">C11*1.9</f>
        <v>760</v>
      </c>
      <c r="E11" s="25" t="n">
        <f aca="false">D11*1.9</f>
        <v>1444</v>
      </c>
      <c r="F11" s="25" t="n">
        <f aca="false">E11*1.9</f>
        <v>2743.6</v>
      </c>
      <c r="G11" s="25" t="n">
        <f aca="false">F11*1.9</f>
        <v>5212.84</v>
      </c>
      <c r="H11" s="25" t="n">
        <f aca="false">G11*1.9</f>
        <v>9904.396</v>
      </c>
      <c r="I11" s="25" t="n">
        <f aca="false">H11*1.9</f>
        <v>18818.3524</v>
      </c>
      <c r="J11" s="25" t="n">
        <f aca="false">I11*1.9</f>
        <v>35754.86956</v>
      </c>
      <c r="K11" s="25" t="n">
        <f aca="false">J11*1.9</f>
        <v>67934.252164</v>
      </c>
      <c r="L11" s="25" t="n">
        <f aca="false">K11*1.9</f>
        <v>129075.0791116</v>
      </c>
      <c r="M11" s="25" t="n">
        <f aca="false">L11*1.9</f>
        <v>245242.65031204</v>
      </c>
      <c r="N11" s="25" t="n">
        <f aca="false">M11*1.9</f>
        <v>465961.035592876</v>
      </c>
      <c r="O11" s="25" t="n">
        <f aca="false">N11*1.9</f>
        <v>885325.967626464</v>
      </c>
      <c r="P11" s="25" t="n">
        <f aca="false">O11*1.9</f>
        <v>1682119.33849028</v>
      </c>
      <c r="Q11" s="25" t="n">
        <f aca="false">P11*1.9</f>
        <v>3196026.74313153</v>
      </c>
      <c r="R11" s="25" t="n">
        <f aca="false">Q11*1.9</f>
        <v>6072450.81194991</v>
      </c>
      <c r="S11" s="25" t="n">
        <f aca="false">R11*1.9</f>
        <v>11537656.5427048</v>
      </c>
      <c r="T11" s="25" t="n">
        <f aca="false">S11*1.9</f>
        <v>21921547.4311392</v>
      </c>
      <c r="U11" s="25" t="n">
        <f aca="false">T11*1.9</f>
        <v>41650940.1191645</v>
      </c>
      <c r="V11" s="25" t="n">
        <f aca="false">U11*1.9</f>
        <v>79136786.2264125</v>
      </c>
      <c r="W11" s="25" t="n">
        <f aca="false">V11*1.9</f>
        <v>150359893.830184</v>
      </c>
      <c r="X11" s="25" t="n">
        <f aca="false">W11*1.9</f>
        <v>285683798.277349</v>
      </c>
      <c r="Y11" s="25" t="n">
        <f aca="false">X11*1.9</f>
        <v>542799216.726963</v>
      </c>
      <c r="Z11" s="25" t="n">
        <f aca="false">Y11*1.9</f>
        <v>1031318511.78123</v>
      </c>
      <c r="AA11" s="25" t="n">
        <f aca="false">Z11*1.9</f>
        <v>1959505172.38434</v>
      </c>
      <c r="AB11" s="25" t="n">
        <f aca="false">AA11*1.9</f>
        <v>3723059827.53024</v>
      </c>
      <c r="AC11" s="25" t="n">
        <f aca="false">AB11*1.9</f>
        <v>7073813672.30745</v>
      </c>
      <c r="AD11" s="25" t="n">
        <f aca="false">AC11*1.9</f>
        <v>13440245977.3842</v>
      </c>
      <c r="AE11" s="25" t="n">
        <f aca="false">AD11*1.9</f>
        <v>25536467357.0299</v>
      </c>
      <c r="AF11" s="25" t="n">
        <f aca="false">AE11*1.9</f>
        <v>48519287978.3568</v>
      </c>
      <c r="AG11" s="25" t="n">
        <f aca="false">AF11*1.9</f>
        <v>92186647158.8779</v>
      </c>
      <c r="AH11" s="25" t="n">
        <f aca="false">AG11*1.9</f>
        <v>175154629601.868</v>
      </c>
    </row>
    <row r="12" customFormat="false" ht="13.8" hidden="false" customHeight="false" outlineLevel="0" collapsed="false">
      <c r="A12" s="6" t="s">
        <v>42</v>
      </c>
      <c r="B12" s="20" t="s">
        <v>4</v>
      </c>
      <c r="C12" s="23" t="n">
        <v>500</v>
      </c>
      <c r="D12" s="23" t="n">
        <f aca="false">C12*1.9</f>
        <v>950</v>
      </c>
      <c r="E12" s="23" t="n">
        <f aca="false">D12*1.9</f>
        <v>1805</v>
      </c>
      <c r="F12" s="23" t="n">
        <f aca="false">E12*1.9</f>
        <v>3429.5</v>
      </c>
      <c r="G12" s="23" t="n">
        <f aca="false">F12*1.9</f>
        <v>6516.05</v>
      </c>
      <c r="H12" s="23" t="n">
        <f aca="false">G12*1.9</f>
        <v>12380.495</v>
      </c>
      <c r="I12" s="23" t="n">
        <f aca="false">H12*1.9</f>
        <v>23522.9405</v>
      </c>
      <c r="J12" s="23" t="n">
        <f aca="false">I12*1.9</f>
        <v>44693.58695</v>
      </c>
      <c r="K12" s="23" t="n">
        <f aca="false">J12*1.9</f>
        <v>84917.815205</v>
      </c>
      <c r="L12" s="23" t="n">
        <f aca="false">K12*1.9</f>
        <v>161343.8488895</v>
      </c>
      <c r="M12" s="23" t="n">
        <f aca="false">L12*1.9</f>
        <v>306553.31289005</v>
      </c>
      <c r="N12" s="23" t="n">
        <f aca="false">M12*1.9</f>
        <v>582451.294491095</v>
      </c>
      <c r="O12" s="23" t="n">
        <f aca="false">N12*1.9</f>
        <v>1106657.45953308</v>
      </c>
      <c r="P12" s="23" t="n">
        <f aca="false">O12*1.9</f>
        <v>2102649.17311285</v>
      </c>
      <c r="Q12" s="23" t="n">
        <f aca="false">P12*1.9</f>
        <v>3995033.42891442</v>
      </c>
      <c r="R12" s="23" t="n">
        <f aca="false">Q12*1.9</f>
        <v>7590563.51493739</v>
      </c>
      <c r="S12" s="23" t="n">
        <f aca="false">R12*1.9</f>
        <v>14422070.678381</v>
      </c>
      <c r="T12" s="23" t="n">
        <f aca="false">S12*1.9</f>
        <v>27401934.288924</v>
      </c>
      <c r="U12" s="23" t="n">
        <f aca="false">T12*1.9</f>
        <v>52063675.1489556</v>
      </c>
      <c r="V12" s="23" t="n">
        <f aca="false">U12*1.9</f>
        <v>98920982.7830156</v>
      </c>
      <c r="W12" s="23" t="n">
        <f aca="false">V12*1.9</f>
        <v>187949867.28773</v>
      </c>
      <c r="X12" s="23" t="n">
        <f aca="false">W12*1.9</f>
        <v>357104747.846686</v>
      </c>
      <c r="Y12" s="23" t="n">
        <f aca="false">X12*1.9</f>
        <v>678499020.908704</v>
      </c>
      <c r="Z12" s="23" t="n">
        <f aca="false">Y12*1.9</f>
        <v>1289148139.72654</v>
      </c>
      <c r="AA12" s="23" t="n">
        <f aca="false">Z12*1.9</f>
        <v>2449381465.48042</v>
      </c>
      <c r="AB12" s="23" t="n">
        <f aca="false">AA12*1.9</f>
        <v>4653824784.4128</v>
      </c>
      <c r="AC12" s="23" t="n">
        <f aca="false">AB12*1.9</f>
        <v>8842267090.38432</v>
      </c>
      <c r="AD12" s="23" t="n">
        <f aca="false">AC12*1.9</f>
        <v>16800307471.7302</v>
      </c>
      <c r="AE12" s="23" t="n">
        <f aca="false">AD12*1.9</f>
        <v>31920584196.2874</v>
      </c>
      <c r="AF12" s="23" t="n">
        <f aca="false">AE12*1.9</f>
        <v>60649109972.946</v>
      </c>
      <c r="AG12" s="23" t="n">
        <f aca="false">AF12*1.9</f>
        <v>115233308948.597</v>
      </c>
      <c r="AH12" s="23" t="n">
        <f aca="false">AG12*1.9</f>
        <v>218943287002.335</v>
      </c>
    </row>
    <row r="13" customFormat="false" ht="13.8" hidden="false" customHeight="false" outlineLevel="0" collapsed="false">
      <c r="A13" s="6" t="s">
        <v>43</v>
      </c>
      <c r="B13" s="21" t="s">
        <v>33</v>
      </c>
      <c r="C13" s="22" t="n">
        <v>100</v>
      </c>
      <c r="D13" s="22" t="n">
        <f aca="false">C13*1.9</f>
        <v>190</v>
      </c>
      <c r="E13" s="22" t="n">
        <f aca="false">D13*1.9</f>
        <v>361</v>
      </c>
      <c r="F13" s="22" t="n">
        <f aca="false">E13*1.9</f>
        <v>685.9</v>
      </c>
      <c r="G13" s="22" t="n">
        <f aca="false">F13*1.9</f>
        <v>1303.21</v>
      </c>
      <c r="H13" s="22" t="n">
        <f aca="false">G13*1.9</f>
        <v>2476.099</v>
      </c>
      <c r="I13" s="22" t="n">
        <f aca="false">H13*1.9</f>
        <v>4704.5881</v>
      </c>
      <c r="J13" s="22" t="n">
        <f aca="false">I13*1.9</f>
        <v>8938.71739</v>
      </c>
      <c r="K13" s="22" t="n">
        <f aca="false">J13*1.9</f>
        <v>16983.563041</v>
      </c>
      <c r="L13" s="22" t="n">
        <f aca="false">K13*1.9</f>
        <v>32268.7697779</v>
      </c>
      <c r="M13" s="22" t="n">
        <f aca="false">L13*1.9</f>
        <v>61310.66257801</v>
      </c>
      <c r="N13" s="22" t="n">
        <f aca="false">M13*1.9</f>
        <v>116490.258898219</v>
      </c>
      <c r="O13" s="22" t="n">
        <f aca="false">N13*1.9</f>
        <v>221331.491906616</v>
      </c>
      <c r="P13" s="22" t="n">
        <f aca="false">O13*1.9</f>
        <v>420529.83462257</v>
      </c>
      <c r="Q13" s="22" t="n">
        <f aca="false">P13*1.9</f>
        <v>799006.685782884</v>
      </c>
      <c r="R13" s="22" t="n">
        <f aca="false">Q13*1.9</f>
        <v>1518112.70298748</v>
      </c>
      <c r="S13" s="22" t="n">
        <f aca="false">R13*1.9</f>
        <v>2884414.13567621</v>
      </c>
      <c r="T13" s="22" t="n">
        <f aca="false">S13*1.9</f>
        <v>5480386.8577848</v>
      </c>
      <c r="U13" s="22" t="n">
        <f aca="false">T13*1.9</f>
        <v>10412735.0297911</v>
      </c>
      <c r="V13" s="22" t="n">
        <f aca="false">U13*1.9</f>
        <v>19784196.5566031</v>
      </c>
      <c r="W13" s="22" t="n">
        <f aca="false">V13*1.9</f>
        <v>37589973.4575459</v>
      </c>
      <c r="X13" s="22" t="n">
        <f aca="false">W13*1.9</f>
        <v>71420949.5693373</v>
      </c>
      <c r="Y13" s="22" t="n">
        <f aca="false">X13*1.9</f>
        <v>135699804.181741</v>
      </c>
      <c r="Z13" s="22" t="n">
        <f aca="false">Y13*1.9</f>
        <v>257829627.945307</v>
      </c>
      <c r="AA13" s="22" t="n">
        <f aca="false">Z13*1.9</f>
        <v>489876293.096084</v>
      </c>
      <c r="AB13" s="22" t="n">
        <f aca="false">AA13*1.9</f>
        <v>930764956.88256</v>
      </c>
      <c r="AC13" s="22" t="n">
        <f aca="false">AB13*1.9</f>
        <v>1768453418.07686</v>
      </c>
      <c r="AD13" s="22" t="n">
        <f aca="false">AC13*1.9</f>
        <v>3360061494.34604</v>
      </c>
      <c r="AE13" s="22" t="n">
        <f aca="false">AD13*1.9</f>
        <v>6384116839.25748</v>
      </c>
      <c r="AF13" s="22" t="n">
        <f aca="false">AE13*1.9</f>
        <v>12129821994.5892</v>
      </c>
      <c r="AG13" s="22" t="n">
        <f aca="false">AF13*1.9</f>
        <v>23046661789.7195</v>
      </c>
      <c r="AH13" s="22" t="n">
        <f aca="false">AG13*1.9</f>
        <v>43788657400.467</v>
      </c>
    </row>
    <row r="14" customFormat="false" ht="13.8" hidden="false" customHeight="false" outlineLevel="0" collapsed="false">
      <c r="A14" s="6" t="s">
        <v>44</v>
      </c>
      <c r="B14" s="24" t="s">
        <v>10</v>
      </c>
      <c r="C14" s="25" t="n">
        <v>500</v>
      </c>
      <c r="D14" s="25" t="n">
        <f aca="false">C14*1.9</f>
        <v>950</v>
      </c>
      <c r="E14" s="25" t="n">
        <f aca="false">D14*1.9</f>
        <v>1805</v>
      </c>
      <c r="F14" s="25" t="n">
        <f aca="false">E14*1.9</f>
        <v>3429.5</v>
      </c>
      <c r="G14" s="25" t="n">
        <f aca="false">F14*1.9</f>
        <v>6516.05</v>
      </c>
      <c r="H14" s="25" t="n">
        <f aca="false">G14*1.9</f>
        <v>12380.495</v>
      </c>
      <c r="I14" s="25" t="n">
        <f aca="false">H14*1.9</f>
        <v>23522.9405</v>
      </c>
      <c r="J14" s="25" t="n">
        <f aca="false">I14*1.9</f>
        <v>44693.58695</v>
      </c>
      <c r="K14" s="25" t="n">
        <f aca="false">J14*1.9</f>
        <v>84917.815205</v>
      </c>
      <c r="L14" s="25" t="n">
        <f aca="false">K14*1.9</f>
        <v>161343.8488895</v>
      </c>
      <c r="M14" s="25" t="n">
        <f aca="false">L14*1.9</f>
        <v>306553.31289005</v>
      </c>
      <c r="N14" s="25" t="n">
        <f aca="false">M14*1.9</f>
        <v>582451.294491095</v>
      </c>
      <c r="O14" s="25" t="n">
        <f aca="false">N14*1.9</f>
        <v>1106657.45953308</v>
      </c>
      <c r="P14" s="25" t="n">
        <f aca="false">O14*1.9</f>
        <v>2102649.17311285</v>
      </c>
      <c r="Q14" s="25" t="n">
        <f aca="false">P14*1.9</f>
        <v>3995033.42891442</v>
      </c>
      <c r="R14" s="25" t="n">
        <f aca="false">Q14*1.9</f>
        <v>7590563.51493739</v>
      </c>
      <c r="S14" s="25" t="n">
        <f aca="false">R14*1.9</f>
        <v>14422070.678381</v>
      </c>
      <c r="T14" s="25" t="n">
        <f aca="false">S14*1.9</f>
        <v>27401934.288924</v>
      </c>
      <c r="U14" s="25" t="n">
        <f aca="false">T14*1.9</f>
        <v>52063675.1489556</v>
      </c>
      <c r="V14" s="25" t="n">
        <f aca="false">U14*1.9</f>
        <v>98920982.7830156</v>
      </c>
      <c r="W14" s="25" t="n">
        <f aca="false">V14*1.9</f>
        <v>187949867.28773</v>
      </c>
      <c r="X14" s="25" t="n">
        <f aca="false">W14*1.9</f>
        <v>357104747.846686</v>
      </c>
      <c r="Y14" s="25" t="n">
        <f aca="false">X14*1.9</f>
        <v>678499020.908704</v>
      </c>
      <c r="Z14" s="25" t="n">
        <f aca="false">Y14*1.9</f>
        <v>1289148139.72654</v>
      </c>
      <c r="AA14" s="25" t="n">
        <f aca="false">Z14*1.9</f>
        <v>2449381465.48042</v>
      </c>
      <c r="AB14" s="25" t="n">
        <f aca="false">AA14*1.9</f>
        <v>4653824784.4128</v>
      </c>
      <c r="AC14" s="25" t="n">
        <f aca="false">AB14*1.9</f>
        <v>8842267090.38432</v>
      </c>
      <c r="AD14" s="25" t="n">
        <f aca="false">AC14*1.9</f>
        <v>16800307471.7302</v>
      </c>
      <c r="AE14" s="25" t="n">
        <f aca="false">AD14*1.9</f>
        <v>31920584196.2874</v>
      </c>
      <c r="AF14" s="25" t="n">
        <f aca="false">AE14*1.9</f>
        <v>60649109972.946</v>
      </c>
      <c r="AG14" s="25" t="n">
        <f aca="false">AF14*1.9</f>
        <v>115233308948.597</v>
      </c>
      <c r="AH14" s="25" t="n">
        <f aca="false">AG14*1.9</f>
        <v>218943287002.335</v>
      </c>
    </row>
    <row r="15" customFormat="false" ht="13.8" hidden="false" customHeight="false" outlineLevel="0" collapsed="false">
      <c r="A15" s="6" t="s">
        <v>45</v>
      </c>
      <c r="B15" s="20" t="s">
        <v>4</v>
      </c>
      <c r="C15" s="23" t="n">
        <v>400</v>
      </c>
      <c r="D15" s="23" t="n">
        <f aca="false">C15*1.9</f>
        <v>760</v>
      </c>
      <c r="E15" s="23" t="n">
        <f aca="false">D15*1.9</f>
        <v>1444</v>
      </c>
      <c r="F15" s="23" t="n">
        <f aca="false">E15*1.9</f>
        <v>2743.6</v>
      </c>
      <c r="G15" s="23" t="n">
        <f aca="false">F15*1.9</f>
        <v>5212.84</v>
      </c>
      <c r="H15" s="23" t="n">
        <f aca="false">G15*1.9</f>
        <v>9904.396</v>
      </c>
      <c r="I15" s="23" t="n">
        <f aca="false">H15*1.9</f>
        <v>18818.3524</v>
      </c>
      <c r="J15" s="23" t="n">
        <f aca="false">I15*1.9</f>
        <v>35754.86956</v>
      </c>
      <c r="K15" s="23" t="n">
        <f aca="false">J15*1.9</f>
        <v>67934.252164</v>
      </c>
      <c r="L15" s="23" t="n">
        <f aca="false">K15*1.9</f>
        <v>129075.0791116</v>
      </c>
      <c r="M15" s="23" t="n">
        <f aca="false">L15*1.9</f>
        <v>245242.65031204</v>
      </c>
      <c r="N15" s="23" t="n">
        <f aca="false">M15*1.9</f>
        <v>465961.035592876</v>
      </c>
      <c r="O15" s="23" t="n">
        <f aca="false">N15*1.9</f>
        <v>885325.967626464</v>
      </c>
      <c r="P15" s="23" t="n">
        <f aca="false">O15*1.9</f>
        <v>1682119.33849028</v>
      </c>
      <c r="Q15" s="23" t="n">
        <f aca="false">P15*1.9</f>
        <v>3196026.74313153</v>
      </c>
      <c r="R15" s="23" t="n">
        <f aca="false">Q15*1.9</f>
        <v>6072450.81194991</v>
      </c>
      <c r="S15" s="23" t="n">
        <f aca="false">R15*1.9</f>
        <v>11537656.5427048</v>
      </c>
      <c r="T15" s="23" t="n">
        <f aca="false">S15*1.9</f>
        <v>21921547.4311392</v>
      </c>
      <c r="U15" s="23" t="n">
        <f aca="false">T15*1.9</f>
        <v>41650940.1191645</v>
      </c>
      <c r="V15" s="23" t="n">
        <f aca="false">U15*1.9</f>
        <v>79136786.2264125</v>
      </c>
      <c r="W15" s="23" t="n">
        <f aca="false">V15*1.9</f>
        <v>150359893.830184</v>
      </c>
      <c r="X15" s="23" t="n">
        <f aca="false">W15*1.9</f>
        <v>285683798.277349</v>
      </c>
      <c r="Y15" s="23" t="n">
        <f aca="false">X15*1.9</f>
        <v>542799216.726963</v>
      </c>
      <c r="Z15" s="23" t="n">
        <f aca="false">Y15*1.9</f>
        <v>1031318511.78123</v>
      </c>
      <c r="AA15" s="23" t="n">
        <f aca="false">Z15*1.9</f>
        <v>1959505172.38434</v>
      </c>
      <c r="AB15" s="23" t="n">
        <f aca="false">AA15*1.9</f>
        <v>3723059827.53024</v>
      </c>
      <c r="AC15" s="23" t="n">
        <f aca="false">AB15*1.9</f>
        <v>7073813672.30745</v>
      </c>
      <c r="AD15" s="23" t="n">
        <f aca="false">AC15*1.9</f>
        <v>13440245977.3842</v>
      </c>
      <c r="AE15" s="23" t="n">
        <f aca="false">AD15*1.9</f>
        <v>25536467357.0299</v>
      </c>
      <c r="AF15" s="23" t="n">
        <f aca="false">AE15*1.9</f>
        <v>48519287978.3568</v>
      </c>
      <c r="AG15" s="23" t="n">
        <f aca="false">AF15*1.9</f>
        <v>92186647158.8779</v>
      </c>
      <c r="AH15" s="23" t="n">
        <f aca="false">AG15*1.9</f>
        <v>175154629601.868</v>
      </c>
    </row>
    <row r="16" customFormat="false" ht="13.8" hidden="false" customHeight="false" outlineLevel="0" collapsed="false">
      <c r="A16" s="6" t="s">
        <v>46</v>
      </c>
      <c r="B16" s="21" t="s">
        <v>33</v>
      </c>
      <c r="C16" s="22" t="n">
        <v>20</v>
      </c>
      <c r="D16" s="22" t="n">
        <f aca="false">C16*1.9</f>
        <v>38</v>
      </c>
      <c r="E16" s="22" t="n">
        <f aca="false">D16*1.9</f>
        <v>72.2</v>
      </c>
      <c r="F16" s="22" t="n">
        <f aca="false">E16*1.9</f>
        <v>137.18</v>
      </c>
      <c r="G16" s="22" t="n">
        <f aca="false">F16*1.9</f>
        <v>260.642</v>
      </c>
      <c r="H16" s="22" t="n">
        <f aca="false">G16*1.9</f>
        <v>495.2198</v>
      </c>
      <c r="I16" s="22" t="n">
        <f aca="false">H16*1.9</f>
        <v>940.91762</v>
      </c>
      <c r="J16" s="22" t="n">
        <f aca="false">I16*1.9</f>
        <v>1787.743478</v>
      </c>
      <c r="K16" s="22" t="n">
        <f aca="false">J16*1.9</f>
        <v>3396.7126082</v>
      </c>
      <c r="L16" s="22" t="n">
        <f aca="false">K16*1.9</f>
        <v>6453.75395558</v>
      </c>
      <c r="M16" s="22" t="n">
        <f aca="false">L16*1.9</f>
        <v>12262.132515602</v>
      </c>
      <c r="N16" s="22" t="n">
        <f aca="false">M16*1.9</f>
        <v>23298.0517796438</v>
      </c>
      <c r="O16" s="22" t="n">
        <f aca="false">N16*1.9</f>
        <v>44266.2983813232</v>
      </c>
      <c r="P16" s="22" t="n">
        <f aca="false">O16*1.9</f>
        <v>84105.9669245141</v>
      </c>
      <c r="Q16" s="22" t="n">
        <f aca="false">P16*1.9</f>
        <v>159801.337156577</v>
      </c>
      <c r="R16" s="22" t="n">
        <f aca="false">Q16*1.9</f>
        <v>303622.540597496</v>
      </c>
      <c r="S16" s="22" t="n">
        <f aca="false">R16*1.9</f>
        <v>576882.827135242</v>
      </c>
      <c r="T16" s="22" t="n">
        <f aca="false">S16*1.9</f>
        <v>1096077.37155696</v>
      </c>
      <c r="U16" s="22" t="n">
        <f aca="false">T16*1.9</f>
        <v>2082547.00595822</v>
      </c>
      <c r="V16" s="22" t="n">
        <f aca="false">U16*1.9</f>
        <v>3956839.31132062</v>
      </c>
      <c r="W16" s="22" t="n">
        <f aca="false">V16*1.9</f>
        <v>7517994.69150919</v>
      </c>
      <c r="X16" s="22" t="n">
        <f aca="false">W16*1.9</f>
        <v>14284189.9138675</v>
      </c>
      <c r="Y16" s="22" t="n">
        <f aca="false">X16*1.9</f>
        <v>27139960.8363482</v>
      </c>
      <c r="Z16" s="22" t="n">
        <f aca="false">Y16*1.9</f>
        <v>51565925.5890615</v>
      </c>
      <c r="AA16" s="22" t="n">
        <f aca="false">Z16*1.9</f>
        <v>97975258.6192168</v>
      </c>
      <c r="AB16" s="22" t="n">
        <f aca="false">AA16*1.9</f>
        <v>186152991.376512</v>
      </c>
      <c r="AC16" s="22" t="n">
        <f aca="false">AB16*1.9</f>
        <v>353690683.615373</v>
      </c>
      <c r="AD16" s="22" t="n">
        <f aca="false">AC16*1.9</f>
        <v>672012298.869208</v>
      </c>
      <c r="AE16" s="22" t="n">
        <f aca="false">AD16*1.9</f>
        <v>1276823367.8515</v>
      </c>
      <c r="AF16" s="22" t="n">
        <f aca="false">AE16*1.9</f>
        <v>2425964398.91784</v>
      </c>
      <c r="AG16" s="22" t="n">
        <f aca="false">AF16*1.9</f>
        <v>4609332357.9439</v>
      </c>
      <c r="AH16" s="22" t="n">
        <f aca="false">AG16*1.9</f>
        <v>8757731480.09341</v>
      </c>
    </row>
    <row r="17" customFormat="false" ht="13.8" hidden="false" customHeight="false" outlineLevel="0" collapsed="false">
      <c r="A17" s="6" t="s">
        <v>47</v>
      </c>
      <c r="B17" s="24" t="s">
        <v>10</v>
      </c>
      <c r="C17" s="25" t="n">
        <v>1000</v>
      </c>
      <c r="D17" s="25" t="n">
        <f aca="false">C17*1.9</f>
        <v>1900</v>
      </c>
      <c r="E17" s="25" t="n">
        <f aca="false">D17*1.9</f>
        <v>3610</v>
      </c>
      <c r="F17" s="25" t="n">
        <f aca="false">E17*1.9</f>
        <v>6859</v>
      </c>
      <c r="G17" s="25" t="n">
        <f aca="false">F17*1.9</f>
        <v>13032.1</v>
      </c>
      <c r="H17" s="25" t="n">
        <f aca="false">G17*1.9</f>
        <v>24760.99</v>
      </c>
      <c r="I17" s="25" t="n">
        <f aca="false">H17*1.9</f>
        <v>47045.881</v>
      </c>
      <c r="J17" s="25" t="n">
        <f aca="false">I17*1.9</f>
        <v>89387.1739</v>
      </c>
      <c r="K17" s="25" t="n">
        <f aca="false">J17*1.9</f>
        <v>169835.63041</v>
      </c>
      <c r="L17" s="25" t="n">
        <f aca="false">K17*1.9</f>
        <v>322687.697779</v>
      </c>
      <c r="M17" s="25" t="n">
        <f aca="false">L17*1.9</f>
        <v>613106.6257801</v>
      </c>
      <c r="N17" s="25" t="n">
        <f aca="false">M17*1.9</f>
        <v>1164902.58898219</v>
      </c>
      <c r="O17" s="25" t="n">
        <f aca="false">N17*1.9</f>
        <v>2213314.91906616</v>
      </c>
      <c r="P17" s="25" t="n">
        <f aca="false">O17*1.9</f>
        <v>4205298.3462257</v>
      </c>
      <c r="Q17" s="25" t="n">
        <f aca="false">P17*1.9</f>
        <v>7990066.85782884</v>
      </c>
      <c r="R17" s="25" t="n">
        <f aca="false">Q17*1.9</f>
        <v>15181127.0298748</v>
      </c>
      <c r="S17" s="25" t="n">
        <f aca="false">R17*1.9</f>
        <v>28844141.3567621</v>
      </c>
      <c r="T17" s="25" t="n">
        <f aca="false">S17*1.9</f>
        <v>54803868.577848</v>
      </c>
      <c r="U17" s="25" t="n">
        <f aca="false">T17*1.9</f>
        <v>104127350.297911</v>
      </c>
      <c r="V17" s="25" t="n">
        <f aca="false">U17*1.9</f>
        <v>197841965.566031</v>
      </c>
      <c r="W17" s="25" t="n">
        <f aca="false">V17*1.9</f>
        <v>375899734.575459</v>
      </c>
      <c r="X17" s="25" t="n">
        <f aca="false">W17*1.9</f>
        <v>714209495.693373</v>
      </c>
      <c r="Y17" s="25" t="n">
        <f aca="false">X17*1.9</f>
        <v>1356998041.81741</v>
      </c>
      <c r="Z17" s="25" t="n">
        <f aca="false">Y17*1.9</f>
        <v>2578296279.45307</v>
      </c>
      <c r="AA17" s="25" t="n">
        <f aca="false">Z17*1.9</f>
        <v>4898762930.96084</v>
      </c>
      <c r="AB17" s="25" t="n">
        <f aca="false">AA17*1.9</f>
        <v>9307649568.8256</v>
      </c>
      <c r="AC17" s="25" t="n">
        <f aca="false">AB17*1.9</f>
        <v>17684534180.7686</v>
      </c>
      <c r="AD17" s="25" t="n">
        <f aca="false">AC17*1.9</f>
        <v>33600614943.4604</v>
      </c>
      <c r="AE17" s="25" t="n">
        <f aca="false">AD17*1.9</f>
        <v>63841168392.5748</v>
      </c>
      <c r="AF17" s="25" t="n">
        <f aca="false">AE17*1.9</f>
        <v>121298219945.892</v>
      </c>
      <c r="AG17" s="25" t="n">
        <f aca="false">AF17*1.9</f>
        <v>230466617897.195</v>
      </c>
      <c r="AH17" s="25" t="n">
        <f aca="false">AG17*1.9</f>
        <v>437886574004.67</v>
      </c>
    </row>
    <row r="18" customFormat="false" ht="13.8" hidden="false" customHeight="false" outlineLevel="0" collapsed="false">
      <c r="A18" s="6" t="s">
        <v>48</v>
      </c>
      <c r="B18" s="20" t="s">
        <v>4</v>
      </c>
      <c r="C18" s="23" t="n">
        <v>1000</v>
      </c>
      <c r="D18" s="23" t="n">
        <f aca="false">C18*1.9</f>
        <v>1900</v>
      </c>
      <c r="E18" s="23" t="n">
        <f aca="false">D18*1.9</f>
        <v>3610</v>
      </c>
      <c r="F18" s="23" t="n">
        <f aca="false">E18*1.9</f>
        <v>6859</v>
      </c>
      <c r="G18" s="23" t="n">
        <f aca="false">F18*1.9</f>
        <v>13032.1</v>
      </c>
      <c r="H18" s="23" t="n">
        <f aca="false">G18*1.9</f>
        <v>24760.99</v>
      </c>
      <c r="I18" s="23" t="n">
        <f aca="false">H18*1.9</f>
        <v>47045.881</v>
      </c>
      <c r="J18" s="23" t="n">
        <f aca="false">I18*1.9</f>
        <v>89387.1739</v>
      </c>
      <c r="K18" s="23" t="n">
        <f aca="false">J18*1.9</f>
        <v>169835.63041</v>
      </c>
      <c r="L18" s="23" t="n">
        <f aca="false">K18*1.9</f>
        <v>322687.697779</v>
      </c>
      <c r="M18" s="23" t="n">
        <f aca="false">L18*1.9</f>
        <v>613106.6257801</v>
      </c>
      <c r="N18" s="23" t="n">
        <f aca="false">M18*1.9</f>
        <v>1164902.58898219</v>
      </c>
      <c r="O18" s="23" t="n">
        <f aca="false">N18*1.9</f>
        <v>2213314.91906616</v>
      </c>
      <c r="P18" s="23" t="n">
        <f aca="false">O18*1.9</f>
        <v>4205298.3462257</v>
      </c>
      <c r="Q18" s="23" t="n">
        <f aca="false">P18*1.9</f>
        <v>7990066.85782884</v>
      </c>
      <c r="R18" s="23" t="n">
        <f aca="false">Q18*1.9</f>
        <v>15181127.0298748</v>
      </c>
      <c r="S18" s="23" t="n">
        <f aca="false">R18*1.9</f>
        <v>28844141.3567621</v>
      </c>
      <c r="T18" s="23" t="n">
        <f aca="false">S18*1.9</f>
        <v>54803868.577848</v>
      </c>
      <c r="U18" s="23" t="n">
        <f aca="false">T18*1.9</f>
        <v>104127350.297911</v>
      </c>
      <c r="V18" s="23" t="n">
        <f aca="false">U18*1.9</f>
        <v>197841965.566031</v>
      </c>
      <c r="W18" s="23" t="n">
        <f aca="false">V18*1.9</f>
        <v>375899734.575459</v>
      </c>
      <c r="X18" s="23" t="n">
        <f aca="false">W18*1.9</f>
        <v>714209495.693373</v>
      </c>
      <c r="Y18" s="23" t="n">
        <f aca="false">X18*1.9</f>
        <v>1356998041.81741</v>
      </c>
      <c r="Z18" s="23" t="n">
        <f aca="false">Y18*1.9</f>
        <v>2578296279.45307</v>
      </c>
      <c r="AA18" s="23" t="n">
        <f aca="false">Z18*1.9</f>
        <v>4898762930.96084</v>
      </c>
      <c r="AB18" s="23" t="n">
        <f aca="false">AA18*1.9</f>
        <v>9307649568.8256</v>
      </c>
      <c r="AC18" s="23" t="n">
        <f aca="false">AB18*1.9</f>
        <v>17684534180.7686</v>
      </c>
      <c r="AD18" s="23" t="n">
        <f aca="false">AC18*1.9</f>
        <v>33600614943.4604</v>
      </c>
      <c r="AE18" s="23" t="n">
        <f aca="false">AD18*1.9</f>
        <v>63841168392.5748</v>
      </c>
      <c r="AF18" s="23" t="n">
        <f aca="false">AE18*1.9</f>
        <v>121298219945.892</v>
      </c>
      <c r="AG18" s="23" t="n">
        <f aca="false">AF18*1.9</f>
        <v>230466617897.195</v>
      </c>
      <c r="AH18" s="23" t="n">
        <f aca="false">AG18*1.9</f>
        <v>437886574004.67</v>
      </c>
    </row>
    <row r="19" customFormat="false" ht="13.8" hidden="false" customHeight="false" outlineLevel="0" collapsed="false">
      <c r="A19" s="6" t="s">
        <v>49</v>
      </c>
      <c r="B19" s="24" t="s">
        <v>10</v>
      </c>
      <c r="C19" s="25" t="n">
        <v>1000</v>
      </c>
      <c r="D19" s="25" t="n">
        <f aca="false">C19*1.9</f>
        <v>1900</v>
      </c>
      <c r="E19" s="25" t="n">
        <f aca="false">D19*1.9</f>
        <v>3610</v>
      </c>
      <c r="F19" s="25" t="n">
        <f aca="false">E19*1.9</f>
        <v>6859</v>
      </c>
      <c r="G19" s="25" t="n">
        <f aca="false">F19*1.9</f>
        <v>13032.1</v>
      </c>
      <c r="H19" s="25" t="n">
        <f aca="false">G19*1.9</f>
        <v>24760.99</v>
      </c>
      <c r="I19" s="25" t="n">
        <f aca="false">H19*1.9</f>
        <v>47045.881</v>
      </c>
      <c r="J19" s="25" t="n">
        <f aca="false">I19*1.9</f>
        <v>89387.1739</v>
      </c>
      <c r="K19" s="25" t="n">
        <f aca="false">J19*1.9</f>
        <v>169835.63041</v>
      </c>
      <c r="L19" s="25" t="n">
        <f aca="false">K19*1.9</f>
        <v>322687.697779</v>
      </c>
      <c r="M19" s="25" t="n">
        <f aca="false">L19*1.9</f>
        <v>613106.6257801</v>
      </c>
      <c r="N19" s="25" t="n">
        <f aca="false">M19*1.9</f>
        <v>1164902.58898219</v>
      </c>
      <c r="O19" s="25" t="n">
        <f aca="false">N19*1.9</f>
        <v>2213314.91906616</v>
      </c>
      <c r="P19" s="25" t="n">
        <f aca="false">O19*1.9</f>
        <v>4205298.3462257</v>
      </c>
      <c r="Q19" s="25" t="n">
        <f aca="false">P19*1.9</f>
        <v>7990066.85782884</v>
      </c>
      <c r="R19" s="25" t="n">
        <f aca="false">Q19*1.9</f>
        <v>15181127.0298748</v>
      </c>
      <c r="S19" s="25" t="n">
        <f aca="false">R19*1.9</f>
        <v>28844141.3567621</v>
      </c>
      <c r="T19" s="25" t="n">
        <f aca="false">S19*1.9</f>
        <v>54803868.577848</v>
      </c>
      <c r="U19" s="25" t="n">
        <f aca="false">T19*1.9</f>
        <v>104127350.297911</v>
      </c>
      <c r="V19" s="25" t="n">
        <f aca="false">U19*1.9</f>
        <v>197841965.566031</v>
      </c>
      <c r="W19" s="25" t="n">
        <f aca="false">V19*1.9</f>
        <v>375899734.575459</v>
      </c>
      <c r="X19" s="25" t="n">
        <f aca="false">W19*1.9</f>
        <v>714209495.693373</v>
      </c>
      <c r="Y19" s="25" t="n">
        <f aca="false">X19*1.9</f>
        <v>1356998041.81741</v>
      </c>
      <c r="Z19" s="25" t="n">
        <f aca="false">Y19*1.9</f>
        <v>2578296279.45307</v>
      </c>
      <c r="AA19" s="25" t="n">
        <f aca="false">Z19*1.9</f>
        <v>4898762930.96084</v>
      </c>
      <c r="AB19" s="25" t="n">
        <f aca="false">AA19*1.9</f>
        <v>9307649568.8256</v>
      </c>
      <c r="AC19" s="25" t="n">
        <f aca="false">AB19*1.9</f>
        <v>17684534180.7686</v>
      </c>
      <c r="AD19" s="25" t="n">
        <f aca="false">AC19*1.9</f>
        <v>33600614943.4604</v>
      </c>
      <c r="AE19" s="25" t="n">
        <f aca="false">AD19*1.9</f>
        <v>63841168392.5748</v>
      </c>
      <c r="AF19" s="25" t="n">
        <f aca="false">AE19*1.9</f>
        <v>121298219945.892</v>
      </c>
      <c r="AG19" s="25" t="n">
        <f aca="false">AF19*1.9</f>
        <v>230466617897.195</v>
      </c>
      <c r="AH19" s="25" t="n">
        <f aca="false">AG19*1.9</f>
        <v>437886574004.67</v>
      </c>
    </row>
    <row r="20" customFormat="false" ht="13.8" hidden="false" customHeight="false" outlineLevel="0" collapsed="false">
      <c r="A20" s="6" t="s">
        <v>50</v>
      </c>
      <c r="B20" s="20" t="s">
        <v>4</v>
      </c>
      <c r="C20" s="23" t="n">
        <v>2000</v>
      </c>
      <c r="D20" s="23" t="n">
        <f aca="false">C20*1.9</f>
        <v>3800</v>
      </c>
      <c r="E20" s="23" t="n">
        <f aca="false">D20*1.9</f>
        <v>7220</v>
      </c>
      <c r="F20" s="23" t="n">
        <f aca="false">E20*1.9</f>
        <v>13718</v>
      </c>
      <c r="G20" s="23" t="n">
        <f aca="false">F20*1.9</f>
        <v>26064.2</v>
      </c>
      <c r="H20" s="23" t="n">
        <f aca="false">G20*1.9</f>
        <v>49521.98</v>
      </c>
      <c r="I20" s="23" t="n">
        <f aca="false">H20*1.9</f>
        <v>94091.762</v>
      </c>
      <c r="J20" s="23" t="n">
        <f aca="false">I20*1.9</f>
        <v>178774.3478</v>
      </c>
      <c r="K20" s="23" t="n">
        <f aca="false">J20*1.9</f>
        <v>339671.26082</v>
      </c>
      <c r="L20" s="23" t="n">
        <f aca="false">K20*1.9</f>
        <v>645375.395558</v>
      </c>
      <c r="M20" s="23" t="n">
        <f aca="false">L20*1.9</f>
        <v>1226213.2515602</v>
      </c>
      <c r="N20" s="23" t="n">
        <f aca="false">M20*1.9</f>
        <v>2329805.17796438</v>
      </c>
      <c r="O20" s="23" t="n">
        <f aca="false">N20*1.9</f>
        <v>4426629.83813232</v>
      </c>
      <c r="P20" s="23" t="n">
        <f aca="false">O20*1.9</f>
        <v>8410596.69245141</v>
      </c>
      <c r="Q20" s="23" t="n">
        <f aca="false">P20*1.9</f>
        <v>15980133.7156577</v>
      </c>
      <c r="R20" s="23" t="n">
        <f aca="false">Q20*1.9</f>
        <v>30362254.0597496</v>
      </c>
      <c r="S20" s="23" t="n">
        <f aca="false">R20*1.9</f>
        <v>57688282.7135242</v>
      </c>
      <c r="T20" s="23" t="n">
        <f aca="false">S20*1.9</f>
        <v>109607737.155696</v>
      </c>
      <c r="U20" s="23" t="n">
        <f aca="false">T20*1.9</f>
        <v>208254700.595822</v>
      </c>
      <c r="V20" s="23" t="n">
        <f aca="false">U20*1.9</f>
        <v>395683931.132062</v>
      </c>
      <c r="W20" s="23" t="n">
        <f aca="false">V20*1.9</f>
        <v>751799469.150919</v>
      </c>
      <c r="X20" s="23" t="n">
        <f aca="false">W20*1.9</f>
        <v>1428418991.38675</v>
      </c>
      <c r="Y20" s="23" t="n">
        <f aca="false">X20*1.9</f>
        <v>2713996083.63482</v>
      </c>
      <c r="Z20" s="23" t="n">
        <f aca="false">Y20*1.9</f>
        <v>5156592558.90615</v>
      </c>
      <c r="AA20" s="23" t="n">
        <f aca="false">Z20*1.9</f>
        <v>9797525861.92168</v>
      </c>
      <c r="AB20" s="23" t="n">
        <f aca="false">AA20*1.9</f>
        <v>18615299137.6512</v>
      </c>
      <c r="AC20" s="23" t="n">
        <f aca="false">AB20*1.9</f>
        <v>35369068361.5373</v>
      </c>
      <c r="AD20" s="23" t="n">
        <f aca="false">AC20*1.9</f>
        <v>67201229886.9208</v>
      </c>
      <c r="AE20" s="23" t="n">
        <f aca="false">AD20*1.9</f>
        <v>127682336785.15</v>
      </c>
      <c r="AF20" s="23" t="n">
        <f aca="false">AE20*1.9</f>
        <v>242596439891.784</v>
      </c>
      <c r="AG20" s="23" t="n">
        <f aca="false">AF20*1.9</f>
        <v>460933235794.39</v>
      </c>
      <c r="AH20" s="23" t="n">
        <f aca="false">AG20*1.9</f>
        <v>875773148009.341</v>
      </c>
    </row>
    <row r="21" customFormat="false" ht="13.8" hidden="false" customHeight="false" outlineLevel="0" collapsed="false">
      <c r="A21" s="6" t="s">
        <v>51</v>
      </c>
      <c r="B21" s="24" t="s">
        <v>10</v>
      </c>
      <c r="C21" s="25" t="n">
        <v>1500</v>
      </c>
      <c r="D21" s="25" t="n">
        <f aca="false">C21*1.9</f>
        <v>2850</v>
      </c>
      <c r="E21" s="25" t="n">
        <f aca="false">D21*1.9</f>
        <v>5415</v>
      </c>
      <c r="F21" s="25" t="n">
        <f aca="false">E21*1.9</f>
        <v>10288.5</v>
      </c>
      <c r="G21" s="25" t="n">
        <f aca="false">F21*1.9</f>
        <v>19548.15</v>
      </c>
      <c r="H21" s="25" t="n">
        <f aca="false">G21*1.9</f>
        <v>37141.485</v>
      </c>
      <c r="I21" s="25" t="n">
        <f aca="false">H21*1.9</f>
        <v>70568.8215</v>
      </c>
      <c r="J21" s="25" t="n">
        <f aca="false">I21*1.9</f>
        <v>134080.76085</v>
      </c>
      <c r="K21" s="25" t="n">
        <f aca="false">J21*1.9</f>
        <v>254753.445615</v>
      </c>
      <c r="L21" s="25" t="n">
        <f aca="false">K21*1.9</f>
        <v>484031.5466685</v>
      </c>
      <c r="M21" s="25" t="n">
        <f aca="false">L21*1.9</f>
        <v>919659.93867015</v>
      </c>
      <c r="N21" s="25" t="n">
        <f aca="false">M21*1.9</f>
        <v>1747353.88347328</v>
      </c>
      <c r="O21" s="25" t="n">
        <f aca="false">N21*1.9</f>
        <v>3319972.37859924</v>
      </c>
      <c r="P21" s="25" t="n">
        <f aca="false">O21*1.9</f>
        <v>6307947.51933856</v>
      </c>
      <c r="Q21" s="25" t="n">
        <f aca="false">P21*1.9</f>
        <v>11985100.2867433</v>
      </c>
      <c r="R21" s="25" t="n">
        <f aca="false">Q21*1.9</f>
        <v>22771690.5448122</v>
      </c>
      <c r="S21" s="25" t="n">
        <f aca="false">R21*1.9</f>
        <v>43266212.0351431</v>
      </c>
      <c r="T21" s="25" t="n">
        <f aca="false">S21*1.9</f>
        <v>82205802.866772</v>
      </c>
      <c r="U21" s="25" t="n">
        <f aca="false">T21*1.9</f>
        <v>156191025.446867</v>
      </c>
      <c r="V21" s="25" t="n">
        <f aca="false">U21*1.9</f>
        <v>296762948.349047</v>
      </c>
      <c r="W21" s="25" t="n">
        <f aca="false">V21*1.9</f>
        <v>563849601.863189</v>
      </c>
      <c r="X21" s="25" t="n">
        <f aca="false">W21*1.9</f>
        <v>1071314243.54006</v>
      </c>
      <c r="Y21" s="25" t="n">
        <f aca="false">X21*1.9</f>
        <v>2035497062.72611</v>
      </c>
      <c r="Z21" s="25" t="n">
        <f aca="false">Y21*1.9</f>
        <v>3867444419.17961</v>
      </c>
      <c r="AA21" s="25" t="n">
        <f aca="false">Z21*1.9</f>
        <v>7348144396.44126</v>
      </c>
      <c r="AB21" s="25" t="n">
        <f aca="false">AA21*1.9</f>
        <v>13961474353.2384</v>
      </c>
      <c r="AC21" s="25" t="n">
        <f aca="false">AB21*1.9</f>
        <v>26526801271.153</v>
      </c>
      <c r="AD21" s="25" t="n">
        <f aca="false">AC21*1.9</f>
        <v>50400922415.1906</v>
      </c>
      <c r="AE21" s="25" t="n">
        <f aca="false">AD21*1.9</f>
        <v>95761752588.8622</v>
      </c>
      <c r="AF21" s="25" t="n">
        <f aca="false">AE21*1.9</f>
        <v>181947329918.838</v>
      </c>
      <c r="AG21" s="25" t="n">
        <f aca="false">AF21*1.9</f>
        <v>345699926845.792</v>
      </c>
      <c r="AH21" s="25" t="n">
        <f aca="false">AG21*1.9</f>
        <v>656829861007.006</v>
      </c>
    </row>
    <row r="22" customFormat="false" ht="13.8" hidden="false" customHeight="false" outlineLevel="0" collapsed="false">
      <c r="A22" s="6" t="s">
        <v>52</v>
      </c>
      <c r="B22" s="20" t="s">
        <v>4</v>
      </c>
      <c r="C22" s="23" t="n">
        <v>1500</v>
      </c>
      <c r="D22" s="23" t="n">
        <f aca="false">C22*1.9</f>
        <v>2850</v>
      </c>
      <c r="E22" s="23" t="n">
        <f aca="false">D22*1.9</f>
        <v>5415</v>
      </c>
      <c r="F22" s="23" t="n">
        <f aca="false">E22*1.9</f>
        <v>10288.5</v>
      </c>
      <c r="G22" s="23" t="n">
        <f aca="false">F22*1.9</f>
        <v>19548.15</v>
      </c>
      <c r="H22" s="23" t="n">
        <f aca="false">G22*1.9</f>
        <v>37141.485</v>
      </c>
      <c r="I22" s="23" t="n">
        <f aca="false">H22*1.9</f>
        <v>70568.8215</v>
      </c>
      <c r="J22" s="23" t="n">
        <f aca="false">I22*1.9</f>
        <v>134080.76085</v>
      </c>
      <c r="K22" s="23" t="n">
        <f aca="false">J22*1.9</f>
        <v>254753.445615</v>
      </c>
      <c r="L22" s="23" t="n">
        <f aca="false">K22*1.9</f>
        <v>484031.5466685</v>
      </c>
      <c r="M22" s="23" t="n">
        <f aca="false">L22*1.9</f>
        <v>919659.93867015</v>
      </c>
      <c r="N22" s="23" t="n">
        <f aca="false">M22*1.9</f>
        <v>1747353.88347328</v>
      </c>
      <c r="O22" s="23" t="n">
        <f aca="false">N22*1.9</f>
        <v>3319972.37859924</v>
      </c>
      <c r="P22" s="23" t="n">
        <f aca="false">O22*1.9</f>
        <v>6307947.51933856</v>
      </c>
      <c r="Q22" s="23" t="n">
        <f aca="false">P22*1.9</f>
        <v>11985100.2867433</v>
      </c>
      <c r="R22" s="23" t="n">
        <f aca="false">Q22*1.9</f>
        <v>22771690.5448122</v>
      </c>
      <c r="S22" s="23" t="n">
        <f aca="false">R22*1.9</f>
        <v>43266212.0351431</v>
      </c>
      <c r="T22" s="23" t="n">
        <f aca="false">S22*1.9</f>
        <v>82205802.866772</v>
      </c>
      <c r="U22" s="23" t="n">
        <f aca="false">T22*1.9</f>
        <v>156191025.446867</v>
      </c>
      <c r="V22" s="23" t="n">
        <f aca="false">U22*1.9</f>
        <v>296762948.349047</v>
      </c>
      <c r="W22" s="23" t="n">
        <f aca="false">V22*1.9</f>
        <v>563849601.863189</v>
      </c>
      <c r="X22" s="23" t="n">
        <f aca="false">W22*1.9</f>
        <v>1071314243.54006</v>
      </c>
      <c r="Y22" s="23" t="n">
        <f aca="false">X22*1.9</f>
        <v>2035497062.72611</v>
      </c>
      <c r="Z22" s="23" t="n">
        <f aca="false">Y22*1.9</f>
        <v>3867444419.17961</v>
      </c>
      <c r="AA22" s="23" t="n">
        <f aca="false">Z22*1.9</f>
        <v>7348144396.44126</v>
      </c>
      <c r="AB22" s="23" t="n">
        <f aca="false">AA22*1.9</f>
        <v>13961474353.2384</v>
      </c>
      <c r="AC22" s="23" t="n">
        <f aca="false">AB22*1.9</f>
        <v>26526801271.153</v>
      </c>
      <c r="AD22" s="23" t="n">
        <f aca="false">AC22*1.9</f>
        <v>50400922415.1906</v>
      </c>
      <c r="AE22" s="23" t="n">
        <f aca="false">AD22*1.9</f>
        <v>95761752588.8622</v>
      </c>
      <c r="AF22" s="23" t="n">
        <f aca="false">AE22*1.9</f>
        <v>181947329918.838</v>
      </c>
      <c r="AG22" s="23" t="n">
        <f aca="false">AF22*1.9</f>
        <v>345699926845.792</v>
      </c>
      <c r="AH22" s="23" t="n">
        <f aca="false">AG22*1.9</f>
        <v>656829861007.006</v>
      </c>
    </row>
    <row r="23" customFormat="false" ht="13.8" hidden="false" customHeight="false" outlineLevel="0" collapsed="false">
      <c r="A23" s="6" t="s">
        <v>53</v>
      </c>
      <c r="B23" s="24" t="s">
        <v>10</v>
      </c>
      <c r="C23" s="25" t="n">
        <v>3500</v>
      </c>
      <c r="D23" s="25" t="n">
        <f aca="false">C23*1.9</f>
        <v>6650</v>
      </c>
      <c r="E23" s="25" t="n">
        <f aca="false">D23*1.9</f>
        <v>12635</v>
      </c>
      <c r="F23" s="25" t="n">
        <f aca="false">E23*1.9</f>
        <v>24006.5</v>
      </c>
      <c r="G23" s="25" t="n">
        <f aca="false">F23*1.9</f>
        <v>45612.35</v>
      </c>
      <c r="H23" s="25" t="n">
        <f aca="false">G23*1.9</f>
        <v>86663.465</v>
      </c>
      <c r="I23" s="25" t="n">
        <f aca="false">H23*1.9</f>
        <v>164660.5835</v>
      </c>
      <c r="J23" s="25" t="n">
        <f aca="false">I23*1.9</f>
        <v>312855.10865</v>
      </c>
      <c r="K23" s="25" t="n">
        <f aca="false">J23*1.9</f>
        <v>594424.706435</v>
      </c>
      <c r="L23" s="25" t="n">
        <f aca="false">K23*1.9</f>
        <v>1129406.9422265</v>
      </c>
      <c r="M23" s="25" t="n">
        <f aca="false">L23*1.9</f>
        <v>2145873.19023035</v>
      </c>
      <c r="N23" s="25" t="n">
        <f aca="false">M23*1.9</f>
        <v>4077159.06143766</v>
      </c>
      <c r="O23" s="25" t="n">
        <f aca="false">N23*1.9</f>
        <v>7746602.21673156</v>
      </c>
      <c r="P23" s="25" t="n">
        <f aca="false">O23*1.9</f>
        <v>14718544.21179</v>
      </c>
      <c r="Q23" s="25" t="n">
        <f aca="false">P23*1.9</f>
        <v>27965234.0024009</v>
      </c>
      <c r="R23" s="25" t="n">
        <f aca="false">Q23*1.9</f>
        <v>53133944.6045618</v>
      </c>
      <c r="S23" s="25" t="n">
        <f aca="false">R23*1.9</f>
        <v>100954494.748667</v>
      </c>
      <c r="T23" s="25" t="n">
        <f aca="false">S23*1.9</f>
        <v>191813540.022468</v>
      </c>
      <c r="U23" s="25" t="n">
        <f aca="false">T23*1.9</f>
        <v>364445726.042689</v>
      </c>
      <c r="V23" s="25" t="n">
        <f aca="false">U23*1.9</f>
        <v>692446879.481109</v>
      </c>
      <c r="W23" s="25" t="n">
        <f aca="false">V23*1.9</f>
        <v>1315649071.01411</v>
      </c>
      <c r="X23" s="25" t="n">
        <f aca="false">W23*1.9</f>
        <v>2499733234.9268</v>
      </c>
      <c r="Y23" s="25" t="n">
        <f aca="false">X23*1.9</f>
        <v>4749493146.36093</v>
      </c>
      <c r="Z23" s="25" t="n">
        <f aca="false">Y23*1.9</f>
        <v>9024036978.08576</v>
      </c>
      <c r="AA23" s="25" t="n">
        <f aca="false">Z23*1.9</f>
        <v>17145670258.3629</v>
      </c>
      <c r="AB23" s="25" t="n">
        <f aca="false">AA23*1.9</f>
        <v>32576773490.8896</v>
      </c>
      <c r="AC23" s="25" t="n">
        <f aca="false">AB23*1.9</f>
        <v>61895869632.6902</v>
      </c>
      <c r="AD23" s="25" t="n">
        <f aca="false">AC23*1.9</f>
        <v>117602152302.111</v>
      </c>
      <c r="AE23" s="25" t="n">
        <f aca="false">AD23*1.9</f>
        <v>223444089374.012</v>
      </c>
      <c r="AF23" s="25" t="n">
        <f aca="false">AE23*1.9</f>
        <v>424543769810.622</v>
      </c>
      <c r="AG23" s="25" t="n">
        <f aca="false">AF23*1.9</f>
        <v>806633162640.182</v>
      </c>
      <c r="AH23" s="25" t="n">
        <f aca="false">AG23*1.9</f>
        <v>1532603009016.35</v>
      </c>
    </row>
    <row r="24" customFormat="false" ht="13.8" hidden="false" customHeight="false" outlineLevel="0" collapsed="false">
      <c r="A24" s="6" t="s">
        <v>54</v>
      </c>
      <c r="B24" s="20" t="s">
        <v>4</v>
      </c>
      <c r="C24" s="23" t="n">
        <v>1000</v>
      </c>
      <c r="D24" s="23" t="n">
        <f aca="false">C24*1.9</f>
        <v>1900</v>
      </c>
      <c r="E24" s="23" t="n">
        <f aca="false">D24*1.9</f>
        <v>3610</v>
      </c>
      <c r="F24" s="23" t="n">
        <f aca="false">E24*1.9</f>
        <v>6859</v>
      </c>
      <c r="G24" s="23" t="n">
        <f aca="false">F24*1.9</f>
        <v>13032.1</v>
      </c>
      <c r="H24" s="23" t="n">
        <f aca="false">G24*1.9</f>
        <v>24760.99</v>
      </c>
      <c r="I24" s="23" t="n">
        <f aca="false">H24*1.9</f>
        <v>47045.881</v>
      </c>
      <c r="J24" s="23" t="n">
        <f aca="false">I24*1.9</f>
        <v>89387.1739</v>
      </c>
      <c r="K24" s="23" t="n">
        <f aca="false">J24*1.9</f>
        <v>169835.63041</v>
      </c>
      <c r="L24" s="23" t="n">
        <f aca="false">K24*1.9</f>
        <v>322687.697779</v>
      </c>
      <c r="M24" s="23" t="n">
        <f aca="false">L24*1.9</f>
        <v>613106.6257801</v>
      </c>
      <c r="N24" s="23" t="n">
        <f aca="false">M24*1.9</f>
        <v>1164902.58898219</v>
      </c>
      <c r="O24" s="23" t="n">
        <f aca="false">N24*1.9</f>
        <v>2213314.91906616</v>
      </c>
      <c r="P24" s="23" t="n">
        <f aca="false">O24*1.9</f>
        <v>4205298.3462257</v>
      </c>
      <c r="Q24" s="23" t="n">
        <f aca="false">P24*1.9</f>
        <v>7990066.85782884</v>
      </c>
      <c r="R24" s="23" t="n">
        <f aca="false">Q24*1.9</f>
        <v>15181127.0298748</v>
      </c>
      <c r="S24" s="23" t="n">
        <f aca="false">R24*1.9</f>
        <v>28844141.3567621</v>
      </c>
      <c r="T24" s="23" t="n">
        <f aca="false">S24*1.9</f>
        <v>54803868.577848</v>
      </c>
      <c r="U24" s="23" t="n">
        <f aca="false">T24*1.9</f>
        <v>104127350.297911</v>
      </c>
      <c r="V24" s="23" t="n">
        <f aca="false">U24*1.9</f>
        <v>197841965.566031</v>
      </c>
      <c r="W24" s="23" t="n">
        <f aca="false">V24*1.9</f>
        <v>375899734.575459</v>
      </c>
      <c r="X24" s="23" t="n">
        <f aca="false">W24*1.9</f>
        <v>714209495.693373</v>
      </c>
      <c r="Y24" s="23" t="n">
        <f aca="false">X24*1.9</f>
        <v>1356998041.81741</v>
      </c>
      <c r="Z24" s="23" t="n">
        <f aca="false">Y24*1.9</f>
        <v>2578296279.45307</v>
      </c>
      <c r="AA24" s="23" t="n">
        <f aca="false">Z24*1.9</f>
        <v>4898762930.96084</v>
      </c>
      <c r="AB24" s="23" t="n">
        <f aca="false">AA24*1.9</f>
        <v>9307649568.8256</v>
      </c>
      <c r="AC24" s="23" t="n">
        <f aca="false">AB24*1.9</f>
        <v>17684534180.7686</v>
      </c>
      <c r="AD24" s="23" t="n">
        <f aca="false">AC24*1.9</f>
        <v>33600614943.4604</v>
      </c>
      <c r="AE24" s="23" t="n">
        <f aca="false">AD24*1.9</f>
        <v>63841168392.5748</v>
      </c>
      <c r="AF24" s="23" t="n">
        <f aca="false">AE24*1.9</f>
        <v>121298219945.892</v>
      </c>
      <c r="AG24" s="23" t="n">
        <f aca="false">AF24*1.9</f>
        <v>230466617897.195</v>
      </c>
      <c r="AH24" s="23" t="n">
        <f aca="false">AG24*1.9</f>
        <v>437886574004.67</v>
      </c>
    </row>
    <row r="25" customFormat="false" ht="13.8" hidden="false" customHeight="false" outlineLevel="0" collapsed="false">
      <c r="A25" s="6" t="s">
        <v>55</v>
      </c>
      <c r="B25" s="24" t="s">
        <v>10</v>
      </c>
      <c r="C25" s="25" t="n">
        <v>100000</v>
      </c>
      <c r="D25" s="25" t="n">
        <f aca="false">C25*1.9</f>
        <v>190000</v>
      </c>
      <c r="E25" s="25" t="n">
        <f aca="false">D25*1.9</f>
        <v>361000</v>
      </c>
      <c r="F25" s="25" t="n">
        <f aca="false">E25*1.9</f>
        <v>685900</v>
      </c>
      <c r="G25" s="25" t="n">
        <f aca="false">F25*1.9</f>
        <v>1303210</v>
      </c>
      <c r="H25" s="25" t="n">
        <f aca="false">G25*1.9</f>
        <v>2476099</v>
      </c>
      <c r="I25" s="25" t="n">
        <f aca="false">H25*1.9</f>
        <v>4704588.1</v>
      </c>
      <c r="J25" s="25" t="n">
        <f aca="false">I25*1.9</f>
        <v>8938717.39</v>
      </c>
      <c r="K25" s="25" t="n">
        <f aca="false">J25*1.9</f>
        <v>16983563.041</v>
      </c>
      <c r="L25" s="25" t="n">
        <f aca="false">K25*1.9</f>
        <v>32268769.7779</v>
      </c>
      <c r="M25" s="25" t="n">
        <f aca="false">L25*1.9</f>
        <v>61310662.57801</v>
      </c>
      <c r="N25" s="25" t="n">
        <f aca="false">M25*1.9</f>
        <v>116490258.898219</v>
      </c>
      <c r="O25" s="25" t="n">
        <f aca="false">N25*1.9</f>
        <v>221331491.906616</v>
      </c>
      <c r="P25" s="25" t="n">
        <f aca="false">O25*1.9</f>
        <v>420529834.62257</v>
      </c>
      <c r="Q25" s="25" t="n">
        <f aca="false">P25*1.9</f>
        <v>799006685.782884</v>
      </c>
      <c r="R25" s="25" t="n">
        <f aca="false">Q25*1.9</f>
        <v>1518112702.98748</v>
      </c>
      <c r="S25" s="25" t="n">
        <f aca="false">R25*1.9</f>
        <v>2884414135.67621</v>
      </c>
      <c r="T25" s="25" t="n">
        <f aca="false">S25*1.9</f>
        <v>5480386857.7848</v>
      </c>
      <c r="U25" s="25" t="n">
        <f aca="false">T25*1.9</f>
        <v>10412735029.7911</v>
      </c>
      <c r="V25" s="25" t="n">
        <f aca="false">U25*1.9</f>
        <v>19784196556.6031</v>
      </c>
      <c r="W25" s="25" t="n">
        <f aca="false">V25*1.9</f>
        <v>37589973457.5459</v>
      </c>
      <c r="X25" s="25" t="n">
        <f aca="false">W25*1.9</f>
        <v>71420949569.3373</v>
      </c>
      <c r="Y25" s="25" t="n">
        <f aca="false">X25*1.9</f>
        <v>135699804181.741</v>
      </c>
      <c r="Z25" s="25" t="n">
        <f aca="false">Y25*1.9</f>
        <v>257829627945.307</v>
      </c>
      <c r="AA25" s="25" t="n">
        <f aca="false">Z25*1.9</f>
        <v>489876293096.084</v>
      </c>
      <c r="AB25" s="25" t="n">
        <f aca="false">AA25*1.9</f>
        <v>930764956882.56</v>
      </c>
      <c r="AC25" s="25" t="n">
        <f aca="false">AB25*1.9</f>
        <v>1768453418076.86</v>
      </c>
      <c r="AD25" s="25" t="n">
        <f aca="false">AC25*1.9</f>
        <v>3360061494346.04</v>
      </c>
      <c r="AE25" s="25" t="n">
        <f aca="false">AD25*1.9</f>
        <v>6384116839257.48</v>
      </c>
      <c r="AF25" s="25" t="n">
        <f aca="false">AE25*1.9</f>
        <v>12129821994589.2</v>
      </c>
      <c r="AG25" s="25" t="n">
        <f aca="false">AF25*1.9</f>
        <v>23046661789719.5</v>
      </c>
      <c r="AH25" s="25" t="n">
        <f aca="false">AG25*1.9</f>
        <v>43788657400467</v>
      </c>
    </row>
    <row r="26" customFormat="false" ht="13.8" hidden="false" customHeight="false" outlineLevel="0" collapsed="false">
      <c r="A26" s="6" t="s">
        <v>56</v>
      </c>
      <c r="B26" s="20" t="s">
        <v>4</v>
      </c>
      <c r="C26" s="23" t="n">
        <v>100000</v>
      </c>
      <c r="D26" s="23" t="n">
        <f aca="false">C26*1.9</f>
        <v>190000</v>
      </c>
      <c r="E26" s="23" t="n">
        <f aca="false">D26*1.9</f>
        <v>361000</v>
      </c>
      <c r="F26" s="23" t="n">
        <f aca="false">E26*1.9</f>
        <v>685900</v>
      </c>
      <c r="G26" s="23" t="n">
        <f aca="false">F26*1.9</f>
        <v>1303210</v>
      </c>
      <c r="H26" s="23" t="n">
        <f aca="false">G26*1.9</f>
        <v>2476099</v>
      </c>
      <c r="I26" s="23" t="n">
        <f aca="false">H26*1.9</f>
        <v>4704588.1</v>
      </c>
      <c r="J26" s="23" t="n">
        <f aca="false">I26*1.9</f>
        <v>8938717.39</v>
      </c>
      <c r="K26" s="23" t="n">
        <f aca="false">J26*1.9</f>
        <v>16983563.041</v>
      </c>
      <c r="L26" s="23" t="n">
        <f aca="false">K26*1.9</f>
        <v>32268769.7779</v>
      </c>
      <c r="M26" s="23" t="n">
        <f aca="false">L26*1.9</f>
        <v>61310662.57801</v>
      </c>
      <c r="N26" s="23" t="n">
        <f aca="false">M26*1.9</f>
        <v>116490258.898219</v>
      </c>
      <c r="O26" s="23" t="n">
        <f aca="false">N26*1.9</f>
        <v>221331491.906616</v>
      </c>
      <c r="P26" s="23" t="n">
        <f aca="false">O26*1.9</f>
        <v>420529834.62257</v>
      </c>
      <c r="Q26" s="23" t="n">
        <f aca="false">P26*1.9</f>
        <v>799006685.782884</v>
      </c>
      <c r="R26" s="23" t="n">
        <f aca="false">Q26*1.9</f>
        <v>1518112702.98748</v>
      </c>
      <c r="S26" s="23" t="n">
        <f aca="false">R26*1.9</f>
        <v>2884414135.67621</v>
      </c>
      <c r="T26" s="23" t="n">
        <f aca="false">S26*1.9</f>
        <v>5480386857.7848</v>
      </c>
      <c r="U26" s="23" t="n">
        <f aca="false">T26*1.9</f>
        <v>10412735029.7911</v>
      </c>
      <c r="V26" s="23" t="n">
        <f aca="false">U26*1.9</f>
        <v>19784196556.6031</v>
      </c>
      <c r="W26" s="23" t="n">
        <f aca="false">V26*1.9</f>
        <v>37589973457.5459</v>
      </c>
      <c r="X26" s="23" t="n">
        <f aca="false">W26*1.9</f>
        <v>71420949569.3373</v>
      </c>
      <c r="Y26" s="23" t="n">
        <f aca="false">X26*1.9</f>
        <v>135699804181.741</v>
      </c>
      <c r="Z26" s="23" t="n">
        <f aca="false">Y26*1.9</f>
        <v>257829627945.307</v>
      </c>
      <c r="AA26" s="23" t="n">
        <f aca="false">Z26*1.9</f>
        <v>489876293096.084</v>
      </c>
      <c r="AB26" s="23" t="n">
        <f aca="false">AA26*1.9</f>
        <v>930764956882.56</v>
      </c>
      <c r="AC26" s="23" t="n">
        <f aca="false">AB26*1.9</f>
        <v>1768453418076.86</v>
      </c>
      <c r="AD26" s="23" t="n">
        <f aca="false">AC26*1.9</f>
        <v>3360061494346.04</v>
      </c>
      <c r="AE26" s="23" t="n">
        <f aca="false">AD26*1.9</f>
        <v>6384116839257.48</v>
      </c>
      <c r="AF26" s="23" t="n">
        <f aca="false">AE26*1.9</f>
        <v>12129821994589.2</v>
      </c>
      <c r="AG26" s="23" t="n">
        <f aca="false">AF26*1.9</f>
        <v>23046661789719.5</v>
      </c>
      <c r="AH26" s="23" t="n">
        <f aca="false">AG26*1.9</f>
        <v>43788657400467</v>
      </c>
    </row>
    <row r="27" customFormat="false" ht="13.8" hidden="false" customHeight="false" outlineLevel="0" collapsed="false">
      <c r="A27" s="6" t="s">
        <v>57</v>
      </c>
      <c r="B27" s="24" t="s">
        <v>10</v>
      </c>
      <c r="C27" s="25" t="n">
        <v>450</v>
      </c>
      <c r="D27" s="25" t="n">
        <f aca="false">C27*1.9</f>
        <v>855</v>
      </c>
      <c r="E27" s="25" t="n">
        <f aca="false">D27*1.9</f>
        <v>1624.5</v>
      </c>
      <c r="F27" s="25" t="n">
        <f aca="false">E27*1.9</f>
        <v>3086.55</v>
      </c>
      <c r="G27" s="25" t="n">
        <f aca="false">F27*1.9</f>
        <v>5864.445</v>
      </c>
      <c r="H27" s="25" t="n">
        <f aca="false">G27*1.9</f>
        <v>11142.4455</v>
      </c>
      <c r="I27" s="25" t="n">
        <f aca="false">H27*1.9</f>
        <v>21170.64645</v>
      </c>
      <c r="J27" s="25" t="n">
        <f aca="false">I27*1.9</f>
        <v>40224.228255</v>
      </c>
      <c r="K27" s="25" t="n">
        <f aca="false">J27*1.9</f>
        <v>76426.0336845</v>
      </c>
      <c r="L27" s="25" t="n">
        <f aca="false">K27*1.9</f>
        <v>145209.46400055</v>
      </c>
      <c r="M27" s="25" t="n">
        <f aca="false">L27*1.9</f>
        <v>275897.981601045</v>
      </c>
      <c r="N27" s="25" t="n">
        <f aca="false">M27*1.9</f>
        <v>524206.165041985</v>
      </c>
      <c r="O27" s="25" t="n">
        <f aca="false">N27*1.9</f>
        <v>995991.713579772</v>
      </c>
      <c r="P27" s="25" t="n">
        <f aca="false">O27*1.9</f>
        <v>1892384.25580157</v>
      </c>
      <c r="Q27" s="25" t="n">
        <f aca="false">P27*1.9</f>
        <v>3595530.08602298</v>
      </c>
      <c r="R27" s="25" t="n">
        <f aca="false">Q27*1.9</f>
        <v>6831507.16344366</v>
      </c>
      <c r="S27" s="25" t="n">
        <f aca="false">R27*1.9</f>
        <v>12979863.6105429</v>
      </c>
      <c r="T27" s="25" t="n">
        <f aca="false">S27*1.9</f>
        <v>24661740.8600316</v>
      </c>
      <c r="U27" s="25" t="n">
        <f aca="false">T27*1.9</f>
        <v>46857307.63406</v>
      </c>
      <c r="V27" s="25" t="n">
        <f aca="false">U27*1.9</f>
        <v>89028884.5047141</v>
      </c>
      <c r="W27" s="25" t="n">
        <f aca="false">V27*1.9</f>
        <v>169154880.558957</v>
      </c>
      <c r="X27" s="25" t="n">
        <f aca="false">W27*1.9</f>
        <v>321394273.062018</v>
      </c>
      <c r="Y27" s="25" t="n">
        <f aca="false">X27*1.9</f>
        <v>610649118.817834</v>
      </c>
      <c r="Z27" s="25" t="n">
        <f aca="false">Y27*1.9</f>
        <v>1160233325.75388</v>
      </c>
      <c r="AA27" s="25" t="n">
        <f aca="false">Z27*1.9</f>
        <v>2204443318.93238</v>
      </c>
      <c r="AB27" s="25" t="n">
        <f aca="false">AA27*1.9</f>
        <v>4188442305.97152</v>
      </c>
      <c r="AC27" s="25" t="n">
        <f aca="false">AB27*1.9</f>
        <v>7958040381.34589</v>
      </c>
      <c r="AD27" s="25" t="n">
        <f aca="false">AC27*1.9</f>
        <v>15120276724.5572</v>
      </c>
      <c r="AE27" s="25" t="n">
        <f aca="false">AD27*1.9</f>
        <v>28728525776.6586</v>
      </c>
      <c r="AF27" s="25" t="n">
        <f aca="false">AE27*1.9</f>
        <v>54584198975.6514</v>
      </c>
      <c r="AG27" s="25" t="n">
        <f aca="false">AF27*1.9</f>
        <v>103709978053.738</v>
      </c>
      <c r="AH27" s="25" t="n">
        <f aca="false">AG27*1.9</f>
        <v>197048958302.102</v>
      </c>
    </row>
    <row r="28" customFormat="false" ht="13.8" hidden="false" customHeight="false" outlineLevel="0" collapsed="false">
      <c r="A28" s="6" t="s">
        <v>58</v>
      </c>
      <c r="B28" s="20" t="s">
        <v>4</v>
      </c>
      <c r="C28" s="23" t="n">
        <v>450</v>
      </c>
      <c r="D28" s="23" t="n">
        <f aca="false">C28*1.9</f>
        <v>855</v>
      </c>
      <c r="E28" s="23" t="n">
        <f aca="false">D28*1.9</f>
        <v>1624.5</v>
      </c>
      <c r="F28" s="23" t="n">
        <f aca="false">E28*1.9</f>
        <v>3086.55</v>
      </c>
      <c r="G28" s="23" t="n">
        <f aca="false">F28*1.9</f>
        <v>5864.445</v>
      </c>
      <c r="H28" s="23" t="n">
        <f aca="false">G28*1.9</f>
        <v>11142.4455</v>
      </c>
      <c r="I28" s="23" t="n">
        <f aca="false">H28*1.9</f>
        <v>21170.64645</v>
      </c>
      <c r="J28" s="23" t="n">
        <f aca="false">I28*1.9</f>
        <v>40224.228255</v>
      </c>
      <c r="K28" s="23" t="n">
        <f aca="false">J28*1.9</f>
        <v>76426.0336845</v>
      </c>
      <c r="L28" s="23" t="n">
        <f aca="false">K28*1.9</f>
        <v>145209.46400055</v>
      </c>
      <c r="M28" s="23" t="n">
        <f aca="false">L28*1.9</f>
        <v>275897.981601045</v>
      </c>
      <c r="N28" s="23" t="n">
        <f aca="false">M28*1.9</f>
        <v>524206.165041985</v>
      </c>
      <c r="O28" s="23" t="n">
        <f aca="false">N28*1.9</f>
        <v>995991.713579772</v>
      </c>
      <c r="P28" s="23" t="n">
        <f aca="false">O28*1.9</f>
        <v>1892384.25580157</v>
      </c>
      <c r="Q28" s="23" t="n">
        <f aca="false">P28*1.9</f>
        <v>3595530.08602298</v>
      </c>
      <c r="R28" s="23" t="n">
        <f aca="false">Q28*1.9</f>
        <v>6831507.16344366</v>
      </c>
      <c r="S28" s="23" t="n">
        <f aca="false">R28*1.9</f>
        <v>12979863.6105429</v>
      </c>
      <c r="T28" s="23" t="n">
        <f aca="false">S28*1.9</f>
        <v>24661740.8600316</v>
      </c>
      <c r="U28" s="23" t="n">
        <f aca="false">T28*1.9</f>
        <v>46857307.63406</v>
      </c>
      <c r="V28" s="23" t="n">
        <f aca="false">U28*1.9</f>
        <v>89028884.5047141</v>
      </c>
      <c r="W28" s="23" t="n">
        <f aca="false">V28*1.9</f>
        <v>169154880.558957</v>
      </c>
      <c r="X28" s="23" t="n">
        <f aca="false">W28*1.9</f>
        <v>321394273.062018</v>
      </c>
      <c r="Y28" s="23" t="n">
        <f aca="false">X28*1.9</f>
        <v>610649118.817834</v>
      </c>
      <c r="Z28" s="23" t="n">
        <f aca="false">Y28*1.9</f>
        <v>1160233325.75388</v>
      </c>
      <c r="AA28" s="23" t="n">
        <f aca="false">Z28*1.9</f>
        <v>2204443318.93238</v>
      </c>
      <c r="AB28" s="23" t="n">
        <f aca="false">AA28*1.9</f>
        <v>4188442305.97152</v>
      </c>
      <c r="AC28" s="23" t="n">
        <f aca="false">AB28*1.9</f>
        <v>7958040381.34589</v>
      </c>
      <c r="AD28" s="23" t="n">
        <f aca="false">AC28*1.9</f>
        <v>15120276724.5572</v>
      </c>
      <c r="AE28" s="23" t="n">
        <f aca="false">AD28*1.9</f>
        <v>28728525776.6586</v>
      </c>
      <c r="AF28" s="23" t="n">
        <f aca="false">AE28*1.9</f>
        <v>54584198975.6514</v>
      </c>
      <c r="AG28" s="23" t="n">
        <f aca="false">AF28*1.9</f>
        <v>103709978053.738</v>
      </c>
      <c r="AH28" s="23" t="n">
        <f aca="false">AG28*1.9</f>
        <v>197048958302.102</v>
      </c>
    </row>
    <row r="29" customFormat="false" ht="13.8" hidden="false" customHeight="false" outlineLevel="0" collapsed="false">
      <c r="A29" s="6" t="s">
        <v>59</v>
      </c>
      <c r="B29" s="24" t="s">
        <v>10</v>
      </c>
      <c r="C29" s="25" t="n">
        <v>150</v>
      </c>
      <c r="D29" s="25" t="n">
        <f aca="false">C29*1.9</f>
        <v>285</v>
      </c>
      <c r="E29" s="25" t="n">
        <f aca="false">D29*1.9</f>
        <v>541.5</v>
      </c>
      <c r="F29" s="25" t="n">
        <f aca="false">E29*1.9</f>
        <v>1028.85</v>
      </c>
      <c r="G29" s="25" t="n">
        <f aca="false">F29*1.9</f>
        <v>1954.815</v>
      </c>
      <c r="H29" s="25" t="n">
        <f aca="false">G29*1.9</f>
        <v>3714.1485</v>
      </c>
      <c r="I29" s="25" t="n">
        <f aca="false">H29*1.9</f>
        <v>7056.88215</v>
      </c>
      <c r="J29" s="25" t="n">
        <f aca="false">I29*1.9</f>
        <v>13408.076085</v>
      </c>
      <c r="K29" s="25" t="n">
        <f aca="false">J29*1.9</f>
        <v>25475.3445615</v>
      </c>
      <c r="L29" s="25" t="n">
        <f aca="false">K29*1.9</f>
        <v>48403.15466685</v>
      </c>
      <c r="M29" s="25" t="n">
        <f aca="false">L29*1.9</f>
        <v>91965.993867015</v>
      </c>
      <c r="N29" s="25" t="n">
        <f aca="false">M29*1.9</f>
        <v>174735.388347328</v>
      </c>
      <c r="O29" s="25" t="n">
        <f aca="false">N29*1.9</f>
        <v>331997.237859924</v>
      </c>
      <c r="P29" s="25" t="n">
        <f aca="false">O29*1.9</f>
        <v>630794.751933856</v>
      </c>
      <c r="Q29" s="25" t="n">
        <f aca="false">P29*1.9</f>
        <v>1198510.02867433</v>
      </c>
      <c r="R29" s="25" t="n">
        <f aca="false">Q29*1.9</f>
        <v>2277169.05448122</v>
      </c>
      <c r="S29" s="25" t="n">
        <f aca="false">R29*1.9</f>
        <v>4326621.20351432</v>
      </c>
      <c r="T29" s="25" t="n">
        <f aca="false">S29*1.9</f>
        <v>8220580.2866772</v>
      </c>
      <c r="U29" s="25" t="n">
        <f aca="false">T29*1.9</f>
        <v>15619102.5446867</v>
      </c>
      <c r="V29" s="25" t="n">
        <f aca="false">U29*1.9</f>
        <v>29676294.8349047</v>
      </c>
      <c r="W29" s="25" t="n">
        <f aca="false">V29*1.9</f>
        <v>56384960.1863189</v>
      </c>
      <c r="X29" s="25" t="n">
        <f aca="false">W29*1.9</f>
        <v>107131424.354006</v>
      </c>
      <c r="Y29" s="25" t="n">
        <f aca="false">X29*1.9</f>
        <v>203549706.272611</v>
      </c>
      <c r="Z29" s="25" t="n">
        <f aca="false">Y29*1.9</f>
        <v>386744441.917961</v>
      </c>
      <c r="AA29" s="25" t="n">
        <f aca="false">Z29*1.9</f>
        <v>734814439.644126</v>
      </c>
      <c r="AB29" s="25" t="n">
        <f aca="false">AA29*1.9</f>
        <v>1396147435.32384</v>
      </c>
      <c r="AC29" s="25" t="n">
        <f aca="false">AB29*1.9</f>
        <v>2652680127.1153</v>
      </c>
      <c r="AD29" s="25" t="n">
        <f aca="false">AC29*1.9</f>
        <v>5040092241.51906</v>
      </c>
      <c r="AE29" s="25" t="n">
        <f aca="false">AD29*1.9</f>
        <v>9576175258.88622</v>
      </c>
      <c r="AF29" s="25" t="n">
        <f aca="false">AE29*1.9</f>
        <v>18194732991.8838</v>
      </c>
      <c r="AG29" s="25" t="n">
        <f aca="false">AF29*1.9</f>
        <v>34569992684.5792</v>
      </c>
      <c r="AH29" s="25" t="n">
        <f aca="false">AG29*1.9</f>
        <v>65682986100.7006</v>
      </c>
    </row>
    <row r="30" customFormat="false" ht="13.8" hidden="false" customHeight="false" outlineLevel="0" collapsed="false">
      <c r="A30" s="6" t="s">
        <v>60</v>
      </c>
      <c r="B30" s="20" t="s">
        <v>4</v>
      </c>
      <c r="C30" s="23" t="n">
        <v>110</v>
      </c>
      <c r="D30" s="23" t="n">
        <f aca="false">C30*1.9</f>
        <v>209</v>
      </c>
      <c r="E30" s="23" t="n">
        <f aca="false">D30*1.9</f>
        <v>397.1</v>
      </c>
      <c r="F30" s="23" t="n">
        <f aca="false">E30*1.9</f>
        <v>754.49</v>
      </c>
      <c r="G30" s="23" t="n">
        <f aca="false">F30*1.9</f>
        <v>1433.531</v>
      </c>
      <c r="H30" s="23" t="n">
        <f aca="false">G30*1.9</f>
        <v>2723.7089</v>
      </c>
      <c r="I30" s="23" t="n">
        <f aca="false">H30*1.9</f>
        <v>5175.04691</v>
      </c>
      <c r="J30" s="23" t="n">
        <f aca="false">I30*1.9</f>
        <v>9832.589129</v>
      </c>
      <c r="K30" s="23" t="n">
        <f aca="false">J30*1.9</f>
        <v>18681.9193451</v>
      </c>
      <c r="L30" s="23" t="n">
        <f aca="false">K30*1.9</f>
        <v>35495.64675569</v>
      </c>
      <c r="M30" s="23" t="n">
        <f aca="false">L30*1.9</f>
        <v>67441.728835811</v>
      </c>
      <c r="N30" s="23" t="n">
        <f aca="false">M30*1.9</f>
        <v>128139.284788041</v>
      </c>
      <c r="O30" s="23" t="n">
        <f aca="false">N30*1.9</f>
        <v>243464.641097278</v>
      </c>
      <c r="P30" s="23" t="n">
        <f aca="false">O30*1.9</f>
        <v>462582.818084827</v>
      </c>
      <c r="Q30" s="23" t="n">
        <f aca="false">P30*1.9</f>
        <v>878907.354361172</v>
      </c>
      <c r="R30" s="23" t="n">
        <f aca="false">Q30*1.9</f>
        <v>1669923.97328623</v>
      </c>
      <c r="S30" s="23" t="n">
        <f aca="false">R30*1.9</f>
        <v>3172855.54924383</v>
      </c>
      <c r="T30" s="23" t="n">
        <f aca="false">S30*1.9</f>
        <v>6028425.54356328</v>
      </c>
      <c r="U30" s="23" t="n">
        <f aca="false">T30*1.9</f>
        <v>11454008.5327702</v>
      </c>
      <c r="V30" s="23" t="n">
        <f aca="false">U30*1.9</f>
        <v>21762616.2122634</v>
      </c>
      <c r="W30" s="23" t="n">
        <f aca="false">V30*1.9</f>
        <v>41348970.8033005</v>
      </c>
      <c r="X30" s="23" t="n">
        <f aca="false">W30*1.9</f>
        <v>78563044.526271</v>
      </c>
      <c r="Y30" s="23" t="n">
        <f aca="false">X30*1.9</f>
        <v>149269784.599915</v>
      </c>
      <c r="Z30" s="23" t="n">
        <f aca="false">Y30*1.9</f>
        <v>283612590.739838</v>
      </c>
      <c r="AA30" s="23" t="n">
        <f aca="false">Z30*1.9</f>
        <v>538863922.405692</v>
      </c>
      <c r="AB30" s="23" t="n">
        <f aca="false">AA30*1.9</f>
        <v>1023841452.57082</v>
      </c>
      <c r="AC30" s="23" t="n">
        <f aca="false">AB30*1.9</f>
        <v>1945298759.88455</v>
      </c>
      <c r="AD30" s="23" t="n">
        <f aca="false">AC30*1.9</f>
        <v>3696067643.78064</v>
      </c>
      <c r="AE30" s="23" t="n">
        <f aca="false">AD30*1.9</f>
        <v>7022528523.18322</v>
      </c>
      <c r="AF30" s="23" t="n">
        <f aca="false">AE30*1.9</f>
        <v>13342804194.0481</v>
      </c>
      <c r="AG30" s="23" t="n">
        <f aca="false">AF30*1.9</f>
        <v>25351327968.6914</v>
      </c>
      <c r="AH30" s="23" t="n">
        <f aca="false">AG30*1.9</f>
        <v>48167523140.5137</v>
      </c>
    </row>
    <row r="31" customFormat="false" ht="13.8" hidden="false" customHeight="false" outlineLevel="0" collapsed="false">
      <c r="A31" s="6" t="s">
        <v>61</v>
      </c>
      <c r="B31" s="21" t="s">
        <v>33</v>
      </c>
      <c r="C31" s="22" t="n">
        <v>2000</v>
      </c>
      <c r="D31" s="22" t="n">
        <f aca="false">C31*1.9</f>
        <v>3800</v>
      </c>
      <c r="E31" s="22" t="n">
        <f aca="false">D31*1.9</f>
        <v>7220</v>
      </c>
      <c r="F31" s="22" t="n">
        <f aca="false">E31*1.9</f>
        <v>13718</v>
      </c>
      <c r="G31" s="22" t="n">
        <f aca="false">F31*1.9</f>
        <v>26064.2</v>
      </c>
      <c r="H31" s="22" t="n">
        <f aca="false">G31*1.9</f>
        <v>49521.98</v>
      </c>
      <c r="I31" s="22" t="n">
        <f aca="false">H31*1.9</f>
        <v>94091.762</v>
      </c>
      <c r="J31" s="22" t="n">
        <f aca="false">I31*1.9</f>
        <v>178774.3478</v>
      </c>
      <c r="K31" s="22" t="n">
        <f aca="false">J31*1.9</f>
        <v>339671.26082</v>
      </c>
      <c r="L31" s="22" t="n">
        <f aca="false">K31*1.9</f>
        <v>645375.395558</v>
      </c>
      <c r="M31" s="22" t="n">
        <f aca="false">L31*1.9</f>
        <v>1226213.2515602</v>
      </c>
      <c r="N31" s="22" t="n">
        <f aca="false">M31*1.9</f>
        <v>2329805.17796438</v>
      </c>
      <c r="O31" s="22" t="n">
        <f aca="false">N31*1.9</f>
        <v>4426629.83813232</v>
      </c>
      <c r="P31" s="22" t="n">
        <f aca="false">O31*1.9</f>
        <v>8410596.69245141</v>
      </c>
      <c r="Q31" s="22" t="n">
        <f aca="false">P31*1.9</f>
        <v>15980133.7156577</v>
      </c>
      <c r="R31" s="22" t="n">
        <f aca="false">Q31*1.9</f>
        <v>30362254.0597496</v>
      </c>
      <c r="S31" s="22" t="n">
        <f aca="false">R31*1.9</f>
        <v>57688282.7135242</v>
      </c>
      <c r="T31" s="22" t="n">
        <f aca="false">S31*1.9</f>
        <v>109607737.155696</v>
      </c>
      <c r="U31" s="22" t="n">
        <f aca="false">T31*1.9</f>
        <v>208254700.595822</v>
      </c>
      <c r="V31" s="22" t="n">
        <f aca="false">U31*1.9</f>
        <v>395683931.132062</v>
      </c>
      <c r="W31" s="22" t="n">
        <f aca="false">V31*1.9</f>
        <v>751799469.150919</v>
      </c>
      <c r="X31" s="22" t="n">
        <f aca="false">W31*1.9</f>
        <v>1428418991.38675</v>
      </c>
      <c r="Y31" s="22" t="n">
        <f aca="false">X31*1.9</f>
        <v>2713996083.63482</v>
      </c>
      <c r="Z31" s="22" t="n">
        <f aca="false">Y31*1.9</f>
        <v>5156592558.90615</v>
      </c>
      <c r="AA31" s="22" t="n">
        <f aca="false">Z31*1.9</f>
        <v>9797525861.92168</v>
      </c>
      <c r="AB31" s="22" t="n">
        <f aca="false">AA31*1.9</f>
        <v>18615299137.6512</v>
      </c>
      <c r="AC31" s="22" t="n">
        <f aca="false">AB31*1.9</f>
        <v>35369068361.5373</v>
      </c>
      <c r="AD31" s="22" t="n">
        <f aca="false">AC31*1.9</f>
        <v>67201229886.9208</v>
      </c>
      <c r="AE31" s="22" t="n">
        <f aca="false">AD31*1.9</f>
        <v>127682336785.15</v>
      </c>
      <c r="AF31" s="22" t="n">
        <f aca="false">AE31*1.9</f>
        <v>242596439891.784</v>
      </c>
      <c r="AG31" s="22" t="n">
        <f aca="false">AF31*1.9</f>
        <v>460933235794.39</v>
      </c>
      <c r="AH31" s="22" t="n">
        <f aca="false">AG31*1.9</f>
        <v>875773148009.341</v>
      </c>
    </row>
    <row r="32" customFormat="false" ht="13.8" hidden="false" customHeight="false" outlineLevel="0" collapsed="false">
      <c r="A32" s="6" t="s">
        <v>62</v>
      </c>
      <c r="B32" s="24" t="s">
        <v>10</v>
      </c>
      <c r="C32" s="25" t="n">
        <v>4000</v>
      </c>
      <c r="D32" s="25" t="n">
        <f aca="false">C32*1.9</f>
        <v>7600</v>
      </c>
      <c r="E32" s="25" t="n">
        <f aca="false">D32*1.9</f>
        <v>14440</v>
      </c>
      <c r="F32" s="25" t="n">
        <f aca="false">E32*1.9</f>
        <v>27436</v>
      </c>
      <c r="G32" s="25" t="n">
        <f aca="false">F32*1.9</f>
        <v>52128.4</v>
      </c>
      <c r="H32" s="25" t="n">
        <f aca="false">G32*1.9</f>
        <v>99043.96</v>
      </c>
      <c r="I32" s="25" t="n">
        <f aca="false">H32*1.9</f>
        <v>188183.524</v>
      </c>
      <c r="J32" s="25" t="n">
        <f aca="false">I32*1.9</f>
        <v>357548.6956</v>
      </c>
      <c r="K32" s="25" t="n">
        <f aca="false">J32*1.9</f>
        <v>679342.52164</v>
      </c>
      <c r="L32" s="25" t="n">
        <f aca="false">K32*1.9</f>
        <v>1290750.791116</v>
      </c>
      <c r="M32" s="25" t="n">
        <f aca="false">L32*1.9</f>
        <v>2452426.5031204</v>
      </c>
      <c r="N32" s="25" t="n">
        <f aca="false">M32*1.9</f>
        <v>4659610.35592876</v>
      </c>
      <c r="O32" s="25" t="n">
        <f aca="false">N32*1.9</f>
        <v>8853259.67626464</v>
      </c>
      <c r="P32" s="25" t="n">
        <f aca="false">O32*1.9</f>
        <v>16821193.3849028</v>
      </c>
      <c r="Q32" s="25" t="n">
        <f aca="false">P32*1.9</f>
        <v>31960267.4313153</v>
      </c>
      <c r="R32" s="25" t="n">
        <f aca="false">Q32*1.9</f>
        <v>60724508.1194992</v>
      </c>
      <c r="S32" s="25" t="n">
        <f aca="false">R32*1.9</f>
        <v>115376565.427048</v>
      </c>
      <c r="T32" s="25" t="n">
        <f aca="false">S32*1.9</f>
        <v>219215474.311392</v>
      </c>
      <c r="U32" s="25" t="n">
        <f aca="false">T32*1.9</f>
        <v>416509401.191645</v>
      </c>
      <c r="V32" s="25" t="n">
        <f aca="false">U32*1.9</f>
        <v>791367862.264125</v>
      </c>
      <c r="W32" s="25" t="n">
        <f aca="false">V32*1.9</f>
        <v>1503598938.30184</v>
      </c>
      <c r="X32" s="25" t="n">
        <f aca="false">W32*1.9</f>
        <v>2856837982.77349</v>
      </c>
      <c r="Y32" s="25" t="n">
        <f aca="false">X32*1.9</f>
        <v>5427992167.26963</v>
      </c>
      <c r="Z32" s="25" t="n">
        <f aca="false">Y32*1.9</f>
        <v>10313185117.8123</v>
      </c>
      <c r="AA32" s="25" t="n">
        <f aca="false">Z32*1.9</f>
        <v>19595051723.8434</v>
      </c>
      <c r="AB32" s="25" t="n">
        <f aca="false">AA32*1.9</f>
        <v>37230598275.3024</v>
      </c>
      <c r="AC32" s="25" t="n">
        <f aca="false">AB32*1.9</f>
        <v>70738136723.0745</v>
      </c>
      <c r="AD32" s="25" t="n">
        <f aca="false">AC32*1.9</f>
        <v>134402459773.842</v>
      </c>
      <c r="AE32" s="25" t="n">
        <f aca="false">AD32*1.9</f>
        <v>255364673570.299</v>
      </c>
      <c r="AF32" s="25" t="n">
        <f aca="false">AE32*1.9</f>
        <v>485192879783.568</v>
      </c>
      <c r="AG32" s="25" t="n">
        <f aca="false">AF32*1.9</f>
        <v>921866471588.78</v>
      </c>
      <c r="AH32" s="25" t="n">
        <f aca="false">AG32*1.9</f>
        <v>1751546296018.68</v>
      </c>
    </row>
    <row r="33" customFormat="false" ht="13.8" hidden="false" customHeight="false" outlineLevel="0" collapsed="false">
      <c r="A33" s="6" t="s">
        <v>63</v>
      </c>
      <c r="B33" s="20" t="s">
        <v>4</v>
      </c>
      <c r="C33" s="23" t="n">
        <v>4000</v>
      </c>
      <c r="D33" s="23" t="n">
        <f aca="false">C33*1.9</f>
        <v>7600</v>
      </c>
      <c r="E33" s="23" t="n">
        <f aca="false">D33*1.9</f>
        <v>14440</v>
      </c>
      <c r="F33" s="23" t="n">
        <f aca="false">E33*1.9</f>
        <v>27436</v>
      </c>
      <c r="G33" s="23" t="n">
        <f aca="false">F33*1.9</f>
        <v>52128.4</v>
      </c>
      <c r="H33" s="23" t="n">
        <f aca="false">G33*1.9</f>
        <v>99043.96</v>
      </c>
      <c r="I33" s="23" t="n">
        <f aca="false">H33*1.9</f>
        <v>188183.524</v>
      </c>
      <c r="J33" s="23" t="n">
        <f aca="false">I33*1.9</f>
        <v>357548.6956</v>
      </c>
      <c r="K33" s="23" t="n">
        <f aca="false">J33*1.9</f>
        <v>679342.52164</v>
      </c>
      <c r="L33" s="23" t="n">
        <f aca="false">K33*1.9</f>
        <v>1290750.791116</v>
      </c>
      <c r="M33" s="23" t="n">
        <f aca="false">L33*1.9</f>
        <v>2452426.5031204</v>
      </c>
      <c r="N33" s="23" t="n">
        <f aca="false">M33*1.9</f>
        <v>4659610.35592876</v>
      </c>
      <c r="O33" s="23" t="n">
        <f aca="false">N33*1.9</f>
        <v>8853259.67626464</v>
      </c>
      <c r="P33" s="23" t="n">
        <f aca="false">O33*1.9</f>
        <v>16821193.3849028</v>
      </c>
      <c r="Q33" s="23" t="n">
        <f aca="false">P33*1.9</f>
        <v>31960267.4313153</v>
      </c>
      <c r="R33" s="23" t="n">
        <f aca="false">Q33*1.9</f>
        <v>60724508.1194992</v>
      </c>
      <c r="S33" s="23" t="n">
        <f aca="false">R33*1.9</f>
        <v>115376565.427048</v>
      </c>
      <c r="T33" s="23" t="n">
        <f aca="false">S33*1.9</f>
        <v>219215474.311392</v>
      </c>
      <c r="U33" s="23" t="n">
        <f aca="false">T33*1.9</f>
        <v>416509401.191645</v>
      </c>
      <c r="V33" s="23" t="n">
        <f aca="false">U33*1.9</f>
        <v>791367862.264125</v>
      </c>
      <c r="W33" s="23" t="n">
        <f aca="false">V33*1.9</f>
        <v>1503598938.30184</v>
      </c>
      <c r="X33" s="23" t="n">
        <f aca="false">W33*1.9</f>
        <v>2856837982.77349</v>
      </c>
      <c r="Y33" s="23" t="n">
        <f aca="false">X33*1.9</f>
        <v>5427992167.26963</v>
      </c>
      <c r="Z33" s="23" t="n">
        <f aca="false">Y33*1.9</f>
        <v>10313185117.8123</v>
      </c>
      <c r="AA33" s="23" t="n">
        <f aca="false">Z33*1.9</f>
        <v>19595051723.8434</v>
      </c>
      <c r="AB33" s="23" t="n">
        <f aca="false">AA33*1.9</f>
        <v>37230598275.3024</v>
      </c>
      <c r="AC33" s="23" t="n">
        <f aca="false">AB33*1.9</f>
        <v>70738136723.0745</v>
      </c>
      <c r="AD33" s="23" t="n">
        <f aca="false">AC33*1.9</f>
        <v>134402459773.842</v>
      </c>
      <c r="AE33" s="23" t="n">
        <f aca="false">AD33*1.9</f>
        <v>255364673570.299</v>
      </c>
      <c r="AF33" s="23" t="n">
        <f aca="false">AE33*1.9</f>
        <v>485192879783.568</v>
      </c>
      <c r="AG33" s="23" t="n">
        <f aca="false">AF33*1.9</f>
        <v>921866471588.78</v>
      </c>
      <c r="AH33" s="23" t="n">
        <f aca="false">AG33*1.9</f>
        <v>1751546296018.68</v>
      </c>
    </row>
    <row r="34" customFormat="false" ht="13.8" hidden="false" customHeight="false" outlineLevel="0" collapsed="false">
      <c r="A34" s="6" t="s">
        <v>64</v>
      </c>
      <c r="B34" s="21" t="s">
        <v>33</v>
      </c>
      <c r="C34" s="22" t="n">
        <v>100000</v>
      </c>
      <c r="D34" s="22" t="n">
        <f aca="false">C34*1.9</f>
        <v>190000</v>
      </c>
      <c r="E34" s="22" t="n">
        <f aca="false">D34*1.9</f>
        <v>361000</v>
      </c>
      <c r="F34" s="22" t="n">
        <f aca="false">E34*1.9</f>
        <v>685900</v>
      </c>
      <c r="G34" s="22" t="n">
        <f aca="false">F34*1.9</f>
        <v>1303210</v>
      </c>
      <c r="H34" s="22" t="n">
        <f aca="false">G34*1.9</f>
        <v>2476099</v>
      </c>
      <c r="I34" s="22" t="n">
        <f aca="false">H34*1.9</f>
        <v>4704588.1</v>
      </c>
      <c r="J34" s="22" t="n">
        <f aca="false">I34*1.9</f>
        <v>8938717.39</v>
      </c>
      <c r="K34" s="22" t="n">
        <f aca="false">J34*1.9</f>
        <v>16983563.041</v>
      </c>
      <c r="L34" s="22" t="n">
        <f aca="false">K34*1.9</f>
        <v>32268769.7779</v>
      </c>
      <c r="M34" s="22" t="n">
        <f aca="false">L34*1.9</f>
        <v>61310662.57801</v>
      </c>
      <c r="N34" s="22" t="n">
        <f aca="false">M34*1.9</f>
        <v>116490258.898219</v>
      </c>
      <c r="O34" s="22" t="n">
        <f aca="false">N34*1.9</f>
        <v>221331491.906616</v>
      </c>
      <c r="P34" s="22" t="n">
        <f aca="false">O34*1.9</f>
        <v>420529834.62257</v>
      </c>
      <c r="Q34" s="22" t="n">
        <f aca="false">P34*1.9</f>
        <v>799006685.782884</v>
      </c>
      <c r="R34" s="22" t="n">
        <f aca="false">Q34*1.9</f>
        <v>1518112702.98748</v>
      </c>
      <c r="S34" s="22" t="n">
        <f aca="false">R34*1.9</f>
        <v>2884414135.67621</v>
      </c>
      <c r="T34" s="22" t="n">
        <f aca="false">S34*1.9</f>
        <v>5480386857.7848</v>
      </c>
      <c r="U34" s="22" t="n">
        <f aca="false">T34*1.9</f>
        <v>10412735029.7911</v>
      </c>
      <c r="V34" s="22" t="n">
        <f aca="false">U34*1.9</f>
        <v>19784196556.6031</v>
      </c>
      <c r="W34" s="22" t="n">
        <f aca="false">V34*1.9</f>
        <v>37589973457.5459</v>
      </c>
      <c r="X34" s="22" t="n">
        <f aca="false">W34*1.9</f>
        <v>71420949569.3373</v>
      </c>
      <c r="Y34" s="22" t="n">
        <f aca="false">X34*1.9</f>
        <v>135699804181.741</v>
      </c>
      <c r="Z34" s="22" t="n">
        <f aca="false">Y34*1.9</f>
        <v>257829627945.307</v>
      </c>
      <c r="AA34" s="22" t="n">
        <f aca="false">Z34*1.9</f>
        <v>489876293096.084</v>
      </c>
      <c r="AB34" s="22" t="n">
        <f aca="false">AA34*1.9</f>
        <v>930764956882.56</v>
      </c>
      <c r="AC34" s="22" t="n">
        <f aca="false">AB34*1.9</f>
        <v>1768453418076.86</v>
      </c>
      <c r="AD34" s="22" t="n">
        <f aca="false">AC34*1.9</f>
        <v>3360061494346.04</v>
      </c>
      <c r="AE34" s="22" t="n">
        <f aca="false">AD34*1.9</f>
        <v>6384116839257.48</v>
      </c>
      <c r="AF34" s="22" t="n">
        <f aca="false">AE34*1.9</f>
        <v>12129821994589.2</v>
      </c>
      <c r="AG34" s="22" t="n">
        <f aca="false">AF34*1.9</f>
        <v>23046661789719.5</v>
      </c>
      <c r="AH34" s="22" t="n">
        <f aca="false">AG34*1.9</f>
        <v>43788657400467</v>
      </c>
    </row>
    <row r="35" customFormat="false" ht="13.8" hidden="false" customHeight="false" outlineLevel="0" collapsed="false">
      <c r="A35" s="6" t="s">
        <v>65</v>
      </c>
      <c r="B35" s="28" t="s">
        <v>66</v>
      </c>
      <c r="C35" s="29" t="n">
        <v>1000</v>
      </c>
      <c r="D35" s="29" t="n">
        <f aca="false">C35*1.9</f>
        <v>1900</v>
      </c>
      <c r="E35" s="29" t="n">
        <f aca="false">D35*1.9</f>
        <v>3610</v>
      </c>
      <c r="F35" s="29" t="n">
        <f aca="false">E35*1.9</f>
        <v>6859</v>
      </c>
      <c r="G35" s="29" t="n">
        <f aca="false">F35*1.9</f>
        <v>13032.1</v>
      </c>
      <c r="H35" s="29" t="n">
        <f aca="false">G35*1.9</f>
        <v>24760.99</v>
      </c>
      <c r="I35" s="29" t="n">
        <f aca="false">H35*1.9</f>
        <v>47045.881</v>
      </c>
      <c r="J35" s="29" t="n">
        <f aca="false">I35*1.9</f>
        <v>89387.1739</v>
      </c>
      <c r="K35" s="29" t="n">
        <f aca="false">J35*1.9</f>
        <v>169835.63041</v>
      </c>
      <c r="L35" s="29" t="n">
        <f aca="false">K35*1.9</f>
        <v>322687.697779</v>
      </c>
      <c r="M35" s="29" t="n">
        <f aca="false">L35*1.9</f>
        <v>613106.6257801</v>
      </c>
      <c r="N35" s="29" t="n">
        <f aca="false">M35*1.9</f>
        <v>1164902.58898219</v>
      </c>
      <c r="O35" s="29" t="n">
        <f aca="false">N35*1.9</f>
        <v>2213314.91906616</v>
      </c>
      <c r="P35" s="29" t="n">
        <f aca="false">O35*1.9</f>
        <v>4205298.3462257</v>
      </c>
      <c r="Q35" s="29" t="n">
        <f aca="false">P35*1.9</f>
        <v>7990066.85782884</v>
      </c>
      <c r="R35" s="29" t="n">
        <f aca="false">Q35*1.9</f>
        <v>15181127.0298748</v>
      </c>
      <c r="S35" s="29" t="n">
        <f aca="false">R35*1.9</f>
        <v>28844141.3567621</v>
      </c>
      <c r="T35" s="29" t="n">
        <f aca="false">S35*1.9</f>
        <v>54803868.577848</v>
      </c>
      <c r="U35" s="29" t="n">
        <f aca="false">T35*1.9</f>
        <v>104127350.297911</v>
      </c>
      <c r="V35" s="29" t="n">
        <f aca="false">U35*1.9</f>
        <v>197841965.566031</v>
      </c>
      <c r="W35" s="29" t="n">
        <f aca="false">V35*1.9</f>
        <v>375899734.575459</v>
      </c>
      <c r="X35" s="29" t="n">
        <f aca="false">W35*1.9</f>
        <v>714209495.693373</v>
      </c>
      <c r="Y35" s="29" t="n">
        <f aca="false">X35*1.9</f>
        <v>1356998041.81741</v>
      </c>
      <c r="Z35" s="29" t="n">
        <f aca="false">Y35*1.9</f>
        <v>2578296279.45307</v>
      </c>
      <c r="AA35" s="29" t="n">
        <f aca="false">Z35*1.9</f>
        <v>4898762930.96084</v>
      </c>
      <c r="AB35" s="29" t="n">
        <f aca="false">AA35*1.9</f>
        <v>9307649568.8256</v>
      </c>
      <c r="AC35" s="29" t="n">
        <f aca="false">AB35*1.9</f>
        <v>17684534180.7686</v>
      </c>
      <c r="AD35" s="29" t="n">
        <f aca="false">AC35*1.9</f>
        <v>33600614943.4604</v>
      </c>
      <c r="AE35" s="29" t="n">
        <f aca="false">AD35*1.9</f>
        <v>63841168392.5748</v>
      </c>
      <c r="AF35" s="29" t="n">
        <f aca="false">AE35*1.9</f>
        <v>121298219945.892</v>
      </c>
      <c r="AG35" s="29" t="n">
        <f aca="false">AF35*1.9</f>
        <v>230466617897.195</v>
      </c>
      <c r="AH35" s="29" t="n">
        <f aca="false">AG35*1.9</f>
        <v>437886574004.67</v>
      </c>
    </row>
    <row r="36" customFormat="false" ht="13.8" hidden="false" customHeight="false" outlineLevel="0" collapsed="false">
      <c r="A36" s="6" t="s">
        <v>67</v>
      </c>
      <c r="B36" s="24" t="s">
        <v>10</v>
      </c>
      <c r="C36" s="25" t="n">
        <v>4000000</v>
      </c>
      <c r="D36" s="25" t="n">
        <f aca="false">C36*1.9</f>
        <v>7600000</v>
      </c>
      <c r="E36" s="25" t="n">
        <f aca="false">D36*1.9</f>
        <v>14440000</v>
      </c>
      <c r="F36" s="25" t="n">
        <f aca="false">E36*1.9</f>
        <v>27436000</v>
      </c>
      <c r="G36" s="25" t="n">
        <f aca="false">F36*1.9</f>
        <v>52128400</v>
      </c>
      <c r="H36" s="25" t="n">
        <f aca="false">G36*1.9</f>
        <v>99043960</v>
      </c>
      <c r="I36" s="25" t="n">
        <f aca="false">H36*1.9</f>
        <v>188183524</v>
      </c>
      <c r="J36" s="25" t="n">
        <f aca="false">I36*1.9</f>
        <v>357548695.6</v>
      </c>
      <c r="K36" s="25" t="n">
        <f aca="false">J36*1.9</f>
        <v>679342521.64</v>
      </c>
      <c r="L36" s="25" t="n">
        <f aca="false">K36*1.9</f>
        <v>1290750791.116</v>
      </c>
      <c r="M36" s="25" t="n">
        <f aca="false">L36*1.9</f>
        <v>2452426503.1204</v>
      </c>
      <c r="N36" s="25" t="n">
        <f aca="false">M36*1.9</f>
        <v>4659610355.92876</v>
      </c>
      <c r="O36" s="25" t="n">
        <f aca="false">N36*1.9</f>
        <v>8853259676.26464</v>
      </c>
      <c r="P36" s="25" t="n">
        <f aca="false">O36*1.9</f>
        <v>16821193384.9028</v>
      </c>
      <c r="Q36" s="25" t="n">
        <f aca="false">P36*1.9</f>
        <v>31960267431.3153</v>
      </c>
      <c r="R36" s="25" t="n">
        <f aca="false">Q36*1.9</f>
        <v>60724508119.4992</v>
      </c>
      <c r="S36" s="25" t="n">
        <f aca="false">R36*1.9</f>
        <v>115376565427.048</v>
      </c>
      <c r="T36" s="25" t="n">
        <f aca="false">S36*1.9</f>
        <v>219215474311.392</v>
      </c>
      <c r="U36" s="25" t="n">
        <f aca="false">T36*1.9</f>
        <v>416509401191.645</v>
      </c>
      <c r="V36" s="25" t="n">
        <f aca="false">U36*1.9</f>
        <v>791367862264.125</v>
      </c>
      <c r="W36" s="25" t="n">
        <f aca="false">V36*1.9</f>
        <v>1503598938301.84</v>
      </c>
      <c r="X36" s="25" t="n">
        <f aca="false">W36*1.9</f>
        <v>2856837982773.49</v>
      </c>
      <c r="Y36" s="25" t="n">
        <f aca="false">X36*1.9</f>
        <v>5427992167269.63</v>
      </c>
      <c r="Z36" s="25" t="n">
        <f aca="false">Y36*1.9</f>
        <v>10313185117812.3</v>
      </c>
      <c r="AA36" s="25" t="n">
        <f aca="false">Z36*1.9</f>
        <v>19595051723843.4</v>
      </c>
      <c r="AB36" s="25" t="n">
        <f aca="false">AA36*1.9</f>
        <v>37230598275302.4</v>
      </c>
      <c r="AC36" s="25" t="n">
        <f aca="false">AB36*1.9</f>
        <v>70738136723074.5</v>
      </c>
      <c r="AD36" s="25" t="n">
        <f aca="false">AC36*1.9</f>
        <v>134402459773842</v>
      </c>
      <c r="AE36" s="25" t="n">
        <f aca="false">AD36*1.9</f>
        <v>255364673570299</v>
      </c>
      <c r="AF36" s="25" t="n">
        <f aca="false">AE36*1.9</f>
        <v>485192879783568</v>
      </c>
      <c r="AG36" s="25" t="n">
        <f aca="false">AF36*1.9</f>
        <v>921866471588780</v>
      </c>
      <c r="AH36" s="25" t="n">
        <f aca="false">AG36*1.9</f>
        <v>1751546296018680</v>
      </c>
    </row>
    <row r="37" customFormat="false" ht="13.8" hidden="false" customHeight="false" outlineLevel="0" collapsed="false">
      <c r="A37" s="6" t="s">
        <v>68</v>
      </c>
      <c r="B37" s="20" t="s">
        <v>4</v>
      </c>
      <c r="C37" s="23" t="n">
        <v>1000000</v>
      </c>
      <c r="D37" s="23" t="n">
        <f aca="false">C37*1.9</f>
        <v>1900000</v>
      </c>
      <c r="E37" s="23" t="n">
        <f aca="false">D37*1.9</f>
        <v>3610000</v>
      </c>
      <c r="F37" s="23" t="n">
        <f aca="false">E37*1.9</f>
        <v>6859000</v>
      </c>
      <c r="G37" s="23" t="n">
        <f aca="false">F37*1.9</f>
        <v>13032100</v>
      </c>
      <c r="H37" s="23" t="n">
        <f aca="false">G37*1.9</f>
        <v>24760990</v>
      </c>
      <c r="I37" s="23" t="n">
        <f aca="false">H37*1.9</f>
        <v>47045881</v>
      </c>
      <c r="J37" s="23" t="n">
        <f aca="false">I37*1.9</f>
        <v>89387173.9</v>
      </c>
      <c r="K37" s="23" t="n">
        <f aca="false">J37*1.9</f>
        <v>169835630.41</v>
      </c>
      <c r="L37" s="23" t="n">
        <f aca="false">K37*1.9</f>
        <v>322687697.779</v>
      </c>
      <c r="M37" s="23" t="n">
        <f aca="false">L37*1.9</f>
        <v>613106625.7801</v>
      </c>
      <c r="N37" s="23" t="n">
        <f aca="false">M37*1.9</f>
        <v>1164902588.98219</v>
      </c>
      <c r="O37" s="23" t="n">
        <f aca="false">N37*1.9</f>
        <v>2213314919.06616</v>
      </c>
      <c r="P37" s="23" t="n">
        <f aca="false">O37*1.9</f>
        <v>4205298346.2257</v>
      </c>
      <c r="Q37" s="23" t="n">
        <f aca="false">P37*1.9</f>
        <v>7990066857.82884</v>
      </c>
      <c r="R37" s="23" t="n">
        <f aca="false">Q37*1.9</f>
        <v>15181127029.8748</v>
      </c>
      <c r="S37" s="23" t="n">
        <f aca="false">R37*1.9</f>
        <v>28844141356.7621</v>
      </c>
      <c r="T37" s="23" t="n">
        <f aca="false">S37*1.9</f>
        <v>54803868577.848</v>
      </c>
      <c r="U37" s="23" t="n">
        <f aca="false">T37*1.9</f>
        <v>104127350297.911</v>
      </c>
      <c r="V37" s="23" t="n">
        <f aca="false">U37*1.9</f>
        <v>197841965566.031</v>
      </c>
      <c r="W37" s="23" t="n">
        <f aca="false">V37*1.9</f>
        <v>375899734575.459</v>
      </c>
      <c r="X37" s="23" t="n">
        <f aca="false">W37*1.9</f>
        <v>714209495693.373</v>
      </c>
      <c r="Y37" s="23" t="n">
        <f aca="false">X37*1.9</f>
        <v>1356998041817.41</v>
      </c>
      <c r="Z37" s="23" t="n">
        <f aca="false">Y37*1.9</f>
        <v>2578296279453.07</v>
      </c>
      <c r="AA37" s="23" t="n">
        <f aca="false">Z37*1.9</f>
        <v>4898762930960.84</v>
      </c>
      <c r="AB37" s="23" t="n">
        <f aca="false">AA37*1.9</f>
        <v>9307649568825.6</v>
      </c>
      <c r="AC37" s="23" t="n">
        <f aca="false">AB37*1.9</f>
        <v>17684534180768.6</v>
      </c>
      <c r="AD37" s="23" t="n">
        <f aca="false">AC37*1.9</f>
        <v>33600614943460.4</v>
      </c>
      <c r="AE37" s="23" t="n">
        <f aca="false">AD37*1.9</f>
        <v>63841168392574.8</v>
      </c>
      <c r="AF37" s="23" t="n">
        <f aca="false">AE37*1.9</f>
        <v>121298219945892</v>
      </c>
      <c r="AG37" s="23" t="n">
        <f aca="false">AF37*1.9</f>
        <v>230466617897195</v>
      </c>
      <c r="AH37" s="23" t="n">
        <f aca="false">AG37*1.9</f>
        <v>437886574004670</v>
      </c>
    </row>
    <row r="38" customFormat="false" ht="13.8" hidden="false" customHeight="false" outlineLevel="0" collapsed="false">
      <c r="A38" s="6" t="s">
        <v>69</v>
      </c>
      <c r="B38" s="21" t="s">
        <v>33</v>
      </c>
      <c r="C38" s="22" t="n">
        <v>400000</v>
      </c>
      <c r="D38" s="22" t="n">
        <f aca="false">C38*1.9</f>
        <v>760000</v>
      </c>
      <c r="E38" s="22" t="n">
        <f aca="false">D38*1.9</f>
        <v>1444000</v>
      </c>
      <c r="F38" s="22" t="n">
        <f aca="false">E38*1.9</f>
        <v>2743600</v>
      </c>
      <c r="G38" s="22" t="n">
        <f aca="false">F38*1.9</f>
        <v>5212840</v>
      </c>
      <c r="H38" s="22" t="s">
        <v>30</v>
      </c>
      <c r="I38" s="22" t="s">
        <v>30</v>
      </c>
      <c r="J38" s="22" t="s">
        <v>30</v>
      </c>
      <c r="K38" s="22" t="s">
        <v>30</v>
      </c>
      <c r="L38" s="22" t="s">
        <v>30</v>
      </c>
      <c r="M38" s="22" t="s">
        <v>30</v>
      </c>
      <c r="N38" s="22" t="s">
        <v>30</v>
      </c>
      <c r="O38" s="22" t="s">
        <v>30</v>
      </c>
      <c r="P38" s="22" t="s">
        <v>30</v>
      </c>
      <c r="Q38" s="22" t="s">
        <v>30</v>
      </c>
      <c r="R38" s="22" t="s">
        <v>30</v>
      </c>
      <c r="S38" s="22" t="s">
        <v>30</v>
      </c>
      <c r="T38" s="22" t="s">
        <v>30</v>
      </c>
      <c r="U38" s="22" t="s">
        <v>30</v>
      </c>
      <c r="V38" s="22" t="s">
        <v>30</v>
      </c>
      <c r="W38" s="22" t="s">
        <v>30</v>
      </c>
      <c r="X38" s="22" t="s">
        <v>30</v>
      </c>
      <c r="Y38" s="22" t="s">
        <v>30</v>
      </c>
      <c r="Z38" s="22" t="s">
        <v>30</v>
      </c>
      <c r="AA38" s="22" t="s">
        <v>30</v>
      </c>
      <c r="AB38" s="22" t="s">
        <v>30</v>
      </c>
      <c r="AC38" s="22" t="s">
        <v>30</v>
      </c>
      <c r="AD38" s="22" t="s">
        <v>30</v>
      </c>
      <c r="AE38" s="22" t="s">
        <v>30</v>
      </c>
      <c r="AF38" s="22" t="s">
        <v>30</v>
      </c>
      <c r="AG38" s="22" t="s">
        <v>30</v>
      </c>
      <c r="AH38" s="22" t="s">
        <v>30</v>
      </c>
    </row>
    <row r="39" customFormat="false" ht="13.8" hidden="false" customHeight="false" outlineLevel="0" collapsed="false">
      <c r="A39" s="6" t="s">
        <v>70</v>
      </c>
      <c r="B39" s="28" t="s">
        <v>66</v>
      </c>
      <c r="C39" s="29" t="n">
        <v>2000</v>
      </c>
      <c r="D39" s="29" t="n">
        <f aca="false">C39*1.9</f>
        <v>3800</v>
      </c>
      <c r="E39" s="29" t="n">
        <f aca="false">D39*1.9</f>
        <v>7220</v>
      </c>
      <c r="F39" s="29" t="n">
        <f aca="false">E39*1.9</f>
        <v>13718</v>
      </c>
      <c r="G39" s="29" t="n">
        <f aca="false">F39*1.9</f>
        <v>26064.2</v>
      </c>
      <c r="H39" s="29" t="s">
        <v>30</v>
      </c>
      <c r="I39" s="29" t="s">
        <v>30</v>
      </c>
      <c r="J39" s="29" t="s">
        <v>30</v>
      </c>
      <c r="K39" s="29" t="s">
        <v>30</v>
      </c>
      <c r="L39" s="29" t="s">
        <v>30</v>
      </c>
      <c r="M39" s="29" t="s">
        <v>30</v>
      </c>
      <c r="N39" s="29" t="s">
        <v>30</v>
      </c>
      <c r="O39" s="29" t="s">
        <v>30</v>
      </c>
      <c r="P39" s="29" t="s">
        <v>30</v>
      </c>
      <c r="Q39" s="29" t="s">
        <v>30</v>
      </c>
      <c r="R39" s="29" t="s">
        <v>30</v>
      </c>
      <c r="S39" s="29" t="s">
        <v>30</v>
      </c>
      <c r="T39" s="29" t="s">
        <v>30</v>
      </c>
      <c r="U39" s="29" t="s">
        <v>30</v>
      </c>
      <c r="V39" s="29" t="s">
        <v>30</v>
      </c>
      <c r="W39" s="29" t="s">
        <v>30</v>
      </c>
      <c r="X39" s="29" t="s">
        <v>30</v>
      </c>
      <c r="Y39" s="29" t="s">
        <v>30</v>
      </c>
      <c r="Z39" s="29" t="s">
        <v>30</v>
      </c>
      <c r="AA39" s="29" t="s">
        <v>30</v>
      </c>
      <c r="AB39" s="29" t="s">
        <v>30</v>
      </c>
      <c r="AC39" s="29" t="s">
        <v>30</v>
      </c>
      <c r="AD39" s="29" t="s">
        <v>30</v>
      </c>
      <c r="AE39" s="29" t="s">
        <v>30</v>
      </c>
      <c r="AF39" s="29" t="s">
        <v>30</v>
      </c>
      <c r="AG39" s="29" t="s">
        <v>30</v>
      </c>
      <c r="AH39" s="29" t="s">
        <v>30</v>
      </c>
    </row>
    <row r="40" customFormat="false" ht="13.8" hidden="false" customHeight="false" outlineLevel="0" collapsed="false">
      <c r="A40" s="6" t="s">
        <v>71</v>
      </c>
      <c r="B40" s="24" t="s">
        <v>10</v>
      </c>
      <c r="C40" s="25" t="n">
        <v>20000000</v>
      </c>
      <c r="D40" s="25" t="n">
        <f aca="false">C40*1.9</f>
        <v>38000000</v>
      </c>
      <c r="E40" s="25" t="n">
        <f aca="false">D40*1.9</f>
        <v>72200000</v>
      </c>
      <c r="F40" s="25" t="n">
        <f aca="false">E40*1.9</f>
        <v>137180000</v>
      </c>
      <c r="G40" s="25" t="n">
        <f aca="false">F40*1.9</f>
        <v>260642000</v>
      </c>
      <c r="H40" s="25" t="s">
        <v>30</v>
      </c>
      <c r="I40" s="25" t="s">
        <v>30</v>
      </c>
      <c r="J40" s="25" t="s">
        <v>30</v>
      </c>
      <c r="K40" s="25" t="s">
        <v>30</v>
      </c>
      <c r="L40" s="25" t="s">
        <v>30</v>
      </c>
      <c r="M40" s="25" t="s">
        <v>30</v>
      </c>
      <c r="N40" s="25" t="s">
        <v>30</v>
      </c>
      <c r="O40" s="25" t="s">
        <v>30</v>
      </c>
      <c r="P40" s="25" t="s">
        <v>30</v>
      </c>
      <c r="Q40" s="25" t="s">
        <v>30</v>
      </c>
      <c r="R40" s="25" t="s">
        <v>30</v>
      </c>
      <c r="S40" s="25" t="s">
        <v>30</v>
      </c>
      <c r="T40" s="25" t="s">
        <v>30</v>
      </c>
      <c r="U40" s="25" t="s">
        <v>30</v>
      </c>
      <c r="V40" s="25" t="s">
        <v>30</v>
      </c>
      <c r="W40" s="25" t="s">
        <v>30</v>
      </c>
      <c r="X40" s="25" t="s">
        <v>30</v>
      </c>
      <c r="Y40" s="25" t="s">
        <v>30</v>
      </c>
      <c r="Z40" s="25" t="s">
        <v>30</v>
      </c>
      <c r="AA40" s="25" t="s">
        <v>30</v>
      </c>
      <c r="AB40" s="25" t="s">
        <v>30</v>
      </c>
      <c r="AC40" s="25" t="s">
        <v>30</v>
      </c>
      <c r="AD40" s="25" t="s">
        <v>30</v>
      </c>
      <c r="AE40" s="25" t="s">
        <v>30</v>
      </c>
      <c r="AF40" s="25" t="s">
        <v>30</v>
      </c>
      <c r="AG40" s="25" t="s">
        <v>30</v>
      </c>
      <c r="AH40" s="25" t="s">
        <v>30</v>
      </c>
    </row>
    <row r="41" customFormat="false" ht="13.8" hidden="false" customHeight="false" outlineLevel="0" collapsed="false">
      <c r="A41" s="6" t="s">
        <v>72</v>
      </c>
      <c r="B41" s="20" t="s">
        <v>4</v>
      </c>
      <c r="C41" s="23" t="n">
        <v>20000000</v>
      </c>
      <c r="D41" s="23" t="n">
        <f aca="false">C41*1.9</f>
        <v>38000000</v>
      </c>
      <c r="E41" s="23" t="n">
        <f aca="false">D41*1.9</f>
        <v>72200000</v>
      </c>
      <c r="F41" s="23" t="n">
        <f aca="false">E41*1.9</f>
        <v>137180000</v>
      </c>
      <c r="G41" s="23" t="n">
        <f aca="false">F41*1.9</f>
        <v>260642000</v>
      </c>
      <c r="H41" s="23" t="s">
        <v>30</v>
      </c>
      <c r="I41" s="23" t="s">
        <v>30</v>
      </c>
      <c r="J41" s="23" t="s">
        <v>30</v>
      </c>
      <c r="K41" s="23" t="s">
        <v>30</v>
      </c>
      <c r="L41" s="23" t="s">
        <v>30</v>
      </c>
      <c r="M41" s="23" t="s">
        <v>30</v>
      </c>
      <c r="N41" s="23" t="s">
        <v>30</v>
      </c>
      <c r="O41" s="23" t="s">
        <v>30</v>
      </c>
      <c r="P41" s="23" t="s">
        <v>30</v>
      </c>
      <c r="Q41" s="23" t="s">
        <v>30</v>
      </c>
      <c r="R41" s="23" t="s">
        <v>30</v>
      </c>
      <c r="S41" s="23" t="s">
        <v>30</v>
      </c>
      <c r="T41" s="23" t="s">
        <v>30</v>
      </c>
      <c r="U41" s="23" t="s">
        <v>30</v>
      </c>
      <c r="V41" s="23" t="s">
        <v>30</v>
      </c>
      <c r="W41" s="23" t="s">
        <v>30</v>
      </c>
      <c r="X41" s="23" t="s">
        <v>30</v>
      </c>
      <c r="Y41" s="23" t="s">
        <v>30</v>
      </c>
      <c r="Z41" s="23" t="s">
        <v>30</v>
      </c>
      <c r="AA41" s="23" t="s">
        <v>30</v>
      </c>
      <c r="AB41" s="23" t="s">
        <v>30</v>
      </c>
      <c r="AC41" s="23" t="s">
        <v>30</v>
      </c>
      <c r="AD41" s="23" t="s">
        <v>30</v>
      </c>
      <c r="AE41" s="23" t="s">
        <v>30</v>
      </c>
      <c r="AF41" s="23" t="s">
        <v>30</v>
      </c>
      <c r="AG41" s="23" t="s">
        <v>30</v>
      </c>
      <c r="AH41" s="23" t="s">
        <v>30</v>
      </c>
    </row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8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2" activeCellId="0" sqref="B12"/>
    </sheetView>
  </sheetViews>
  <sheetFormatPr defaultRowHeight="15.75" zeroHeight="false" outlineLevelRow="0" outlineLevelCol="0"/>
  <cols>
    <col collapsed="false" customWidth="true" hidden="false" outlineLevel="0" max="1" min="1" style="30" width="22.13"/>
    <col collapsed="false" customWidth="true" hidden="false" outlineLevel="0" max="2" min="2" style="30" width="7.49"/>
    <col collapsed="false" customWidth="true" hidden="false" outlineLevel="0" max="3" min="3" style="30" width="22.96"/>
    <col collapsed="false" customWidth="true" hidden="false" outlineLevel="0" max="4" min="4" style="30" width="2.45"/>
    <col collapsed="false" customWidth="true" hidden="false" outlineLevel="0" max="5" min="5" style="30" width="7.49"/>
    <col collapsed="false" customWidth="true" hidden="false" outlineLevel="0" max="6" min="6" style="30" width="22.96"/>
    <col collapsed="false" customWidth="true" hidden="false" outlineLevel="0" max="7" min="7" style="30" width="2.45"/>
    <col collapsed="false" customWidth="true" hidden="false" outlineLevel="0" max="8" min="8" style="30" width="7.49"/>
    <col collapsed="false" customWidth="true" hidden="false" outlineLevel="0" max="9" min="9" style="30" width="22.96"/>
    <col collapsed="false" customWidth="true" hidden="false" outlineLevel="0" max="10" min="10" style="30" width="2.45"/>
    <col collapsed="false" customWidth="false" hidden="false" outlineLevel="0" max="12" min="11" style="30" width="11.52"/>
    <col collapsed="false" customWidth="true" hidden="false" outlineLevel="0" max="13" min="13" style="30" width="18.38"/>
    <col collapsed="false" customWidth="false" hidden="false" outlineLevel="0" max="15" min="14" style="30" width="11.52"/>
    <col collapsed="false" customWidth="true" hidden="false" outlineLevel="0" max="16" min="16" style="30" width="3.51"/>
    <col collapsed="false" customWidth="true" hidden="false" outlineLevel="0" max="17" min="17" style="30" width="19.21"/>
    <col collapsed="false" customWidth="true" hidden="false" outlineLevel="0" max="18" min="18" style="30" width="3.51"/>
    <col collapsed="false" customWidth="true" hidden="false" outlineLevel="0" max="19" min="19" style="31" width="5.18"/>
    <col collapsed="false" customWidth="true" hidden="false" outlineLevel="0" max="20" min="20" style="30" width="2.54"/>
    <col collapsed="false" customWidth="true" hidden="false" outlineLevel="0" max="1025" min="21" style="30" width="14.43"/>
  </cols>
  <sheetData>
    <row r="1" s="30" customFormat="true" ht="13.8" hidden="false" customHeight="false" outlineLevel="0" collapsed="false">
      <c r="A1" s="32"/>
      <c r="B1" s="33"/>
      <c r="C1" s="33"/>
      <c r="D1" s="34"/>
      <c r="E1" s="35"/>
      <c r="F1" s="35"/>
      <c r="G1" s="36"/>
      <c r="H1" s="37"/>
      <c r="I1" s="37"/>
      <c r="J1" s="34"/>
      <c r="K1" s="38"/>
      <c r="N1" s="38"/>
    </row>
    <row r="2" s="30" customFormat="true" ht="13.8" hidden="false" customHeight="false" outlineLevel="0" collapsed="false">
      <c r="A2" s="39" t="s">
        <v>73</v>
      </c>
      <c r="B2" s="33"/>
      <c r="C2" s="33" t="s">
        <v>74</v>
      </c>
      <c r="D2" s="34"/>
      <c r="E2" s="35"/>
      <c r="F2" s="35" t="s">
        <v>23</v>
      </c>
      <c r="G2" s="36"/>
      <c r="H2" s="37"/>
      <c r="I2" s="37" t="s">
        <v>75</v>
      </c>
      <c r="J2" s="34"/>
      <c r="K2" s="38"/>
      <c r="N2" s="32"/>
    </row>
    <row r="3" s="30" customFormat="true" ht="13.8" hidden="false" customHeight="false" outlineLevel="0" collapsed="false">
      <c r="A3" s="39" t="s">
        <v>76</v>
      </c>
      <c r="B3" s="33"/>
      <c r="C3" s="33" t="n">
        <v>32</v>
      </c>
      <c r="D3" s="34"/>
      <c r="E3" s="35"/>
      <c r="F3" s="35" t="n">
        <v>9</v>
      </c>
      <c r="G3" s="36"/>
      <c r="H3" s="37"/>
      <c r="I3" s="37" t="n">
        <v>3</v>
      </c>
      <c r="J3" s="34"/>
      <c r="K3" s="38"/>
      <c r="N3" s="38"/>
    </row>
    <row r="4" s="30" customFormat="true" ht="13.8" hidden="false" customHeight="false" outlineLevel="0" collapsed="false">
      <c r="A4" s="38"/>
      <c r="B4" s="33"/>
      <c r="C4" s="33"/>
      <c r="D4" s="34"/>
      <c r="E4" s="35"/>
      <c r="F4" s="35"/>
      <c r="G4" s="36"/>
      <c r="H4" s="37"/>
      <c r="I4" s="37"/>
      <c r="J4" s="34"/>
      <c r="K4" s="38"/>
      <c r="N4" s="38"/>
    </row>
    <row r="5" s="30" customFormat="true" ht="13.8" hidden="false" customHeight="false" outlineLevel="0" collapsed="false">
      <c r="A5" s="40" t="s">
        <v>77</v>
      </c>
      <c r="B5" s="41" t="str">
        <f aca="true">IF(ISERROR(SMALL($A$43:$A$53,1)),"",INDIRECT("D"&amp;SMALL($A$43:$A$53,1),1))</f>
        <v>Food</v>
      </c>
      <c r="C5" s="42" t="n">
        <f aca="true">IF(ISERROR(SMALL($A$43:$A$53,1)),"",INDIRECT("E"&amp;SMALL($A$43:$A$53,1),1))</f>
        <v>17515462960.1868</v>
      </c>
      <c r="D5" s="34"/>
      <c r="E5" s="35" t="str">
        <f aca="true">IF(ISERROR(SMALL($F$43:$F$54,1)),"",INDIRECT("I"&amp;SMALL($F$43:$F$54,1),1))</f>
        <v>Bois</v>
      </c>
      <c r="F5" s="35" t="n">
        <f aca="true">IF(ISERROR(SMALL($F$43:$F$54,1)),"",INDIRECT("j"&amp;SMALL($F$43:$F$54,1),1))</f>
        <v>339671.26082</v>
      </c>
      <c r="G5" s="36"/>
      <c r="H5" s="37" t="str">
        <f aca="true">IF(ISERROR(SMALL($K$43:$K$81,1)),"",INDIRECT("N"&amp;SMALL($K$43:$K$81,1),1))</f>
        <v>Ouv</v>
      </c>
      <c r="I5" s="37" t="n">
        <f aca="true">IF(ISERROR(SMALL($K$43:$K$81,1)),"",INDIRECT("O"&amp;SMALL($K$43:$K$81,1),1))</f>
        <v>72.2</v>
      </c>
      <c r="J5" s="34"/>
      <c r="K5" s="38"/>
      <c r="N5" s="38"/>
    </row>
    <row r="6" s="30" customFormat="true" ht="13.8" hidden="false" customHeight="false" outlineLevel="0" collapsed="false">
      <c r="A6" s="40"/>
      <c r="B6" s="41" t="str">
        <f aca="true">IF(ISERROR(SMALL($A$43:$A$53,2)),"",INDIRECT("D"&amp;SMALL($A$43:$A$53,2),1))</f>
        <v>Bois</v>
      </c>
      <c r="C6" s="42" t="n">
        <f aca="true">IF(ISERROR(SMALL($A$43:$A$53,2)),"",INDIRECT("e"&amp;SMALL($A$43:$A$53,2),1))</f>
        <v>65682986100.7006</v>
      </c>
      <c r="D6" s="34"/>
      <c r="E6" s="35" t="str">
        <f aca="true">IF(ISERROR(SMALL($F$43:$F$54,2)),"",INDIRECT("I"&amp;SMALL($F$43:$F$54,2),1))</f>
        <v/>
      </c>
      <c r="F6" s="35" t="str">
        <f aca="true">IF(ISERROR(SMALL($F$43:$F$54,2)),"",INDIRECT("j"&amp;SMALL($F$43:$F$54,2),1))</f>
        <v/>
      </c>
      <c r="G6" s="36"/>
      <c r="H6" s="37" t="str">
        <f aca="true">IF(ISERROR(SMALL($K$43:$K$81,2)),"",INDIRECT("N"&amp;SMALL($K$43:$K$81,2),1))</f>
        <v>Food</v>
      </c>
      <c r="I6" s="37" t="n">
        <f aca="true">IF(ISERROR(SMALL($K$43:$K$81,2)),"",INDIRECT("O"&amp;SMALL($K$43:$K$81,2),1))</f>
        <v>3610</v>
      </c>
      <c r="J6" s="34"/>
      <c r="K6" s="38"/>
      <c r="N6" s="38"/>
    </row>
    <row r="7" s="30" customFormat="true" ht="13.8" hidden="false" customHeight="false" outlineLevel="0" collapsed="false">
      <c r="A7" s="40"/>
      <c r="B7" s="41" t="str">
        <f aca="true">IF(ISERROR(SMALL($A$43:$A$53,3)),"",INDIRECT("D"&amp;SMALL($A$43:$A$53,3),1))</f>
        <v>Eau</v>
      </c>
      <c r="C7" s="42" t="n">
        <f aca="true">IF(ISERROR(SMALL($A$43:$A$53,3)),"",INDIRECT("e"&amp;SMALL($A$43:$A$53,3),1))</f>
        <v>8757731480.09341</v>
      </c>
      <c r="D7" s="34"/>
      <c r="E7" s="35" t="str">
        <f aca="true">IF(ISERROR(SMALL($F$43:$F$54,3)),"",INDIRECT("I"&amp;SMALL($F$43:$F$54,3),1))</f>
        <v/>
      </c>
      <c r="F7" s="35" t="str">
        <f aca="true">IF(ISERROR(SMALL($F$43:$F$54,3)),"",INDIRECT("j"&amp;SMALL($F$43:$F$54,3),1))</f>
        <v/>
      </c>
      <c r="G7" s="36"/>
      <c r="H7" s="37" t="str">
        <f aca="true">IF(ISERROR(SMALL($K$43:$K$81,3)),"",INDIRECT("N"&amp;SMALL($K$43:$K$81,3),1))</f>
        <v>Bois</v>
      </c>
      <c r="I7" s="37" t="n">
        <f aca="true">IF(ISERROR(SMALL($K$43:$K$81,3)),"",INDIRECT("O"&amp;SMALL($K$43:$K$81,3),1))</f>
        <v>3610</v>
      </c>
      <c r="J7" s="34"/>
      <c r="K7" s="38"/>
      <c r="N7" s="38"/>
    </row>
    <row r="8" s="30" customFormat="true" ht="13.8" hidden="false" customHeight="false" outlineLevel="0" collapsed="false">
      <c r="A8" s="40"/>
      <c r="B8" s="41" t="str">
        <f aca="true">IF(ISERROR(SMALL($A$43:$A$53,4)),"",INDIRECT("D"&amp;SMALL($A$43:$A$53,4),1))</f>
        <v/>
      </c>
      <c r="C8" s="42" t="str">
        <f aca="true">IF(ISERROR(SMALL($A$43:$A$53,4)),"",INDIRECT("e"&amp;SMALL($A$43:$A$53,4),1))</f>
        <v/>
      </c>
      <c r="D8" s="34"/>
      <c r="E8" s="35" t="str">
        <f aca="true">IF(ISERROR(SMALL($F$43:$F$54,4)),"",INDIRECT("I"&amp;SMALL($F$43:$F$54,4),1))</f>
        <v/>
      </c>
      <c r="F8" s="35" t="str">
        <f aca="true">IF(ISERROR(SMALL($F$43:$F$54,4)),"",INDIRECT("j"&amp;SMALL($F$43:$F$54,4),1))</f>
        <v/>
      </c>
      <c r="G8" s="36"/>
      <c r="H8" s="37" t="str">
        <f aca="true">IF(ISERROR(SMALL($K$43:$K$81,4)),"",INDIRECT("N"&amp;SMALL($K$43:$K$81,4),1))</f>
        <v/>
      </c>
      <c r="I8" s="37" t="str">
        <f aca="true">IF(ISERROR(SMALL($K$43:$K$81,4)),"",INDIRECT("O"&amp;SMALL($K$43:$K$81,1),4))</f>
        <v/>
      </c>
      <c r="J8" s="34"/>
      <c r="K8" s="38"/>
      <c r="N8" s="38"/>
    </row>
    <row r="9" s="30" customFormat="true" ht="13.8" hidden="false" customHeight="false" outlineLevel="0" collapsed="false">
      <c r="A9" s="40"/>
      <c r="B9" s="41" t="str">
        <f aca="true">IF(ISERROR(SMALL($A$43:$A$53,5)),"",INDIRECT("D"&amp;SMALL($A$43:$A$53,5),1))</f>
        <v/>
      </c>
      <c r="C9" s="42" t="str">
        <f aca="true">IF(ISERROR(SMALL($A$43:$A$53,5)),"",INDIRECT("D"&amp;SMALL($A$43:$E$53,5),1))</f>
        <v/>
      </c>
      <c r="D9" s="34"/>
      <c r="E9" s="35" t="str">
        <f aca="true">IF(ISERROR(SMALL($F$43:$F$54,5)),"",INDIRECT("I"&amp;SMALL($F$43:$F$54,5),1))</f>
        <v/>
      </c>
      <c r="F9" s="35" t="str">
        <f aca="true">IF(ISERROR(SMALL($F$43:$F$54,5)),"",INDIRECT("j"&amp;SMALL($F$43:$F$54,5),1))</f>
        <v/>
      </c>
      <c r="G9" s="36"/>
      <c r="H9" s="37" t="str">
        <f aca="true">IF(ISERROR(SMALL($K$43:$K$81,5)),"",INDIRECT("N"&amp;SMALL($K$43:$K$81,5),1))</f>
        <v/>
      </c>
      <c r="I9" s="37" t="str">
        <f aca="true">IF(ISERROR(SMALL($K$43:$K$81,5)),"",INDIRECT("O"&amp;SMALL($K$43:$K$81,5),1))</f>
        <v/>
      </c>
      <c r="J9" s="34"/>
      <c r="K9" s="38"/>
      <c r="N9" s="38"/>
    </row>
    <row r="10" s="30" customFormat="true" ht="12.8" hidden="false" customHeight="false" outlineLevel="0" collapsed="false">
      <c r="A10" s="43"/>
      <c r="B10" s="43"/>
      <c r="C10" s="43"/>
      <c r="D10" s="43"/>
      <c r="E10" s="43"/>
      <c r="F10" s="43"/>
      <c r="G10" s="43"/>
      <c r="H10" s="43"/>
      <c r="I10" s="43"/>
      <c r="J10" s="43"/>
    </row>
    <row r="11" s="30" customFormat="true" ht="12.8" hidden="false" customHeight="false" outlineLevel="0" collapsed="false"/>
    <row r="12" s="30" customFormat="true" ht="12.8" hidden="false" customHeight="false" outlineLevel="0" collapsed="false"/>
    <row r="13" s="30" customFormat="true" ht="12.8" hidden="false" customHeight="false" outlineLevel="0" collapsed="false"/>
    <row r="14" s="30" customFormat="true" ht="12.8" hidden="false" customHeight="false" outlineLevel="0" collapsed="false"/>
    <row r="15" s="30" customFormat="true" ht="12.8" hidden="false" customHeight="false" outlineLevel="0" collapsed="false"/>
    <row r="16" s="30" customFormat="true" ht="12.8" hidden="false" customHeight="false" outlineLevel="0" collapsed="false"/>
    <row r="17" s="30" customFormat="true" ht="12.8" hidden="false" customHeight="false" outlineLevel="0" collapsed="false"/>
    <row r="18" s="30" customFormat="true" ht="12.8" hidden="false" customHeight="false" outlineLevel="0" collapsed="false"/>
    <row r="19" s="30" customFormat="true" ht="12.8" hidden="false" customHeight="false" outlineLevel="0" collapsed="false"/>
    <row r="20" s="30" customFormat="true" ht="12.8" hidden="false" customHeight="false" outlineLevel="0" collapsed="false"/>
    <row r="21" s="30" customFormat="true" ht="12.8" hidden="false" customHeight="false" outlineLevel="0" collapsed="false"/>
    <row r="22" s="30" customFormat="true" ht="12.8" hidden="false" customHeight="false" outlineLevel="0" collapsed="false"/>
    <row r="23" s="30" customFormat="true" ht="12.8" hidden="false" customHeight="false" outlineLevel="0" collapsed="false"/>
    <row r="24" s="30" customFormat="true" ht="12.8" hidden="false" customHeight="false" outlineLevel="0" collapsed="false"/>
    <row r="25" s="30" customFormat="true" ht="12.8" hidden="false" customHeight="false" outlineLevel="0" collapsed="false"/>
    <row r="26" s="30" customFormat="true" ht="12.8" hidden="false" customHeight="false" outlineLevel="0" collapsed="false"/>
    <row r="27" s="30" customFormat="true" ht="12.8" hidden="false" customHeight="false" outlineLevel="0" collapsed="false"/>
    <row r="28" s="30" customFormat="true" ht="12.8" hidden="false" customHeight="false" outlineLevel="0" collapsed="false"/>
    <row r="29" s="30" customFormat="true" ht="12.8" hidden="false" customHeight="false" outlineLevel="0" collapsed="false"/>
    <row r="30" s="30" customFormat="true" ht="12.8" hidden="false" customHeight="false" outlineLevel="0" collapsed="false"/>
    <row r="31" s="30" customFormat="true" ht="12.8" hidden="false" customHeight="false" outlineLevel="0" collapsed="false"/>
    <row r="32" s="30" customFormat="true" ht="12.8" hidden="false" customHeight="false" outlineLevel="0" collapsed="false"/>
    <row r="33" s="30" customFormat="true" ht="12.8" hidden="false" customHeight="false" outlineLevel="0" collapsed="false"/>
    <row r="34" s="30" customFormat="true" ht="12.8" hidden="false" customHeight="false" outlineLevel="0" collapsed="false"/>
    <row r="35" s="30" customFormat="true" ht="12.8" hidden="false" customHeight="false" outlineLevel="0" collapsed="false"/>
    <row r="36" s="30" customFormat="true" ht="12.8" hidden="false" customHeight="false" outlineLevel="0" collapsed="false"/>
    <row r="37" s="30" customFormat="true" ht="12.8" hidden="false" customHeight="false" outlineLevel="0" collapsed="false"/>
    <row r="38" s="30" customFormat="true" ht="12.8" hidden="false" customHeight="false" outlineLevel="0" collapsed="false"/>
    <row r="39" s="30" customFormat="true" ht="12.8" hidden="false" customHeight="false" outlineLevel="0" collapsed="false"/>
    <row r="40" s="30" customFormat="true" ht="12.8" hidden="false" customHeight="false" outlineLevel="0" collapsed="false"/>
    <row r="41" s="30" customFormat="true" ht="12.8" hidden="false" customHeight="false" outlineLevel="0" collapsed="false"/>
    <row r="42" s="30" customFormat="true" ht="12.8" hidden="false" customHeight="false" outlineLevel="0" collapsed="false">
      <c r="A42" s="31"/>
      <c r="B42" s="31"/>
      <c r="C42" s="31"/>
      <c r="D42" s="31"/>
      <c r="E42" s="31"/>
      <c r="F42" s="31"/>
      <c r="G42" s="31"/>
    </row>
    <row r="43" s="30" customFormat="true" ht="12.8" hidden="false" customHeight="false" outlineLevel="0" collapsed="false">
      <c r="A43" s="31" t="str">
        <f aca="false">IF(ISERROR(FIND($C$2,C43)),"",ROW())</f>
        <v/>
      </c>
      <c r="B43" s="31" t="n">
        <f aca="false">MATCH(C43,Ressources!$A$1:$A$21,0)</f>
        <v>3</v>
      </c>
      <c r="C43" s="31" t="s">
        <v>3</v>
      </c>
      <c r="D43" s="31" t="str">
        <f aca="true">IF(B43="","",INDIRECT("$Ressources.$B"&amp;B43))</f>
        <v>Bois</v>
      </c>
      <c r="E43" s="31" t="str">
        <f aca="true">IF(A43="","",INDIRECT(ADDRESS(B43,$C$3+2, , ,"Ressources")))</f>
        <v/>
      </c>
      <c r="F43" s="44" t="str">
        <f aca="false">IF(ISERROR(FIND($F$2,G43)),"",ROW())</f>
        <v/>
      </c>
      <c r="G43" s="30" t="s">
        <v>19</v>
      </c>
      <c r="H43" s="30" t="n">
        <f aca="false">MATCH(G43,Installations!$A$1:$A$22,0)</f>
        <v>3</v>
      </c>
      <c r="I43" s="30" t="str">
        <f aca="true">IF(F43="","",INDIRECT("$Installations.$B"&amp;H43))</f>
        <v/>
      </c>
      <c r="J43" s="30" t="str">
        <f aca="true">IF(F43="","",INDIRECT(ADDRESS(H43,$F$3+2, , ,"Installations")))</f>
        <v/>
      </c>
      <c r="K43" s="30" t="str">
        <f aca="false">IF(ISERROR(FIND($I$2,L43)),"",ROW())</f>
        <v/>
      </c>
      <c r="L43" s="30" t="s">
        <v>32</v>
      </c>
      <c r="M43" s="30" t="n">
        <f aca="false">MATCH(L43,Recherches!$A$1:$A$41,0)</f>
        <v>3</v>
      </c>
      <c r="N43" s="30" t="str">
        <f aca="true">IF(K43="","",INDIRECT("$Recherches.$B"&amp;M43))</f>
        <v/>
      </c>
      <c r="O43" s="30" t="str">
        <f aca="true">IF(K43="","",INDIRECT(ADDRESS(M43,$I$3+2, , ,"Recherches")))</f>
        <v/>
      </c>
    </row>
    <row r="44" s="30" customFormat="true" ht="12.8" hidden="false" customHeight="false" outlineLevel="0" collapsed="false">
      <c r="A44" s="31" t="str">
        <f aca="false">IF(ISERROR(FIND($C$2,C44)),"",ROW())</f>
        <v/>
      </c>
      <c r="B44" s="31" t="n">
        <f aca="false">MATCH(C44,Ressources!$A$1:$A$21,0)</f>
        <v>4</v>
      </c>
      <c r="C44" s="31" t="s">
        <v>5</v>
      </c>
      <c r="D44" s="31" t="str">
        <f aca="true">IF(B44="","",INDIRECT("$Ressources.$B"&amp;B44))</f>
        <v>Eau</v>
      </c>
      <c r="E44" s="31" t="str">
        <f aca="true">IF(A44="","",INDIRECT(ADDRESS(B44,$C$3+2, , ,"Ressources")))</f>
        <v/>
      </c>
      <c r="F44" s="30" t="str">
        <f aca="false">IF(ISERROR(FIND($F$2,G44)),"",ROW())</f>
        <v/>
      </c>
      <c r="G44" s="30" t="s">
        <v>20</v>
      </c>
      <c r="H44" s="30" t="n">
        <f aca="false">MATCH(G44,Installations!$A$1:$A$22,0)</f>
        <v>5</v>
      </c>
      <c r="I44" s="30" t="str">
        <f aca="true">IF(F44="","",INDIRECT("$Installations.$B"&amp;H44))</f>
        <v/>
      </c>
      <c r="J44" s="30" t="str">
        <f aca="true">IF(F44="","",INDIRECT(ADDRESS(H44,$F$3+2, , ,"Installations")))</f>
        <v/>
      </c>
      <c r="K44" s="30" t="str">
        <f aca="false">IF(ISERROR(FIND($I$2,L44)),"",ROW())</f>
        <v/>
      </c>
      <c r="L44" s="30" t="s">
        <v>34</v>
      </c>
      <c r="M44" s="30" t="n">
        <f aca="false">MATCH(L44,Recherches!$A$1:$A$41,0)</f>
        <v>4</v>
      </c>
      <c r="N44" s="30" t="str">
        <f aca="true">IF(K44="","",INDIRECT("$Recherches.$B"&amp;M44))</f>
        <v/>
      </c>
      <c r="O44" s="30" t="str">
        <f aca="true">IF(K44="","",INDIRECT(ADDRESS(M44,$I$3+2, , ,"Recherches")))</f>
        <v/>
      </c>
    </row>
    <row r="45" s="30" customFormat="true" ht="12.8" hidden="false" customHeight="false" outlineLevel="0" collapsed="false">
      <c r="A45" s="31" t="n">
        <f aca="false">IF(ISERROR(FIND($C$2,C45)),"",ROW())</f>
        <v>45</v>
      </c>
      <c r="B45" s="31" t="n">
        <f aca="false">MATCH(C45,Ressources!$A$1:$A$21,0)</f>
        <v>7</v>
      </c>
      <c r="C45" s="31" t="s">
        <v>9</v>
      </c>
      <c r="D45" s="31" t="str">
        <f aca="true">IF(B45="","",INDIRECT("$Ressources.$B"&amp;B45))</f>
        <v>Food</v>
      </c>
      <c r="E45" s="31" t="n">
        <f aca="true">IF(A45="","",INDIRECT(ADDRESS(B45,$C$3+2, , ,"Ressources")))</f>
        <v>17515462960.1868</v>
      </c>
      <c r="F45" s="30" t="str">
        <f aca="false">IF(ISERROR(FIND($F$2,G45)),"",ROW())</f>
        <v/>
      </c>
      <c r="G45" s="30" t="s">
        <v>21</v>
      </c>
      <c r="H45" s="30" t="n">
        <f aca="false">MATCH(G45,Installations!$A$1:$A$22,0)</f>
        <v>7</v>
      </c>
      <c r="I45" s="30" t="str">
        <f aca="true">IF(F45="","",INDIRECT("$Installations.$B"&amp;H45))</f>
        <v/>
      </c>
      <c r="J45" s="30" t="str">
        <f aca="true">IF(F45="","",INDIRECT(ADDRESS(H45,$F$3+2, , ,"Installations")))</f>
        <v/>
      </c>
      <c r="K45" s="30" t="str">
        <f aca="false">IF(ISERROR(FIND($I$2,L45)),"",ROW())</f>
        <v/>
      </c>
      <c r="L45" s="30" t="s">
        <v>35</v>
      </c>
      <c r="M45" s="30" t="n">
        <f aca="false">MATCH(L45,Recherches!$A$1:$A$41,0)</f>
        <v>5</v>
      </c>
      <c r="N45" s="30" t="str">
        <f aca="true">IF(K45="","",INDIRECT("$Recherches.$B"&amp;M45))</f>
        <v/>
      </c>
      <c r="O45" s="30" t="str">
        <f aca="true">IF(K45="","",INDIRECT(ADDRESS(M45,$I$3+2, , ,"Recherches")))</f>
        <v/>
      </c>
    </row>
    <row r="46" s="30" customFormat="true" ht="12.8" hidden="false" customHeight="false" outlineLevel="0" collapsed="false">
      <c r="A46" s="31" t="n">
        <f aca="false">IF(ISERROR(FIND($C$2,C46)),"",ROW())</f>
        <v>46</v>
      </c>
      <c r="B46" s="31" t="n">
        <f aca="false">MATCH(C46,Ressources!$A$1:$A$21,0)</f>
        <v>8</v>
      </c>
      <c r="C46" s="31" t="s">
        <v>11</v>
      </c>
      <c r="D46" s="31" t="str">
        <f aca="true">IF(B46="","",INDIRECT("$Ressources.$B"&amp;B46))</f>
        <v>Bois</v>
      </c>
      <c r="E46" s="31" t="n">
        <f aca="true">IF(A46="","",INDIRECT(ADDRESS(B46,$C$3+2, , ,"Ressources")))</f>
        <v>65682986100.7006</v>
      </c>
      <c r="F46" s="30" t="str">
        <f aca="false">IF(ISERROR(FIND($F$2,G46)),"",ROW())</f>
        <v/>
      </c>
      <c r="G46" s="30" t="s">
        <v>22</v>
      </c>
      <c r="H46" s="30" t="n">
        <f aca="false">MATCH(G46,Installations!$A$1:$A$22,0)</f>
        <v>9</v>
      </c>
      <c r="I46" s="30" t="str">
        <f aca="true">IF(F46="","",INDIRECT("$Installations.$B"&amp;H46))</f>
        <v/>
      </c>
      <c r="J46" s="30" t="str">
        <f aca="true">IF(F46="","",INDIRECT(ADDRESS(H46,$F$3+2, , ,"Installations")))</f>
        <v/>
      </c>
      <c r="K46" s="30" t="str">
        <f aca="false">IF(ISERROR(FIND($I$2,L46)),"",ROW())</f>
        <v/>
      </c>
      <c r="L46" s="30" t="s">
        <v>36</v>
      </c>
      <c r="M46" s="30" t="n">
        <f aca="false">MATCH(L46,Recherches!$A$1:$A$41,0)</f>
        <v>6</v>
      </c>
      <c r="N46" s="30" t="str">
        <f aca="true">IF(K46="","",INDIRECT("$Recherches.$B"&amp;M46))</f>
        <v/>
      </c>
      <c r="O46" s="30" t="str">
        <f aca="true">IF(K46="","",INDIRECT(ADDRESS(M46,$I$3+2, , ,"Recherches")))</f>
        <v/>
      </c>
    </row>
    <row r="47" s="30" customFormat="true" ht="12.8" hidden="false" customHeight="false" outlineLevel="0" collapsed="false">
      <c r="A47" s="31" t="n">
        <f aca="false">IF(ISERROR(FIND($C$2,C47)),"",ROW())</f>
        <v>47</v>
      </c>
      <c r="B47" s="31" t="n">
        <f aca="false">MATCH(C47,Ressources!$A$1:$A$21,0)</f>
        <v>9</v>
      </c>
      <c r="C47" s="31" t="s">
        <v>12</v>
      </c>
      <c r="D47" s="31" t="str">
        <f aca="true">IF(B47="","",INDIRECT("$Ressources.$B"&amp;B47))</f>
        <v>Eau</v>
      </c>
      <c r="E47" s="31" t="n">
        <f aca="true">IF(A47="","",INDIRECT(ADDRESS(B47,$C$3+2, , ,"Ressources")))</f>
        <v>8757731480.09341</v>
      </c>
      <c r="F47" s="44" t="n">
        <f aca="false">IF(ISERROR(FIND($F$2,G47)),"",ROW())</f>
        <v>47</v>
      </c>
      <c r="G47" s="30" t="s">
        <v>23</v>
      </c>
      <c r="H47" s="30" t="n">
        <f aca="false">MATCH(G47,Installations!$A$1:$A$22,0)</f>
        <v>11</v>
      </c>
      <c r="I47" s="30" t="str">
        <f aca="true">IF(F47="","",INDIRECT("$Installations.$B"&amp;H47))</f>
        <v>Bois</v>
      </c>
      <c r="J47" s="30" t="n">
        <f aca="true">IF(F47="","",INDIRECT(ADDRESS(H47,$F$3+2, , ,"Installations")))</f>
        <v>339671.26082</v>
      </c>
      <c r="K47" s="30" t="str">
        <f aca="false">IF(ISERROR(FIND($I$2,L47)),"",ROW())</f>
        <v/>
      </c>
      <c r="L47" s="30" t="s">
        <v>37</v>
      </c>
      <c r="M47" s="30" t="n">
        <f aca="false">MATCH(L47,Recherches!$A$1:$A$41,0)</f>
        <v>7</v>
      </c>
      <c r="N47" s="30" t="str">
        <f aca="true">IF(K47="","",INDIRECT("$Recherches.$B"&amp;M47))</f>
        <v/>
      </c>
      <c r="O47" s="30" t="str">
        <f aca="true">IF(K47="","",INDIRECT(ADDRESS(M47,$I$3+2, , ,"Recherches")))</f>
        <v/>
      </c>
    </row>
    <row r="48" s="30" customFormat="true" ht="12.8" hidden="false" customHeight="false" outlineLevel="0" collapsed="false">
      <c r="A48" s="31" t="str">
        <f aca="false">IF(ISERROR(FIND($C$2,C48)),"",ROW())</f>
        <v/>
      </c>
      <c r="B48" s="31" t="n">
        <f aca="false">MATCH(C48,Ressources!$A$1:$A$21,0)</f>
        <v>12</v>
      </c>
      <c r="C48" s="31" t="s">
        <v>13</v>
      </c>
      <c r="D48" s="31" t="str">
        <f aca="true">IF(B48="","",INDIRECT("$Ressources.$B"&amp;B48))</f>
        <v>Food</v>
      </c>
      <c r="E48" s="31" t="str">
        <f aca="true">IF(A48="","",INDIRECT(ADDRESS(B48,$C$3+2, , ,"Ressources")))</f>
        <v/>
      </c>
      <c r="F48" s="30" t="str">
        <f aca="false">IF(ISERROR(FIND($F$2,G48)),"",ROW())</f>
        <v/>
      </c>
      <c r="G48" s="30" t="s">
        <v>24</v>
      </c>
      <c r="H48" s="30" t="n">
        <f aca="false">MATCH(G48,Installations!$A$1:$A$22,0)</f>
        <v>13</v>
      </c>
      <c r="I48" s="30" t="str">
        <f aca="true">IF(F48="","",INDIRECT("$Installations.$B"&amp;H48))</f>
        <v/>
      </c>
      <c r="J48" s="30" t="str">
        <f aca="true">IF(F48="","",INDIRECT(ADDRESS(H48,$F$3+2, , ,"Installations")))</f>
        <v/>
      </c>
      <c r="K48" s="30" t="str">
        <f aca="false">IF(ISERROR(FIND($I$2,L48)),"",ROW())</f>
        <v/>
      </c>
      <c r="L48" s="30" t="s">
        <v>38</v>
      </c>
      <c r="M48" s="30" t="n">
        <f aca="false">MATCH(L48,Recherches!$A$1:$A$41,0)</f>
        <v>8</v>
      </c>
      <c r="N48" s="30" t="str">
        <f aca="true">IF(K48="","",INDIRECT("$Recherches.$B"&amp;M48))</f>
        <v/>
      </c>
      <c r="O48" s="30" t="str">
        <f aca="true">IF(K48="","",INDIRECT(ADDRESS(M48,$I$3+2, , ,"Recherches")))</f>
        <v/>
      </c>
    </row>
    <row r="49" s="30" customFormat="true" ht="12.8" hidden="false" customHeight="false" outlineLevel="0" collapsed="false">
      <c r="A49" s="31" t="str">
        <f aca="false">IF(ISERROR(FIND($C$2,C49)),"",ROW())</f>
        <v/>
      </c>
      <c r="B49" s="31" t="n">
        <f aca="false">MATCH(C49,Ressources!$A$1:$A$21,0)</f>
        <v>13</v>
      </c>
      <c r="C49" s="31" t="s">
        <v>14</v>
      </c>
      <c r="D49" s="31" t="str">
        <f aca="true">IF(B49="","",INDIRECT("$Ressources.$B"&amp;B49))</f>
        <v>Bois</v>
      </c>
      <c r="E49" s="31" t="str">
        <f aca="true">IF(A49="","",INDIRECT(ADDRESS(B49,$C$3+2, , ,"Ressources")))</f>
        <v/>
      </c>
      <c r="F49" s="30" t="str">
        <f aca="false">IF(ISERROR(FIND($F$2,G49)),"",ROW())</f>
        <v/>
      </c>
      <c r="G49" s="30" t="s">
        <v>25</v>
      </c>
      <c r="H49" s="30" t="n">
        <f aca="false">MATCH(G49,Installations!$A$1:$A$22,0)</f>
        <v>15</v>
      </c>
      <c r="I49" s="30" t="str">
        <f aca="true">IF(F49="","",INDIRECT("$Installations.$B"&amp;H49))</f>
        <v/>
      </c>
      <c r="J49" s="30" t="str">
        <f aca="true">IF(F49="","",INDIRECT(ADDRESS(H49,$F$3+2, , ,"Installations")))</f>
        <v/>
      </c>
      <c r="K49" s="30" t="str">
        <f aca="false">IF(ISERROR(FIND($I$2,L49)),"",ROW())</f>
        <v/>
      </c>
      <c r="L49" s="30" t="s">
        <v>39</v>
      </c>
      <c r="M49" s="30" t="n">
        <f aca="false">MATCH(L49,Recherches!$A$1:$A$41,0)</f>
        <v>9</v>
      </c>
      <c r="N49" s="30" t="str">
        <f aca="true">IF(K49="","",INDIRECT("$Recherches.$B"&amp;M49))</f>
        <v/>
      </c>
      <c r="O49" s="30" t="str">
        <f aca="true">IF(K49="","",INDIRECT(ADDRESS(M49,$I$3+2, , ,"Recherches")))</f>
        <v/>
      </c>
    </row>
    <row r="50" s="30" customFormat="true" ht="12.8" hidden="false" customHeight="false" outlineLevel="0" collapsed="false">
      <c r="A50" s="31" t="str">
        <f aca="false">IF(ISERROR(FIND($C$2,C50)),"",ROW())</f>
        <v/>
      </c>
      <c r="B50" s="31" t="n">
        <f aca="false">MATCH(C50,Ressources!$A$1:$A$21,0)</f>
        <v>14</v>
      </c>
      <c r="C50" s="31" t="s">
        <v>15</v>
      </c>
      <c r="D50" s="31" t="str">
        <f aca="true">IF(B50="","",INDIRECT("$Ressources.$B"&amp;B50))</f>
        <v>Eau</v>
      </c>
      <c r="E50" s="31" t="str">
        <f aca="true">IF(A50="","",INDIRECT(ADDRESS(B50,$C$3+2, , ,"Ressources")))</f>
        <v/>
      </c>
      <c r="F50" s="30" t="str">
        <f aca="false">IF(ISERROR(FIND($F$2,G50)),"",ROW())</f>
        <v/>
      </c>
      <c r="G50" s="30" t="s">
        <v>26</v>
      </c>
      <c r="H50" s="30" t="n">
        <f aca="false">MATCH(G50,Installations!$A$1:$A$22,0)</f>
        <v>16</v>
      </c>
      <c r="I50" s="30" t="str">
        <f aca="true">IF(F50="","",INDIRECT("$Installations.$B"&amp;H50))</f>
        <v/>
      </c>
      <c r="J50" s="30" t="str">
        <f aca="true">IF(F50="","",INDIRECT(ADDRESS(H50,$F$3+2, , ,"Installations")))</f>
        <v/>
      </c>
      <c r="K50" s="30" t="str">
        <f aca="false">IF(ISERROR(FIND($I$2,L50)),"",ROW())</f>
        <v/>
      </c>
      <c r="L50" s="30" t="s">
        <v>40</v>
      </c>
      <c r="M50" s="30" t="n">
        <f aca="false">MATCH(L50,Recherches!$A$1:$A$41,0)</f>
        <v>10</v>
      </c>
      <c r="N50" s="30" t="str">
        <f aca="true">IF(K50="","",INDIRECT("$Recherches.$B"&amp;M50))</f>
        <v/>
      </c>
      <c r="O50" s="30" t="str">
        <f aca="true">IF(K50="","",INDIRECT(ADDRESS(M50,$I$3+2, , ,"Recherches")))</f>
        <v/>
      </c>
    </row>
    <row r="51" s="30" customFormat="true" ht="12.8" hidden="false" customHeight="false" outlineLevel="0" collapsed="false">
      <c r="A51" s="31" t="str">
        <f aca="false">IF(ISERROR(FIND($C$2,C51)),"",ROW())</f>
        <v/>
      </c>
      <c r="B51" s="31" t="n">
        <f aca="false">MATCH(C51,Ressources!$A$1:$A$21,0)</f>
        <v>17</v>
      </c>
      <c r="C51" s="31" t="s">
        <v>16</v>
      </c>
      <c r="D51" s="31" t="str">
        <f aca="true">IF(B51="","",INDIRECT("$Ressources.$B"&amp;B51))</f>
        <v>Bois</v>
      </c>
      <c r="E51" s="31" t="str">
        <f aca="true">IF(A51="","",INDIRECT(ADDRESS(B51,$C$3+2, , ,"Ressources")))</f>
        <v/>
      </c>
      <c r="F51" s="30" t="str">
        <f aca="false">IF(ISERROR(FIND($F$2,G51)),"",ROW())</f>
        <v/>
      </c>
      <c r="G51" s="30" t="s">
        <v>27</v>
      </c>
      <c r="H51" s="30" t="n">
        <f aca="false">MATCH(G51,Installations!$A$1:$A$22,0)</f>
        <v>17</v>
      </c>
      <c r="I51" s="30" t="str">
        <f aca="true">IF(F51="","",INDIRECT("$Installations.$B"&amp;H51))</f>
        <v/>
      </c>
      <c r="J51" s="30" t="str">
        <f aca="true">IF(F51="","",INDIRECT(ADDRESS(H51,$F$3+2, , ,"Installations")))</f>
        <v/>
      </c>
      <c r="K51" s="30" t="str">
        <f aca="false">IF(ISERROR(FIND($I$2,L51)),"",ROW())</f>
        <v/>
      </c>
      <c r="L51" s="30" t="s">
        <v>41</v>
      </c>
      <c r="M51" s="30" t="n">
        <f aca="false">MATCH(L51,Recherches!$A$1:$A$41,0)</f>
        <v>11</v>
      </c>
      <c r="N51" s="30" t="str">
        <f aca="true">IF(K51="","",INDIRECT("$Recherches.$B"&amp;M51))</f>
        <v/>
      </c>
      <c r="O51" s="30" t="str">
        <f aca="true">IF(K51="","",INDIRECT(ADDRESS(M51,$I$3+2, , ,"Recherches")))</f>
        <v/>
      </c>
    </row>
    <row r="52" s="30" customFormat="true" ht="12.8" hidden="false" customHeight="false" outlineLevel="0" collapsed="false">
      <c r="A52" s="31" t="str">
        <f aca="false">IF(ISERROR(FIND($C$2,C52)),"",ROW())</f>
        <v/>
      </c>
      <c r="B52" s="31" t="n">
        <f aca="false">MATCH(C52,Ressources!$A$1:$A$21,0)</f>
        <v>19</v>
      </c>
      <c r="C52" s="31" t="s">
        <v>17</v>
      </c>
      <c r="D52" s="31" t="str">
        <f aca="true">IF(B52="","",INDIRECT("$Ressources.$B"&amp;B52))</f>
        <v>Bois</v>
      </c>
      <c r="E52" s="31" t="str">
        <f aca="true">IF(A52="","",INDIRECT(ADDRESS(B52,$C$3+2, , ,"Ressources")))</f>
        <v/>
      </c>
      <c r="F52" s="44" t="str">
        <f aca="false">IF(ISERROR(FIND($F$2,G52)),"",ROW())</f>
        <v/>
      </c>
      <c r="G52" s="30" t="s">
        <v>28</v>
      </c>
      <c r="H52" s="30" t="n">
        <f aca="false">MATCH(G52,Installations!$A$1:$A$22,0)</f>
        <v>19</v>
      </c>
      <c r="I52" s="30" t="str">
        <f aca="true">IF(F52="","",INDIRECT("$Installations.$B"&amp;H52))</f>
        <v/>
      </c>
      <c r="J52" s="30" t="str">
        <f aca="true">IF(F52="","",INDIRECT(ADDRESS(H52,$F$3+2, , ,"Installations")))</f>
        <v/>
      </c>
      <c r="K52" s="30" t="str">
        <f aca="false">IF(ISERROR(FIND($I$2,L52)),"",ROW())</f>
        <v/>
      </c>
      <c r="L52" s="30" t="s">
        <v>42</v>
      </c>
      <c r="M52" s="30" t="n">
        <f aca="false">MATCH(L52,Recherches!$A$1:$A$41,0)</f>
        <v>12</v>
      </c>
      <c r="N52" s="30" t="str">
        <f aca="true">IF(K52="","",INDIRECT("$Recherches.$B"&amp;M52))</f>
        <v/>
      </c>
      <c r="O52" s="30" t="str">
        <f aca="true">IF(K52="","",INDIRECT(ADDRESS(M52,$I$3+2, , ,"Recherches")))</f>
        <v/>
      </c>
    </row>
    <row r="53" s="30" customFormat="true" ht="12.8" hidden="false" customHeight="false" outlineLevel="0" collapsed="false">
      <c r="A53" s="31" t="str">
        <f aca="false">IF(ISERROR(FIND($C$2,C53)),"",ROW())</f>
        <v/>
      </c>
      <c r="B53" s="31" t="n">
        <f aca="false">MATCH(C53,Ressources!$A$1:$A$21,0)</f>
        <v>21</v>
      </c>
      <c r="C53" s="31" t="s">
        <v>18</v>
      </c>
      <c r="D53" s="31" t="str">
        <f aca="true">IF(B53="","",INDIRECT("$Ressources.$B"&amp;B53))</f>
        <v>Bois</v>
      </c>
      <c r="E53" s="31" t="str">
        <f aca="true">IF(A53="","",INDIRECT(ADDRESS(B53,$C$3+2, , ,"Ressources")))</f>
        <v/>
      </c>
      <c r="F53" s="30" t="str">
        <f aca="false">IF(ISERROR(FIND($F$2,G53)),"",ROW())</f>
        <v/>
      </c>
      <c r="G53" s="30" t="s">
        <v>29</v>
      </c>
      <c r="H53" s="30" t="n">
        <f aca="false">MATCH(G53,Installations!$A$1:$A$22,0)</f>
        <v>21</v>
      </c>
      <c r="I53" s="30" t="str">
        <f aca="true">IF(F53="","",INDIRECT("$Installations.$B"&amp;H53))</f>
        <v/>
      </c>
      <c r="J53" s="30" t="str">
        <f aca="true">IF(F53="","",INDIRECT(ADDRESS(H53,$F$3+2, , ,"Installations")))</f>
        <v/>
      </c>
      <c r="K53" s="30" t="str">
        <f aca="false">IF(ISERROR(FIND($I$2,L53)),"",ROW())</f>
        <v/>
      </c>
      <c r="L53" s="30" t="s">
        <v>43</v>
      </c>
      <c r="M53" s="30" t="n">
        <f aca="false">MATCH(L53,Recherches!$A$1:$A$41,0)</f>
        <v>13</v>
      </c>
      <c r="N53" s="30" t="str">
        <f aca="true">IF(K53="","",INDIRECT("$Recherches.$B"&amp;M53))</f>
        <v/>
      </c>
      <c r="O53" s="30" t="str">
        <f aca="true">IF(K53="","",INDIRECT(ADDRESS(M53,$I$3+2, , ,"Recherches")))</f>
        <v/>
      </c>
    </row>
    <row r="54" s="30" customFormat="true" ht="13.8" hidden="false" customHeight="false" outlineLevel="0" collapsed="false">
      <c r="A54" s="45"/>
      <c r="E54" s="38"/>
      <c r="F54" s="30" t="str">
        <f aca="false">IF(ISERROR(FIND($F$2,G54)),"",ROW())</f>
        <v/>
      </c>
      <c r="G54" s="30" t="s">
        <v>31</v>
      </c>
      <c r="H54" s="30" t="n">
        <f aca="false">MATCH(G54,Installations!$A$1:$A$22,0)</f>
        <v>22</v>
      </c>
      <c r="I54" s="30" t="str">
        <f aca="true">IF(F54="","",INDIRECT("$Installations.$B"&amp;H54))</f>
        <v/>
      </c>
      <c r="J54" s="44" t="str">
        <f aca="true">IF(F54="","",INDIRECT(ADDRESS(H54,$F$3+2, , ,"Installations")))</f>
        <v/>
      </c>
      <c r="K54" s="30" t="str">
        <f aca="false">IF(ISERROR(FIND($I$2,L54)),"",ROW())</f>
        <v/>
      </c>
      <c r="L54" s="30" t="s">
        <v>44</v>
      </c>
      <c r="M54" s="30" t="n">
        <f aca="false">MATCH(L54,Recherches!$A$1:$A$41,0)</f>
        <v>14</v>
      </c>
      <c r="N54" s="30" t="str">
        <f aca="true">IF(K54="","",INDIRECT("$Recherches.$B"&amp;M54))</f>
        <v/>
      </c>
      <c r="O54" s="30" t="str">
        <f aca="true">IF(K54="","",INDIRECT(ADDRESS(M54,$I$3+2, , ,"Recherches")))</f>
        <v/>
      </c>
    </row>
    <row r="55" s="30" customFormat="true" ht="13.8" hidden="false" customHeight="false" outlineLevel="0" collapsed="false">
      <c r="A55" s="45"/>
      <c r="K55" s="30" t="str">
        <f aca="false">IF(ISERROR(FIND($I$2,L55)),"",ROW())</f>
        <v/>
      </c>
      <c r="L55" s="30" t="s">
        <v>45</v>
      </c>
      <c r="M55" s="30" t="n">
        <f aca="false">MATCH(L55,Recherches!$A$1:$A$41,0)</f>
        <v>15</v>
      </c>
      <c r="N55" s="30" t="str">
        <f aca="true">IF(K55="","",INDIRECT("$Recherches.$B"&amp;M55))</f>
        <v/>
      </c>
      <c r="O55" s="30" t="str">
        <f aca="true">IF(K55="","",INDIRECT(ADDRESS(M55,$I$3+2, , ,"Recherches")))</f>
        <v/>
      </c>
    </row>
    <row r="56" s="30" customFormat="true" ht="13.8" hidden="false" customHeight="false" outlineLevel="0" collapsed="false">
      <c r="A56" s="45"/>
      <c r="K56" s="44" t="n">
        <f aca="false">IF(ISERROR(FIND($I$2,L56)),"",ROW())</f>
        <v>56</v>
      </c>
      <c r="L56" s="30" t="s">
        <v>46</v>
      </c>
      <c r="M56" s="30" t="n">
        <f aca="false">MATCH(L56,Recherches!$A$1:$A$41,0)</f>
        <v>16</v>
      </c>
      <c r="N56" s="30" t="str">
        <f aca="true">IF(K56="","",INDIRECT("$Recherches.$B"&amp;M56))</f>
        <v>Ouv</v>
      </c>
      <c r="O56" s="30" t="n">
        <f aca="true">IF(K56="","",INDIRECT(ADDRESS(M56,$I$3+2, , ,"Recherches")))</f>
        <v>72.2</v>
      </c>
    </row>
    <row r="57" s="30" customFormat="true" ht="13.8" hidden="false" customHeight="false" outlineLevel="0" collapsed="false">
      <c r="A57" s="45"/>
      <c r="K57" s="44" t="n">
        <f aca="false">IF(ISERROR(FIND($I$2,L57)),"",ROW())</f>
        <v>57</v>
      </c>
      <c r="L57" s="30" t="s">
        <v>47</v>
      </c>
      <c r="M57" s="30" t="n">
        <f aca="false">MATCH(L57,Recherches!$A$1:$A$41,0)</f>
        <v>17</v>
      </c>
      <c r="N57" s="30" t="str">
        <f aca="true">IF(K57="","",INDIRECT("$Recherches.$B"&amp;M57))</f>
        <v>Food</v>
      </c>
      <c r="O57" s="30" t="n">
        <f aca="true">IF(K57="","",INDIRECT(ADDRESS(M57,$I$3+2, , ,"Recherches")))</f>
        <v>3610</v>
      </c>
    </row>
    <row r="58" s="30" customFormat="true" ht="13.8" hidden="false" customHeight="false" outlineLevel="0" collapsed="false">
      <c r="A58" s="46"/>
      <c r="K58" s="44" t="n">
        <f aca="false">IF(ISERROR(FIND($I$2,L58)),"",ROW())</f>
        <v>58</v>
      </c>
      <c r="L58" s="30" t="s">
        <v>48</v>
      </c>
      <c r="M58" s="30" t="n">
        <f aca="false">MATCH(L58,Recherches!$A$1:$A$41,0)</f>
        <v>18</v>
      </c>
      <c r="N58" s="30" t="str">
        <f aca="true">IF(K58="","",INDIRECT("$Recherches.$B"&amp;M58))</f>
        <v>Bois</v>
      </c>
      <c r="O58" s="30" t="n">
        <f aca="true">IF(K58="","",INDIRECT(ADDRESS(M58,$I$3+2, , ,"Recherches")))</f>
        <v>3610</v>
      </c>
    </row>
    <row r="59" s="30" customFormat="true" ht="13.8" hidden="false" customHeight="false" outlineLevel="0" collapsed="false">
      <c r="A59" s="47"/>
      <c r="K59" s="30" t="str">
        <f aca="false">IF(ISERROR(FIND($I$2,L59)),"",ROW())</f>
        <v/>
      </c>
      <c r="L59" s="30" t="s">
        <v>49</v>
      </c>
      <c r="M59" s="30" t="n">
        <f aca="false">MATCH(L59,Recherches!$A$1:$A$41,0)</f>
        <v>19</v>
      </c>
      <c r="N59" s="30" t="str">
        <f aca="true">IF(K59="","",INDIRECT("$Recherches.$B"&amp;M59))</f>
        <v/>
      </c>
      <c r="O59" s="30" t="str">
        <f aca="true">IF(K59="","",INDIRECT(ADDRESS(M59,$I$3+2, , ,"Recherches")))</f>
        <v/>
      </c>
    </row>
    <row r="60" s="30" customFormat="true" ht="13.8" hidden="false" customHeight="false" outlineLevel="0" collapsed="false">
      <c r="A60" s="47"/>
      <c r="K60" s="30" t="str">
        <f aca="false">IF(ISERROR(FIND($I$2,L60)),"",ROW())</f>
        <v/>
      </c>
      <c r="L60" s="30" t="s">
        <v>50</v>
      </c>
      <c r="M60" s="30" t="n">
        <f aca="false">MATCH(L60,Recherches!$A$1:$A$41,0)</f>
        <v>20</v>
      </c>
      <c r="N60" s="30" t="str">
        <f aca="true">IF(K60="","",INDIRECT("$Recherches.$B"&amp;M60))</f>
        <v/>
      </c>
      <c r="O60" s="30" t="str">
        <f aca="true">IF(K60="","",INDIRECT(ADDRESS(M60,$I$3+2, , ,"Recherches")))</f>
        <v/>
      </c>
    </row>
    <row r="61" s="30" customFormat="true" ht="13.8" hidden="false" customHeight="false" outlineLevel="0" collapsed="false">
      <c r="A61" s="47"/>
      <c r="K61" s="30" t="str">
        <f aca="false">IF(ISERROR(FIND($I$2,L61)),"",ROW())</f>
        <v/>
      </c>
      <c r="L61" s="30" t="s">
        <v>51</v>
      </c>
      <c r="M61" s="30" t="n">
        <f aca="false">MATCH(L61,Recherches!$A$1:$A$41,0)</f>
        <v>21</v>
      </c>
      <c r="N61" s="30" t="str">
        <f aca="true">IF(K61="","",INDIRECT("$Recherches.$B"&amp;M61))</f>
        <v/>
      </c>
      <c r="O61" s="30" t="str">
        <f aca="true">IF(K61="","",INDIRECT(ADDRESS(M61,$I$3+2, , ,"Recherches")))</f>
        <v/>
      </c>
    </row>
    <row r="62" s="30" customFormat="true" ht="13.8" hidden="false" customHeight="false" outlineLevel="0" collapsed="false">
      <c r="A62" s="47"/>
      <c r="K62" s="30" t="str">
        <f aca="false">IF(ISERROR(FIND($I$2,L62)),"",ROW())</f>
        <v/>
      </c>
      <c r="L62" s="30" t="s">
        <v>52</v>
      </c>
      <c r="M62" s="30" t="n">
        <f aca="false">MATCH(L62,Recherches!$A$1:$A$41,0)</f>
        <v>22</v>
      </c>
      <c r="N62" s="30" t="str">
        <f aca="true">IF(K62="","",INDIRECT("$Recherches.$B"&amp;M62))</f>
        <v/>
      </c>
      <c r="O62" s="30" t="str">
        <f aca="true">IF(K62="","",INDIRECT(ADDRESS(M62,$I$3+2, , ,"Recherches")))</f>
        <v/>
      </c>
    </row>
    <row r="63" s="30" customFormat="true" ht="13.8" hidden="false" customHeight="false" outlineLevel="0" collapsed="false">
      <c r="A63" s="47"/>
      <c r="K63" s="44" t="str">
        <f aca="false">IF(ISERROR(FIND($I$2,L63)),"",ROW())</f>
        <v/>
      </c>
      <c r="L63" s="30" t="s">
        <v>53</v>
      </c>
      <c r="M63" s="30" t="n">
        <f aca="false">MATCH(L63,Recherches!$A$1:$A$41,0)</f>
        <v>23</v>
      </c>
      <c r="N63" s="30" t="str">
        <f aca="true">IF(K63="","",INDIRECT("$Recherches.$B"&amp;M63))</f>
        <v/>
      </c>
      <c r="O63" s="30" t="str">
        <f aca="true">IF(K63="","",INDIRECT(ADDRESS(M63,$I$3+2, , ,"Recherches")))</f>
        <v/>
      </c>
    </row>
    <row r="64" s="30" customFormat="true" ht="13.8" hidden="false" customHeight="false" outlineLevel="0" collapsed="false">
      <c r="A64" s="47"/>
      <c r="K64" s="44" t="str">
        <f aca="false">IF(ISERROR(FIND($I$2,L64)),"",ROW())</f>
        <v/>
      </c>
      <c r="L64" s="30" t="s">
        <v>54</v>
      </c>
      <c r="M64" s="30" t="n">
        <f aca="false">MATCH(L64,Recherches!$A$1:$A$41,0)</f>
        <v>24</v>
      </c>
      <c r="N64" s="30" t="str">
        <f aca="true">IF(K64="","",INDIRECT("$Recherches.$B"&amp;M64))</f>
        <v/>
      </c>
      <c r="O64" s="30" t="str">
        <f aca="true">IF(K64="","",INDIRECT(ADDRESS(M64,$I$3+2, , ,"Recherches")))</f>
        <v/>
      </c>
    </row>
    <row r="65" s="30" customFormat="true" ht="13.8" hidden="false" customHeight="false" outlineLevel="0" collapsed="false">
      <c r="A65" s="47"/>
      <c r="K65" s="30" t="str">
        <f aca="false">IF(ISERROR(FIND($I$2,L65)),"",ROW())</f>
        <v/>
      </c>
      <c r="L65" s="30" t="s">
        <v>55</v>
      </c>
      <c r="M65" s="30" t="n">
        <f aca="false">MATCH(L65,Recherches!$A$1:$A$41,0)</f>
        <v>25</v>
      </c>
      <c r="N65" s="30" t="str">
        <f aca="true">IF(K65="","",INDIRECT("$Recherches.$B"&amp;M65))</f>
        <v/>
      </c>
      <c r="O65" s="30" t="str">
        <f aca="true">IF(K65="","",INDIRECT(ADDRESS(M65,$I$3+2, , ,"Recherches")))</f>
        <v/>
      </c>
    </row>
    <row r="66" s="30" customFormat="true" ht="13.8" hidden="false" customHeight="false" outlineLevel="0" collapsed="false">
      <c r="A66" s="47"/>
      <c r="K66" s="30" t="str">
        <f aca="false">IF(ISERROR(FIND($I$2,L66)),"",ROW())</f>
        <v/>
      </c>
      <c r="L66" s="30" t="s">
        <v>56</v>
      </c>
      <c r="M66" s="30" t="n">
        <f aca="false">MATCH(L66,Recherches!$A$1:$A$41,0)</f>
        <v>26</v>
      </c>
      <c r="N66" s="30" t="str">
        <f aca="true">IF(K66="","",INDIRECT("$Recherches.$B"&amp;M66))</f>
        <v/>
      </c>
      <c r="O66" s="30" t="str">
        <f aca="true">IF(K66="","",INDIRECT(ADDRESS(M66,$I$3+2, , ,"Recherches")))</f>
        <v/>
      </c>
    </row>
    <row r="67" s="30" customFormat="true" ht="13.8" hidden="false" customHeight="false" outlineLevel="0" collapsed="false">
      <c r="A67" s="47"/>
      <c r="K67" s="30" t="str">
        <f aca="false">IF(ISERROR(FIND($I$2,L67)),"",ROW())</f>
        <v/>
      </c>
      <c r="L67" s="30" t="s">
        <v>57</v>
      </c>
      <c r="M67" s="30" t="n">
        <f aca="false">MATCH(L67,Recherches!$A$1:$A$41,0)</f>
        <v>27</v>
      </c>
      <c r="N67" s="30" t="str">
        <f aca="true">IF(K67="","",INDIRECT("$Recherches.$B"&amp;M67))</f>
        <v/>
      </c>
      <c r="O67" s="30" t="str">
        <f aca="true">IF(K67="","",INDIRECT(ADDRESS(M67,$I$3+2, , ,"Recherches")))</f>
        <v/>
      </c>
    </row>
    <row r="68" s="30" customFormat="true" ht="13.8" hidden="false" customHeight="false" outlineLevel="0" collapsed="false">
      <c r="A68" s="47"/>
      <c r="K68" s="30" t="str">
        <f aca="false">IF(ISERROR(FIND($I$2,L68)),"",ROW())</f>
        <v/>
      </c>
      <c r="L68" s="30" t="s">
        <v>58</v>
      </c>
      <c r="M68" s="30" t="n">
        <f aca="false">MATCH(L68,Recherches!$A$1:$A$41,0)</f>
        <v>28</v>
      </c>
      <c r="N68" s="30" t="str">
        <f aca="true">IF(K68="","",INDIRECT("$Recherches.$B"&amp;M68))</f>
        <v/>
      </c>
      <c r="O68" s="30" t="str">
        <f aca="true">IF(K68="","",INDIRECT(ADDRESS(M68,$I$3+2, , ,"Recherches")))</f>
        <v/>
      </c>
    </row>
    <row r="69" s="30" customFormat="true" ht="13.8" hidden="false" customHeight="false" outlineLevel="0" collapsed="false">
      <c r="A69" s="47"/>
      <c r="K69" s="30" t="str">
        <f aca="false">IF(ISERROR(FIND($I$2,L69)),"",ROW())</f>
        <v/>
      </c>
      <c r="L69" s="30" t="s">
        <v>59</v>
      </c>
      <c r="M69" s="30" t="n">
        <f aca="false">MATCH(L69,Recherches!$A$1:$A$41,0)</f>
        <v>29</v>
      </c>
      <c r="N69" s="30" t="str">
        <f aca="true">IF(K69="","",INDIRECT("$Recherches.$B"&amp;M69))</f>
        <v/>
      </c>
      <c r="O69" s="30" t="str">
        <f aca="true">IF(K69="","",INDIRECT(ADDRESS(M69,$I$3+2, , ,"Recherches")))</f>
        <v/>
      </c>
    </row>
    <row r="70" s="30" customFormat="true" ht="13.8" hidden="false" customHeight="false" outlineLevel="0" collapsed="false">
      <c r="A70" s="47"/>
      <c r="K70" s="30" t="str">
        <f aca="false">IF(ISERROR(FIND($I$2,L70)),"",ROW())</f>
        <v/>
      </c>
      <c r="L70" s="30" t="s">
        <v>60</v>
      </c>
      <c r="M70" s="30" t="n">
        <f aca="false">MATCH(L70,Recherches!$A$1:$A$41,0)</f>
        <v>30</v>
      </c>
      <c r="N70" s="30" t="str">
        <f aca="true">IF(K70="","",INDIRECT("$Recherches.$B"&amp;M70))</f>
        <v/>
      </c>
      <c r="O70" s="30" t="str">
        <f aca="true">IF(K70="","",INDIRECT(ADDRESS(M70,$I$3+2, , ,"Recherches")))</f>
        <v/>
      </c>
    </row>
    <row r="71" s="30" customFormat="true" ht="13.8" hidden="false" customHeight="false" outlineLevel="0" collapsed="false">
      <c r="A71" s="47"/>
      <c r="K71" s="30" t="str">
        <f aca="false">IF(ISERROR(FIND($I$2,L71)),"",ROW())</f>
        <v/>
      </c>
      <c r="L71" s="30" t="s">
        <v>61</v>
      </c>
      <c r="M71" s="30" t="n">
        <f aca="false">MATCH(L71,Recherches!$A$1:$A$41,0)</f>
        <v>31</v>
      </c>
      <c r="N71" s="30" t="str">
        <f aca="true">IF(K71="","",INDIRECT("$Recherches.$B"&amp;M71))</f>
        <v/>
      </c>
      <c r="O71" s="30" t="str">
        <f aca="true">IF(K71="","",INDIRECT(ADDRESS(M71,$I$3+2, , ,"Recherches")))</f>
        <v/>
      </c>
    </row>
    <row r="72" s="30" customFormat="true" ht="13.8" hidden="false" customHeight="false" outlineLevel="0" collapsed="false">
      <c r="A72" s="47"/>
      <c r="K72" s="30" t="str">
        <f aca="false">IF(ISERROR(FIND($I$2,L72)),"",ROW())</f>
        <v/>
      </c>
      <c r="L72" s="30" t="s">
        <v>62</v>
      </c>
      <c r="M72" s="30" t="n">
        <f aca="false">MATCH(L72,Recherches!$A$1:$A$41,0)</f>
        <v>32</v>
      </c>
      <c r="N72" s="30" t="str">
        <f aca="true">IF(K72="","",INDIRECT("$Recherches.$B"&amp;M72))</f>
        <v/>
      </c>
      <c r="O72" s="30" t="str">
        <f aca="true">IF(K72="","",INDIRECT(ADDRESS(M72,$I$3+2, , ,"Recherches")))</f>
        <v/>
      </c>
    </row>
    <row r="73" s="30" customFormat="true" ht="13.8" hidden="false" customHeight="false" outlineLevel="0" collapsed="false">
      <c r="A73" s="47"/>
      <c r="K73" s="30" t="str">
        <f aca="false">IF(ISERROR(FIND($I$2,L73)),"",ROW())</f>
        <v/>
      </c>
      <c r="L73" s="30" t="s">
        <v>63</v>
      </c>
      <c r="M73" s="30" t="n">
        <f aca="false">MATCH(L73,Recherches!$A$1:$A$41,0)</f>
        <v>33</v>
      </c>
      <c r="N73" s="30" t="str">
        <f aca="true">IF(K73="","",INDIRECT("$Recherches.$B"&amp;M73))</f>
        <v/>
      </c>
      <c r="O73" s="30" t="str">
        <f aca="true">IF(K73="","",INDIRECT(ADDRESS(M73,$I$3+2, , ,"Recherches")))</f>
        <v/>
      </c>
    </row>
    <row r="74" s="30" customFormat="true" ht="15.75" hidden="false" customHeight="true" outlineLevel="0" collapsed="false">
      <c r="K74" s="30" t="str">
        <f aca="false">IF(ISERROR(FIND($I$2,L74)),"",ROW())</f>
        <v/>
      </c>
      <c r="L74" s="30" t="s">
        <v>64</v>
      </c>
      <c r="M74" s="30" t="n">
        <f aca="false">MATCH(L74,Recherches!$A$1:$A$41,0)</f>
        <v>34</v>
      </c>
      <c r="N74" s="30" t="str">
        <f aca="true">IF(K74="","",INDIRECT("$Recherches.$B"&amp;M74))</f>
        <v/>
      </c>
      <c r="O74" s="30" t="str">
        <f aca="true">IF(K74="","",INDIRECT(ADDRESS(M74,$I$3+2, , ,"Recherches")))</f>
        <v/>
      </c>
    </row>
    <row r="75" s="30" customFormat="true" ht="15.75" hidden="false" customHeight="true" outlineLevel="0" collapsed="false">
      <c r="K75" s="30" t="str">
        <f aca="false">IF(ISERROR(FIND($I$2,L75)),"",ROW())</f>
        <v/>
      </c>
      <c r="L75" s="30" t="s">
        <v>65</v>
      </c>
      <c r="M75" s="30" t="n">
        <f aca="false">MATCH(L75,Recherches!$A$1:$A$41,0)</f>
        <v>35</v>
      </c>
      <c r="N75" s="30" t="str">
        <f aca="true">IF(K75="","",INDIRECT("$Recherches.$B"&amp;M75))</f>
        <v/>
      </c>
      <c r="O75" s="30" t="str">
        <f aca="true">IF(K75="","",INDIRECT(ADDRESS(M75,$I$3+2, , ,"Recherches")))</f>
        <v/>
      </c>
    </row>
    <row r="76" s="30" customFormat="true" ht="15.75" hidden="false" customHeight="true" outlineLevel="0" collapsed="false">
      <c r="K76" s="30" t="str">
        <f aca="false">IF(ISERROR(FIND($I$2,L76)),"",ROW())</f>
        <v/>
      </c>
      <c r="L76" s="30" t="s">
        <v>67</v>
      </c>
      <c r="M76" s="30" t="n">
        <f aca="false">MATCH(L76,Recherches!$A$1:$A$41,0)</f>
        <v>36</v>
      </c>
      <c r="N76" s="30" t="str">
        <f aca="true">IF(K76="","",INDIRECT("$Recherches.$B"&amp;M76))</f>
        <v/>
      </c>
      <c r="O76" s="30" t="str">
        <f aca="true">IF(K76="","",INDIRECT(ADDRESS(M76,$I$3+2, , ,"Recherches")))</f>
        <v/>
      </c>
    </row>
    <row r="77" s="30" customFormat="true" ht="15.75" hidden="false" customHeight="true" outlineLevel="0" collapsed="false">
      <c r="K77" s="30" t="str">
        <f aca="false">IF(ISERROR(FIND($I$2,L77)),"",ROW())</f>
        <v/>
      </c>
      <c r="L77" s="30" t="s">
        <v>68</v>
      </c>
      <c r="M77" s="30" t="n">
        <f aca="false">MATCH(L77,Recherches!$A$1:$A$41,0)</f>
        <v>37</v>
      </c>
      <c r="N77" s="30" t="str">
        <f aca="true">IF(K77="","",INDIRECT("$Recherches.$B"&amp;M77))</f>
        <v/>
      </c>
      <c r="O77" s="30" t="str">
        <f aca="true">IF(K77="","",INDIRECT(ADDRESS(M77,$I$3+2, , ,"Recherches")))</f>
        <v/>
      </c>
    </row>
    <row r="78" s="30" customFormat="true" ht="15.75" hidden="false" customHeight="true" outlineLevel="0" collapsed="false">
      <c r="K78" s="30" t="str">
        <f aca="false">IF(ISERROR(FIND($I$2,L78)),"",ROW())</f>
        <v/>
      </c>
      <c r="L78" s="30" t="s">
        <v>69</v>
      </c>
      <c r="M78" s="30" t="n">
        <f aca="false">MATCH(L78,Recherches!$A$1:$A$41,0)</f>
        <v>38</v>
      </c>
      <c r="N78" s="30" t="str">
        <f aca="true">IF(K78="","",INDIRECT("$Recherches.$B"&amp;M78))</f>
        <v/>
      </c>
      <c r="O78" s="30" t="str">
        <f aca="true">IF(K78="","",INDIRECT(ADDRESS(M78,$I$3+2, , ,"Recherches")))</f>
        <v/>
      </c>
    </row>
    <row r="79" s="30" customFormat="true" ht="15.75" hidden="false" customHeight="true" outlineLevel="0" collapsed="false">
      <c r="K79" s="30" t="str">
        <f aca="false">IF(ISERROR(FIND($I$2,L79)),"",ROW())</f>
        <v/>
      </c>
      <c r="L79" s="30" t="s">
        <v>70</v>
      </c>
      <c r="M79" s="30" t="n">
        <f aca="false">MATCH(L79,Recherches!$A$1:$A$41,0)</f>
        <v>39</v>
      </c>
      <c r="N79" s="30" t="str">
        <f aca="true">IF(K79="","",INDIRECT("$Recherches.$B"&amp;M79))</f>
        <v/>
      </c>
      <c r="O79" s="30" t="str">
        <f aca="true">IF(K79="","",INDIRECT(ADDRESS(M79,$I$3+2, , ,"Recherches")))</f>
        <v/>
      </c>
    </row>
    <row r="80" s="30" customFormat="true" ht="15.75" hidden="false" customHeight="true" outlineLevel="0" collapsed="false">
      <c r="K80" s="30" t="str">
        <f aca="false">IF(ISERROR(FIND($I$2,L80)),"",ROW())</f>
        <v/>
      </c>
      <c r="L80" s="30" t="s">
        <v>71</v>
      </c>
      <c r="M80" s="30" t="n">
        <f aca="false">MATCH(L80,Recherches!$A$1:$A$41,0)</f>
        <v>40</v>
      </c>
      <c r="N80" s="30" t="str">
        <f aca="true">IF(K80="","",INDIRECT("$Recherches.$B"&amp;M80))</f>
        <v/>
      </c>
      <c r="O80" s="30" t="str">
        <f aca="true">IF(K80="","",INDIRECT(ADDRESS(M80,$I$3+2, , ,"Recherches")))</f>
        <v/>
      </c>
    </row>
    <row r="81" s="30" customFormat="true" ht="15.75" hidden="false" customHeight="true" outlineLevel="0" collapsed="false">
      <c r="K81" s="30" t="str">
        <f aca="false">IF(ISERROR(FIND($I$2,L81)),"",ROW())</f>
        <v/>
      </c>
      <c r="L81" s="30" t="s">
        <v>72</v>
      </c>
      <c r="M81" s="30" t="n">
        <f aca="false">MATCH(L81,Recherches!$A$1:$A$41,0)</f>
        <v>41</v>
      </c>
      <c r="N81" s="30" t="str">
        <f aca="true">IF(K81="","",INDIRECT("$Recherches.$B"&amp;M81))</f>
        <v/>
      </c>
      <c r="O81" s="30" t="str">
        <f aca="true">IF(K81="","",INDIRECT(ADDRESS(M81,$I$3+2, , ,"Recherches")))</f>
        <v/>
      </c>
    </row>
  </sheetData>
  <mergeCells count="1">
    <mergeCell ref="A5:A9"/>
  </mergeCells>
  <dataValidations count="6">
    <dataValidation allowBlank="true" operator="between" prompt="Cliquer pour choisir" showDropDown="false" showErrorMessage="false" showInputMessage="true" sqref="I2" type="list">
      <formula1>'Feuille 8'!$C$1:$C$16</formula1>
      <formula2>0</formula2>
    </dataValidation>
    <dataValidation allowBlank="true" operator="between" prompt="Cliquer pour choisir" showDropDown="false" showErrorMessage="false" showInputMessage="true" sqref="F2" type="list">
      <formula1>'Feuille 8'!$B$1:$B$10</formula1>
      <formula2>0</formula2>
    </dataValidation>
    <dataValidation allowBlank="true" operator="between" prompt="Cliquer pour choisir" showDropDown="false" showErrorMessage="false" showInputMessage="true" sqref="C3" type="list">
      <formula1>Ressources!$C$1:$AH$1</formula1>
      <formula2>0</formula2>
    </dataValidation>
    <dataValidation allowBlank="true" operator="between" prompt="Cliquer pour choisir" showDropDown="false" showErrorMessage="false" showInputMessage="true" sqref="F3" type="list">
      <formula1>Installations!$C$1:$AH$1</formula1>
      <formula2>0</formula2>
    </dataValidation>
    <dataValidation allowBlank="true" operator="between" prompt="Cliquer pour choisir" showDropDown="false" showErrorMessage="true" showInputMessage="true" sqref="C2" type="list">
      <formula1>'Feuille 8'!$A$1:$A$7</formula1>
      <formula2>0</formula2>
    </dataValidation>
    <dataValidation allowBlank="true" operator="between" prompt="Cliquer pour choisir" showDropDown="false" showErrorMessage="false" showInputMessage="true" sqref="I3" type="list">
      <formula1>Recherches!$C$1:$AH$1</formula1>
      <formula2>0</formula2>
    </dataValidation>
  </dataValidation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5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 zeroHeight="false" outlineLevelRow="0" outlineLevelCol="0"/>
  <cols>
    <col collapsed="false" customWidth="true" hidden="false" outlineLevel="0" max="1" min="1" style="0" width="19.99"/>
    <col collapsed="false" customWidth="true" hidden="false" outlineLevel="0" max="2" min="2" style="0" width="20.3"/>
    <col collapsed="false" customWidth="true" hidden="false" outlineLevel="0" max="3" min="3" style="0" width="20.86"/>
    <col collapsed="false" customWidth="true" hidden="false" outlineLevel="0" max="1025" min="4" style="0" width="14.43"/>
  </cols>
  <sheetData>
    <row r="1" customFormat="false" ht="15.75" hidden="false" customHeight="false" outlineLevel="0" collapsed="false">
      <c r="A1" s="48" t="s">
        <v>78</v>
      </c>
      <c r="B1" s="48" t="s">
        <v>79</v>
      </c>
      <c r="C1" s="48" t="s">
        <v>80</v>
      </c>
    </row>
    <row r="2" customFormat="false" ht="15.75" hidden="false" customHeight="false" outlineLevel="0" collapsed="false">
      <c r="A2" s="49" t="s">
        <v>81</v>
      </c>
      <c r="B2" s="6" t="s">
        <v>19</v>
      </c>
      <c r="C2" s="49" t="s">
        <v>82</v>
      </c>
    </row>
    <row r="3" customFormat="false" ht="15.75" hidden="false" customHeight="false" outlineLevel="0" collapsed="false">
      <c r="A3" s="49" t="s">
        <v>74</v>
      </c>
      <c r="B3" s="6" t="s">
        <v>20</v>
      </c>
      <c r="C3" s="49" t="s">
        <v>83</v>
      </c>
    </row>
    <row r="4" customFormat="false" ht="15.75" hidden="false" customHeight="false" outlineLevel="0" collapsed="false">
      <c r="A4" s="49" t="s">
        <v>84</v>
      </c>
      <c r="B4" s="6" t="s">
        <v>21</v>
      </c>
      <c r="C4" s="6" t="s">
        <v>39</v>
      </c>
    </row>
    <row r="5" customFormat="false" ht="15.75" hidden="false" customHeight="false" outlineLevel="0" collapsed="false">
      <c r="A5" s="3" t="s">
        <v>16</v>
      </c>
      <c r="B5" s="50" t="s">
        <v>22</v>
      </c>
      <c r="C5" s="51" t="s">
        <v>85</v>
      </c>
    </row>
    <row r="6" customFormat="false" ht="15.75" hidden="false" customHeight="false" outlineLevel="0" collapsed="false">
      <c r="A6" s="3" t="s">
        <v>17</v>
      </c>
      <c r="B6" s="50" t="s">
        <v>23</v>
      </c>
      <c r="C6" s="51" t="s">
        <v>86</v>
      </c>
    </row>
    <row r="7" customFormat="false" ht="15.75" hidden="false" customHeight="false" outlineLevel="0" collapsed="false">
      <c r="A7" s="52" t="s">
        <v>18</v>
      </c>
      <c r="B7" s="50" t="s">
        <v>24</v>
      </c>
      <c r="C7" s="51" t="s">
        <v>75</v>
      </c>
    </row>
    <row r="8" customFormat="false" ht="15.75" hidden="false" customHeight="false" outlineLevel="0" collapsed="false">
      <c r="A8" s="53"/>
      <c r="B8" s="51" t="s">
        <v>87</v>
      </c>
      <c r="C8" s="49" t="s">
        <v>88</v>
      </c>
    </row>
    <row r="9" customFormat="false" ht="15.75" hidden="false" customHeight="false" outlineLevel="0" collapsed="false">
      <c r="A9" s="53"/>
      <c r="B9" s="50" t="s">
        <v>28</v>
      </c>
      <c r="C9" s="49" t="s">
        <v>89</v>
      </c>
    </row>
    <row r="10" customFormat="false" ht="15.75" hidden="false" customHeight="false" outlineLevel="0" collapsed="false">
      <c r="A10" s="53"/>
      <c r="B10" s="51" t="s">
        <v>90</v>
      </c>
      <c r="C10" s="49" t="s">
        <v>91</v>
      </c>
    </row>
    <row r="11" customFormat="false" ht="15.75" hidden="false" customHeight="false" outlineLevel="0" collapsed="false">
      <c r="A11" s="53"/>
      <c r="B11" s="54"/>
      <c r="C11" s="49" t="s">
        <v>92</v>
      </c>
    </row>
    <row r="12" customFormat="false" ht="15.75" hidden="false" customHeight="false" outlineLevel="0" collapsed="false">
      <c r="A12" s="53"/>
      <c r="B12" s="54"/>
      <c r="C12" s="49" t="s">
        <v>93</v>
      </c>
    </row>
    <row r="13" customFormat="false" ht="15.75" hidden="false" customHeight="false" outlineLevel="0" collapsed="false">
      <c r="A13" s="53"/>
      <c r="B13" s="54"/>
      <c r="C13" s="49" t="s">
        <v>94</v>
      </c>
    </row>
    <row r="14" customFormat="false" ht="15.75" hidden="false" customHeight="false" outlineLevel="0" collapsed="false">
      <c r="A14" s="53"/>
      <c r="B14" s="54"/>
      <c r="C14" s="49" t="s">
        <v>95</v>
      </c>
    </row>
    <row r="15" customFormat="false" ht="15.75" hidden="false" customHeight="false" outlineLevel="0" collapsed="false">
      <c r="A15" s="53"/>
      <c r="B15" s="54"/>
      <c r="C15" s="49" t="s">
        <v>96</v>
      </c>
    </row>
    <row r="16" customFormat="false" ht="15.75" hidden="false" customHeight="false" outlineLevel="0" collapsed="false">
      <c r="A16" s="53"/>
      <c r="B16" s="54"/>
      <c r="C16" s="49" t="s">
        <v>97</v>
      </c>
    </row>
    <row r="17" customFormat="false" ht="15.75" hidden="false" customHeight="false" outlineLevel="0" collapsed="false">
      <c r="A17" s="53"/>
      <c r="B17" s="54"/>
      <c r="C17" s="55"/>
    </row>
    <row r="18" customFormat="false" ht="15.75" hidden="false" customHeight="false" outlineLevel="0" collapsed="false">
      <c r="A18" s="53"/>
      <c r="B18" s="54"/>
      <c r="C18" s="55"/>
    </row>
    <row r="19" customFormat="false" ht="15.75" hidden="false" customHeight="false" outlineLevel="0" collapsed="false">
      <c r="A19" s="53"/>
      <c r="B19" s="54"/>
      <c r="C19" s="55"/>
    </row>
    <row r="20" customFormat="false" ht="15.75" hidden="false" customHeight="false" outlineLevel="0" collapsed="false">
      <c r="A20" s="53"/>
      <c r="B20" s="54"/>
      <c r="C20" s="55"/>
    </row>
    <row r="21" customFormat="false" ht="15.75" hidden="false" customHeight="false" outlineLevel="0" collapsed="false">
      <c r="B21" s="54"/>
      <c r="C21" s="55"/>
    </row>
    <row r="22" customFormat="false" ht="15.75" hidden="false" customHeight="false" outlineLevel="0" collapsed="false">
      <c r="C22" s="55"/>
    </row>
    <row r="23" customFormat="false" ht="15.75" hidden="false" customHeight="false" outlineLevel="0" collapsed="false">
      <c r="C23" s="55"/>
    </row>
    <row r="24" customFormat="false" ht="15.75" hidden="false" customHeight="false" outlineLevel="0" collapsed="false">
      <c r="C24" s="55"/>
    </row>
    <row r="25" customFormat="false" ht="15.75" hidden="false" customHeight="false" outlineLevel="0" collapsed="false">
      <c r="C25" s="55"/>
    </row>
    <row r="26" customFormat="false" ht="15.75" hidden="false" customHeight="false" outlineLevel="0" collapsed="false">
      <c r="C26" s="55"/>
    </row>
    <row r="27" customFormat="false" ht="15.75" hidden="false" customHeight="false" outlineLevel="0" collapsed="false">
      <c r="C27" s="55"/>
    </row>
    <row r="28" customFormat="false" ht="15.75" hidden="false" customHeight="false" outlineLevel="0" collapsed="false">
      <c r="C28" s="55"/>
    </row>
    <row r="29" customFormat="false" ht="15.75" hidden="false" customHeight="false" outlineLevel="0" collapsed="false">
      <c r="C29" s="55"/>
    </row>
    <row r="30" customFormat="false" ht="15.75" hidden="false" customHeight="false" outlineLevel="0" collapsed="false">
      <c r="C30" s="55"/>
    </row>
    <row r="31" customFormat="false" ht="15.75" hidden="false" customHeight="false" outlineLevel="0" collapsed="false">
      <c r="C31" s="55"/>
    </row>
    <row r="32" customFormat="false" ht="15.75" hidden="false" customHeight="false" outlineLevel="0" collapsed="false">
      <c r="C32" s="55"/>
    </row>
    <row r="33" customFormat="false" ht="15.75" hidden="false" customHeight="false" outlineLevel="0" collapsed="false">
      <c r="C33" s="55"/>
    </row>
    <row r="34" customFormat="false" ht="15.75" hidden="false" customHeight="false" outlineLevel="0" collapsed="false">
      <c r="C34" s="55"/>
    </row>
    <row r="35" customFormat="false" ht="15.75" hidden="false" customHeight="false" outlineLevel="0" collapsed="false">
      <c r="C35" s="55"/>
    </row>
    <row r="36" customFormat="false" ht="15.75" hidden="false" customHeight="false" outlineLevel="0" collapsed="false">
      <c r="C36" s="55"/>
    </row>
    <row r="37" customFormat="false" ht="15.75" hidden="false" customHeight="false" outlineLevel="0" collapsed="false">
      <c r="C37" s="55"/>
    </row>
    <row r="38" customFormat="false" ht="15.75" hidden="false" customHeight="false" outlineLevel="0" collapsed="false">
      <c r="C38" s="55"/>
    </row>
    <row r="39" customFormat="false" ht="15.75" hidden="false" customHeight="false" outlineLevel="0" collapsed="false">
      <c r="C39" s="55"/>
    </row>
    <row r="40" customFormat="false" ht="15.75" hidden="false" customHeight="false" outlineLevel="0" collapsed="false">
      <c r="C40" s="55"/>
    </row>
    <row r="41" customFormat="false" ht="15.75" hidden="false" customHeight="false" outlineLevel="0" collapsed="false">
      <c r="C41" s="55"/>
    </row>
    <row r="42" customFormat="false" ht="15.75" hidden="false" customHeight="false" outlineLevel="0" collapsed="false">
      <c r="C42" s="55"/>
    </row>
    <row r="43" customFormat="false" ht="15.75" hidden="false" customHeight="false" outlineLevel="0" collapsed="false">
      <c r="C43" s="55"/>
    </row>
    <row r="44" customFormat="false" ht="15.75" hidden="false" customHeight="false" outlineLevel="0" collapsed="false">
      <c r="C44" s="55"/>
    </row>
    <row r="45" customFormat="false" ht="15.75" hidden="false" customHeight="false" outlineLevel="0" collapsed="false">
      <c r="C45" s="55"/>
    </row>
    <row r="46" customFormat="false" ht="15.75" hidden="false" customHeight="false" outlineLevel="0" collapsed="false">
      <c r="C46" s="55"/>
    </row>
    <row r="47" customFormat="false" ht="15.75" hidden="false" customHeight="false" outlineLevel="0" collapsed="false">
      <c r="C47" s="55"/>
    </row>
    <row r="48" customFormat="false" ht="15.75" hidden="false" customHeight="false" outlineLevel="0" collapsed="false">
      <c r="C48" s="55"/>
    </row>
    <row r="49" customFormat="false" ht="15.75" hidden="false" customHeight="false" outlineLevel="0" collapsed="false">
      <c r="C49" s="55"/>
    </row>
    <row r="50" customFormat="false" ht="15.75" hidden="false" customHeight="false" outlineLevel="0" collapsed="false">
      <c r="C50" s="55"/>
    </row>
    <row r="51" customFormat="false" ht="15.75" hidden="false" customHeight="false" outlineLevel="0" collapsed="false">
      <c r="C51" s="55"/>
    </row>
    <row r="52" customFormat="false" ht="15.75" hidden="false" customHeight="false" outlineLevel="0" collapsed="false">
      <c r="C52" s="55"/>
    </row>
    <row r="53" customFormat="false" ht="15.75" hidden="false" customHeight="false" outlineLevel="0" collapsed="false">
      <c r="C53" s="55"/>
    </row>
    <row r="54" customFormat="false" ht="15.75" hidden="false" customHeight="false" outlineLevel="0" collapsed="false">
      <c r="C54" s="55"/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78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fr-FR</dc:language>
  <cp:lastModifiedBy/>
  <dcterms:modified xsi:type="dcterms:W3CDTF">2017-08-31T21:06:12Z</dcterms:modified>
  <cp:revision>13</cp:revision>
  <dc:subject/>
  <dc:title/>
</cp:coreProperties>
</file>