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Carte" sheetId="1" state="visible" r:id="rId2"/>
    <sheet name="Fab_Vent" sheetId="2" state="visible" r:id="rId3"/>
    <sheet name="CA_J" sheetId="3" state="visible" r:id="rId4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<sst xmlns="http://schemas.openxmlformats.org/spreadsheetml/2006/main" count="182" uniqueCount="73">
  <si>
    <t xml:space="preserve">Pains
Viennoiseries</t>
  </si>
  <si>
    <t xml:space="preserve">Prix de revient</t>
  </si>
  <si>
    <t xml:space="preserve">Prix de vente</t>
  </si>
  <si>
    <t xml:space="preserve">Coût</t>
  </si>
  <si>
    <t xml:space="preserve">Ventes</t>
  </si>
  <si>
    <t xml:space="preserve">Balance</t>
  </si>
  <si>
    <t xml:space="preserve">MAIS</t>
  </si>
  <si>
    <t xml:space="preserve">CEREALES</t>
  </si>
  <si>
    <t xml:space="preserve">RUSTIC </t>
  </si>
  <si>
    <t xml:space="preserve">RUSTIC NOIX</t>
  </si>
  <si>
    <t xml:space="preserve">BAG MASSUE</t>
  </si>
  <si>
    <t xml:space="preserve">BAG RUSTIC </t>
  </si>
  <si>
    <t xml:space="preserve">CHABATTA </t>
  </si>
  <si>
    <t xml:space="preserve">BATTONETS CHORIZO </t>
  </si>
  <si>
    <t xml:space="preserve">BATTONETS OLIVES </t>
  </si>
  <si>
    <t xml:space="preserve">CRAMBERIES </t>
  </si>
  <si>
    <t xml:space="preserve">ABRICOT  </t>
  </si>
  <si>
    <t xml:space="preserve">CHIA</t>
  </si>
  <si>
    <t xml:space="preserve">BAGUETE CEREALES</t>
  </si>
  <si>
    <t xml:space="preserve">P CEREALES </t>
  </si>
  <si>
    <t xml:space="preserve">BAGUETTES CAMP </t>
  </si>
  <si>
    <t xml:space="preserve">PAIN CAMP</t>
  </si>
  <si>
    <t xml:space="preserve">PIZZA </t>
  </si>
  <si>
    <t xml:space="preserve">GROS PAIN CAMPAGNE </t>
  </si>
  <si>
    <t xml:space="preserve">BAGUETTTINES </t>
  </si>
  <si>
    <t xml:space="preserve">GROS PAIN </t>
  </si>
  <si>
    <t xml:space="preserve">GROSSES COURONNE </t>
  </si>
  <si>
    <t xml:space="preserve">G BOULE</t>
  </si>
  <si>
    <t xml:space="preserve">PAINS FROMENT  </t>
  </si>
  <si>
    <t xml:space="preserve">BAGUETTE FROMENT </t>
  </si>
  <si>
    <t xml:space="preserve">BOUCHE A LA REINE </t>
  </si>
  <si>
    <t xml:space="preserve">FICELLE </t>
  </si>
  <si>
    <t xml:space="preserve">PAIM MOULES </t>
  </si>
  <si>
    <t xml:space="preserve">BAG MOULEES </t>
  </si>
  <si>
    <t xml:space="preserve">PAIN </t>
  </si>
  <si>
    <t xml:space="preserve">BAG O</t>
  </si>
  <si>
    <t xml:space="preserve">BAG SANS SEL </t>
  </si>
  <si>
    <t xml:space="preserve">NORDIC </t>
  </si>
  <si>
    <t xml:space="preserve">COMPLET </t>
  </si>
  <si>
    <t xml:space="preserve">SAND THON </t>
  </si>
  <si>
    <t xml:space="preserve">SEIGLE  RAISINS </t>
  </si>
  <si>
    <t xml:space="preserve">TOURTE  SEIGLE </t>
  </si>
  <si>
    <t xml:space="preserve">TOURTE TRAD </t>
  </si>
  <si>
    <t xml:space="preserve">PAIN TRAD </t>
  </si>
  <si>
    <t xml:space="preserve">BAGNAT POULET </t>
  </si>
  <si>
    <t xml:space="preserve">BAGNAT POULET CURRY </t>
  </si>
  <si>
    <t xml:space="preserve">BAGNAT Thon</t>
  </si>
  <si>
    <t xml:space="preserve">BAG TRAD </t>
  </si>
  <si>
    <t xml:space="preserve">CHAUSSON POMME </t>
  </si>
  <si>
    <t xml:space="preserve">VIENNOISE </t>
  </si>
  <si>
    <t xml:space="preserve">CROISSANT JAMBON </t>
  </si>
  <si>
    <t xml:space="preserve">BUGNES </t>
  </si>
  <si>
    <t xml:space="preserve">VIENNOISE CHOC </t>
  </si>
  <si>
    <t xml:space="preserve">BRIOCHETTES NAT </t>
  </si>
  <si>
    <t xml:space="preserve">BRIOCHETTES CHO </t>
  </si>
  <si>
    <t xml:space="preserve">BRIOCHETTE PRALINE </t>
  </si>
  <si>
    <r>
      <rPr>
        <sz val="10"/>
        <rFont val="Arial"/>
        <family val="2"/>
        <charset val="1"/>
      </rPr>
      <t xml:space="preserve">SAND SAUC</t>
    </r>
    <r>
      <rPr>
        <sz val="10"/>
        <rFont val="Arial"/>
        <family val="2"/>
      </rPr>
      <t xml:space="preserve">ISSON</t>
    </r>
  </si>
  <si>
    <t xml:space="preserve">PAINS RAISINS </t>
  </si>
  <si>
    <t xml:space="preserve">CROISSANTS </t>
  </si>
  <si>
    <t xml:space="preserve">PAINS AU CHOCOLAT </t>
  </si>
  <si>
    <t xml:space="preserve">TORSSADE CHOC </t>
  </si>
  <si>
    <t xml:space="preserve">TORSSADES PRAL</t>
  </si>
  <si>
    <t xml:space="preserve">TROPEZIENNE IND </t>
  </si>
  <si>
    <t xml:space="preserve">SAND JAMBON EMENTAL </t>
  </si>
  <si>
    <t xml:space="preserve">PAIN DE MIE </t>
  </si>
  <si>
    <t xml:space="preserve">SAND JAMB ST NECTAIRE </t>
  </si>
  <si>
    <t xml:space="preserve">BRIOCHES NATURES </t>
  </si>
  <si>
    <t xml:space="preserve">BRIOCHES PRALINE</t>
  </si>
  <si>
    <t xml:space="preserve">CARRE FEUILLETES </t>
  </si>
  <si>
    <t xml:space="preserve">Dates</t>
  </si>
  <si>
    <t xml:space="preserve">Fabriqués</t>
  </si>
  <si>
    <t xml:space="preserve">Vendus</t>
  </si>
  <si>
    <t xml:space="preserve">"Rentabilité"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</si>
</sst>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#,##0.00\ [$€-40C];[RED]\-#,##0.00\ [$€-40C]"/>
    <numFmt numFmtId="166" formatCode="DD/MM/YY"/>
    <numFmt numFmtId="167" formatCode="General"/>
    <numFmt numFmtId="168" formatCode="0.00\ %"/>
  </numFmts>
  <fonts count="5">
    <font>
      <sz val="1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top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top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MJ67"/>
  <sheetViews>
    <sheetView showFormulas="false" showGridLines="true" showRowColHeaders="true" showZeros="true" rightToLeft="false" tabSelected="false" showOutlineSymbols="true" defaultGridColor="true" view="normal" topLeftCell="A1" colorId="64" zoomScale="90" zoomScaleNormal="90" zoomScalePageLayoutView="100" workbookViewId="0">
      <selection pane="topLeft" activeCell="A3" activeCellId="1" sqref="E2:F105 A3"/>
    </sheetView>
  </sheetViews>
  <sheetFormatPr defaultRowHeight="12.8" zeroHeight="false" outlineLevelRow="0" outlineLevelCol="0"/>
  <cols>
    <col collapsed="false" customWidth="true" hidden="false" outlineLevel="0" max="1" min="1" style="0" width="8.28"/>
    <col collapsed="false" customWidth="true" hidden="false" outlineLevel="0" max="2" min="2" style="0" width="24.28"/>
    <col collapsed="false" customWidth="true" hidden="false" outlineLevel="0" max="3" min="3" style="0" width="6.33"/>
    <col collapsed="false" customWidth="true" hidden="false" outlineLevel="0" max="4" min="4" style="0" width="8.06"/>
    <col collapsed="false" customWidth="true" hidden="false" outlineLevel="0" max="5" min="5" style="0" width="11.29"/>
    <col collapsed="false" customWidth="true" hidden="false" outlineLevel="0" max="6" min="6" style="0" width="4.38"/>
    <col collapsed="false" customWidth="true" hidden="false" outlineLevel="0" max="7" min="7" style="0" width="22.31"/>
    <col collapsed="false" customWidth="true" hidden="false" outlineLevel="0" max="9" min="8" style="0" width="4.38"/>
    <col collapsed="false" customWidth="true" hidden="false" outlineLevel="0" max="10" min="10" style="0" width="3.37"/>
    <col collapsed="false" customWidth="true" hidden="false" outlineLevel="0" max="1015" min="11" style="0" width="11.18"/>
    <col collapsed="false" customWidth="true" hidden="false" outlineLevel="0" max="1025" min="1016" style="0" width="11.29"/>
  </cols>
  <sheetData>
    <row r="1" s="3" customFormat="true" ht="12.8" hidden="false" customHeight="false" outlineLevel="0" collapsed="false">
      <c r="A1" s="1"/>
      <c r="B1" s="2"/>
      <c r="C1" s="2"/>
      <c r="D1" s="2"/>
      <c r="K1" s="4" t="n">
        <f aca="false">SUM(K3:K47)</f>
        <v>867.84</v>
      </c>
      <c r="L1" s="4" t="n">
        <f aca="false">SUM(L3:L47)</f>
        <v>999.05</v>
      </c>
      <c r="M1" s="4" t="n">
        <f aca="false">SUM(M3:M47)</f>
        <v>131.21</v>
      </c>
      <c r="AMB1" s="0"/>
      <c r="AMC1" s="0"/>
      <c r="AMD1" s="0"/>
      <c r="AME1" s="0"/>
      <c r="AMF1" s="0"/>
      <c r="AMG1" s="0"/>
      <c r="AMH1" s="0"/>
      <c r="AMI1" s="0"/>
      <c r="AMJ1" s="0"/>
    </row>
    <row r="2" s="5" customFormat="true" ht="24.2" hidden="false" customHeight="false" outlineLevel="0" collapsed="false">
      <c r="A2" s="1"/>
      <c r="B2" s="2" t="s">
        <v>0</v>
      </c>
      <c r="C2" s="2" t="s">
        <v>1</v>
      </c>
      <c r="D2" s="2" t="s">
        <v>2</v>
      </c>
      <c r="K2" s="5" t="s">
        <v>3</v>
      </c>
      <c r="L2" s="5" t="s">
        <v>4</v>
      </c>
      <c r="M2" s="5" t="s">
        <v>5</v>
      </c>
    </row>
    <row r="3" customFormat="false" ht="12.8" hidden="false" customHeight="false" outlineLevel="0" collapsed="false">
      <c r="A3" s="6" t="n">
        <v>43683</v>
      </c>
      <c r="B3" s="7" t="s">
        <v>6</v>
      </c>
      <c r="C3" s="8" t="n">
        <v>0.3</v>
      </c>
      <c r="D3" s="8" t="n">
        <v>1.7</v>
      </c>
      <c r="E3" s="9"/>
      <c r="F3" s="0" t="n">
        <f aca="false">IFERROR(SMALL(Fab_Vent!$F$1:$F$10036,ROW()-2),"")</f>
        <v>79</v>
      </c>
      <c r="G3" s="0" t="str">
        <f aca="true">IF(F3="","",INDIRECT("Fab_Vent.B"&amp;$F3,1))</f>
        <v>PAIN CAMP</v>
      </c>
      <c r="H3" s="0" t="n">
        <f aca="true">IF(F3="","",INDIRECT("Fab_Vent.C"&amp;$F3,1))</f>
        <v>125</v>
      </c>
      <c r="I3" s="0" t="n">
        <f aca="true">IF(F3="","",INDIRECT("Fab_Vent.D"&amp;$F3,1))</f>
        <v>114</v>
      </c>
      <c r="J3" s="0" t="n">
        <f aca="false">IFERROR(MATCH(G3,$B$3:$B$69,0)+2,"")</f>
        <v>18</v>
      </c>
      <c r="K3" s="8" t="n">
        <f aca="true">IF(J3="","",INDIRECT("C"&amp;J3,1)*H3)</f>
        <v>86.25</v>
      </c>
      <c r="L3" s="8" t="n">
        <f aca="true">IF(J3="","",INDIRECT("D"&amp;J3,1)*I3)</f>
        <v>125.4</v>
      </c>
      <c r="M3" s="8" t="n">
        <f aca="false">IF(J3="","",IF(OR(J3="",K3=""),"",L3-K3))</f>
        <v>39.15</v>
      </c>
      <c r="P3" s="2"/>
      <c r="R3" s="1"/>
    </row>
    <row r="4" customFormat="false" ht="12.8" hidden="false" customHeight="false" outlineLevel="0" collapsed="false">
      <c r="A4" s="10"/>
      <c r="B4" s="7" t="s">
        <v>7</v>
      </c>
      <c r="C4" s="8" t="n">
        <v>0.33</v>
      </c>
      <c r="D4" s="8" t="n">
        <v>1.7</v>
      </c>
      <c r="E4" s="8"/>
      <c r="F4" s="0" t="n">
        <f aca="false">IFERROR(SMALL(Fab_Vent!$F$1:$F$10036,ROW()-2),"")</f>
        <v>80</v>
      </c>
      <c r="G4" s="0" t="str">
        <f aca="true">IF(F4="","",INDIRECT("Fab_Vent.B"&amp;$F4,1))</f>
        <v>GROS PAIN CAMPAGNE </v>
      </c>
      <c r="H4" s="0" t="n">
        <f aca="true">IF(F4="","",INDIRECT("Fab_Vent.C"&amp;$F4,1))</f>
        <v>12</v>
      </c>
      <c r="I4" s="0" t="n">
        <f aca="true">IF(F4="","",INDIRECT("Fab_Vent.D"&amp;$F4,1))</f>
        <v>11</v>
      </c>
      <c r="J4" s="0" t="n">
        <f aca="false">IFERROR(MATCH(G4,$B$3:$B$69,0)+2,"")</f>
        <v>20</v>
      </c>
      <c r="K4" s="8" t="n">
        <f aca="true">IF(J4="","",INDIRECT("C"&amp;J4,1)*H4)</f>
        <v>8.64</v>
      </c>
      <c r="L4" s="8" t="n">
        <f aca="true">IF(J4="","",INDIRECT("D"&amp;J4,1)*I4)</f>
        <v>30.8</v>
      </c>
      <c r="M4" s="8" t="n">
        <f aca="false">IF(J4="","",IF(OR(J4="",K4=""),"",L4-K4))</f>
        <v>22.16</v>
      </c>
      <c r="P4" s="7"/>
      <c r="R4" s="7"/>
    </row>
    <row r="5" customFormat="false" ht="12.8" hidden="false" customHeight="false" outlineLevel="0" collapsed="false">
      <c r="A5" s="10"/>
      <c r="B5" s="7" t="s">
        <v>8</v>
      </c>
      <c r="C5" s="8" t="n">
        <v>0.36</v>
      </c>
      <c r="D5" s="8" t="n">
        <v>1.4</v>
      </c>
      <c r="E5" s="8"/>
      <c r="F5" s="0" t="n">
        <f aca="false">IFERROR(SMALL(Fab_Vent!$F$1:$F$10036,ROW()-2),"")</f>
        <v>81</v>
      </c>
      <c r="G5" s="0" t="str">
        <f aca="true">IF(F5="","",INDIRECT("Fab_Vent.B"&amp;$F5,1))</f>
        <v>BAGUETTTINES </v>
      </c>
      <c r="H5" s="0" t="n">
        <f aca="true">IF(F5="","",INDIRECT("Fab_Vent.C"&amp;$F5,1))</f>
        <v>12</v>
      </c>
      <c r="I5" s="0" t="n">
        <f aca="true">IF(F5="","",INDIRECT("Fab_Vent.D"&amp;$F5,1))</f>
        <v>9</v>
      </c>
      <c r="J5" s="0" t="n">
        <f aca="false">IFERROR(MATCH(G5,$B$3:$B$69,0)+2,"")</f>
        <v>21</v>
      </c>
      <c r="K5" s="8" t="n">
        <f aca="true">IF(J5="","",INDIRECT("C"&amp;J5,1)*H5)</f>
        <v>9</v>
      </c>
      <c r="L5" s="8" t="n">
        <f aca="true">IF(J5="","",INDIRECT("D"&amp;J5,1)*I5)</f>
        <v>8.55</v>
      </c>
      <c r="M5" s="8" t="n">
        <f aca="false">IF(J5="","",IF(OR(J5="",K5=""),"",L5-K5))</f>
        <v>-0.449999999999999</v>
      </c>
      <c r="P5" s="7"/>
      <c r="R5" s="7"/>
    </row>
    <row r="6" customFormat="false" ht="12.8" hidden="false" customHeight="false" outlineLevel="0" collapsed="false">
      <c r="A6" s="10"/>
      <c r="B6" s="7" t="s">
        <v>9</v>
      </c>
      <c r="C6" s="8" t="n">
        <v>0.39</v>
      </c>
      <c r="D6" s="8" t="n">
        <v>1.5</v>
      </c>
      <c r="E6" s="8"/>
      <c r="F6" s="0" t="n">
        <f aca="false">IFERROR(SMALL(Fab_Vent!$F$1:$F$10036,ROW()-2),"")</f>
        <v>82</v>
      </c>
      <c r="G6" s="0" t="str">
        <f aca="true">IF(F6="","",INDIRECT("Fab_Vent.B"&amp;$F6,1))</f>
        <v>GROS PAIN </v>
      </c>
      <c r="H6" s="0" t="n">
        <f aca="true">IF(F6="","",INDIRECT("Fab_Vent.C"&amp;$F6,1))</f>
        <v>12</v>
      </c>
      <c r="I6" s="0" t="n">
        <f aca="true">IF(F6="","",INDIRECT("Fab_Vent.D"&amp;$F6,1))</f>
        <v>7</v>
      </c>
      <c r="J6" s="0" t="n">
        <f aca="false">IFERROR(MATCH(G6,$B$3:$B$69,0)+2,"")</f>
        <v>22</v>
      </c>
      <c r="K6" s="8" t="n">
        <f aca="true">IF(J6="","",INDIRECT("C"&amp;J6,1)*H6)</f>
        <v>9.36</v>
      </c>
      <c r="L6" s="8" t="n">
        <f aca="true">IF(J6="","",INDIRECT("D"&amp;J6,1)*I6)</f>
        <v>18.2</v>
      </c>
      <c r="M6" s="8" t="n">
        <f aca="false">IF(J6="","",IF(OR(J6="",K6=""),"",L6-K6))</f>
        <v>8.84</v>
      </c>
      <c r="P6" s="7"/>
      <c r="R6" s="7"/>
    </row>
    <row r="7" customFormat="false" ht="12.8" hidden="false" customHeight="false" outlineLevel="0" collapsed="false">
      <c r="A7" s="10"/>
      <c r="B7" s="7" t="s">
        <v>10</v>
      </c>
      <c r="C7" s="8" t="n">
        <v>0.42</v>
      </c>
      <c r="D7" s="8" t="n">
        <v>1.1</v>
      </c>
      <c r="E7" s="8"/>
      <c r="F7" s="0" t="n">
        <f aca="false">IFERROR(SMALL(Fab_Vent!$F$1:$F$10036,ROW()-2),"")</f>
        <v>83</v>
      </c>
      <c r="G7" s="0" t="str">
        <f aca="true">IF(F7="","",INDIRECT("Fab_Vent.B"&amp;$F7,1))</f>
        <v>GROSSES COURONNE </v>
      </c>
      <c r="H7" s="0" t="n">
        <f aca="true">IF(F7="","",INDIRECT("Fab_Vent.C"&amp;$F7,1))</f>
        <v>6</v>
      </c>
      <c r="I7" s="0" t="n">
        <f aca="true">IF(F7="","",INDIRECT("Fab_Vent.D"&amp;$F7,1))</f>
        <v>7</v>
      </c>
      <c r="J7" s="0" t="n">
        <f aca="false">IFERROR(MATCH(G7,$B$3:$B$69,0)+2,"")</f>
        <v>23</v>
      </c>
      <c r="K7" s="8" t="n">
        <f aca="true">IF(J7="","",INDIRECT("C"&amp;J7,1)*H7)</f>
        <v>4.86</v>
      </c>
      <c r="L7" s="8" t="n">
        <f aca="true">IF(J7="","",INDIRECT("D"&amp;J7,1)*I7)</f>
        <v>16.1</v>
      </c>
      <c r="M7" s="8" t="n">
        <f aca="false">IF(J7="","",IF(OR(J7="",K7=""),"",L7-K7))</f>
        <v>11.24</v>
      </c>
      <c r="P7" s="7"/>
      <c r="R7" s="7"/>
    </row>
    <row r="8" customFormat="false" ht="12.8" hidden="false" customHeight="false" outlineLevel="0" collapsed="false">
      <c r="A8" s="10"/>
      <c r="B8" s="7" t="s">
        <v>11</v>
      </c>
      <c r="C8" s="8" t="n">
        <v>0.45</v>
      </c>
      <c r="D8" s="8" t="n">
        <v>1.1</v>
      </c>
      <c r="E8" s="8"/>
      <c r="F8" s="0" t="n">
        <f aca="false">IFERROR(SMALL(Fab_Vent!$F$1:$F$10036,ROW()-2),"")</f>
        <v>84</v>
      </c>
      <c r="G8" s="0" t="str">
        <f aca="true">IF(F8="","",INDIRECT("Fab_Vent.B"&amp;$F8,1))</f>
        <v>G BOULE</v>
      </c>
      <c r="H8" s="0" t="n">
        <f aca="true">IF(F8="","",INDIRECT("Fab_Vent.C"&amp;$F8,1))</f>
        <v>12</v>
      </c>
      <c r="I8" s="0" t="n">
        <f aca="true">IF(F8="","",INDIRECT("Fab_Vent.D"&amp;$F8,1))</f>
        <v>11</v>
      </c>
      <c r="J8" s="0" t="n">
        <f aca="false">IFERROR(MATCH(G8,$B$3:$B$69,0)+2,"")</f>
        <v>24</v>
      </c>
      <c r="K8" s="8" t="n">
        <f aca="true">IF(J8="","",INDIRECT("C"&amp;J8,1)*H8)</f>
        <v>10.08</v>
      </c>
      <c r="L8" s="8" t="n">
        <f aca="true">IF(J8="","",INDIRECT("D"&amp;J8,1)*I8)</f>
        <v>28.6</v>
      </c>
      <c r="M8" s="8" t="n">
        <f aca="false">IF(J8="","",IF(OR(J8="",K8=""),"",L8-K8))</f>
        <v>18.52</v>
      </c>
      <c r="P8" s="7"/>
      <c r="R8" s="7"/>
    </row>
    <row r="9" customFormat="false" ht="12.8" hidden="false" customHeight="false" outlineLevel="0" collapsed="false">
      <c r="A9" s="10"/>
      <c r="B9" s="7" t="s">
        <v>12</v>
      </c>
      <c r="C9" s="8" t="n">
        <v>0.48</v>
      </c>
      <c r="D9" s="8" t="n">
        <v>1.3</v>
      </c>
      <c r="E9" s="8"/>
      <c r="F9" s="0" t="n">
        <f aca="false">IFERROR(SMALL(Fab_Vent!$F$1:$F$10036,ROW()-2),"")</f>
        <v>85</v>
      </c>
      <c r="G9" s="0" t="str">
        <f aca="true">IF(F9="","",INDIRECT("Fab_Vent.B"&amp;$F9,1))</f>
        <v>PAINS FROMENT  </v>
      </c>
      <c r="H9" s="0" t="n">
        <f aca="true">IF(F9="","",INDIRECT("Fab_Vent.C"&amp;$F9,1))</f>
        <v>12</v>
      </c>
      <c r="I9" s="0" t="n">
        <f aca="true">IF(F9="","",INDIRECT("Fab_Vent.D"&amp;$F9,1))</f>
        <v>9</v>
      </c>
      <c r="J9" s="0" t="n">
        <f aca="false">IFERROR(MATCH(G9,$B$3:$B$69,0)+2,"")</f>
        <v>25</v>
      </c>
      <c r="K9" s="8" t="n">
        <f aca="true">IF(J9="","",INDIRECT("C"&amp;J9,1)*H9)</f>
        <v>10.44</v>
      </c>
      <c r="L9" s="8" t="n">
        <f aca="true">IF(J9="","",INDIRECT("D"&amp;J9,1)*I9)</f>
        <v>14.4</v>
      </c>
      <c r="M9" s="8" t="n">
        <f aca="false">IF(J9="","",IF(OR(J9="",K9=""),"",L9-K9))</f>
        <v>3.96</v>
      </c>
      <c r="P9" s="7"/>
      <c r="R9" s="7"/>
    </row>
    <row r="10" customFormat="false" ht="12.8" hidden="false" customHeight="false" outlineLevel="0" collapsed="false">
      <c r="A10" s="10"/>
      <c r="B10" s="7" t="s">
        <v>13</v>
      </c>
      <c r="C10" s="8" t="n">
        <v>0.5</v>
      </c>
      <c r="D10" s="8" t="n">
        <v>1.2</v>
      </c>
      <c r="E10" s="8"/>
      <c r="F10" s="0" t="n">
        <f aca="false">IFERROR(SMALL(Fab_Vent!$F$1:$F$10036,ROW()-2),"")</f>
        <v>86</v>
      </c>
      <c r="G10" s="0" t="str">
        <f aca="true">IF(F10="","",INDIRECT("Fab_Vent.B"&amp;$F10,1))</f>
        <v>BAGUETTE FROMENT </v>
      </c>
      <c r="H10" s="0" t="n">
        <f aca="true">IF(F10="","",INDIRECT("Fab_Vent.C"&amp;$F10,1))</f>
        <v>15</v>
      </c>
      <c r="I10" s="0" t="n">
        <f aca="true">IF(F10="","",INDIRECT("Fab_Vent.D"&amp;$F10,1))</f>
        <v>11</v>
      </c>
      <c r="J10" s="0" t="n">
        <f aca="false">IFERROR(MATCH(G10,$B$3:$B$69,0)+2,"")</f>
        <v>26</v>
      </c>
      <c r="K10" s="8" t="n">
        <f aca="true">IF(J10="","",INDIRECT("C"&amp;J10,1)*H10)</f>
        <v>13.5</v>
      </c>
      <c r="L10" s="8" t="n">
        <f aca="true">IF(J10="","",INDIRECT("D"&amp;J10,1)*I10)</f>
        <v>12.1</v>
      </c>
      <c r="M10" s="8" t="n">
        <f aca="false">IF(J10="","",IF(OR(J10="",K10=""),"",L10-K10))</f>
        <v>-1.4</v>
      </c>
      <c r="P10" s="7"/>
      <c r="R10" s="7"/>
    </row>
    <row r="11" customFormat="false" ht="12.8" hidden="false" customHeight="false" outlineLevel="0" collapsed="false">
      <c r="A11" s="10"/>
      <c r="B11" s="7" t="s">
        <v>14</v>
      </c>
      <c r="C11" s="8" t="n">
        <v>0.5</v>
      </c>
      <c r="D11" s="8" t="n">
        <v>1.2</v>
      </c>
      <c r="E11" s="8"/>
      <c r="F11" s="0" t="n">
        <f aca="false">IFERROR(SMALL(Fab_Vent!$F$1:$F$10036,ROW()-2),"")</f>
        <v>87</v>
      </c>
      <c r="G11" s="0" t="str">
        <f aca="true">IF(F11="","",INDIRECT("Fab_Vent.B"&amp;$F11,1))</f>
        <v>FICELLE </v>
      </c>
      <c r="H11" s="0" t="n">
        <f aca="true">IF(F11="","",INDIRECT("Fab_Vent.C"&amp;$F11,1))</f>
        <v>100</v>
      </c>
      <c r="I11" s="0" t="n">
        <f aca="true">IF(F11="","",INDIRECT("Fab_Vent.D"&amp;$F11,1))</f>
        <v>99</v>
      </c>
      <c r="J11" s="0" t="n">
        <f aca="false">IFERROR(MATCH(G11,$B$3:$B$69,0)+2,"")</f>
        <v>28</v>
      </c>
      <c r="K11" s="8" t="n">
        <f aca="true">IF(J11="","",INDIRECT("C"&amp;J11,1)*H11)</f>
        <v>93</v>
      </c>
      <c r="L11" s="8" t="n">
        <f aca="true">IF(J11="","",INDIRECT("D"&amp;J11,1)*I11)</f>
        <v>59.4</v>
      </c>
      <c r="M11" s="8" t="n">
        <f aca="false">IF(J11="","",IF(OR(J11="",K11=""),"",L11-K11))</f>
        <v>-33.6</v>
      </c>
      <c r="P11" s="7"/>
      <c r="R11" s="7"/>
    </row>
    <row r="12" customFormat="false" ht="12.8" hidden="false" customHeight="false" outlineLevel="0" collapsed="false">
      <c r="A12" s="10"/>
      <c r="B12" s="7" t="s">
        <v>15</v>
      </c>
      <c r="C12" s="8" t="n">
        <v>0.51</v>
      </c>
      <c r="D12" s="8" t="n">
        <v>2.3</v>
      </c>
      <c r="E12" s="8"/>
      <c r="F12" s="0" t="n">
        <f aca="false">IFERROR(SMALL(Fab_Vent!$F$1:$F$10036,ROW()-2),"")</f>
        <v>88</v>
      </c>
      <c r="G12" s="0" t="str">
        <f aca="true">IF(F12="","",INDIRECT("Fab_Vent.B"&amp;$F12,1))</f>
        <v>PAIM MOULES </v>
      </c>
      <c r="H12" s="0" t="n">
        <f aca="true">IF(F12="","",INDIRECT("Fab_Vent.C"&amp;$F12,1))</f>
        <v>360</v>
      </c>
      <c r="I12" s="0" t="n">
        <f aca="true">IF(F12="","",INDIRECT("Fab_Vent.D"&amp;$F12,1))</f>
        <v>356</v>
      </c>
      <c r="J12" s="0" t="n">
        <f aca="false">IFERROR(MATCH(G12,$B$3:$B$69,0)+2,"")</f>
        <v>29</v>
      </c>
      <c r="K12" s="8" t="n">
        <f aca="true">IF(J12="","",INDIRECT("C"&amp;J12,1)*H12)</f>
        <v>345.6</v>
      </c>
      <c r="L12" s="8" t="n">
        <f aca="true">IF(J12="","",INDIRECT("D"&amp;J12,1)*I12)</f>
        <v>391.6</v>
      </c>
      <c r="M12" s="8" t="n">
        <f aca="false">IF(J12="","",IF(OR(J12="",K12=""),"",L12-K12))</f>
        <v>46.0000000000001</v>
      </c>
      <c r="P12" s="7"/>
      <c r="R12" s="7"/>
    </row>
    <row r="13" customFormat="false" ht="12.8" hidden="false" customHeight="false" outlineLevel="0" collapsed="false">
      <c r="A13" s="10"/>
      <c r="B13" s="7" t="s">
        <v>16</v>
      </c>
      <c r="C13" s="8" t="n">
        <v>0.54</v>
      </c>
      <c r="D13" s="8" t="n">
        <v>2.3</v>
      </c>
      <c r="E13" s="8"/>
      <c r="F13" s="0" t="n">
        <f aca="false">IFERROR(SMALL(Fab_Vent!$F$1:$F$10036,ROW()-2),"")</f>
        <v>89</v>
      </c>
      <c r="G13" s="0" t="str">
        <f aca="true">IF(F13="","",INDIRECT("Fab_Vent.B"&amp;$F13,1))</f>
        <v>BAG MOULEES </v>
      </c>
      <c r="H13" s="0" t="n">
        <f aca="true">IF(F13="","",INDIRECT("Fab_Vent.C"&amp;$F13,1))</f>
        <v>12</v>
      </c>
      <c r="I13" s="0" t="n">
        <f aca="true">IF(F13="","",INDIRECT("Fab_Vent.D"&amp;$F13,1))</f>
        <v>12</v>
      </c>
      <c r="J13" s="0" t="n">
        <f aca="false">IFERROR(MATCH(G13,$B$3:$B$69,0)+2,"")</f>
        <v>30</v>
      </c>
      <c r="K13" s="8" t="n">
        <f aca="true">IF(J13="","",INDIRECT("C"&amp;J13,1)*H13)</f>
        <v>11.88</v>
      </c>
      <c r="L13" s="8" t="n">
        <f aca="true">IF(J13="","",INDIRECT("D"&amp;J13,1)*I13)</f>
        <v>10.8</v>
      </c>
      <c r="M13" s="8" t="n">
        <f aca="false">IF(J13="","",IF(OR(J13="",K13=""),"",L13-K13))</f>
        <v>-1.08</v>
      </c>
      <c r="P13" s="7"/>
      <c r="R13" s="7"/>
    </row>
    <row r="14" customFormat="false" ht="12.8" hidden="false" customHeight="false" outlineLevel="0" collapsed="false">
      <c r="A14" s="10"/>
      <c r="B14" s="7" t="s">
        <v>17</v>
      </c>
      <c r="C14" s="8" t="n">
        <v>0.57</v>
      </c>
      <c r="D14" s="8" t="n">
        <v>1.6</v>
      </c>
      <c r="E14" s="8"/>
      <c r="F14" s="0" t="n">
        <f aca="false">IFERROR(SMALL(Fab_Vent!$F$1:$F$10036,ROW()-2),"")</f>
        <v>90</v>
      </c>
      <c r="G14" s="0" t="str">
        <f aca="true">IF(F14="","",INDIRECT("Fab_Vent.B"&amp;$F14,1))</f>
        <v>PAIN </v>
      </c>
      <c r="H14" s="0" t="n">
        <f aca="true">IF(F14="","",INDIRECT("Fab_Vent.C"&amp;$F14,1))</f>
        <v>12</v>
      </c>
      <c r="I14" s="0" t="n">
        <f aca="true">IF(F14="","",INDIRECT("Fab_Vent.D"&amp;$F14,1))</f>
        <v>11</v>
      </c>
      <c r="J14" s="0" t="n">
        <f aca="false">IFERROR(MATCH(G14,$B$3:$B$69,0)+2,"")</f>
        <v>31</v>
      </c>
      <c r="K14" s="8" t="n">
        <f aca="true">IF(J14="","",INDIRECT("C"&amp;J14,1)*H14)</f>
        <v>12.24</v>
      </c>
      <c r="L14" s="8" t="n">
        <f aca="true">IF(J14="","",INDIRECT("D"&amp;J14,1)*I14)</f>
        <v>14.3</v>
      </c>
      <c r="M14" s="8" t="n">
        <f aca="false">IF(J14="","",IF(OR(J14="",K14=""),"",L14-K14))</f>
        <v>2.06</v>
      </c>
      <c r="P14" s="7"/>
      <c r="R14" s="7"/>
    </row>
    <row r="15" customFormat="false" ht="12.8" hidden="false" customHeight="false" outlineLevel="0" collapsed="false">
      <c r="A15" s="10"/>
      <c r="B15" s="7" t="s">
        <v>18</v>
      </c>
      <c r="C15" s="8" t="n">
        <v>0.6</v>
      </c>
      <c r="D15" s="8" t="n">
        <v>1.7</v>
      </c>
      <c r="E15" s="8"/>
      <c r="F15" s="0" t="n">
        <f aca="false">IFERROR(SMALL(Fab_Vent!$F$1:$F$10036,ROW()-2),"")</f>
        <v>91</v>
      </c>
      <c r="G15" s="0" t="str">
        <f aca="true">IF(F15="","",INDIRECT("Fab_Vent.B"&amp;$F15,1))</f>
        <v>BAG O</v>
      </c>
      <c r="H15" s="0" t="n">
        <f aca="true">IF(F15="","",INDIRECT("Fab_Vent.C"&amp;$F15,1))</f>
        <v>12</v>
      </c>
      <c r="I15" s="0" t="n">
        <f aca="true">IF(F15="","",INDIRECT("Fab_Vent.D"&amp;$F15,1))</f>
        <v>8</v>
      </c>
      <c r="J15" s="0" t="n">
        <f aca="false">IFERROR(MATCH(G15,$B$3:$B$69,0)+2,"")</f>
        <v>32</v>
      </c>
      <c r="K15" s="8" t="n">
        <f aca="true">IF(J15="","",INDIRECT("C"&amp;J15,1)*H15)</f>
        <v>12.6</v>
      </c>
      <c r="L15" s="8" t="n">
        <f aca="true">IF(J15="","",INDIRECT("D"&amp;J15,1)*I15)</f>
        <v>9.6</v>
      </c>
      <c r="M15" s="8" t="n">
        <f aca="false">IF(J15="","",IF(OR(J15="",K15=""),"",L15-K15))</f>
        <v>-3</v>
      </c>
      <c r="P15" s="7"/>
      <c r="R15" s="7"/>
    </row>
    <row r="16" customFormat="false" ht="12.8" hidden="false" customHeight="false" outlineLevel="0" collapsed="false">
      <c r="A16" s="10"/>
      <c r="B16" s="7" t="s">
        <v>19</v>
      </c>
      <c r="C16" s="8" t="n">
        <v>0.63</v>
      </c>
      <c r="D16" s="8" t="n">
        <v>1.7</v>
      </c>
      <c r="E16" s="8"/>
      <c r="F16" s="0" t="n">
        <f aca="false">IFERROR(SMALL(Fab_Vent!$F$1:$F$10036,ROW()-2),"")</f>
        <v>92</v>
      </c>
      <c r="G16" s="0" t="str">
        <f aca="true">IF(F16="","",INDIRECT("Fab_Vent.B"&amp;$F16,1))</f>
        <v>BAG SANS SEL </v>
      </c>
      <c r="H16" s="0" t="n">
        <f aca="true">IF(F16="","",INDIRECT("Fab_Vent.C"&amp;$F16,1))</f>
        <v>12</v>
      </c>
      <c r="I16" s="0" t="n">
        <f aca="true">IF(F16="","",INDIRECT("Fab_Vent.D"&amp;$F16,1))</f>
        <v>8</v>
      </c>
      <c r="J16" s="0" t="n">
        <f aca="false">IFERROR(MATCH(G16,$B$3:$B$69,0)+2,"")</f>
        <v>33</v>
      </c>
      <c r="K16" s="8" t="n">
        <f aca="true">IF(J16="","",INDIRECT("C"&amp;J16,1)*H16)</f>
        <v>12.36</v>
      </c>
      <c r="L16" s="8" t="n">
        <f aca="true">IF(J16="","",INDIRECT("D"&amp;J16,1)*I16)</f>
        <v>9.6</v>
      </c>
      <c r="M16" s="8" t="n">
        <f aca="false">IF(J16="","",IF(OR(J16="",K16=""),"",L16-K16))</f>
        <v>-2.76</v>
      </c>
      <c r="P16" s="7"/>
      <c r="R16" s="7"/>
    </row>
    <row r="17" customFormat="false" ht="12.8" hidden="false" customHeight="false" outlineLevel="0" collapsed="false">
      <c r="A17" s="10"/>
      <c r="B17" s="7" t="s">
        <v>20</v>
      </c>
      <c r="C17" s="8" t="n">
        <v>0.66</v>
      </c>
      <c r="D17" s="8" t="n">
        <v>1.1</v>
      </c>
      <c r="E17" s="8"/>
      <c r="F17" s="0" t="n">
        <f aca="false">IFERROR(SMALL(Fab_Vent!$F$1:$F$10036,ROW()-2),"")</f>
        <v>93</v>
      </c>
      <c r="G17" s="0" t="str">
        <f aca="true">IF(F17="","",INDIRECT("Fab_Vent.B"&amp;$F17,1))</f>
        <v>NORDIC </v>
      </c>
      <c r="H17" s="0" t="n">
        <f aca="true">IF(F17="","",INDIRECT("Fab_Vent.C"&amp;$F17,1))</f>
        <v>12</v>
      </c>
      <c r="I17" s="0" t="n">
        <f aca="true">IF(F17="","",INDIRECT("Fab_Vent.D"&amp;$F17,1))</f>
        <v>7</v>
      </c>
      <c r="J17" s="0" t="n">
        <f aca="false">IFERROR(MATCH(G17,$B$3:$B$69,0)+2,"")</f>
        <v>34</v>
      </c>
      <c r="K17" s="8" t="n">
        <f aca="true">IF(J17="","",INDIRECT("C"&amp;J17,1)*H17)</f>
        <v>13.32</v>
      </c>
      <c r="L17" s="8" t="n">
        <f aca="true">IF(J17="","",INDIRECT("D"&amp;J17,1)*I17)</f>
        <v>16.1</v>
      </c>
      <c r="M17" s="8" t="n">
        <f aca="false">IF(J17="","",IF(OR(J17="",K17=""),"",L17-K17))</f>
        <v>2.78</v>
      </c>
      <c r="P17" s="7"/>
      <c r="R17" s="7"/>
    </row>
    <row r="18" customFormat="false" ht="12.8" hidden="false" customHeight="false" outlineLevel="0" collapsed="false">
      <c r="A18" s="10"/>
      <c r="B18" s="7" t="s">
        <v>21</v>
      </c>
      <c r="C18" s="8" t="n">
        <v>0.69</v>
      </c>
      <c r="D18" s="8" t="n">
        <v>1.1</v>
      </c>
      <c r="E18" s="8"/>
      <c r="F18" s="0" t="n">
        <f aca="false">IFERROR(SMALL(Fab_Vent!$F$1:$F$10036,ROW()-2),"")</f>
        <v>94</v>
      </c>
      <c r="G18" s="0" t="str">
        <f aca="true">IF(F18="","",INDIRECT("Fab_Vent.B"&amp;$F18,1))</f>
        <v>COMPLET </v>
      </c>
      <c r="H18" s="0" t="n">
        <f aca="true">IF(F18="","",INDIRECT("Fab_Vent.C"&amp;$F18,1))</f>
        <v>12</v>
      </c>
      <c r="I18" s="0" t="n">
        <f aca="true">IF(F18="","",INDIRECT("Fab_Vent.D"&amp;$F18,1))</f>
        <v>7</v>
      </c>
      <c r="J18" s="0" t="n">
        <f aca="false">IFERROR(MATCH(G18,$B$3:$B$69,0)+2,"")</f>
        <v>35</v>
      </c>
      <c r="K18" s="8" t="n">
        <f aca="true">IF(J18="","",INDIRECT("C"&amp;J18,1)*H18)</f>
        <v>13.68</v>
      </c>
      <c r="L18" s="8" t="n">
        <f aca="true">IF(J18="","",INDIRECT("D"&amp;J18,1)*I18)</f>
        <v>10.5</v>
      </c>
      <c r="M18" s="8" t="n">
        <f aca="false">IF(J18="","",IF(OR(J18="",K18=""),"",L18-K18))</f>
        <v>-3.18</v>
      </c>
      <c r="P18" s="7"/>
      <c r="R18" s="7"/>
    </row>
    <row r="19" customFormat="false" ht="12.8" hidden="false" customHeight="false" outlineLevel="0" collapsed="false">
      <c r="A19" s="10"/>
      <c r="B19" s="7" t="s">
        <v>22</v>
      </c>
      <c r="C19" s="8" t="n">
        <v>0.7</v>
      </c>
      <c r="D19" s="8" t="n">
        <v>2.8</v>
      </c>
      <c r="E19" s="8"/>
      <c r="F19" s="0" t="n">
        <f aca="false">IFERROR(SMALL(Fab_Vent!$F$1:$F$10036,ROW()-2),"")</f>
        <v>95</v>
      </c>
      <c r="G19" s="0" t="str">
        <f aca="true">IF(F19="","",INDIRECT("Fab_Vent.B"&amp;$F19,1))</f>
        <v>MAIS</v>
      </c>
      <c r="H19" s="0" t="n">
        <f aca="true">IF(F19="","",INDIRECT("Fab_Vent.C"&amp;$F19,1))</f>
        <v>12</v>
      </c>
      <c r="I19" s="0" t="n">
        <f aca="true">IF(F19="","",INDIRECT("Fab_Vent.D"&amp;$F19,1))</f>
        <v>8</v>
      </c>
      <c r="J19" s="0" t="n">
        <f aca="false">IFERROR(MATCH(G19,$B$3:$B$69,0)+2,"")</f>
        <v>3</v>
      </c>
      <c r="K19" s="8" t="n">
        <f aca="true">IF(J19="","",INDIRECT("C"&amp;J19,1)*H19)</f>
        <v>3.6</v>
      </c>
      <c r="L19" s="8" t="n">
        <f aca="true">IF(J19="","",INDIRECT("D"&amp;J19,1)*I19)</f>
        <v>13.6</v>
      </c>
      <c r="M19" s="8" t="n">
        <f aca="false">IF(J19="","",IF(OR(J19="",K19=""),"",L19-K19))</f>
        <v>10</v>
      </c>
      <c r="P19" s="7"/>
      <c r="R19" s="7"/>
    </row>
    <row r="20" customFormat="false" ht="12.8" hidden="false" customHeight="false" outlineLevel="0" collapsed="false">
      <c r="A20" s="10"/>
      <c r="B20" s="7" t="s">
        <v>23</v>
      </c>
      <c r="C20" s="8" t="n">
        <v>0.72</v>
      </c>
      <c r="D20" s="8" t="n">
        <v>2.8</v>
      </c>
      <c r="E20" s="8"/>
      <c r="F20" s="0" t="n">
        <f aca="false">IFERROR(SMALL(Fab_Vent!$F$1:$F$10036,ROW()-2),"")</f>
        <v>96</v>
      </c>
      <c r="G20" s="0" t="str">
        <f aca="true">IF(F20="","",INDIRECT("Fab_Vent.B"&amp;$F20,1))</f>
        <v>SEIGLE  RAISINS </v>
      </c>
      <c r="H20" s="0" t="n">
        <f aca="true">IF(F20="","",INDIRECT("Fab_Vent.C"&amp;$F20,1))</f>
        <v>12</v>
      </c>
      <c r="I20" s="0" t="n">
        <f aca="true">IF(F20="","",INDIRECT("Fab_Vent.D"&amp;$F20,1))</f>
        <v>8</v>
      </c>
      <c r="J20" s="0" t="n">
        <f aca="false">IFERROR(MATCH(G20,$B$3:$B$69,0)+2,"")</f>
        <v>37</v>
      </c>
      <c r="K20" s="8" t="n">
        <f aca="true">IF(J20="","",INDIRECT("C"&amp;J20,1)*H20)</f>
        <v>14.4</v>
      </c>
      <c r="L20" s="8" t="n">
        <f aca="true">IF(J20="","",INDIRECT("D"&amp;J20,1)*I20)</f>
        <v>25.6</v>
      </c>
      <c r="M20" s="8" t="n">
        <f aca="false">IF(J20="","",IF(OR(J20="",K20=""),"",L20-K20))</f>
        <v>11.2</v>
      </c>
      <c r="P20" s="7"/>
      <c r="R20" s="7"/>
    </row>
    <row r="21" customFormat="false" ht="12.8" hidden="false" customHeight="false" outlineLevel="0" collapsed="false">
      <c r="A21" s="10"/>
      <c r="B21" s="7" t="s">
        <v>24</v>
      </c>
      <c r="C21" s="8" t="n">
        <v>0.75</v>
      </c>
      <c r="D21" s="8" t="n">
        <v>0.95</v>
      </c>
      <c r="E21" s="8"/>
      <c r="F21" s="0" t="n">
        <f aca="false">IFERROR(SMALL(Fab_Vent!$F$1:$F$10036,ROW()-2),"")</f>
        <v>97</v>
      </c>
      <c r="G21" s="0" t="str">
        <f aca="true">IF(F21="","",INDIRECT("Fab_Vent.B"&amp;$F21,1))</f>
        <v>TOURTE  SEIGLE </v>
      </c>
      <c r="H21" s="0" t="n">
        <f aca="true">IF(F21="","",INDIRECT("Fab_Vent.C"&amp;$F21,1))</f>
        <v>12</v>
      </c>
      <c r="I21" s="0" t="n">
        <f aca="true">IF(F21="","",INDIRECT("Fab_Vent.D"&amp;$F21,1))</f>
        <v>6</v>
      </c>
      <c r="J21" s="0" t="n">
        <f aca="false">IFERROR(MATCH(G21,$B$3:$B$69,0)+2,"")</f>
        <v>38</v>
      </c>
      <c r="K21" s="8" t="n">
        <f aca="true">IF(J21="","",INDIRECT("C"&amp;J21,1)*H21)</f>
        <v>14.76</v>
      </c>
      <c r="L21" s="8" t="n">
        <f aca="true">IF(J21="","",INDIRECT("D"&amp;J21,1)*I21)</f>
        <v>9.6</v>
      </c>
      <c r="M21" s="8" t="n">
        <f aca="false">IF(J21="","",IF(OR(J21="",K21=""),"",L21-K21))</f>
        <v>-5.16</v>
      </c>
      <c r="P21" s="7"/>
      <c r="R21" s="7"/>
    </row>
    <row r="22" customFormat="false" ht="12.8" hidden="false" customHeight="false" outlineLevel="0" collapsed="false">
      <c r="A22" s="10"/>
      <c r="B22" s="7" t="s">
        <v>25</v>
      </c>
      <c r="C22" s="8" t="n">
        <v>0.78</v>
      </c>
      <c r="D22" s="8" t="n">
        <v>2.6</v>
      </c>
      <c r="E22" s="8"/>
      <c r="F22" s="0" t="n">
        <f aca="false">IFERROR(SMALL(Fab_Vent!$F$1:$F$10036,ROW()-2),"")</f>
        <v>98</v>
      </c>
      <c r="G22" s="0" t="str">
        <f aca="true">IF(F22="","",INDIRECT("Fab_Vent.B"&amp;$F22,1))</f>
        <v>TOURTE TRAD </v>
      </c>
      <c r="H22" s="0" t="n">
        <f aca="true">IF(F22="","",INDIRECT("Fab_Vent.C"&amp;$F22,1))</f>
        <v>12</v>
      </c>
      <c r="I22" s="0" t="n">
        <f aca="true">IF(F22="","",INDIRECT("Fab_Vent.D"&amp;$F22,1))</f>
        <v>8</v>
      </c>
      <c r="J22" s="0" t="n">
        <f aca="false">IFERROR(MATCH(G22,$B$3:$B$69,0)+2,"")</f>
        <v>39</v>
      </c>
      <c r="K22" s="8" t="n">
        <f aca="true">IF(J22="","",INDIRECT("C"&amp;J22,1)*H22)</f>
        <v>15.12</v>
      </c>
      <c r="L22" s="8" t="n">
        <f aca="true">IF(J22="","",INDIRECT("D"&amp;J22,1)*I22)</f>
        <v>13.6</v>
      </c>
      <c r="M22" s="8" t="n">
        <f aca="false">IF(J22="","",IF(OR(J22="",K22=""),"",L22-K22))</f>
        <v>-1.52</v>
      </c>
      <c r="P22" s="7"/>
      <c r="R22" s="7"/>
    </row>
    <row r="23" customFormat="false" ht="12.8" hidden="false" customHeight="false" outlineLevel="0" collapsed="false">
      <c r="A23" s="10"/>
      <c r="B23" s="7" t="s">
        <v>26</v>
      </c>
      <c r="C23" s="8" t="n">
        <v>0.81</v>
      </c>
      <c r="D23" s="8" t="n">
        <v>2.3</v>
      </c>
      <c r="E23" s="8"/>
      <c r="F23" s="0" t="n">
        <f aca="false">IFERROR(SMALL(Fab_Vent!$F$1:$F$10036,ROW()-2),"")</f>
        <v>99</v>
      </c>
      <c r="G23" s="0" t="str">
        <f aca="true">IF(F23="","",INDIRECT("Fab_Vent.B"&amp;$F23,1))</f>
        <v>PAIN TRAD </v>
      </c>
      <c r="H23" s="0" t="n">
        <f aca="true">IF(F23="","",INDIRECT("Fab_Vent.C"&amp;$F23,1))</f>
        <v>6</v>
      </c>
      <c r="I23" s="0" t="n">
        <f aca="true">IF(F23="","",INDIRECT("Fab_Vent.D"&amp;$F23,1))</f>
        <v>6</v>
      </c>
      <c r="J23" s="0" t="n">
        <f aca="false">IFERROR(MATCH(G23,$B$3:$B$69,0)+2,"")</f>
        <v>40</v>
      </c>
      <c r="K23" s="8" t="n">
        <f aca="true">IF(J23="","",INDIRECT("C"&amp;J23,1)*H23)</f>
        <v>7.74</v>
      </c>
      <c r="L23" s="8" t="n">
        <f aca="true">IF(J23="","",INDIRECT("D"&amp;J23,1)*I23)</f>
        <v>10.8</v>
      </c>
      <c r="M23" s="8" t="n">
        <f aca="false">IF(J23="","",IF(OR(J23="",K23=""),"",L23-K23))</f>
        <v>3.06</v>
      </c>
      <c r="P23" s="7"/>
      <c r="R23" s="7"/>
    </row>
    <row r="24" customFormat="false" ht="12.8" hidden="false" customHeight="false" outlineLevel="0" collapsed="false">
      <c r="A24" s="10"/>
      <c r="B24" s="7" t="s">
        <v>27</v>
      </c>
      <c r="C24" s="8" t="n">
        <v>0.84</v>
      </c>
      <c r="D24" s="8" t="n">
        <v>2.6</v>
      </c>
      <c r="E24" s="8"/>
      <c r="F24" s="0" t="n">
        <f aca="false">IFERROR(SMALL(Fab_Vent!$F$1:$F$10036,ROW()-2),"")</f>
        <v>100</v>
      </c>
      <c r="G24" s="0" t="str">
        <f aca="true">IF(F24="","",INDIRECT("Fab_Vent.B"&amp;$F24,1))</f>
        <v>BAG TRAD </v>
      </c>
      <c r="H24" s="0" t="n">
        <f aca="true">IF(F24="","",INDIRECT("Fab_Vent.C"&amp;$F24,1))</f>
        <v>6</v>
      </c>
      <c r="I24" s="0" t="n">
        <f aca="true">IF(F24="","",INDIRECT("Fab_Vent.D"&amp;$F24,1))</f>
        <v>5</v>
      </c>
      <c r="J24" s="0" t="n">
        <f aca="false">IFERROR(MATCH(G24,$B$3:$B$69,0)+2,"")</f>
        <v>44</v>
      </c>
      <c r="K24" s="8" t="n">
        <f aca="true">IF(J24="","",INDIRECT("C"&amp;J24,1)*H24)</f>
        <v>5.22</v>
      </c>
      <c r="L24" s="8" t="n">
        <f aca="true">IF(J24="","",INDIRECT("D"&amp;J24,1)*I24)</f>
        <v>5.5</v>
      </c>
      <c r="M24" s="8" t="n">
        <f aca="false">IF(J24="","",IF(OR(J24="",K24=""),"",L24-K24))</f>
        <v>0.28</v>
      </c>
      <c r="P24" s="7"/>
      <c r="R24" s="7"/>
    </row>
    <row r="25" customFormat="false" ht="12.8" hidden="false" customHeight="false" outlineLevel="0" collapsed="false">
      <c r="A25" s="10"/>
      <c r="B25" s="7" t="s">
        <v>28</v>
      </c>
      <c r="C25" s="8" t="n">
        <v>0.87</v>
      </c>
      <c r="D25" s="8" t="n">
        <v>1.6</v>
      </c>
      <c r="E25" s="8"/>
      <c r="F25" s="0" t="n">
        <f aca="false">IFERROR(SMALL(Fab_Vent!$F$1:$F$10036,ROW()-2),"")</f>
        <v>101</v>
      </c>
      <c r="G25" s="0" t="str">
        <f aca="true">IF(F25="","",INDIRECT("Fab_Vent.B"&amp;$F25,1))</f>
        <v>CHAUSSON POMME </v>
      </c>
      <c r="H25" s="0" t="n">
        <f aca="true">IF(F25="","",INDIRECT("Fab_Vent.C"&amp;$F25,1))</f>
        <v>20</v>
      </c>
      <c r="I25" s="0" t="n">
        <f aca="true">IF(F25="","",INDIRECT("Fab_Vent.D"&amp;$F25,1))</f>
        <v>16</v>
      </c>
      <c r="J25" s="0" t="n">
        <f aca="false">IFERROR(MATCH(G25,$B$3:$B$69,0)+2,"")</f>
        <v>45</v>
      </c>
      <c r="K25" s="8" t="n">
        <f aca="true">IF(J25="","",INDIRECT("C"&amp;J25,1)*H25)</f>
        <v>27</v>
      </c>
      <c r="L25" s="8" t="n">
        <f aca="true">IF(J25="","",INDIRECT("D"&amp;J25,1)*I25)</f>
        <v>25.6</v>
      </c>
      <c r="M25" s="8" t="n">
        <f aca="false">IF(J25="","",IF(OR(J25="",K25=""),"",L25-K25))</f>
        <v>-1.4</v>
      </c>
      <c r="P25" s="7"/>
      <c r="R25" s="7"/>
    </row>
    <row r="26" customFormat="false" ht="12.8" hidden="false" customHeight="false" outlineLevel="0" collapsed="false">
      <c r="A26" s="10"/>
      <c r="B26" s="7" t="s">
        <v>29</v>
      </c>
      <c r="C26" s="8" t="n">
        <v>0.9</v>
      </c>
      <c r="D26" s="8" t="n">
        <v>1.1</v>
      </c>
      <c r="E26" s="8"/>
      <c r="F26" s="0" t="n">
        <f aca="false">IFERROR(SMALL(Fab_Vent!$F$1:$F$10036,ROW()-2),"")</f>
        <v>102</v>
      </c>
      <c r="G26" s="0" t="str">
        <f aca="true">IF(F26="","",INDIRECT("Fab_Vent.B"&amp;$F26,1))</f>
        <v>VIENNOISE </v>
      </c>
      <c r="H26" s="0" t="n">
        <f aca="true">IF(F26="","",INDIRECT("Fab_Vent.C"&amp;$F26,1))</f>
        <v>6</v>
      </c>
      <c r="I26" s="0" t="n">
        <f aca="true">IF(F26="","",INDIRECT("Fab_Vent.D"&amp;$F26,1))</f>
        <v>6</v>
      </c>
      <c r="J26" s="0" t="n">
        <f aca="false">IFERROR(MATCH(G26,$B$3:$B$69,0)+2,"")</f>
        <v>46</v>
      </c>
      <c r="K26" s="8" t="n">
        <f aca="true">IF(J26="","",INDIRECT("C"&amp;J26,1)*H26)</f>
        <v>8.28</v>
      </c>
      <c r="L26" s="8" t="n">
        <f aca="true">IF(J26="","",INDIRECT("D"&amp;J26,1)*I26)</f>
        <v>9</v>
      </c>
      <c r="M26" s="8" t="n">
        <f aca="false">IF(J26="","",IF(OR(J26="",K26=""),"",L26-K26))</f>
        <v>0.720000000000001</v>
      </c>
      <c r="P26" s="7"/>
      <c r="R26" s="7"/>
    </row>
    <row r="27" customFormat="false" ht="12.8" hidden="false" customHeight="false" outlineLevel="0" collapsed="false">
      <c r="A27" s="10"/>
      <c r="B27" s="7" t="s">
        <v>30</v>
      </c>
      <c r="C27" s="8" t="n">
        <v>0.9</v>
      </c>
      <c r="D27" s="8" t="n">
        <v>2.8</v>
      </c>
      <c r="E27" s="8"/>
      <c r="F27" s="0" t="n">
        <f aca="false">IFERROR(SMALL(Fab_Vent!$F$1:$F$10036,ROW()-2),"")</f>
        <v>103</v>
      </c>
      <c r="G27" s="0" t="str">
        <f aca="true">IF(F27="","",INDIRECT("Fab_Vent.B"&amp;$F27,1))</f>
        <v>VIENNOISE CHOC </v>
      </c>
      <c r="H27" s="0" t="n">
        <f aca="true">IF(F27="","",INDIRECT("Fab_Vent.C"&amp;$F27,1))</f>
        <v>20</v>
      </c>
      <c r="I27" s="0" t="n">
        <f aca="true">IF(F27="","",INDIRECT("Fab_Vent.D"&amp;$F27,1))</f>
        <v>15</v>
      </c>
      <c r="J27" s="0" t="n">
        <f aca="false">IFERROR(MATCH(G27,$B$3:$B$69,0)+2,"")</f>
        <v>49</v>
      </c>
      <c r="K27" s="8" t="n">
        <f aca="true">IF(J27="","",INDIRECT("C"&amp;J27,1)*H27)</f>
        <v>28.2</v>
      </c>
      <c r="L27" s="8" t="n">
        <f aca="true">IF(J27="","",INDIRECT("D"&amp;J27,1)*I27)</f>
        <v>36</v>
      </c>
      <c r="M27" s="8" t="n">
        <f aca="false">IF(J27="","",IF(OR(J27="",K27=""),"",L27-K27))</f>
        <v>7.8</v>
      </c>
      <c r="P27" s="7"/>
      <c r="R27" s="7"/>
    </row>
    <row r="28" customFormat="false" ht="12.8" hidden="false" customHeight="false" outlineLevel="0" collapsed="false">
      <c r="A28" s="10"/>
      <c r="B28" s="7" t="s">
        <v>31</v>
      </c>
      <c r="C28" s="8" t="n">
        <v>0.93</v>
      </c>
      <c r="D28" s="8" t="n">
        <v>0.6</v>
      </c>
      <c r="E28" s="8"/>
      <c r="F28" s="0" t="n">
        <f aca="false">IFERROR(SMALL(Fab_Vent!$F$1:$F$10036,ROW()-2),"")</f>
        <v>104</v>
      </c>
      <c r="G28" s="0" t="str">
        <f aca="true">IF(F28="","",INDIRECT("Fab_Vent.B"&amp;$F28,1))</f>
        <v>BRIOCHETTES NAT </v>
      </c>
      <c r="H28" s="0" t="n">
        <f aca="true">IF(F28="","",INDIRECT("Fab_Vent.C"&amp;$F28,1))</f>
        <v>40</v>
      </c>
      <c r="I28" s="0" t="n">
        <f aca="true">IF(F28="","",INDIRECT("Fab_Vent.D"&amp;$F28,1))</f>
        <v>33</v>
      </c>
      <c r="J28" s="0" t="n">
        <f aca="false">IFERROR(MATCH(G28,$B$3:$B$69,0)+2,"")</f>
        <v>50</v>
      </c>
      <c r="K28" s="8" t="n">
        <f aca="true">IF(J28="","",INDIRECT("C"&amp;J28,1)*H28)</f>
        <v>57.6</v>
      </c>
      <c r="L28" s="8" t="n">
        <f aca="true">IF(J28="","",INDIRECT("D"&amp;J28,1)*I28)</f>
        <v>49.5</v>
      </c>
      <c r="M28" s="8" t="n">
        <f aca="false">IF(J28="","",IF(OR(J28="",K28=""),"",L28-K28))</f>
        <v>-8.09999999999999</v>
      </c>
      <c r="P28" s="7"/>
      <c r="R28" s="7"/>
    </row>
    <row r="29" customFormat="false" ht="12.8" hidden="false" customHeight="false" outlineLevel="0" collapsed="false">
      <c r="A29" s="10"/>
      <c r="B29" s="7" t="s">
        <v>32</v>
      </c>
      <c r="C29" s="8" t="n">
        <v>0.96</v>
      </c>
      <c r="D29" s="8" t="n">
        <v>1.1</v>
      </c>
      <c r="E29" s="8"/>
      <c r="F29" s="0" t="n">
        <f aca="false">IFERROR(SMALL(Fab_Vent!$F$1:$F$10036,ROW()-2),"")</f>
        <v>105</v>
      </c>
      <c r="G29" s="0" t="str">
        <f aca="true">IF(F29="","",INDIRECT("Fab_Vent.B"&amp;$F29,1))</f>
        <v>BRIOCHETTES CHO </v>
      </c>
      <c r="H29" s="0" t="n">
        <f aca="true">IF(F29="","",INDIRECT("Fab_Vent.C"&amp;$F29,1))</f>
        <v>13</v>
      </c>
      <c r="I29" s="0" t="n">
        <f aca="true">IF(F29="","",INDIRECT("Fab_Vent.D"&amp;$F29,1))</f>
        <v>11</v>
      </c>
      <c r="J29" s="0" t="n">
        <f aca="false">IFERROR(MATCH(G29,$B$3:$B$69,0)+2,"")</f>
        <v>51</v>
      </c>
      <c r="K29" s="8" t="n">
        <f aca="true">IF(J29="","",INDIRECT("C"&amp;J29,1)*H29)</f>
        <v>19.11</v>
      </c>
      <c r="L29" s="8" t="n">
        <f aca="true">IF(J29="","",INDIRECT("D"&amp;J29,1)*I29)</f>
        <v>24.2</v>
      </c>
      <c r="M29" s="8" t="n">
        <f aca="false">IF(J29="","",IF(OR(J29="",K29=""),"",L29-K29))</f>
        <v>5.09</v>
      </c>
      <c r="P29" s="7"/>
      <c r="R29" s="7"/>
    </row>
    <row r="30" customFormat="false" ht="12.8" hidden="false" customHeight="false" outlineLevel="0" collapsed="false">
      <c r="A30" s="10"/>
      <c r="B30" s="7" t="s">
        <v>33</v>
      </c>
      <c r="C30" s="8" t="n">
        <v>0.99</v>
      </c>
      <c r="D30" s="8" t="n">
        <v>0.9</v>
      </c>
      <c r="E30" s="8"/>
      <c r="F30" s="0" t="str">
        <f aca="false">IFERROR(SMALL(Fab_Vent!$F$1:$F$10036,ROW()-2),"")</f>
        <v/>
      </c>
      <c r="G30" s="0" t="str">
        <f aca="true">IF(F30="","",INDIRECT("Fab_Vent.B"&amp;$F30,1))</f>
        <v/>
      </c>
      <c r="H30" s="0" t="str">
        <f aca="true">IF(F30="","",INDIRECT("Fab_Vent.C"&amp;$F30,1))</f>
        <v/>
      </c>
      <c r="I30" s="0" t="str">
        <f aca="true">IF(F30="","",INDIRECT("Fab_Vent.D"&amp;$F30,1))</f>
        <v/>
      </c>
      <c r="J30" s="0" t="str">
        <f aca="false">IFERROR(MATCH(G30,$B$3:$B$69,0)+2,"")</f>
        <v/>
      </c>
      <c r="K30" s="8" t="str">
        <f aca="true">IF(J30="","",INDIRECT("C"&amp;J30,1)*H30)</f>
        <v/>
      </c>
      <c r="L30" s="8" t="str">
        <f aca="true">IF(J30="","",INDIRECT("D"&amp;J30,1)*I30)</f>
        <v/>
      </c>
      <c r="M30" s="8" t="str">
        <f aca="false">IF(J30="","",IF(OR(J30="",K30=""),"",L30-K30))</f>
        <v/>
      </c>
      <c r="P30" s="7"/>
      <c r="R30" s="7"/>
    </row>
    <row r="31" customFormat="false" ht="12.8" hidden="false" customHeight="false" outlineLevel="0" collapsed="false">
      <c r="A31" s="10"/>
      <c r="B31" s="7" t="s">
        <v>34</v>
      </c>
      <c r="C31" s="8" t="n">
        <v>1.02</v>
      </c>
      <c r="D31" s="8" t="n">
        <v>1.3</v>
      </c>
      <c r="E31" s="8"/>
      <c r="F31" s="0" t="str">
        <f aca="false">IFERROR(SMALL(Fab_Vent!$F$1:$F$10036,ROW()-2),"")</f>
        <v/>
      </c>
      <c r="G31" s="0" t="str">
        <f aca="true">IF(F31="","",INDIRECT("Fab_Vent.B"&amp;$F31,1))</f>
        <v/>
      </c>
      <c r="H31" s="0" t="str">
        <f aca="true">IF(F31="","",INDIRECT("Fab_Vent.C"&amp;$F31,1))</f>
        <v/>
      </c>
      <c r="I31" s="0" t="str">
        <f aca="true">IF(F31="","",INDIRECT("Fab_Vent.D"&amp;$F31,1))</f>
        <v/>
      </c>
      <c r="J31" s="0" t="str">
        <f aca="false">IFERROR(MATCH(G31,$B$3:$B$69,0)+2,"")</f>
        <v/>
      </c>
      <c r="K31" s="8" t="str">
        <f aca="true">IF(J31="","",INDIRECT("C"&amp;J31,1)*H31)</f>
        <v/>
      </c>
      <c r="L31" s="8" t="str">
        <f aca="true">IF(J31="","",INDIRECT("D"&amp;J31,1)*I31)</f>
        <v/>
      </c>
      <c r="M31" s="8" t="str">
        <f aca="false">IF(J31="","",IF(OR(J31="",K31=""),"",L31-K31))</f>
        <v/>
      </c>
      <c r="P31" s="7"/>
      <c r="R31" s="7"/>
    </row>
    <row r="32" customFormat="false" ht="12.8" hidden="false" customHeight="false" outlineLevel="0" collapsed="false">
      <c r="A32" s="10"/>
      <c r="B32" s="7" t="s">
        <v>35</v>
      </c>
      <c r="C32" s="8" t="n">
        <v>1.05</v>
      </c>
      <c r="D32" s="8" t="n">
        <v>1.2</v>
      </c>
      <c r="E32" s="8"/>
      <c r="F32" s="0" t="str">
        <f aca="false">IFERROR(SMALL(Fab_Vent!$F$1:$F$10036,ROW()-2),"")</f>
        <v/>
      </c>
      <c r="G32" s="0" t="str">
        <f aca="true">IF(F32="","",INDIRECT("Fab_Vent.B"&amp;$F32,1))</f>
        <v/>
      </c>
      <c r="H32" s="0" t="str">
        <f aca="true">IF(F32="","",INDIRECT("Fab_Vent.C"&amp;$F32,1))</f>
        <v/>
      </c>
      <c r="I32" s="0" t="str">
        <f aca="true">IF(F32="","",INDIRECT("Fab_Vent.D"&amp;$F32,1))</f>
        <v/>
      </c>
      <c r="J32" s="0" t="str">
        <f aca="false">IFERROR(MATCH(G32,$B$3:$B$69,0)+2,"")</f>
        <v/>
      </c>
      <c r="K32" s="8" t="str">
        <f aca="true">IF(J32="","",INDIRECT("C"&amp;J32,1)*H32)</f>
        <v/>
      </c>
      <c r="L32" s="8" t="str">
        <f aca="true">IF(J32="","",INDIRECT("D"&amp;J32,1)*I32)</f>
        <v/>
      </c>
      <c r="M32" s="8" t="str">
        <f aca="false">IF(J32="","",IF(OR(J32="",K32=""),"",L32-K32))</f>
        <v/>
      </c>
      <c r="P32" s="7"/>
      <c r="R32" s="7"/>
    </row>
    <row r="33" customFormat="false" ht="12.8" hidden="false" customHeight="false" outlineLevel="0" collapsed="false">
      <c r="A33" s="10"/>
      <c r="B33" s="7" t="s">
        <v>36</v>
      </c>
      <c r="C33" s="8" t="n">
        <v>1.03</v>
      </c>
      <c r="D33" s="8" t="n">
        <v>1.2</v>
      </c>
      <c r="E33" s="8"/>
      <c r="F33" s="0" t="str">
        <f aca="false">IFERROR(SMALL(Fab_Vent!$F$1:$F$10036,ROW()-2),"")</f>
        <v/>
      </c>
      <c r="G33" s="0" t="str">
        <f aca="true">IF(F33="","",INDIRECT("Fab_Vent.B"&amp;$F33,1))</f>
        <v/>
      </c>
      <c r="H33" s="0" t="str">
        <f aca="true">IF(F33="","",INDIRECT("Fab_Vent.C"&amp;$F33,1))</f>
        <v/>
      </c>
      <c r="I33" s="0" t="str">
        <f aca="true">IF(F33="","",INDIRECT("Fab_Vent.D"&amp;$F33,1))</f>
        <v/>
      </c>
      <c r="J33" s="0" t="str">
        <f aca="false">IFERROR(MATCH(G33,$B$3:$B$69,0)+2,"")</f>
        <v/>
      </c>
      <c r="K33" s="8" t="str">
        <f aca="true">IF(J33="","",INDIRECT("C"&amp;J33,1)*H33)</f>
        <v/>
      </c>
      <c r="L33" s="8" t="str">
        <f aca="true">IF(J33="","",INDIRECT("D"&amp;J33,1)*I33)</f>
        <v/>
      </c>
      <c r="M33" s="8" t="str">
        <f aca="false">IF(J33="","",IF(OR(J33="",K33=""),"",L33-K33))</f>
        <v/>
      </c>
      <c r="P33" s="7"/>
      <c r="R33" s="7"/>
    </row>
    <row r="34" customFormat="false" ht="12.8" hidden="false" customHeight="false" outlineLevel="0" collapsed="false">
      <c r="A34" s="10"/>
      <c r="B34" s="7" t="s">
        <v>37</v>
      </c>
      <c r="C34" s="8" t="n">
        <v>1.11</v>
      </c>
      <c r="D34" s="8" t="n">
        <v>2.3</v>
      </c>
      <c r="E34" s="8"/>
      <c r="F34" s="0" t="str">
        <f aca="false">IFERROR(SMALL(Fab_Vent!$F$1:$F$10036,ROW()-2),"")</f>
        <v/>
      </c>
      <c r="G34" s="0" t="str">
        <f aca="true">IF(F34="","",INDIRECT("Fab_Vent.B"&amp;$F34,1))</f>
        <v/>
      </c>
      <c r="H34" s="0" t="str">
        <f aca="true">IF(F34="","",INDIRECT("Fab_Vent.C"&amp;$F34,1))</f>
        <v/>
      </c>
      <c r="I34" s="0" t="str">
        <f aca="true">IF(F34="","",INDIRECT("Fab_Vent.D"&amp;$F34,1))</f>
        <v/>
      </c>
      <c r="J34" s="0" t="str">
        <f aca="false">IFERROR(MATCH(G34,$B$3:$B$69,0)+2,"")</f>
        <v/>
      </c>
      <c r="K34" s="8" t="str">
        <f aca="true">IF(J34="","",INDIRECT("C"&amp;J34,1)*H34)</f>
        <v/>
      </c>
      <c r="L34" s="8" t="str">
        <f aca="true">IF(J34="","",INDIRECT("D"&amp;J34,1)*I34)</f>
        <v/>
      </c>
      <c r="M34" s="8" t="str">
        <f aca="false">IF(J34="","",IF(OR(J34="",K34=""),"",L34-K34))</f>
        <v/>
      </c>
      <c r="P34" s="7"/>
      <c r="R34" s="7"/>
    </row>
    <row r="35" customFormat="false" ht="12.8" hidden="false" customHeight="false" outlineLevel="0" collapsed="false">
      <c r="A35" s="10"/>
      <c r="B35" s="7" t="s">
        <v>38</v>
      </c>
      <c r="C35" s="8" t="n">
        <v>1.14</v>
      </c>
      <c r="D35" s="8" t="n">
        <v>1.5</v>
      </c>
      <c r="E35" s="8"/>
      <c r="F35" s="0" t="str">
        <f aca="false">IFERROR(SMALL(Fab_Vent!$F$1:$F$10036,ROW()-2),"")</f>
        <v/>
      </c>
      <c r="G35" s="0" t="str">
        <f aca="true">IF(F35="","",INDIRECT("Fab_Vent.B"&amp;$F35,1))</f>
        <v/>
      </c>
      <c r="H35" s="0" t="str">
        <f aca="true">IF(F35="","",INDIRECT("Fab_Vent.C"&amp;$F35,1))</f>
        <v/>
      </c>
      <c r="I35" s="0" t="str">
        <f aca="true">IF(F35="","",INDIRECT("Fab_Vent.D"&amp;$F35,1))</f>
        <v/>
      </c>
      <c r="J35" s="0" t="str">
        <f aca="false">IFERROR(MATCH(G35,$B$3:$B$69,0)+2,"")</f>
        <v/>
      </c>
      <c r="K35" s="8" t="str">
        <f aca="true">IF(J35="","",INDIRECT("C"&amp;J35,1)*H35)</f>
        <v/>
      </c>
      <c r="L35" s="8" t="str">
        <f aca="true">IF(J35="","",INDIRECT("D"&amp;J35,1)*I35)</f>
        <v/>
      </c>
      <c r="M35" s="8" t="str">
        <f aca="false">IF(J35="","",IF(OR(J35="",K35=""),"",L35-K35))</f>
        <v/>
      </c>
      <c r="P35" s="7"/>
      <c r="R35" s="7"/>
    </row>
    <row r="36" customFormat="false" ht="12.8" hidden="false" customHeight="false" outlineLevel="0" collapsed="false">
      <c r="A36" s="10"/>
      <c r="B36" s="7" t="s">
        <v>39</v>
      </c>
      <c r="C36" s="8" t="n">
        <v>1.2</v>
      </c>
      <c r="D36" s="8" t="n">
        <v>4.5</v>
      </c>
      <c r="E36" s="8"/>
      <c r="F36" s="0" t="str">
        <f aca="false">IFERROR(SMALL(Fab_Vent!$F$1:$F$10036,ROW()-2),"")</f>
        <v/>
      </c>
      <c r="G36" s="0" t="str">
        <f aca="true">IF(F36="","",INDIRECT("Fab_Vent.B"&amp;$F36,1))</f>
        <v/>
      </c>
      <c r="H36" s="0" t="str">
        <f aca="true">IF(F36="","",INDIRECT("Fab_Vent.C"&amp;$F36,1))</f>
        <v/>
      </c>
      <c r="I36" s="0" t="str">
        <f aca="true">IF(F36="","",INDIRECT("Fab_Vent.D"&amp;$F36,1))</f>
        <v/>
      </c>
      <c r="J36" s="0" t="str">
        <f aca="false">IFERROR(MATCH(G36,$B$3:$B$69,0)+2,"")</f>
        <v/>
      </c>
      <c r="K36" s="8" t="str">
        <f aca="true">IF(J36="","",INDIRECT("C"&amp;J36,1)*H36)</f>
        <v/>
      </c>
      <c r="L36" s="8" t="str">
        <f aca="true">IF(J36="","",INDIRECT("D"&amp;J36,1)*I36)</f>
        <v/>
      </c>
      <c r="M36" s="8" t="str">
        <f aca="false">IF(J36="","",IF(OR(J36="",K36=""),"",L36-K36))</f>
        <v/>
      </c>
      <c r="P36" s="7"/>
      <c r="R36" s="7"/>
    </row>
    <row r="37" customFormat="false" ht="12.8" hidden="false" customHeight="false" outlineLevel="0" collapsed="false">
      <c r="A37" s="10"/>
      <c r="B37" s="7" t="s">
        <v>40</v>
      </c>
      <c r="C37" s="8" t="n">
        <v>1.2</v>
      </c>
      <c r="D37" s="8" t="n">
        <v>3.2</v>
      </c>
      <c r="E37" s="8"/>
      <c r="F37" s="0" t="str">
        <f aca="false">IFERROR(SMALL(Fab_Vent!$F$1:$F$10036,ROW()-2),"")</f>
        <v/>
      </c>
      <c r="G37" s="0" t="str">
        <f aca="true">IF(F37="","",INDIRECT("Fab_Vent.B"&amp;$F37,1))</f>
        <v/>
      </c>
      <c r="H37" s="0" t="str">
        <f aca="true">IF(F37="","",INDIRECT("Fab_Vent.C"&amp;$F37,1))</f>
        <v/>
      </c>
      <c r="I37" s="0" t="str">
        <f aca="true">IF(F37="","",INDIRECT("Fab_Vent.D"&amp;$F37,1))</f>
        <v/>
      </c>
      <c r="J37" s="0" t="str">
        <f aca="false">IFERROR(MATCH(G37,$B$3:$B$69,0)+2,"")</f>
        <v/>
      </c>
      <c r="K37" s="8" t="str">
        <f aca="true">IF(J37="","",INDIRECT("C"&amp;J37,1)*H37)</f>
        <v/>
      </c>
      <c r="L37" s="8" t="str">
        <f aca="true">IF(J37="","",INDIRECT("D"&amp;J37,1)*I37)</f>
        <v/>
      </c>
      <c r="M37" s="8" t="str">
        <f aca="false">IF(J37="","",IF(OR(J37="",K37=""),"",L37-K37))</f>
        <v/>
      </c>
      <c r="P37" s="7"/>
      <c r="R37" s="7"/>
    </row>
    <row r="38" customFormat="false" ht="12.8" hidden="false" customHeight="false" outlineLevel="0" collapsed="false">
      <c r="A38" s="10"/>
      <c r="B38" s="7" t="s">
        <v>41</v>
      </c>
      <c r="C38" s="8" t="n">
        <v>1.23</v>
      </c>
      <c r="D38" s="8" t="n">
        <v>1.6</v>
      </c>
      <c r="E38" s="8"/>
      <c r="F38" s="0" t="str">
        <f aca="false">IFERROR(SMALL(Fab_Vent!$F$1:$F$10036,ROW()-2),"")</f>
        <v/>
      </c>
      <c r="G38" s="0" t="str">
        <f aca="true">IF(F38="","",INDIRECT("Fab_Vent.B"&amp;$F38,1))</f>
        <v/>
      </c>
      <c r="H38" s="0" t="str">
        <f aca="true">IF(F38="","",INDIRECT("Fab_Vent.C"&amp;$F38,1))</f>
        <v/>
      </c>
      <c r="I38" s="0" t="str">
        <f aca="true">IF(F38="","",INDIRECT("Fab_Vent.D"&amp;$F38,1))</f>
        <v/>
      </c>
      <c r="J38" s="0" t="str">
        <f aca="false">IFERROR(MATCH(G38,$B$3:$B$69,0)+2,"")</f>
        <v/>
      </c>
      <c r="K38" s="8" t="str">
        <f aca="true">IF(J38="","",INDIRECT("C"&amp;J38,1)*H38)</f>
        <v/>
      </c>
      <c r="L38" s="8" t="str">
        <f aca="true">IF(J38="","",INDIRECT("D"&amp;J38,1)*I38)</f>
        <v/>
      </c>
      <c r="M38" s="8" t="str">
        <f aca="false">IF(J38="","",IF(OR(J38="",K38=""),"",L38-K38))</f>
        <v/>
      </c>
      <c r="P38" s="7"/>
      <c r="R38" s="7"/>
    </row>
    <row r="39" customFormat="false" ht="12.8" hidden="false" customHeight="false" outlineLevel="0" collapsed="false">
      <c r="A39" s="10"/>
      <c r="B39" s="7" t="s">
        <v>42</v>
      </c>
      <c r="C39" s="8" t="n">
        <v>1.26</v>
      </c>
      <c r="D39" s="8" t="n">
        <v>1.7</v>
      </c>
      <c r="E39" s="8"/>
      <c r="F39" s="0" t="str">
        <f aca="false">IFERROR(SMALL(Fab_Vent!$F$1:$F$10036,ROW()-2),"")</f>
        <v/>
      </c>
      <c r="G39" s="0" t="str">
        <f aca="true">IF(F39="","",INDIRECT("Fab_Vent.B"&amp;$F39,1))</f>
        <v/>
      </c>
      <c r="H39" s="0" t="str">
        <f aca="true">IF(F39="","",INDIRECT("Fab_Vent.C"&amp;$F39,1))</f>
        <v/>
      </c>
      <c r="I39" s="0" t="str">
        <f aca="true">IF(F39="","",INDIRECT("Fab_Vent.D"&amp;$F39,1))</f>
        <v/>
      </c>
      <c r="J39" s="0" t="str">
        <f aca="false">IFERROR(MATCH(G39,$B$3:$B$69,0)+2,"")</f>
        <v/>
      </c>
      <c r="K39" s="8" t="str">
        <f aca="true">IF(J39="","",INDIRECT("C"&amp;J39,1)*H39)</f>
        <v/>
      </c>
      <c r="L39" s="8" t="str">
        <f aca="true">IF(J39="","",INDIRECT("D"&amp;J39,1)*I39)</f>
        <v/>
      </c>
      <c r="M39" s="8" t="str">
        <f aca="false">IF(J39="","",IF(OR(J39="",K39=""),"",L39-K39))</f>
        <v/>
      </c>
      <c r="P39" s="7"/>
      <c r="R39" s="7"/>
    </row>
    <row r="40" customFormat="false" ht="12.8" hidden="false" customHeight="false" outlineLevel="0" collapsed="false">
      <c r="A40" s="10"/>
      <c r="B40" s="7" t="s">
        <v>43</v>
      </c>
      <c r="C40" s="8" t="n">
        <v>1.29</v>
      </c>
      <c r="D40" s="8" t="n">
        <v>1.8</v>
      </c>
      <c r="E40" s="8"/>
      <c r="F40" s="0" t="str">
        <f aca="false">IFERROR(SMALL(Fab_Vent!$F$1:$F$10036,ROW()-2),"")</f>
        <v/>
      </c>
      <c r="G40" s="0" t="str">
        <f aca="true">IF(F40="","",INDIRECT("Fab_Vent.B"&amp;$F40,1))</f>
        <v/>
      </c>
      <c r="H40" s="0" t="str">
        <f aca="true">IF(F40="","",INDIRECT("Fab_Vent.C"&amp;$F40,1))</f>
        <v/>
      </c>
      <c r="I40" s="0" t="str">
        <f aca="true">IF(F40="","",INDIRECT("Fab_Vent.D"&amp;$F40,1))</f>
        <v/>
      </c>
      <c r="J40" s="0" t="str">
        <f aca="false">IFERROR(MATCH(G40,$B$3:$B$69,0)+2,"")</f>
        <v/>
      </c>
      <c r="K40" s="8" t="str">
        <f aca="true">IF(J40="","",INDIRECT("C"&amp;J40,1)*H40)</f>
        <v/>
      </c>
      <c r="L40" s="8" t="str">
        <f aca="true">IF(J40="","",INDIRECT("D"&amp;J40,1)*I40)</f>
        <v/>
      </c>
      <c r="M40" s="8" t="str">
        <f aca="false">IF(J40="","",IF(OR(J40="",K40=""),"",L40-K40))</f>
        <v/>
      </c>
      <c r="P40" s="7"/>
      <c r="R40" s="7"/>
    </row>
    <row r="41" customFormat="false" ht="12.8" hidden="false" customHeight="false" outlineLevel="0" collapsed="false">
      <c r="A41" s="10"/>
      <c r="B41" s="7" t="s">
        <v>44</v>
      </c>
      <c r="C41" s="8" t="n">
        <v>1.3</v>
      </c>
      <c r="D41" s="8" t="n">
        <v>4.5</v>
      </c>
      <c r="E41" s="8"/>
      <c r="F41" s="0" t="str">
        <f aca="false">IFERROR(SMALL(Fab_Vent!$F$1:$F$10036,ROW()-2),"")</f>
        <v/>
      </c>
      <c r="G41" s="0" t="str">
        <f aca="true">IF(F41="","",INDIRECT("Fab_Vent.B"&amp;$F41,1))</f>
        <v/>
      </c>
      <c r="H41" s="0" t="str">
        <f aca="true">IF(F41="","",INDIRECT("Fab_Vent.C"&amp;$F41,1))</f>
        <v/>
      </c>
      <c r="I41" s="0" t="str">
        <f aca="true">IF(F41="","",INDIRECT("Fab_Vent.D"&amp;$F41,1))</f>
        <v/>
      </c>
      <c r="J41" s="0" t="str">
        <f aca="false">IFERROR(MATCH(G41,$B$3:$B$69,0)+2,"")</f>
        <v/>
      </c>
      <c r="K41" s="8" t="str">
        <f aca="true">IF(J41="","",INDIRECT("C"&amp;J41,1)*H41)</f>
        <v/>
      </c>
      <c r="L41" s="8" t="str">
        <f aca="true">IF(J41="","",INDIRECT("D"&amp;J41,1)*I41)</f>
        <v/>
      </c>
      <c r="M41" s="8" t="str">
        <f aca="false">IF(J41="","",IF(OR(J41="",K41=""),"",L41-K41))</f>
        <v/>
      </c>
      <c r="P41" s="7"/>
      <c r="R41" s="7"/>
    </row>
    <row r="42" customFormat="false" ht="12.8" hidden="false" customHeight="false" outlineLevel="0" collapsed="false">
      <c r="A42" s="10"/>
      <c r="B42" s="7" t="s">
        <v>45</v>
      </c>
      <c r="C42" s="8" t="n">
        <v>1.3</v>
      </c>
      <c r="D42" s="8" t="n">
        <v>4.5</v>
      </c>
      <c r="E42" s="8"/>
      <c r="F42" s="0" t="str">
        <f aca="false">IFERROR(SMALL(Fab_Vent!$F$1:$F$10036,ROW()-2),"")</f>
        <v/>
      </c>
      <c r="G42" s="0" t="str">
        <f aca="true">IF(F42="","",INDIRECT("Fab_Vent.B"&amp;$F42,1))</f>
        <v/>
      </c>
      <c r="H42" s="0" t="str">
        <f aca="true">IF(F42="","",INDIRECT("Fab_Vent.C"&amp;$F42,1))</f>
        <v/>
      </c>
      <c r="I42" s="0" t="str">
        <f aca="true">IF(F42="","",INDIRECT("Fab_Vent.D"&amp;$F42,1))</f>
        <v/>
      </c>
      <c r="J42" s="0" t="str">
        <f aca="false">IFERROR(MATCH(G42,$B$3:$B$69,0)+2,"")</f>
        <v/>
      </c>
      <c r="K42" s="8" t="str">
        <f aca="true">IF(J42="","",INDIRECT("C"&amp;J42,1)*H42)</f>
        <v/>
      </c>
      <c r="L42" s="8" t="str">
        <f aca="true">IF(J42="","",INDIRECT("D"&amp;J42,1)*I42)</f>
        <v/>
      </c>
      <c r="M42" s="8" t="str">
        <f aca="false">IF(J42="","",IF(OR(J42="",K42=""),"",L42-K42))</f>
        <v/>
      </c>
      <c r="P42" s="7"/>
      <c r="R42" s="7"/>
    </row>
    <row r="43" customFormat="false" ht="12.8" hidden="false" customHeight="false" outlineLevel="0" collapsed="false">
      <c r="A43" s="10"/>
      <c r="B43" s="7" t="s">
        <v>46</v>
      </c>
      <c r="C43" s="8" t="n">
        <v>1.3</v>
      </c>
      <c r="D43" s="8" t="n">
        <v>4.5</v>
      </c>
      <c r="E43" s="8"/>
      <c r="F43" s="0" t="str">
        <f aca="false">IFERROR(SMALL(Fab_Vent!$F$1:$F$10036,ROW()-2),"")</f>
        <v/>
      </c>
      <c r="G43" s="0" t="str">
        <f aca="true">IF(F43="","",INDIRECT("Fab_Vent.B"&amp;$F43,1))</f>
        <v/>
      </c>
      <c r="H43" s="0" t="str">
        <f aca="true">IF(F43="","",INDIRECT("Fab_Vent.C"&amp;$F43,1))</f>
        <v/>
      </c>
      <c r="I43" s="0" t="str">
        <f aca="true">IF(F43="","",INDIRECT("Fab_Vent.D"&amp;$F43,1))</f>
        <v/>
      </c>
      <c r="J43" s="0" t="str">
        <f aca="false">IFERROR(MATCH(G43,$B$3:$B$69,0)+2,"")</f>
        <v/>
      </c>
      <c r="K43" s="8" t="str">
        <f aca="true">IF(J43="","",INDIRECT("C"&amp;J43,1)*H43)</f>
        <v/>
      </c>
      <c r="L43" s="8" t="str">
        <f aca="true">IF(J43="","",INDIRECT("D"&amp;J43,1)*I43)</f>
        <v/>
      </c>
      <c r="M43" s="8" t="str">
        <f aca="false">IF(J43="","",IF(OR(J43="",K43=""),"",L43-K43))</f>
        <v/>
      </c>
      <c r="P43" s="7"/>
      <c r="R43" s="7"/>
    </row>
    <row r="44" customFormat="false" ht="12.8" hidden="false" customHeight="false" outlineLevel="0" collapsed="false">
      <c r="A44" s="10"/>
      <c r="B44" s="7" t="s">
        <v>47</v>
      </c>
      <c r="C44" s="8" t="n">
        <v>0.87</v>
      </c>
      <c r="D44" s="8" t="n">
        <v>1.1</v>
      </c>
      <c r="E44" s="8"/>
      <c r="F44" s="0" t="str">
        <f aca="false">IFERROR(SMALL(Fab_Vent!$F$1:$F$10036,ROW()-2),"")</f>
        <v/>
      </c>
      <c r="G44" s="0" t="str">
        <f aca="true">IF(F44="","",INDIRECT("Fab_Vent.B"&amp;$F44,1))</f>
        <v/>
      </c>
      <c r="H44" s="0" t="str">
        <f aca="true">IF(F44="","",INDIRECT("Fab_Vent.C"&amp;$F44,1))</f>
        <v/>
      </c>
      <c r="I44" s="0" t="str">
        <f aca="true">IF(F44="","",INDIRECT("Fab_Vent.D"&amp;$F44,1))</f>
        <v/>
      </c>
      <c r="J44" s="0" t="str">
        <f aca="false">IFERROR(MATCH(G44,$B$3:$B$69,0)+2,"")</f>
        <v/>
      </c>
      <c r="K44" s="8" t="str">
        <f aca="true">IF(J44="","",INDIRECT("C"&amp;J44,1)*H44)</f>
        <v/>
      </c>
      <c r="L44" s="8" t="str">
        <f aca="true">IF(J44="","",INDIRECT("D"&amp;J44,1)*I44)</f>
        <v/>
      </c>
      <c r="M44" s="8" t="str">
        <f aca="false">IF(J44="","",IF(OR(J44="",K44=""),"",L44-K44))</f>
        <v/>
      </c>
      <c r="P44" s="7"/>
      <c r="R44" s="7"/>
    </row>
    <row r="45" customFormat="false" ht="12.8" hidden="false" customHeight="false" outlineLevel="0" collapsed="false">
      <c r="A45" s="10"/>
      <c r="B45" s="7" t="s">
        <v>48</v>
      </c>
      <c r="C45" s="8" t="n">
        <v>1.35</v>
      </c>
      <c r="D45" s="8" t="n">
        <v>1.6</v>
      </c>
      <c r="E45" s="8"/>
      <c r="F45" s="0" t="str">
        <f aca="false">IFERROR(SMALL(Fab_Vent!$F$1:$F$10036,ROW()-2),"")</f>
        <v/>
      </c>
      <c r="G45" s="0" t="str">
        <f aca="true">IF(F45="","",INDIRECT("Fab_Vent.B"&amp;$F45,1))</f>
        <v/>
      </c>
      <c r="H45" s="0" t="str">
        <f aca="true">IF(F45="","",INDIRECT("Fab_Vent.C"&amp;$F45,1))</f>
        <v/>
      </c>
      <c r="I45" s="0" t="str">
        <f aca="true">IF(F45="","",INDIRECT("Fab_Vent.D"&amp;$F45,1))</f>
        <v/>
      </c>
      <c r="J45" s="0" t="str">
        <f aca="false">IFERROR(MATCH(G45,$B$3:$B$69,0)+2,"")</f>
        <v/>
      </c>
      <c r="K45" s="8" t="str">
        <f aca="true">IF(J45="","",INDIRECT("C"&amp;J45,1)*H45)</f>
        <v/>
      </c>
      <c r="L45" s="8" t="str">
        <f aca="true">IF(J45="","",INDIRECT("D"&amp;J45,1)*I45)</f>
        <v/>
      </c>
      <c r="M45" s="8" t="str">
        <f aca="false">IF(J45="","",IF(OR(J45="",K45=""),"",L45-K45))</f>
        <v/>
      </c>
      <c r="P45" s="7"/>
      <c r="R45" s="7"/>
    </row>
    <row r="46" customFormat="false" ht="12.8" hidden="false" customHeight="false" outlineLevel="0" collapsed="false">
      <c r="A46" s="10"/>
      <c r="B46" s="7" t="s">
        <v>49</v>
      </c>
      <c r="C46" s="8" t="n">
        <v>1.38</v>
      </c>
      <c r="D46" s="8" t="n">
        <v>1.5</v>
      </c>
      <c r="E46" s="8"/>
      <c r="F46" s="0" t="str">
        <f aca="false">IFERROR(SMALL(Fab_Vent!$F$1:$F$10036,ROW()-2),"")</f>
        <v/>
      </c>
      <c r="G46" s="0" t="str">
        <f aca="true">IF(F46="","",INDIRECT("Fab_Vent.B"&amp;$F46,1))</f>
        <v/>
      </c>
      <c r="H46" s="0" t="str">
        <f aca="true">IF(F46="","",INDIRECT("Fab_Vent.C"&amp;$F46,1))</f>
        <v/>
      </c>
      <c r="I46" s="0" t="str">
        <f aca="true">IF(F46="","",INDIRECT("Fab_Vent.D"&amp;$F46,1))</f>
        <v/>
      </c>
      <c r="J46" s="0" t="str">
        <f aca="false">IFERROR(MATCH(G46,$B$3:$B$69,0)+2,"")</f>
        <v/>
      </c>
      <c r="K46" s="8" t="str">
        <f aca="true">IF(J46="","",INDIRECT("C"&amp;J46,1)*H46)</f>
        <v/>
      </c>
      <c r="L46" s="8" t="str">
        <f aca="true">IF(J46="","",INDIRECT("D"&amp;J46,1)*I46)</f>
        <v/>
      </c>
      <c r="M46" s="8" t="str">
        <f aca="false">IF(J46="","",IF(OR(J46="",K46=""),"",L46-K46))</f>
        <v/>
      </c>
      <c r="P46" s="7"/>
      <c r="R46" s="7"/>
    </row>
    <row r="47" customFormat="false" ht="12.8" hidden="false" customHeight="false" outlineLevel="0" collapsed="false">
      <c r="B47" s="7" t="s">
        <v>50</v>
      </c>
      <c r="C47" s="8" t="n">
        <v>1.4</v>
      </c>
      <c r="D47" s="8" t="n">
        <v>2.6</v>
      </c>
      <c r="E47" s="8"/>
      <c r="F47" s="0" t="str">
        <f aca="false">IFERROR(SMALL(Fab_Vent!$F$1:$F$10036,ROW()-2),"")</f>
        <v/>
      </c>
      <c r="G47" s="0" t="str">
        <f aca="true">IF(F47="","",INDIRECT("Fab_Vent.B"&amp;$F47,1))</f>
        <v/>
      </c>
      <c r="H47" s="0" t="str">
        <f aca="true">IF(F47="","",INDIRECT("Fab_Vent.C"&amp;$F47,1))</f>
        <v/>
      </c>
      <c r="I47" s="0" t="str">
        <f aca="true">IF(F47="","",INDIRECT("Fab_Vent.D"&amp;$F47,1))</f>
        <v/>
      </c>
      <c r="J47" s="0" t="str">
        <f aca="false">IFERROR(MATCH(G47,$B$3:$B$69,0)+2,"")</f>
        <v/>
      </c>
      <c r="K47" s="8" t="str">
        <f aca="true">IF(J47="","",INDIRECT("C"&amp;J47,1)*H47)</f>
        <v/>
      </c>
      <c r="L47" s="8" t="str">
        <f aca="true">IF(J47="","",INDIRECT("D"&amp;J47,1)*I47)</f>
        <v/>
      </c>
      <c r="M47" s="8" t="str">
        <f aca="false">IF(J47="","",IF(OR(J47="",K47=""),"",L47-K47))</f>
        <v/>
      </c>
      <c r="P47" s="7"/>
      <c r="R47" s="7"/>
    </row>
    <row r="48" customFormat="false" ht="12.8" hidden="false" customHeight="false" outlineLevel="0" collapsed="false">
      <c r="B48" s="7" t="s">
        <v>51</v>
      </c>
      <c r="C48" s="8" t="n">
        <v>1.41</v>
      </c>
      <c r="D48" s="8" t="n">
        <v>1.2</v>
      </c>
      <c r="E48" s="8"/>
      <c r="P48" s="7"/>
      <c r="R48" s="7"/>
    </row>
    <row r="49" customFormat="false" ht="12.8" hidden="false" customHeight="false" outlineLevel="0" collapsed="false">
      <c r="B49" s="7" t="s">
        <v>52</v>
      </c>
      <c r="C49" s="8" t="n">
        <v>1.41</v>
      </c>
      <c r="D49" s="8" t="n">
        <v>2.4</v>
      </c>
      <c r="E49" s="8"/>
      <c r="P49" s="7"/>
      <c r="R49" s="7"/>
    </row>
    <row r="50" customFormat="false" ht="12.8" hidden="false" customHeight="false" outlineLevel="0" collapsed="false">
      <c r="B50" s="7" t="s">
        <v>53</v>
      </c>
      <c r="C50" s="8" t="n">
        <v>1.44</v>
      </c>
      <c r="D50" s="8" t="n">
        <v>1.5</v>
      </c>
      <c r="P50" s="7"/>
      <c r="R50" s="7"/>
    </row>
    <row r="51" customFormat="false" ht="12.8" hidden="false" customHeight="false" outlineLevel="0" collapsed="false">
      <c r="B51" s="7" t="s">
        <v>54</v>
      </c>
      <c r="C51" s="8" t="n">
        <v>1.47</v>
      </c>
      <c r="D51" s="8" t="n">
        <v>2.2</v>
      </c>
      <c r="P51" s="7"/>
      <c r="R51" s="7"/>
    </row>
    <row r="52" customFormat="false" ht="12.8" hidden="false" customHeight="false" outlineLevel="0" collapsed="false">
      <c r="B52" s="7" t="s">
        <v>55</v>
      </c>
      <c r="C52" s="8" t="n">
        <v>1.5</v>
      </c>
      <c r="D52" s="8" t="n">
        <v>2.2</v>
      </c>
      <c r="P52" s="7"/>
      <c r="R52" s="7"/>
    </row>
    <row r="53" customFormat="false" ht="13.05" hidden="false" customHeight="false" outlineLevel="0" collapsed="false">
      <c r="B53" s="7" t="s">
        <v>56</v>
      </c>
      <c r="C53" s="8" t="n">
        <v>1.5</v>
      </c>
      <c r="D53" s="8" t="n">
        <v>3.5</v>
      </c>
      <c r="P53" s="7"/>
      <c r="R53" s="7"/>
    </row>
    <row r="54" customFormat="false" ht="12.8" hidden="false" customHeight="false" outlineLevel="0" collapsed="false">
      <c r="B54" s="7" t="s">
        <v>57</v>
      </c>
      <c r="C54" s="8" t="n">
        <v>1.53</v>
      </c>
      <c r="D54" s="8" t="n">
        <v>2.6</v>
      </c>
      <c r="P54" s="7"/>
      <c r="R54" s="7"/>
    </row>
    <row r="55" customFormat="false" ht="12.8" hidden="false" customHeight="false" outlineLevel="0" collapsed="false">
      <c r="B55" s="7" t="s">
        <v>58</v>
      </c>
      <c r="C55" s="8" t="n">
        <v>0.54</v>
      </c>
      <c r="D55" s="8" t="n">
        <v>0.95</v>
      </c>
      <c r="P55" s="7"/>
      <c r="R55" s="7"/>
    </row>
    <row r="56" customFormat="false" ht="12.8" hidden="false" customHeight="false" outlineLevel="0" collapsed="false">
      <c r="B56" s="7" t="s">
        <v>59</v>
      </c>
      <c r="C56" s="8" t="n">
        <v>0.55</v>
      </c>
      <c r="D56" s="8" t="n">
        <v>1</v>
      </c>
      <c r="P56" s="7"/>
      <c r="R56" s="7"/>
    </row>
    <row r="57" customFormat="false" ht="12.8" hidden="false" customHeight="false" outlineLevel="0" collapsed="false">
      <c r="B57" s="7" t="s">
        <v>60</v>
      </c>
      <c r="C57" s="8" t="n">
        <v>1.62</v>
      </c>
      <c r="D57" s="8" t="n">
        <v>2.6</v>
      </c>
      <c r="P57" s="7"/>
      <c r="R57" s="7"/>
    </row>
    <row r="58" customFormat="false" ht="12.8" hidden="false" customHeight="false" outlineLevel="0" collapsed="false">
      <c r="B58" s="7" t="s">
        <v>61</v>
      </c>
      <c r="C58" s="8" t="n">
        <v>1.62</v>
      </c>
      <c r="D58" s="8" t="n">
        <v>2.6</v>
      </c>
      <c r="P58" s="7"/>
      <c r="R58" s="7"/>
    </row>
    <row r="59" customFormat="false" ht="12.8" hidden="false" customHeight="false" outlineLevel="0" collapsed="false">
      <c r="B59" s="7" t="s">
        <v>62</v>
      </c>
      <c r="C59" s="8" t="n">
        <v>1.62</v>
      </c>
      <c r="D59" s="8" t="n">
        <v>2.6</v>
      </c>
      <c r="P59" s="7"/>
      <c r="R59" s="7"/>
    </row>
    <row r="60" customFormat="false" ht="12.8" hidden="false" customHeight="false" outlineLevel="0" collapsed="false">
      <c r="B60" s="7" t="s">
        <v>63</v>
      </c>
      <c r="C60" s="8" t="n">
        <v>1.9</v>
      </c>
      <c r="D60" s="8" t="n">
        <v>3.5</v>
      </c>
      <c r="P60" s="7"/>
      <c r="R60" s="7"/>
    </row>
    <row r="61" customFormat="false" ht="12.8" hidden="false" customHeight="false" outlineLevel="0" collapsed="false">
      <c r="B61" s="7" t="s">
        <v>64</v>
      </c>
      <c r="C61" s="8" t="n">
        <v>2.1</v>
      </c>
      <c r="D61" s="8" t="n">
        <v>4.6</v>
      </c>
      <c r="P61" s="7"/>
      <c r="R61" s="7"/>
    </row>
    <row r="62" customFormat="false" ht="12.8" hidden="false" customHeight="false" outlineLevel="0" collapsed="false">
      <c r="B62" s="7" t="s">
        <v>65</v>
      </c>
      <c r="C62" s="8" t="n">
        <v>2.3</v>
      </c>
      <c r="D62" s="8" t="n">
        <v>4.5</v>
      </c>
      <c r="P62" s="7"/>
      <c r="R62" s="7"/>
    </row>
    <row r="63" customFormat="false" ht="12.8" hidden="false" customHeight="false" outlineLevel="0" collapsed="false">
      <c r="B63" s="7" t="s">
        <v>66</v>
      </c>
      <c r="C63" s="8" t="n">
        <v>3.2</v>
      </c>
      <c r="D63" s="8" t="n">
        <v>4.9</v>
      </c>
      <c r="P63" s="7"/>
      <c r="R63" s="7"/>
    </row>
    <row r="64" customFormat="false" ht="12.8" hidden="false" customHeight="false" outlineLevel="0" collapsed="false">
      <c r="B64" s="7" t="s">
        <v>67</v>
      </c>
      <c r="C64" s="8" t="n">
        <v>4.8</v>
      </c>
      <c r="D64" s="8" t="n">
        <v>6.9</v>
      </c>
      <c r="P64" s="7"/>
      <c r="R64" s="7"/>
    </row>
    <row r="65" customFormat="false" ht="12.8" hidden="false" customHeight="false" outlineLevel="0" collapsed="false">
      <c r="B65" s="7" t="s">
        <v>68</v>
      </c>
      <c r="C65" s="8" t="n">
        <v>4.9</v>
      </c>
      <c r="D65" s="8" t="n">
        <v>8</v>
      </c>
      <c r="P65" s="7"/>
      <c r="R65" s="7"/>
    </row>
    <row r="66" customFormat="false" ht="12.8" hidden="false" customHeight="false" outlineLevel="0" collapsed="false">
      <c r="P66" s="7"/>
      <c r="R66" s="7"/>
    </row>
    <row r="67" customFormat="false" ht="12.8" hidden="false" customHeight="false" outlineLevel="0" collapsed="false">
      <c r="P67" s="7"/>
      <c r="R67" s="7"/>
    </row>
  </sheetData>
  <dataValidations count="1">
    <dataValidation allowBlank="true" operator="equal" showDropDown="false" showErrorMessage="true" showInputMessage="false" sqref="A3" type="list">
      <formula1>Fab_Vent!$A:$A</formula1>
      <formula2>0</formula2>
    </dataValidation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110"/>
  <sheetViews>
    <sheetView showFormulas="false" showGridLines="true" showRowColHeaders="true" showZeros="true" rightToLeft="false" tabSelected="true" showOutlineSymbols="true" defaultGridColor="true" view="normal" topLeftCell="A83" colorId="64" zoomScale="90" zoomScaleNormal="90" zoomScalePageLayoutView="100" workbookViewId="0">
      <selection pane="topLeft" activeCell="E2" activeCellId="0" sqref="E2:F105"/>
    </sheetView>
  </sheetViews>
  <sheetFormatPr defaultRowHeight="12.8" zeroHeight="false" outlineLevelRow="0" outlineLevelCol="0"/>
  <cols>
    <col collapsed="false" customWidth="true" hidden="false" outlineLevel="0" max="1" min="1" style="0" width="8.28"/>
    <col collapsed="false" customWidth="true" hidden="false" outlineLevel="0" max="2" min="2" style="0" width="24.28"/>
    <col collapsed="false" customWidth="true" hidden="false" outlineLevel="0" max="3" min="3" style="0" width="9.25"/>
    <col collapsed="false" customWidth="true" hidden="false" outlineLevel="0" max="4" min="4" style="0" width="7.31"/>
    <col collapsed="false" customWidth="true" hidden="false" outlineLevel="0" max="5" min="5" style="0" width="8.59"/>
    <col collapsed="false" customWidth="true" hidden="false" outlineLevel="0" max="6" min="6" style="0" width="4.38"/>
    <col collapsed="false" customWidth="true" hidden="false" outlineLevel="0" max="8" min="7" style="0" width="6.33"/>
    <col collapsed="false" customWidth="true" hidden="false" outlineLevel="0" max="9" min="9" style="0" width="11.29"/>
    <col collapsed="false" customWidth="true" hidden="false" outlineLevel="0" max="12" min="10" style="0" width="7.31"/>
    <col collapsed="false" customWidth="true" hidden="false" outlineLevel="0" max="1025" min="13" style="0" width="11.29"/>
  </cols>
  <sheetData>
    <row r="1" customFormat="false" ht="24.2" hidden="false" customHeight="false" outlineLevel="0" collapsed="false">
      <c r="A1" s="1" t="s">
        <v>69</v>
      </c>
      <c r="B1" s="2" t="s">
        <v>0</v>
      </c>
      <c r="C1" s="1" t="s">
        <v>70</v>
      </c>
      <c r="D1" s="1" t="s">
        <v>71</v>
      </c>
      <c r="E1" s="11" t="n">
        <f aca="false">Carte!A3</f>
        <v>43683</v>
      </c>
      <c r="G1" s="2"/>
      <c r="H1" s="2"/>
      <c r="I1" s="3"/>
      <c r="J1" s="2"/>
      <c r="K1" s="2"/>
      <c r="L1" s="2"/>
    </row>
    <row r="2" customFormat="false" ht="12.8" hidden="false" customHeight="false" outlineLevel="0" collapsed="false">
      <c r="A2" s="10" t="n">
        <v>43770</v>
      </c>
      <c r="B2" s="7" t="s">
        <v>6</v>
      </c>
      <c r="C2" s="7" t="n">
        <v>12</v>
      </c>
      <c r="D2" s="7" t="n">
        <v>3</v>
      </c>
      <c r="E2" s="7"/>
      <c r="F2" s="12" t="str">
        <f aca="false">IF(A2=E$1,ROW(),"")</f>
        <v/>
      </c>
      <c r="G2" s="8"/>
      <c r="H2" s="8"/>
      <c r="I2" s="8"/>
      <c r="J2" s="8"/>
      <c r="K2" s="8"/>
      <c r="L2" s="8"/>
    </row>
    <row r="3" customFormat="false" ht="12.8" hidden="false" customHeight="false" outlineLevel="0" collapsed="false">
      <c r="A3" s="10" t="n">
        <v>43681</v>
      </c>
      <c r="B3" s="7" t="s">
        <v>7</v>
      </c>
      <c r="C3" s="7" t="n">
        <v>12</v>
      </c>
      <c r="D3" s="7" t="n">
        <v>6</v>
      </c>
      <c r="E3" s="7"/>
      <c r="F3" s="12" t="str">
        <f aca="false">IF(A3=E$1,ROW(),"")</f>
        <v/>
      </c>
      <c r="G3" s="8"/>
      <c r="H3" s="8"/>
      <c r="I3" s="8"/>
      <c r="J3" s="8"/>
      <c r="K3" s="8"/>
      <c r="L3" s="8"/>
    </row>
    <row r="4" customFormat="false" ht="12.8" hidden="false" customHeight="false" outlineLevel="0" collapsed="false">
      <c r="A4" s="10" t="n">
        <v>43681</v>
      </c>
      <c r="B4" s="7" t="s">
        <v>8</v>
      </c>
      <c r="C4" s="7" t="n">
        <v>19</v>
      </c>
      <c r="D4" s="7" t="n">
        <v>14</v>
      </c>
      <c r="E4" s="7"/>
      <c r="F4" s="12" t="str">
        <f aca="false">IF(A4=E$1,ROW(),"")</f>
        <v/>
      </c>
      <c r="G4" s="8"/>
      <c r="H4" s="8"/>
      <c r="I4" s="8"/>
      <c r="J4" s="8"/>
      <c r="K4" s="8"/>
      <c r="L4" s="8"/>
    </row>
    <row r="5" customFormat="false" ht="12.8" hidden="false" customHeight="false" outlineLevel="0" collapsed="false">
      <c r="A5" s="10" t="n">
        <v>43681</v>
      </c>
      <c r="B5" s="7" t="s">
        <v>9</v>
      </c>
      <c r="C5" s="7" t="n">
        <v>12</v>
      </c>
      <c r="D5" s="7" t="n">
        <v>11</v>
      </c>
      <c r="E5" s="7"/>
      <c r="F5" s="12" t="str">
        <f aca="false">IF(A5=E$1,ROW(),"")</f>
        <v/>
      </c>
      <c r="G5" s="8"/>
      <c r="H5" s="8"/>
      <c r="I5" s="8"/>
      <c r="J5" s="8"/>
      <c r="K5" s="8"/>
      <c r="L5" s="8"/>
    </row>
    <row r="6" customFormat="false" ht="12.8" hidden="false" customHeight="false" outlineLevel="0" collapsed="false">
      <c r="A6" s="10" t="n">
        <v>43681</v>
      </c>
      <c r="B6" s="7" t="s">
        <v>10</v>
      </c>
      <c r="C6" s="7" t="n">
        <v>10</v>
      </c>
      <c r="D6" s="7" t="n">
        <v>5</v>
      </c>
      <c r="E6" s="7"/>
      <c r="F6" s="12" t="str">
        <f aca="false">IF(A6=E$1,ROW(),"")</f>
        <v/>
      </c>
      <c r="G6" s="8"/>
      <c r="H6" s="8"/>
      <c r="I6" s="8"/>
      <c r="J6" s="8"/>
      <c r="K6" s="8"/>
      <c r="L6" s="8"/>
    </row>
    <row r="7" customFormat="false" ht="12.8" hidden="false" customHeight="false" outlineLevel="0" collapsed="false">
      <c r="A7" s="10" t="n">
        <v>43681</v>
      </c>
      <c r="B7" s="7" t="s">
        <v>11</v>
      </c>
      <c r="C7" s="7" t="n">
        <v>19</v>
      </c>
      <c r="D7" s="7" t="n">
        <v>17</v>
      </c>
      <c r="E7" s="7"/>
      <c r="F7" s="12" t="str">
        <f aca="false">IF(A7=E$1,ROW(),"")</f>
        <v/>
      </c>
      <c r="G7" s="8"/>
      <c r="H7" s="8"/>
      <c r="I7" s="8"/>
      <c r="J7" s="8"/>
      <c r="K7" s="8"/>
      <c r="L7" s="8"/>
    </row>
    <row r="8" customFormat="false" ht="12.8" hidden="false" customHeight="false" outlineLevel="0" collapsed="false">
      <c r="A8" s="10" t="n">
        <v>43681</v>
      </c>
      <c r="B8" s="7" t="s">
        <v>12</v>
      </c>
      <c r="C8" s="7" t="n">
        <v>6</v>
      </c>
      <c r="D8" s="7" t="n">
        <v>6</v>
      </c>
      <c r="E8" s="7"/>
      <c r="F8" s="12" t="str">
        <f aca="false">IF(A8=E$1,ROW(),"")</f>
        <v/>
      </c>
      <c r="G8" s="8"/>
      <c r="H8" s="8"/>
      <c r="I8" s="8"/>
      <c r="J8" s="8"/>
      <c r="K8" s="8"/>
      <c r="L8" s="8"/>
    </row>
    <row r="9" customFormat="false" ht="12.8" hidden="false" customHeight="false" outlineLevel="0" collapsed="false">
      <c r="A9" s="10" t="n">
        <v>43681</v>
      </c>
      <c r="B9" s="7" t="s">
        <v>15</v>
      </c>
      <c r="C9" s="7" t="n">
        <v>6</v>
      </c>
      <c r="D9" s="7" t="n">
        <v>6</v>
      </c>
      <c r="E9" s="7"/>
      <c r="F9" s="12" t="str">
        <f aca="false">IF(A9=E$1,ROW(),"")</f>
        <v/>
      </c>
      <c r="G9" s="8"/>
      <c r="H9" s="8"/>
      <c r="I9" s="8"/>
      <c r="J9" s="8"/>
      <c r="K9" s="8"/>
      <c r="L9" s="8"/>
    </row>
    <row r="10" customFormat="false" ht="12.8" hidden="false" customHeight="false" outlineLevel="0" collapsed="false">
      <c r="A10" s="10" t="n">
        <v>43681</v>
      </c>
      <c r="B10" s="7" t="s">
        <v>16</v>
      </c>
      <c r="C10" s="7" t="n">
        <v>6</v>
      </c>
      <c r="D10" s="7" t="n">
        <v>4</v>
      </c>
      <c r="E10" s="7"/>
      <c r="F10" s="12" t="str">
        <f aca="false">IF(A10=E$1,ROW(),"")</f>
        <v/>
      </c>
      <c r="G10" s="8"/>
      <c r="H10" s="8"/>
      <c r="I10" s="8"/>
      <c r="J10" s="8"/>
      <c r="K10" s="8"/>
      <c r="L10" s="8"/>
    </row>
    <row r="11" customFormat="false" ht="12.8" hidden="false" customHeight="false" outlineLevel="0" collapsed="false">
      <c r="A11" s="10" t="n">
        <v>43681</v>
      </c>
      <c r="B11" s="7" t="s">
        <v>17</v>
      </c>
      <c r="C11" s="7" t="n">
        <v>6</v>
      </c>
      <c r="D11" s="7" t="n">
        <v>4</v>
      </c>
      <c r="E11" s="7"/>
      <c r="F11" s="12" t="str">
        <f aca="false">IF(A11=E$1,ROW(),"")</f>
        <v/>
      </c>
      <c r="G11" s="8"/>
      <c r="H11" s="8"/>
      <c r="I11" s="8"/>
      <c r="J11" s="8"/>
      <c r="K11" s="8"/>
      <c r="L11" s="8"/>
    </row>
    <row r="12" customFormat="false" ht="12.8" hidden="false" customHeight="false" outlineLevel="0" collapsed="false">
      <c r="A12" s="10" t="n">
        <v>43681</v>
      </c>
      <c r="B12" s="7" t="s">
        <v>18</v>
      </c>
      <c r="C12" s="7" t="n">
        <v>14</v>
      </c>
      <c r="D12" s="7" t="n">
        <v>11</v>
      </c>
      <c r="E12" s="7"/>
      <c r="F12" s="12" t="str">
        <f aca="false">IF(A12=E$1,ROW(),"")</f>
        <v/>
      </c>
      <c r="G12" s="8"/>
      <c r="H12" s="8"/>
      <c r="I12" s="8"/>
      <c r="J12" s="8"/>
      <c r="K12" s="8"/>
      <c r="L12" s="8"/>
    </row>
    <row r="13" customFormat="false" ht="12.8" hidden="false" customHeight="false" outlineLevel="0" collapsed="false">
      <c r="A13" s="10" t="n">
        <v>43681</v>
      </c>
      <c r="B13" s="7" t="s">
        <v>19</v>
      </c>
      <c r="C13" s="7" t="n">
        <v>6</v>
      </c>
      <c r="D13" s="7" t="n">
        <v>5</v>
      </c>
      <c r="E13" s="7"/>
      <c r="F13" s="12" t="str">
        <f aca="false">IF(A13=E$1,ROW(),"")</f>
        <v/>
      </c>
      <c r="G13" s="8"/>
      <c r="H13" s="8"/>
      <c r="I13" s="8"/>
      <c r="J13" s="8"/>
      <c r="K13" s="8"/>
      <c r="L13" s="8"/>
    </row>
    <row r="14" customFormat="false" ht="12.8" hidden="false" customHeight="false" outlineLevel="0" collapsed="false">
      <c r="A14" s="10" t="n">
        <v>43681</v>
      </c>
      <c r="B14" s="7" t="s">
        <v>20</v>
      </c>
      <c r="C14" s="7" t="n">
        <v>10</v>
      </c>
      <c r="D14" s="7" t="n">
        <v>8</v>
      </c>
      <c r="E14" s="7"/>
      <c r="F14" s="12" t="str">
        <f aca="false">IF(A14=E$1,ROW(),"")</f>
        <v/>
      </c>
      <c r="G14" s="8"/>
      <c r="H14" s="8"/>
      <c r="I14" s="8"/>
      <c r="J14" s="8"/>
      <c r="K14" s="8"/>
      <c r="L14" s="8"/>
    </row>
    <row r="15" customFormat="false" ht="12.8" hidden="false" customHeight="false" outlineLevel="0" collapsed="false">
      <c r="A15" s="10" t="n">
        <v>43681</v>
      </c>
      <c r="B15" s="7" t="s">
        <v>21</v>
      </c>
      <c r="C15" s="7" t="n">
        <v>9</v>
      </c>
      <c r="D15" s="7" t="n">
        <v>9</v>
      </c>
      <c r="E15" s="7"/>
      <c r="F15" s="12" t="str">
        <f aca="false">IF(A15=E$1,ROW(),"")</f>
        <v/>
      </c>
      <c r="G15" s="8"/>
      <c r="H15" s="8"/>
      <c r="I15" s="8"/>
      <c r="J15" s="8"/>
      <c r="K15" s="8"/>
      <c r="L15" s="8"/>
    </row>
    <row r="16" customFormat="false" ht="12.8" hidden="false" customHeight="false" outlineLevel="0" collapsed="false">
      <c r="A16" s="10" t="n">
        <v>43681</v>
      </c>
      <c r="B16" s="7" t="s">
        <v>23</v>
      </c>
      <c r="C16" s="7" t="n">
        <v>4</v>
      </c>
      <c r="D16" s="7" t="n">
        <v>2</v>
      </c>
      <c r="E16" s="7"/>
      <c r="F16" s="12" t="str">
        <f aca="false">IF(A16=E$1,ROW(),"")</f>
        <v/>
      </c>
      <c r="G16" s="8"/>
      <c r="H16" s="8"/>
      <c r="I16" s="8"/>
      <c r="J16" s="8"/>
      <c r="K16" s="8"/>
      <c r="L16" s="8"/>
    </row>
    <row r="17" customFormat="false" ht="12.8" hidden="false" customHeight="false" outlineLevel="0" collapsed="false">
      <c r="A17" s="10" t="n">
        <v>43681</v>
      </c>
      <c r="B17" s="7" t="s">
        <v>24</v>
      </c>
      <c r="C17" s="7" t="n">
        <v>10</v>
      </c>
      <c r="D17" s="7" t="n">
        <v>8</v>
      </c>
      <c r="E17" s="7"/>
      <c r="F17" s="12" t="str">
        <f aca="false">IF(A17=E$1,ROW(),"")</f>
        <v/>
      </c>
      <c r="G17" s="8"/>
      <c r="H17" s="8"/>
      <c r="I17" s="8"/>
      <c r="J17" s="8"/>
      <c r="K17" s="8"/>
      <c r="L17" s="8"/>
    </row>
    <row r="18" customFormat="false" ht="12.8" hidden="false" customHeight="false" outlineLevel="0" collapsed="false">
      <c r="A18" s="10" t="n">
        <v>43681</v>
      </c>
      <c r="B18" s="7" t="s">
        <v>25</v>
      </c>
      <c r="C18" s="7" t="n">
        <v>12</v>
      </c>
      <c r="D18" s="7" t="n">
        <v>11</v>
      </c>
      <c r="E18" s="7"/>
      <c r="F18" s="12" t="str">
        <f aca="false">IF(A18=E$1,ROW(),"")</f>
        <v/>
      </c>
      <c r="G18" s="8"/>
      <c r="H18" s="8"/>
      <c r="I18" s="8"/>
      <c r="J18" s="8"/>
      <c r="K18" s="8"/>
      <c r="L18" s="8"/>
    </row>
    <row r="19" customFormat="false" ht="12.8" hidden="false" customHeight="false" outlineLevel="0" collapsed="false">
      <c r="A19" s="10" t="n">
        <v>43681</v>
      </c>
      <c r="B19" s="7" t="s">
        <v>26</v>
      </c>
      <c r="C19" s="7" t="n">
        <v>20</v>
      </c>
      <c r="D19" s="7" t="n">
        <v>17</v>
      </c>
      <c r="E19" s="7"/>
      <c r="F19" s="12" t="str">
        <f aca="false">IF(A19=E$1,ROW(),"")</f>
        <v/>
      </c>
      <c r="G19" s="8"/>
      <c r="H19" s="8"/>
      <c r="I19" s="8"/>
      <c r="J19" s="8"/>
      <c r="K19" s="8"/>
      <c r="L19" s="8"/>
    </row>
    <row r="20" customFormat="false" ht="12.8" hidden="false" customHeight="false" outlineLevel="0" collapsed="false">
      <c r="A20" s="10" t="n">
        <v>43681</v>
      </c>
      <c r="B20" s="7" t="s">
        <v>27</v>
      </c>
      <c r="C20" s="7" t="n">
        <v>4</v>
      </c>
      <c r="D20" s="7" t="n">
        <v>4</v>
      </c>
      <c r="E20" s="7"/>
      <c r="F20" s="12" t="str">
        <f aca="false">IF(A20=E$1,ROW(),"")</f>
        <v/>
      </c>
      <c r="G20" s="8"/>
      <c r="H20" s="8"/>
      <c r="I20" s="8"/>
      <c r="J20" s="8"/>
      <c r="K20" s="8"/>
      <c r="L20" s="8"/>
    </row>
    <row r="21" customFormat="false" ht="12.8" hidden="false" customHeight="false" outlineLevel="0" collapsed="false">
      <c r="A21" s="10" t="n">
        <v>43681</v>
      </c>
      <c r="B21" s="7" t="s">
        <v>28</v>
      </c>
      <c r="C21" s="7" t="n">
        <v>17</v>
      </c>
      <c r="D21" s="7" t="n">
        <v>6</v>
      </c>
      <c r="E21" s="7"/>
      <c r="F21" s="12" t="str">
        <f aca="false">IF(A21=E$1,ROW(),"")</f>
        <v/>
      </c>
      <c r="G21" s="8"/>
      <c r="H21" s="8"/>
      <c r="I21" s="8"/>
      <c r="J21" s="8"/>
      <c r="K21" s="8"/>
      <c r="L21" s="8"/>
    </row>
    <row r="22" customFormat="false" ht="12.8" hidden="false" customHeight="false" outlineLevel="0" collapsed="false">
      <c r="A22" s="10" t="n">
        <v>43681</v>
      </c>
      <c r="B22" s="7" t="s">
        <v>29</v>
      </c>
      <c r="C22" s="7" t="n">
        <v>35</v>
      </c>
      <c r="D22" s="7" t="n">
        <v>29</v>
      </c>
      <c r="E22" s="7"/>
      <c r="F22" s="12" t="str">
        <f aca="false">IF(A22=E$1,ROW(),"")</f>
        <v/>
      </c>
      <c r="G22" s="8"/>
      <c r="H22" s="8"/>
      <c r="I22" s="8"/>
      <c r="J22" s="8"/>
      <c r="K22" s="8"/>
      <c r="L22" s="8"/>
    </row>
    <row r="23" customFormat="false" ht="12.8" hidden="false" customHeight="false" outlineLevel="0" collapsed="false">
      <c r="A23" s="10" t="n">
        <v>43681</v>
      </c>
      <c r="B23" s="7" t="s">
        <v>31</v>
      </c>
      <c r="C23" s="7" t="n">
        <v>12</v>
      </c>
      <c r="D23" s="7" t="n">
        <v>4</v>
      </c>
      <c r="E23" s="7"/>
      <c r="F23" s="12" t="str">
        <f aca="false">IF(A23=E$1,ROW(),"")</f>
        <v/>
      </c>
      <c r="G23" s="8"/>
      <c r="H23" s="8"/>
      <c r="I23" s="8"/>
      <c r="J23" s="8"/>
      <c r="K23" s="8"/>
      <c r="L23" s="8"/>
    </row>
    <row r="24" customFormat="false" ht="12.8" hidden="false" customHeight="false" outlineLevel="0" collapsed="false">
      <c r="A24" s="10" t="n">
        <v>43681</v>
      </c>
      <c r="B24" s="7" t="s">
        <v>32</v>
      </c>
      <c r="C24" s="7" t="n">
        <v>12</v>
      </c>
      <c r="D24" s="7" t="n">
        <v>11</v>
      </c>
      <c r="E24" s="7"/>
      <c r="F24" s="12" t="str">
        <f aca="false">IF(A24=E$1,ROW(),"")</f>
        <v/>
      </c>
      <c r="G24" s="8"/>
      <c r="H24" s="8"/>
      <c r="I24" s="8"/>
      <c r="J24" s="8"/>
      <c r="K24" s="8"/>
      <c r="L24" s="8"/>
    </row>
    <row r="25" customFormat="false" ht="12.8" hidden="false" customHeight="false" outlineLevel="0" collapsed="false">
      <c r="A25" s="10" t="n">
        <v>43681</v>
      </c>
      <c r="B25" s="7" t="s">
        <v>33</v>
      </c>
      <c r="C25" s="7" t="n">
        <v>40</v>
      </c>
      <c r="D25" s="7" t="n">
        <v>35</v>
      </c>
      <c r="E25" s="7"/>
      <c r="F25" s="12" t="str">
        <f aca="false">IF(A25=E$1,ROW(),"")</f>
        <v/>
      </c>
      <c r="G25" s="8"/>
      <c r="H25" s="8"/>
      <c r="I25" s="8"/>
      <c r="J25" s="8"/>
      <c r="K25" s="8"/>
      <c r="L25" s="8"/>
    </row>
    <row r="26" customFormat="false" ht="12.8" hidden="false" customHeight="false" outlineLevel="0" collapsed="false">
      <c r="A26" s="10" t="n">
        <v>43681</v>
      </c>
      <c r="B26" s="7" t="s">
        <v>34</v>
      </c>
      <c r="C26" s="7" t="n">
        <v>60</v>
      </c>
      <c r="D26" s="7" t="n">
        <v>56</v>
      </c>
      <c r="E26" s="7"/>
      <c r="F26" s="12" t="str">
        <f aca="false">IF(A26=E$1,ROW(),"")</f>
        <v/>
      </c>
      <c r="G26" s="8"/>
      <c r="H26" s="8"/>
      <c r="I26" s="8"/>
      <c r="J26" s="8"/>
      <c r="K26" s="8"/>
      <c r="L26" s="8"/>
    </row>
    <row r="27" customFormat="false" ht="12.8" hidden="false" customHeight="false" outlineLevel="0" collapsed="false">
      <c r="A27" s="10" t="n">
        <v>43681</v>
      </c>
      <c r="B27" s="7" t="s">
        <v>35</v>
      </c>
      <c r="C27" s="7" t="n">
        <v>125</v>
      </c>
      <c r="D27" s="7" t="n">
        <v>118</v>
      </c>
      <c r="E27" s="7"/>
      <c r="F27" s="12" t="str">
        <f aca="false">IF(A27=E$1,ROW(),"")</f>
        <v/>
      </c>
      <c r="G27" s="8"/>
      <c r="H27" s="8"/>
      <c r="I27" s="8"/>
      <c r="J27" s="8"/>
      <c r="K27" s="8"/>
      <c r="L27" s="8"/>
    </row>
    <row r="28" customFormat="false" ht="12.8" hidden="false" customHeight="false" outlineLevel="0" collapsed="false">
      <c r="A28" s="10" t="n">
        <v>43681</v>
      </c>
      <c r="B28" s="7" t="s">
        <v>36</v>
      </c>
      <c r="C28" s="7" t="n">
        <v>6</v>
      </c>
      <c r="D28" s="7" t="n">
        <v>4</v>
      </c>
      <c r="E28" s="7"/>
      <c r="F28" s="12" t="str">
        <f aca="false">IF(A28=E$1,ROW(),"")</f>
        <v/>
      </c>
      <c r="G28" s="8"/>
      <c r="H28" s="8"/>
      <c r="I28" s="8"/>
      <c r="J28" s="8"/>
      <c r="K28" s="8"/>
      <c r="L28" s="8"/>
    </row>
    <row r="29" customFormat="false" ht="12.8" hidden="false" customHeight="false" outlineLevel="0" collapsed="false">
      <c r="A29" s="10" t="n">
        <v>43681</v>
      </c>
      <c r="B29" s="7" t="s">
        <v>37</v>
      </c>
      <c r="C29" s="7" t="n">
        <v>6</v>
      </c>
      <c r="D29" s="7" t="n">
        <v>5</v>
      </c>
      <c r="E29" s="7"/>
      <c r="F29" s="12" t="str">
        <f aca="false">IF(A29=E$1,ROW(),"")</f>
        <v/>
      </c>
      <c r="G29" s="8"/>
      <c r="H29" s="8"/>
      <c r="I29" s="8"/>
      <c r="J29" s="8"/>
      <c r="K29" s="8"/>
      <c r="L29" s="8"/>
    </row>
    <row r="30" customFormat="false" ht="12.8" hidden="false" customHeight="false" outlineLevel="0" collapsed="false">
      <c r="A30" s="10" t="n">
        <v>43681</v>
      </c>
      <c r="B30" s="7" t="s">
        <v>38</v>
      </c>
      <c r="C30" s="7" t="n">
        <v>12</v>
      </c>
      <c r="D30" s="7" t="n">
        <v>4</v>
      </c>
      <c r="E30" s="7"/>
      <c r="F30" s="12" t="str">
        <f aca="false">IF(A30=E$1,ROW(),"")</f>
        <v/>
      </c>
      <c r="G30" s="8"/>
      <c r="H30" s="8"/>
      <c r="I30" s="8"/>
      <c r="J30" s="8"/>
      <c r="K30" s="8"/>
      <c r="L30" s="8"/>
    </row>
    <row r="31" customFormat="false" ht="12.8" hidden="false" customHeight="false" outlineLevel="0" collapsed="false">
      <c r="A31" s="10" t="n">
        <v>43770</v>
      </c>
      <c r="B31" s="7" t="s">
        <v>6</v>
      </c>
      <c r="C31" s="7" t="n">
        <v>6</v>
      </c>
      <c r="D31" s="7" t="n">
        <v>3</v>
      </c>
      <c r="E31" s="7"/>
      <c r="F31" s="12" t="str">
        <f aca="false">IF(A31=E$1,ROW(),"")</f>
        <v/>
      </c>
      <c r="G31" s="8"/>
      <c r="H31" s="8"/>
      <c r="I31" s="8"/>
      <c r="J31" s="8"/>
      <c r="K31" s="8"/>
      <c r="L31" s="8"/>
    </row>
    <row r="32" customFormat="false" ht="12.8" hidden="false" customHeight="false" outlineLevel="0" collapsed="false">
      <c r="A32" s="10" t="n">
        <v>43681</v>
      </c>
      <c r="B32" s="7" t="s">
        <v>40</v>
      </c>
      <c r="C32" s="7" t="n">
        <v>9</v>
      </c>
      <c r="D32" s="7" t="n">
        <v>7</v>
      </c>
      <c r="E32" s="7"/>
      <c r="F32" s="12" t="str">
        <f aca="false">IF(A32=E$1,ROW(),"")</f>
        <v/>
      </c>
      <c r="G32" s="8"/>
      <c r="H32" s="8"/>
      <c r="I32" s="8"/>
      <c r="J32" s="8"/>
      <c r="K32" s="8"/>
      <c r="L32" s="8"/>
    </row>
    <row r="33" customFormat="false" ht="12.8" hidden="false" customHeight="false" outlineLevel="0" collapsed="false">
      <c r="A33" s="10" t="n">
        <v>43681</v>
      </c>
      <c r="B33" s="7" t="s">
        <v>41</v>
      </c>
      <c r="C33" s="7" t="n">
        <v>8</v>
      </c>
      <c r="D33" s="7" t="n">
        <v>8</v>
      </c>
      <c r="E33" s="7"/>
      <c r="F33" s="12" t="str">
        <f aca="false">IF(A33=E$1,ROW(),"")</f>
        <v/>
      </c>
      <c r="G33" s="8"/>
      <c r="H33" s="8"/>
      <c r="I33" s="8"/>
      <c r="J33" s="8"/>
      <c r="K33" s="8"/>
      <c r="L33" s="8"/>
    </row>
    <row r="34" customFormat="false" ht="12.8" hidden="false" customHeight="false" outlineLevel="0" collapsed="false">
      <c r="A34" s="10" t="n">
        <v>43681</v>
      </c>
      <c r="B34" s="7" t="s">
        <v>42</v>
      </c>
      <c r="C34" s="7" t="n">
        <v>2</v>
      </c>
      <c r="D34" s="7" t="n">
        <v>2</v>
      </c>
      <c r="E34" s="7"/>
      <c r="F34" s="12" t="str">
        <f aca="false">IF(A34=E$1,ROW(),"")</f>
        <v/>
      </c>
      <c r="G34" s="8"/>
      <c r="H34" s="8"/>
      <c r="I34" s="8"/>
      <c r="J34" s="8"/>
      <c r="K34" s="8"/>
      <c r="L34" s="8"/>
    </row>
    <row r="35" customFormat="false" ht="12.8" hidden="false" customHeight="false" outlineLevel="0" collapsed="false">
      <c r="A35" s="10" t="n">
        <v>43681</v>
      </c>
      <c r="B35" s="7" t="s">
        <v>43</v>
      </c>
      <c r="C35" s="7" t="n">
        <v>100</v>
      </c>
      <c r="D35" s="7" t="n">
        <v>89</v>
      </c>
      <c r="E35" s="7"/>
      <c r="F35" s="12" t="str">
        <f aca="false">IF(A35=E$1,ROW(),"")</f>
        <v/>
      </c>
      <c r="G35" s="8"/>
      <c r="H35" s="8"/>
      <c r="I35" s="8"/>
      <c r="J35" s="8"/>
      <c r="K35" s="8"/>
      <c r="L35" s="8"/>
    </row>
    <row r="36" customFormat="false" ht="12.8" hidden="false" customHeight="false" outlineLevel="0" collapsed="false">
      <c r="A36" s="10" t="n">
        <v>43681</v>
      </c>
      <c r="B36" s="7" t="s">
        <v>47</v>
      </c>
      <c r="C36" s="7" t="n">
        <v>360</v>
      </c>
      <c r="D36" s="7" t="n">
        <v>347</v>
      </c>
      <c r="E36" s="7"/>
      <c r="F36" s="12" t="str">
        <f aca="false">IF(A36=E$1,ROW(),"")</f>
        <v/>
      </c>
      <c r="G36" s="8"/>
      <c r="H36" s="8"/>
      <c r="I36" s="8"/>
      <c r="J36" s="8"/>
      <c r="K36" s="8"/>
      <c r="L36" s="8"/>
    </row>
    <row r="37" customFormat="false" ht="12.8" hidden="false" customHeight="false" outlineLevel="0" collapsed="false">
      <c r="A37" s="10" t="n">
        <v>43681</v>
      </c>
      <c r="B37" s="7" t="s">
        <v>48</v>
      </c>
      <c r="C37" s="7" t="n">
        <v>12</v>
      </c>
      <c r="D37" s="7" t="n">
        <v>8</v>
      </c>
      <c r="E37" s="7"/>
      <c r="F37" s="12" t="str">
        <f aca="false">IF(A37=E$1,ROW(),"")</f>
        <v/>
      </c>
      <c r="G37" s="8"/>
      <c r="H37" s="8"/>
      <c r="I37" s="8"/>
      <c r="J37" s="8"/>
      <c r="K37" s="8"/>
      <c r="L37" s="8"/>
    </row>
    <row r="38" customFormat="false" ht="12.8" hidden="false" customHeight="false" outlineLevel="0" collapsed="false">
      <c r="A38" s="10" t="n">
        <v>43681</v>
      </c>
      <c r="B38" s="7" t="s">
        <v>49</v>
      </c>
      <c r="C38" s="7" t="n">
        <v>6</v>
      </c>
      <c r="D38" s="7" t="n">
        <v>3</v>
      </c>
      <c r="E38" s="7"/>
      <c r="F38" s="12" t="str">
        <f aca="false">IF(A38=E$1,ROW(),"")</f>
        <v/>
      </c>
      <c r="G38" s="8"/>
      <c r="H38" s="8"/>
      <c r="I38" s="8"/>
      <c r="J38" s="8"/>
      <c r="K38" s="8"/>
      <c r="L38" s="8"/>
    </row>
    <row r="39" customFormat="false" ht="12.8" hidden="false" customHeight="false" outlineLevel="0" collapsed="false">
      <c r="A39" s="10" t="n">
        <v>43681</v>
      </c>
      <c r="B39" s="7" t="s">
        <v>52</v>
      </c>
      <c r="C39" s="7" t="n">
        <v>6</v>
      </c>
      <c r="D39" s="7" t="n">
        <v>5</v>
      </c>
      <c r="E39" s="7"/>
      <c r="F39" s="12" t="str">
        <f aca="false">IF(A39=E$1,ROW(),"")</f>
        <v/>
      </c>
      <c r="G39" s="8"/>
      <c r="H39" s="8"/>
      <c r="I39" s="8"/>
      <c r="J39" s="8"/>
      <c r="K39" s="8"/>
      <c r="L39" s="8"/>
    </row>
    <row r="40" customFormat="false" ht="12.8" hidden="false" customHeight="false" outlineLevel="0" collapsed="false">
      <c r="A40" s="10" t="n">
        <v>43681</v>
      </c>
      <c r="B40" s="7" t="s">
        <v>53</v>
      </c>
      <c r="C40" s="7" t="n">
        <v>6</v>
      </c>
      <c r="D40" s="7" t="n">
        <v>4</v>
      </c>
      <c r="E40" s="7"/>
      <c r="F40" s="12" t="str">
        <f aca="false">IF(A40=E$1,ROW(),"")</f>
        <v/>
      </c>
      <c r="G40" s="8"/>
      <c r="H40" s="8"/>
      <c r="I40" s="8"/>
      <c r="J40" s="8"/>
      <c r="K40" s="8"/>
      <c r="L40" s="8"/>
    </row>
    <row r="41" customFormat="false" ht="12.8" hidden="false" customHeight="false" outlineLevel="0" collapsed="false">
      <c r="A41" s="10" t="n">
        <v>43681</v>
      </c>
      <c r="B41" s="7" t="s">
        <v>54</v>
      </c>
      <c r="C41" s="7" t="n">
        <v>6</v>
      </c>
      <c r="D41" s="7" t="n">
        <v>6</v>
      </c>
      <c r="E41" s="7"/>
      <c r="F41" s="12" t="str">
        <f aca="false">IF(A41=E$1,ROW(),"")</f>
        <v/>
      </c>
      <c r="G41" s="8"/>
      <c r="H41" s="8"/>
      <c r="I41" s="8"/>
      <c r="J41" s="8"/>
      <c r="K41" s="8"/>
      <c r="L41" s="8"/>
    </row>
    <row r="42" customFormat="false" ht="12.8" hidden="false" customHeight="false" outlineLevel="0" collapsed="false">
      <c r="A42" s="10" t="n">
        <v>43681</v>
      </c>
      <c r="B42" s="7" t="s">
        <v>55</v>
      </c>
      <c r="C42" s="7" t="n">
        <v>6</v>
      </c>
      <c r="D42" s="7" t="n">
        <v>6</v>
      </c>
      <c r="E42" s="7"/>
      <c r="F42" s="12" t="str">
        <f aca="false">IF(A42=E$1,ROW(),"")</f>
        <v/>
      </c>
      <c r="G42" s="8"/>
      <c r="H42" s="8"/>
      <c r="I42" s="8"/>
      <c r="J42" s="8"/>
      <c r="K42" s="8"/>
      <c r="L42" s="8"/>
    </row>
    <row r="43" customFormat="false" ht="12.8" hidden="false" customHeight="false" outlineLevel="0" collapsed="false">
      <c r="A43" s="10" t="n">
        <v>43681</v>
      </c>
      <c r="B43" s="7" t="s">
        <v>57</v>
      </c>
      <c r="C43" s="7" t="n">
        <v>8</v>
      </c>
      <c r="D43" s="7" t="n">
        <v>5</v>
      </c>
      <c r="E43" s="7"/>
      <c r="F43" s="12" t="str">
        <f aca="false">IF(A43=E$1,ROW(),"")</f>
        <v/>
      </c>
      <c r="G43" s="8"/>
      <c r="H43" s="8"/>
      <c r="I43" s="8"/>
      <c r="J43" s="8"/>
      <c r="K43" s="8"/>
      <c r="L43" s="8"/>
    </row>
    <row r="44" customFormat="false" ht="12.8" hidden="false" customHeight="false" outlineLevel="0" collapsed="false">
      <c r="A44" s="10" t="n">
        <v>43681</v>
      </c>
      <c r="B44" s="7" t="s">
        <v>58</v>
      </c>
      <c r="C44" s="7" t="n">
        <f aca="false">9*15</f>
        <v>135</v>
      </c>
      <c r="D44" s="7" t="n">
        <v>87</v>
      </c>
      <c r="E44" s="7"/>
      <c r="F44" s="12" t="str">
        <f aca="false">IF(A44=E$1,ROW(),"")</f>
        <v/>
      </c>
      <c r="G44" s="8"/>
      <c r="H44" s="8"/>
      <c r="I44" s="8"/>
      <c r="J44" s="8"/>
      <c r="K44" s="8"/>
      <c r="L44" s="8"/>
    </row>
    <row r="45" customFormat="false" ht="12.8" hidden="false" customHeight="false" outlineLevel="0" collapsed="false">
      <c r="A45" s="10" t="n">
        <v>43681</v>
      </c>
      <c r="B45" s="7" t="s">
        <v>59</v>
      </c>
      <c r="C45" s="7" t="n">
        <f aca="false">6*18</f>
        <v>108</v>
      </c>
      <c r="D45" s="7" t="n">
        <v>95</v>
      </c>
      <c r="E45" s="7"/>
      <c r="F45" s="12" t="str">
        <f aca="false">IF(A45=E$1,ROW(),"")</f>
        <v/>
      </c>
      <c r="G45" s="8"/>
      <c r="H45" s="8"/>
      <c r="I45" s="8"/>
      <c r="J45" s="8"/>
      <c r="K45" s="8"/>
      <c r="L45" s="8"/>
    </row>
    <row r="46" customFormat="false" ht="12.8" hidden="false" customHeight="false" outlineLevel="0" collapsed="false">
      <c r="A46" s="10" t="n">
        <v>43681</v>
      </c>
      <c r="B46" s="7" t="s">
        <v>60</v>
      </c>
      <c r="C46" s="7" t="n">
        <v>4</v>
      </c>
      <c r="D46" s="7" t="n">
        <v>3</v>
      </c>
      <c r="E46" s="7"/>
      <c r="F46" s="12" t="str">
        <f aca="false">IF(A46=E$1,ROW(),"")</f>
        <v/>
      </c>
      <c r="G46" s="8"/>
      <c r="H46" s="8"/>
      <c r="I46" s="8"/>
      <c r="J46" s="8"/>
      <c r="K46" s="8"/>
      <c r="L46" s="8"/>
    </row>
    <row r="47" customFormat="false" ht="12.8" hidden="false" customHeight="false" outlineLevel="0" collapsed="false">
      <c r="A47" s="10" t="n">
        <v>43681</v>
      </c>
      <c r="B47" s="7" t="s">
        <v>61</v>
      </c>
      <c r="C47" s="7" t="n">
        <v>4</v>
      </c>
      <c r="D47" s="7" t="n">
        <v>6</v>
      </c>
      <c r="E47" s="7"/>
      <c r="F47" s="12" t="str">
        <f aca="false">IF(A47=E$1,ROW(),"")</f>
        <v/>
      </c>
      <c r="G47" s="8"/>
      <c r="H47" s="8"/>
      <c r="I47" s="8"/>
      <c r="J47" s="8"/>
      <c r="K47" s="8"/>
      <c r="L47" s="8"/>
    </row>
    <row r="48" customFormat="false" ht="12.8" hidden="false" customHeight="false" outlineLevel="0" collapsed="false">
      <c r="A48" s="10" t="n">
        <v>43681</v>
      </c>
      <c r="B48" s="7" t="s">
        <v>51</v>
      </c>
      <c r="C48" s="7" t="n">
        <v>3</v>
      </c>
      <c r="D48" s="7" t="n">
        <v>5</v>
      </c>
      <c r="E48" s="7"/>
      <c r="F48" s="12" t="str">
        <f aca="false">IF(A48=E$1,ROW(),"")</f>
        <v/>
      </c>
      <c r="G48" s="8"/>
      <c r="H48" s="8"/>
      <c r="I48" s="8"/>
      <c r="J48" s="8"/>
      <c r="K48" s="8"/>
      <c r="L48" s="8"/>
    </row>
    <row r="49" customFormat="false" ht="12.8" hidden="false" customHeight="false" outlineLevel="0" collapsed="false">
      <c r="A49" s="10" t="n">
        <v>43681</v>
      </c>
      <c r="B49" s="7" t="s">
        <v>68</v>
      </c>
      <c r="C49" s="7" t="n">
        <v>12</v>
      </c>
      <c r="D49" s="7" t="n">
        <v>11</v>
      </c>
      <c r="E49" s="7"/>
      <c r="F49" s="12" t="str">
        <f aca="false">IF(A49=E$1,ROW(),"")</f>
        <v/>
      </c>
      <c r="G49" s="8"/>
      <c r="H49" s="8"/>
      <c r="I49" s="8"/>
      <c r="J49" s="8"/>
      <c r="K49" s="8"/>
      <c r="L49" s="8"/>
    </row>
    <row r="50" customFormat="false" ht="12.8" hidden="false" customHeight="false" outlineLevel="0" collapsed="false">
      <c r="A50" s="10" t="n">
        <v>43681</v>
      </c>
      <c r="B50" s="7" t="s">
        <v>67</v>
      </c>
      <c r="C50" s="7" t="n">
        <v>6</v>
      </c>
      <c r="D50" s="7" t="n">
        <v>5</v>
      </c>
      <c r="E50" s="7"/>
      <c r="F50" s="12" t="str">
        <f aca="false">IF(A50=E$1,ROW(),"")</f>
        <v/>
      </c>
      <c r="G50" s="8"/>
      <c r="H50" s="8"/>
      <c r="I50" s="8"/>
      <c r="J50" s="8"/>
      <c r="K50" s="8"/>
      <c r="L50" s="8"/>
    </row>
    <row r="51" customFormat="false" ht="12.8" hidden="false" customHeight="false" outlineLevel="0" collapsed="false">
      <c r="A51" s="10" t="n">
        <v>43681</v>
      </c>
      <c r="B51" s="7" t="s">
        <v>66</v>
      </c>
      <c r="C51" s="7" t="n">
        <v>18</v>
      </c>
      <c r="D51" s="7" t="n">
        <v>9</v>
      </c>
      <c r="E51" s="7"/>
      <c r="F51" s="12" t="str">
        <f aca="false">IF(A51=E$1,ROW(),"")</f>
        <v/>
      </c>
      <c r="G51" s="8"/>
      <c r="H51" s="8"/>
      <c r="I51" s="8"/>
      <c r="J51" s="8"/>
      <c r="K51" s="8"/>
      <c r="L51" s="8"/>
    </row>
    <row r="52" customFormat="false" ht="12.8" hidden="false" customHeight="false" outlineLevel="0" collapsed="false">
      <c r="A52" s="10" t="n">
        <v>43681</v>
      </c>
      <c r="B52" s="7" t="s">
        <v>62</v>
      </c>
      <c r="C52" s="7" t="n">
        <v>6</v>
      </c>
      <c r="D52" s="7" t="n">
        <v>6</v>
      </c>
      <c r="E52" s="7"/>
      <c r="F52" s="12" t="str">
        <f aca="false">IF(A52=E$1,ROW(),"")</f>
        <v/>
      </c>
      <c r="G52" s="8"/>
      <c r="H52" s="8"/>
      <c r="I52" s="8"/>
      <c r="J52" s="8"/>
      <c r="K52" s="8"/>
      <c r="L52" s="8"/>
    </row>
    <row r="53" customFormat="false" ht="12.8" hidden="false" customHeight="false" outlineLevel="0" collapsed="false">
      <c r="A53" s="10" t="n">
        <v>43681</v>
      </c>
      <c r="B53" s="7" t="s">
        <v>64</v>
      </c>
      <c r="C53" s="7" t="n">
        <v>6</v>
      </c>
      <c r="D53" s="7" t="n">
        <v>6</v>
      </c>
      <c r="E53" s="7"/>
      <c r="F53" s="12" t="str">
        <f aca="false">IF(A53=E$1,ROW(),"")</f>
        <v/>
      </c>
      <c r="G53" s="8"/>
      <c r="H53" s="8"/>
      <c r="I53" s="8"/>
      <c r="J53" s="8"/>
      <c r="K53" s="8"/>
      <c r="L53" s="8"/>
    </row>
    <row r="54" customFormat="false" ht="12.8" hidden="false" customHeight="false" outlineLevel="0" collapsed="false">
      <c r="A54" s="10" t="n">
        <v>43681</v>
      </c>
      <c r="B54" s="7" t="s">
        <v>44</v>
      </c>
      <c r="C54" s="7" t="n">
        <v>12</v>
      </c>
      <c r="D54" s="7" t="n">
        <v>11</v>
      </c>
      <c r="E54" s="7"/>
      <c r="F54" s="12" t="str">
        <f aca="false">IF(A54=E$1,ROW(),"")</f>
        <v/>
      </c>
      <c r="G54" s="8"/>
      <c r="H54" s="8"/>
      <c r="I54" s="8"/>
      <c r="J54" s="8"/>
      <c r="K54" s="8"/>
      <c r="L54" s="8"/>
    </row>
    <row r="55" customFormat="false" ht="12.8" hidden="false" customHeight="false" outlineLevel="0" collapsed="false">
      <c r="A55" s="10" t="n">
        <v>43681</v>
      </c>
      <c r="B55" s="7" t="s">
        <v>46</v>
      </c>
      <c r="C55" s="7" t="n">
        <v>6</v>
      </c>
      <c r="D55" s="7" t="n">
        <v>5</v>
      </c>
      <c r="E55" s="7"/>
      <c r="F55" s="12" t="str">
        <f aca="false">IF(A55=E$1,ROW(),"")</f>
        <v/>
      </c>
      <c r="G55" s="8"/>
      <c r="H55" s="8"/>
      <c r="I55" s="8"/>
      <c r="J55" s="8"/>
      <c r="K55" s="8"/>
      <c r="L55" s="8"/>
    </row>
    <row r="56" customFormat="false" ht="12.8" hidden="false" customHeight="false" outlineLevel="0" collapsed="false">
      <c r="A56" s="10" t="n">
        <v>43681</v>
      </c>
      <c r="B56" s="7" t="s">
        <v>45</v>
      </c>
      <c r="C56" s="7" t="n">
        <v>12</v>
      </c>
      <c r="D56" s="7" t="n">
        <v>9</v>
      </c>
      <c r="E56" s="7"/>
      <c r="F56" s="12" t="str">
        <f aca="false">IF(A56=E$1,ROW(),"")</f>
        <v/>
      </c>
      <c r="G56" s="8"/>
      <c r="H56" s="8"/>
      <c r="I56" s="8"/>
      <c r="J56" s="8"/>
      <c r="K56" s="8"/>
      <c r="L56" s="8"/>
    </row>
    <row r="57" customFormat="false" ht="12.8" hidden="false" customHeight="false" outlineLevel="0" collapsed="false">
      <c r="A57" s="10" t="n">
        <v>43681</v>
      </c>
      <c r="B57" s="7" t="s">
        <v>39</v>
      </c>
      <c r="C57" s="7" t="n">
        <v>12</v>
      </c>
      <c r="D57" s="7" t="n">
        <v>11</v>
      </c>
      <c r="E57" s="7"/>
      <c r="F57" s="12" t="str">
        <f aca="false">IF(A57=E$1,ROW(),"")</f>
        <v/>
      </c>
      <c r="G57" s="8"/>
      <c r="H57" s="8"/>
      <c r="I57" s="8"/>
      <c r="J57" s="8"/>
      <c r="K57" s="8"/>
      <c r="L57" s="8"/>
    </row>
    <row r="58" customFormat="false" ht="12.8" hidden="false" customHeight="false" outlineLevel="0" collapsed="false">
      <c r="A58" s="10" t="n">
        <v>43681</v>
      </c>
      <c r="B58" s="7" t="s">
        <v>65</v>
      </c>
      <c r="C58" s="7" t="n">
        <v>6</v>
      </c>
      <c r="D58" s="7" t="n">
        <v>6</v>
      </c>
      <c r="E58" s="7"/>
      <c r="F58" s="12" t="str">
        <f aca="false">IF(A58=E$1,ROW(),"")</f>
        <v/>
      </c>
      <c r="G58" s="8"/>
      <c r="H58" s="8"/>
      <c r="I58" s="8"/>
      <c r="J58" s="8"/>
      <c r="K58" s="8"/>
      <c r="L58" s="8"/>
    </row>
    <row r="59" customFormat="false" ht="13.05" hidden="false" customHeight="false" outlineLevel="0" collapsed="false">
      <c r="A59" s="10" t="n">
        <v>43681</v>
      </c>
      <c r="B59" s="7" t="s">
        <v>56</v>
      </c>
      <c r="C59" s="7" t="n">
        <v>12</v>
      </c>
      <c r="D59" s="7" t="n">
        <v>11</v>
      </c>
      <c r="E59" s="7"/>
      <c r="F59" s="12" t="str">
        <f aca="false">IF(A59=E$1,ROW(),"")</f>
        <v/>
      </c>
      <c r="G59" s="8"/>
      <c r="H59" s="8"/>
      <c r="I59" s="8"/>
      <c r="J59" s="8"/>
      <c r="K59" s="8"/>
      <c r="L59" s="8"/>
    </row>
    <row r="60" customFormat="false" ht="12.8" hidden="false" customHeight="false" outlineLevel="0" collapsed="false">
      <c r="A60" s="10" t="n">
        <v>43681</v>
      </c>
      <c r="B60" s="7" t="s">
        <v>63</v>
      </c>
      <c r="C60" s="7" t="n">
        <v>12</v>
      </c>
      <c r="D60" s="7" t="n">
        <v>12</v>
      </c>
      <c r="E60" s="7"/>
      <c r="F60" s="12" t="str">
        <f aca="false">IF(A60=E$1,ROW(),"")</f>
        <v/>
      </c>
      <c r="G60" s="8"/>
      <c r="H60" s="8"/>
      <c r="I60" s="8"/>
      <c r="J60" s="8"/>
      <c r="K60" s="8"/>
      <c r="L60" s="8"/>
    </row>
    <row r="61" customFormat="false" ht="12.8" hidden="false" customHeight="false" outlineLevel="0" collapsed="false">
      <c r="A61" s="10" t="n">
        <v>43681</v>
      </c>
      <c r="B61" s="7" t="s">
        <v>50</v>
      </c>
      <c r="C61" s="7" t="n">
        <v>12</v>
      </c>
      <c r="D61" s="7" t="n">
        <v>11</v>
      </c>
      <c r="E61" s="7"/>
      <c r="F61" s="12" t="str">
        <f aca="false">IF(A61=E$1,ROW(),"")</f>
        <v/>
      </c>
      <c r="G61" s="8"/>
      <c r="H61" s="8"/>
      <c r="I61" s="8"/>
      <c r="J61" s="8"/>
      <c r="K61" s="8"/>
      <c r="L61" s="8"/>
    </row>
    <row r="62" customFormat="false" ht="12.8" hidden="false" customHeight="false" outlineLevel="0" collapsed="false">
      <c r="A62" s="10" t="n">
        <v>43681</v>
      </c>
      <c r="B62" s="7" t="s">
        <v>22</v>
      </c>
      <c r="C62" s="0" t="n">
        <v>6</v>
      </c>
      <c r="D62" s="7" t="n">
        <v>6</v>
      </c>
      <c r="E62" s="7"/>
      <c r="F62" s="12" t="str">
        <f aca="false">IF(A62=E$1,ROW(),"")</f>
        <v/>
      </c>
      <c r="G62" s="8"/>
      <c r="H62" s="8"/>
      <c r="I62" s="8"/>
      <c r="J62" s="8"/>
      <c r="K62" s="8"/>
      <c r="L62" s="8"/>
    </row>
    <row r="63" customFormat="false" ht="12.8" hidden="false" customHeight="false" outlineLevel="0" collapsed="false">
      <c r="A63" s="10" t="n">
        <v>43681</v>
      </c>
      <c r="B63" s="7" t="s">
        <v>30</v>
      </c>
      <c r="C63" s="0" t="n">
        <v>6</v>
      </c>
      <c r="D63" s="7" t="n">
        <v>4</v>
      </c>
      <c r="E63" s="7"/>
      <c r="F63" s="12" t="str">
        <f aca="false">IF(A63=E$1,ROW(),"")</f>
        <v/>
      </c>
      <c r="G63" s="8"/>
      <c r="H63" s="8"/>
      <c r="I63" s="8"/>
      <c r="J63" s="8"/>
      <c r="K63" s="8"/>
      <c r="L63" s="8"/>
    </row>
    <row r="64" customFormat="false" ht="12.8" hidden="false" customHeight="false" outlineLevel="0" collapsed="false">
      <c r="A64" s="10" t="n">
        <v>43681</v>
      </c>
      <c r="B64" s="7" t="s">
        <v>13</v>
      </c>
      <c r="C64" s="0" t="n">
        <v>11</v>
      </c>
      <c r="D64" s="7" t="n">
        <v>5</v>
      </c>
      <c r="E64" s="7"/>
      <c r="F64" s="12" t="str">
        <f aca="false">IF(A64=E$1,ROW(),"")</f>
        <v/>
      </c>
      <c r="G64" s="8"/>
      <c r="H64" s="8"/>
      <c r="I64" s="8"/>
      <c r="J64" s="8"/>
      <c r="K64" s="8"/>
      <c r="L64" s="8"/>
    </row>
    <row r="65" customFormat="false" ht="12.8" hidden="false" customHeight="false" outlineLevel="0" collapsed="false">
      <c r="A65" s="10" t="n">
        <v>43681</v>
      </c>
      <c r="B65" s="7" t="s">
        <v>14</v>
      </c>
      <c r="C65" s="0" t="n">
        <v>12</v>
      </c>
      <c r="D65" s="7" t="n">
        <v>4</v>
      </c>
      <c r="E65" s="7"/>
      <c r="F65" s="12" t="str">
        <f aca="false">IF(A65=E$1,ROW(),"")</f>
        <v/>
      </c>
      <c r="G65" s="8"/>
      <c r="H65" s="8"/>
      <c r="I65" s="8"/>
      <c r="J65" s="8"/>
      <c r="K65" s="8"/>
      <c r="L65" s="8"/>
    </row>
    <row r="66" customFormat="false" ht="12.8" hidden="false" customHeight="false" outlineLevel="0" collapsed="false">
      <c r="A66" s="10" t="n">
        <v>43682</v>
      </c>
      <c r="B66" s="7" t="s">
        <v>6</v>
      </c>
      <c r="C66" s="7" t="n">
        <v>10</v>
      </c>
      <c r="D66" s="7" t="n">
        <v>7</v>
      </c>
      <c r="E66" s="7"/>
      <c r="F66" s="12" t="str">
        <f aca="false">IF(A66=E$1,ROW(),"")</f>
        <v/>
      </c>
      <c r="G66" s="8"/>
      <c r="H66" s="8"/>
      <c r="I66" s="8"/>
      <c r="J66" s="8"/>
      <c r="K66" s="8"/>
      <c r="L66" s="8"/>
    </row>
    <row r="67" customFormat="false" ht="12.8" hidden="false" customHeight="false" outlineLevel="0" collapsed="false">
      <c r="A67" s="10" t="n">
        <v>43682</v>
      </c>
      <c r="B67" s="7" t="s">
        <v>7</v>
      </c>
      <c r="C67" s="7" t="n">
        <v>8</v>
      </c>
      <c r="D67" s="7" t="n">
        <v>8</v>
      </c>
      <c r="E67" s="7"/>
      <c r="F67" s="12" t="str">
        <f aca="false">IF(A67=E$1,ROW(),"")</f>
        <v/>
      </c>
      <c r="G67" s="8"/>
      <c r="H67" s="8"/>
      <c r="I67" s="8"/>
      <c r="J67" s="8"/>
      <c r="K67" s="8"/>
      <c r="L67" s="8"/>
    </row>
    <row r="68" customFormat="false" ht="12.8" hidden="false" customHeight="false" outlineLevel="0" collapsed="false">
      <c r="A68" s="10" t="n">
        <v>43682</v>
      </c>
      <c r="B68" s="7" t="s">
        <v>8</v>
      </c>
      <c r="C68" s="7" t="n">
        <v>8</v>
      </c>
      <c r="D68" s="7" t="n">
        <v>8</v>
      </c>
      <c r="E68" s="7"/>
      <c r="F68" s="12" t="str">
        <f aca="false">IF(A68=E$1,ROW(),"")</f>
        <v/>
      </c>
      <c r="G68" s="8"/>
      <c r="H68" s="8"/>
      <c r="I68" s="8"/>
      <c r="J68" s="8"/>
      <c r="K68" s="8"/>
      <c r="L68" s="8"/>
    </row>
    <row r="69" customFormat="false" ht="12.8" hidden="false" customHeight="false" outlineLevel="0" collapsed="false">
      <c r="A69" s="10" t="n">
        <v>43682</v>
      </c>
      <c r="B69" s="7" t="s">
        <v>9</v>
      </c>
      <c r="C69" s="7" t="n">
        <v>10</v>
      </c>
      <c r="D69" s="7" t="n">
        <v>8</v>
      </c>
      <c r="E69" s="7"/>
      <c r="F69" s="12" t="str">
        <f aca="false">IF(A69=E$1,ROW(),"")</f>
        <v/>
      </c>
      <c r="G69" s="8"/>
      <c r="H69" s="8"/>
      <c r="I69" s="8"/>
      <c r="J69" s="8"/>
      <c r="K69" s="8"/>
      <c r="L69" s="8"/>
    </row>
    <row r="70" customFormat="false" ht="12.8" hidden="false" customHeight="false" outlineLevel="0" collapsed="false">
      <c r="A70" s="10" t="n">
        <v>43682</v>
      </c>
      <c r="B70" s="7" t="s">
        <v>10</v>
      </c>
      <c r="C70" s="7" t="n">
        <v>8</v>
      </c>
      <c r="D70" s="7" t="n">
        <v>8</v>
      </c>
      <c r="E70" s="7"/>
      <c r="F70" s="12" t="str">
        <f aca="false">IF(A70=E$1,ROW(),"")</f>
        <v/>
      </c>
      <c r="G70" s="8"/>
      <c r="H70" s="8"/>
      <c r="I70" s="8"/>
      <c r="J70" s="8"/>
      <c r="K70" s="8"/>
      <c r="L70" s="8"/>
    </row>
    <row r="71" customFormat="false" ht="12.8" hidden="false" customHeight="false" outlineLevel="0" collapsed="false">
      <c r="A71" s="10" t="n">
        <v>43682</v>
      </c>
      <c r="B71" s="7" t="s">
        <v>11</v>
      </c>
      <c r="C71" s="7" t="n">
        <v>20</v>
      </c>
      <c r="D71" s="7" t="n">
        <v>16</v>
      </c>
      <c r="E71" s="7"/>
      <c r="F71" s="12" t="str">
        <f aca="false">IF(A71=E$1,ROW(),"")</f>
        <v/>
      </c>
      <c r="G71" s="8"/>
      <c r="H71" s="8"/>
      <c r="I71" s="8"/>
      <c r="J71" s="8"/>
      <c r="K71" s="8"/>
      <c r="L71" s="8"/>
    </row>
    <row r="72" customFormat="false" ht="12.8" hidden="false" customHeight="false" outlineLevel="0" collapsed="false">
      <c r="A72" s="10" t="n">
        <v>43682</v>
      </c>
      <c r="B72" s="7" t="s">
        <v>12</v>
      </c>
      <c r="C72" s="7" t="n">
        <v>6</v>
      </c>
      <c r="D72" s="7" t="n">
        <v>4</v>
      </c>
      <c r="E72" s="7"/>
      <c r="F72" s="12" t="str">
        <f aca="false">IF(A72=E$1,ROW(),"")</f>
        <v/>
      </c>
      <c r="G72" s="8"/>
      <c r="H72" s="8"/>
      <c r="I72" s="8"/>
      <c r="J72" s="8"/>
      <c r="K72" s="8"/>
      <c r="L72" s="8"/>
    </row>
    <row r="73" customFormat="false" ht="12.8" hidden="false" customHeight="false" outlineLevel="0" collapsed="false">
      <c r="A73" s="10" t="n">
        <v>43682</v>
      </c>
      <c r="B73" s="7" t="s">
        <v>15</v>
      </c>
      <c r="C73" s="7" t="n">
        <v>20</v>
      </c>
      <c r="D73" s="7" t="n">
        <v>16</v>
      </c>
      <c r="E73" s="7"/>
      <c r="F73" s="12" t="str">
        <f aca="false">IF(A73=E$1,ROW(),"")</f>
        <v/>
      </c>
      <c r="G73" s="8"/>
      <c r="H73" s="8"/>
      <c r="I73" s="8"/>
      <c r="J73" s="8"/>
      <c r="K73" s="8"/>
      <c r="L73" s="8"/>
    </row>
    <row r="74" customFormat="false" ht="12.8" hidden="false" customHeight="false" outlineLevel="0" collapsed="false">
      <c r="A74" s="10" t="n">
        <v>43682</v>
      </c>
      <c r="B74" s="7" t="s">
        <v>16</v>
      </c>
      <c r="C74" s="7" t="n">
        <v>40</v>
      </c>
      <c r="D74" s="7" t="n">
        <v>36</v>
      </c>
      <c r="E74" s="7"/>
      <c r="F74" s="12" t="str">
        <f aca="false">IF(A74=E$1,ROW(),"")</f>
        <v/>
      </c>
      <c r="G74" s="8"/>
      <c r="H74" s="8"/>
      <c r="I74" s="8"/>
      <c r="J74" s="8"/>
      <c r="K74" s="8"/>
      <c r="L74" s="8"/>
    </row>
    <row r="75" customFormat="false" ht="12.8" hidden="false" customHeight="false" outlineLevel="0" collapsed="false">
      <c r="A75" s="10" t="n">
        <v>43682</v>
      </c>
      <c r="B75" s="7" t="s">
        <v>17</v>
      </c>
      <c r="C75" s="7" t="n">
        <v>13</v>
      </c>
      <c r="D75" s="7" t="n">
        <v>12</v>
      </c>
      <c r="E75" s="7"/>
      <c r="F75" s="12" t="str">
        <f aca="false">IF(A75=E$1,ROW(),"")</f>
        <v/>
      </c>
      <c r="G75" s="8"/>
      <c r="H75" s="8"/>
      <c r="I75" s="8"/>
      <c r="J75" s="8"/>
      <c r="K75" s="8"/>
      <c r="L75" s="8"/>
    </row>
    <row r="76" customFormat="false" ht="12.8" hidden="false" customHeight="false" outlineLevel="0" collapsed="false">
      <c r="A76" s="10" t="n">
        <v>43682</v>
      </c>
      <c r="B76" s="7" t="s">
        <v>18</v>
      </c>
      <c r="C76" s="7" t="n">
        <v>5</v>
      </c>
      <c r="D76" s="7" t="n">
        <v>4</v>
      </c>
      <c r="E76" s="7"/>
      <c r="F76" s="12" t="str">
        <f aca="false">IF(A76=E$1,ROW(),"")</f>
        <v/>
      </c>
      <c r="G76" s="8"/>
      <c r="H76" s="8"/>
      <c r="I76" s="8"/>
      <c r="J76" s="8"/>
      <c r="K76" s="8"/>
      <c r="L76" s="8"/>
    </row>
    <row r="77" customFormat="false" ht="12.8" hidden="false" customHeight="false" outlineLevel="0" collapsed="false">
      <c r="A77" s="10" t="n">
        <v>43682</v>
      </c>
      <c r="B77" s="7" t="s">
        <v>19</v>
      </c>
      <c r="C77" s="7" t="n">
        <v>40</v>
      </c>
      <c r="D77" s="7" t="n">
        <v>44</v>
      </c>
      <c r="E77" s="7"/>
      <c r="F77" s="12" t="str">
        <f aca="false">IF(A77=E$1,ROW(),"")</f>
        <v/>
      </c>
      <c r="G77" s="8"/>
      <c r="H77" s="8"/>
      <c r="I77" s="8"/>
      <c r="J77" s="8"/>
      <c r="K77" s="8"/>
      <c r="L77" s="8"/>
    </row>
    <row r="78" customFormat="false" ht="12.8" hidden="false" customHeight="false" outlineLevel="0" collapsed="false">
      <c r="A78" s="10" t="n">
        <v>43682</v>
      </c>
      <c r="B78" s="7" t="s">
        <v>20</v>
      </c>
      <c r="C78" s="7" t="n">
        <v>60</v>
      </c>
      <c r="D78" s="7" t="n">
        <v>55</v>
      </c>
      <c r="E78" s="7"/>
      <c r="F78" s="12" t="str">
        <f aca="false">IF(A78=E$1,ROW(),"")</f>
        <v/>
      </c>
      <c r="G78" s="8"/>
      <c r="H78" s="8"/>
      <c r="I78" s="8"/>
      <c r="J78" s="8"/>
      <c r="K78" s="8"/>
      <c r="L78" s="8"/>
    </row>
    <row r="79" customFormat="false" ht="12.8" hidden="false" customHeight="false" outlineLevel="0" collapsed="false">
      <c r="A79" s="10" t="n">
        <v>43683</v>
      </c>
      <c r="B79" s="7" t="s">
        <v>21</v>
      </c>
      <c r="C79" s="7" t="n">
        <v>125</v>
      </c>
      <c r="D79" s="7" t="n">
        <v>114</v>
      </c>
      <c r="E79" s="7"/>
      <c r="F79" s="12" t="n">
        <f aca="false">IF(A79=E$1,ROW(),"")</f>
        <v>79</v>
      </c>
    </row>
    <row r="80" customFormat="false" ht="12.8" hidden="false" customHeight="false" outlineLevel="0" collapsed="false">
      <c r="A80" s="10" t="n">
        <v>43683</v>
      </c>
      <c r="B80" s="7" t="s">
        <v>23</v>
      </c>
      <c r="C80" s="7" t="n">
        <v>12</v>
      </c>
      <c r="D80" s="7" t="n">
        <v>11</v>
      </c>
      <c r="E80" s="7"/>
      <c r="F80" s="12" t="n">
        <f aca="false">IF(A80=E$1,ROW(),"")</f>
        <v>80</v>
      </c>
    </row>
    <row r="81" customFormat="false" ht="12.8" hidden="false" customHeight="false" outlineLevel="0" collapsed="false">
      <c r="A81" s="10" t="n">
        <v>43683</v>
      </c>
      <c r="B81" s="7" t="s">
        <v>24</v>
      </c>
      <c r="C81" s="7" t="n">
        <v>12</v>
      </c>
      <c r="D81" s="7" t="n">
        <v>9</v>
      </c>
      <c r="E81" s="7"/>
      <c r="F81" s="12" t="n">
        <f aca="false">IF(A81=E$1,ROW(),"")</f>
        <v>81</v>
      </c>
    </row>
    <row r="82" customFormat="false" ht="12.8" hidden="false" customHeight="false" outlineLevel="0" collapsed="false">
      <c r="A82" s="10" t="n">
        <v>43683</v>
      </c>
      <c r="B82" s="7" t="s">
        <v>25</v>
      </c>
      <c r="C82" s="7" t="n">
        <v>12</v>
      </c>
      <c r="D82" s="7" t="n">
        <v>7</v>
      </c>
      <c r="E82" s="7"/>
      <c r="F82" s="12" t="n">
        <f aca="false">IF(A82=E$1,ROW(),"")</f>
        <v>82</v>
      </c>
    </row>
    <row r="83" customFormat="false" ht="12.8" hidden="false" customHeight="false" outlineLevel="0" collapsed="false">
      <c r="A83" s="10" t="n">
        <v>43683</v>
      </c>
      <c r="B83" s="7" t="s">
        <v>26</v>
      </c>
      <c r="C83" s="7" t="n">
        <v>6</v>
      </c>
      <c r="D83" s="7" t="n">
        <v>7</v>
      </c>
      <c r="E83" s="7"/>
      <c r="F83" s="12" t="n">
        <f aca="false">IF(A83=E$1,ROW(),"")</f>
        <v>83</v>
      </c>
    </row>
    <row r="84" customFormat="false" ht="12.8" hidden="false" customHeight="false" outlineLevel="0" collapsed="false">
      <c r="A84" s="10" t="n">
        <v>43683</v>
      </c>
      <c r="B84" s="7" t="s">
        <v>27</v>
      </c>
      <c r="C84" s="7" t="n">
        <v>12</v>
      </c>
      <c r="D84" s="7" t="n">
        <v>11</v>
      </c>
      <c r="E84" s="7"/>
      <c r="F84" s="12" t="n">
        <f aca="false">IF(A84=E$1,ROW(),"")</f>
        <v>84</v>
      </c>
    </row>
    <row r="85" customFormat="false" ht="12.8" hidden="false" customHeight="false" outlineLevel="0" collapsed="false">
      <c r="A85" s="10" t="n">
        <v>43683</v>
      </c>
      <c r="B85" s="7" t="s">
        <v>28</v>
      </c>
      <c r="C85" s="7" t="n">
        <v>12</v>
      </c>
      <c r="D85" s="7" t="n">
        <v>9</v>
      </c>
      <c r="E85" s="7"/>
      <c r="F85" s="12" t="n">
        <f aca="false">IF(A85=E$1,ROW(),"")</f>
        <v>85</v>
      </c>
    </row>
    <row r="86" customFormat="false" ht="12.8" hidden="false" customHeight="false" outlineLevel="0" collapsed="false">
      <c r="A86" s="10" t="n">
        <v>43683</v>
      </c>
      <c r="B86" s="7" t="s">
        <v>29</v>
      </c>
      <c r="C86" s="7" t="n">
        <v>15</v>
      </c>
      <c r="D86" s="7" t="n">
        <v>11</v>
      </c>
      <c r="E86" s="7"/>
      <c r="F86" s="12" t="n">
        <f aca="false">IF(A86=E$1,ROW(),"")</f>
        <v>86</v>
      </c>
    </row>
    <row r="87" customFormat="false" ht="12.8" hidden="false" customHeight="false" outlineLevel="0" collapsed="false">
      <c r="A87" s="10" t="n">
        <v>43683</v>
      </c>
      <c r="B87" s="7" t="s">
        <v>31</v>
      </c>
      <c r="C87" s="7" t="n">
        <v>100</v>
      </c>
      <c r="D87" s="7" t="n">
        <v>99</v>
      </c>
      <c r="E87" s="7"/>
      <c r="F87" s="12" t="n">
        <f aca="false">IF(A87=E$1,ROW(),"")</f>
        <v>87</v>
      </c>
    </row>
    <row r="88" customFormat="false" ht="12.8" hidden="false" customHeight="false" outlineLevel="0" collapsed="false">
      <c r="A88" s="10" t="n">
        <v>43683</v>
      </c>
      <c r="B88" s="7" t="s">
        <v>32</v>
      </c>
      <c r="C88" s="7" t="n">
        <v>360</v>
      </c>
      <c r="D88" s="7" t="n">
        <v>356</v>
      </c>
      <c r="E88" s="7"/>
      <c r="F88" s="12" t="n">
        <f aca="false">IF(A88=E$1,ROW(),"")</f>
        <v>88</v>
      </c>
    </row>
    <row r="89" customFormat="false" ht="12.8" hidden="false" customHeight="false" outlineLevel="0" collapsed="false">
      <c r="A89" s="10" t="n">
        <v>43683</v>
      </c>
      <c r="B89" s="7" t="s">
        <v>33</v>
      </c>
      <c r="C89" s="7" t="n">
        <v>12</v>
      </c>
      <c r="D89" s="7" t="n">
        <v>12</v>
      </c>
      <c r="E89" s="7"/>
      <c r="F89" s="12" t="n">
        <f aca="false">IF(A89=E$1,ROW(),"")</f>
        <v>89</v>
      </c>
    </row>
    <row r="90" customFormat="false" ht="12.8" hidden="false" customHeight="false" outlineLevel="0" collapsed="false">
      <c r="A90" s="10" t="n">
        <v>43683</v>
      </c>
      <c r="B90" s="7" t="s">
        <v>34</v>
      </c>
      <c r="C90" s="7" t="n">
        <v>12</v>
      </c>
      <c r="D90" s="7" t="n">
        <v>11</v>
      </c>
      <c r="E90" s="7"/>
      <c r="F90" s="12" t="n">
        <f aca="false">IF(A90=E$1,ROW(),"")</f>
        <v>90</v>
      </c>
    </row>
    <row r="91" customFormat="false" ht="12.8" hidden="false" customHeight="false" outlineLevel="0" collapsed="false">
      <c r="A91" s="10" t="n">
        <v>43683</v>
      </c>
      <c r="B91" s="7" t="s">
        <v>35</v>
      </c>
      <c r="C91" s="7" t="n">
        <v>12</v>
      </c>
      <c r="D91" s="7" t="n">
        <v>8</v>
      </c>
      <c r="E91" s="7"/>
      <c r="F91" s="12" t="n">
        <f aca="false">IF(A91=E$1,ROW(),"")</f>
        <v>91</v>
      </c>
    </row>
    <row r="92" customFormat="false" ht="12.8" hidden="false" customHeight="false" outlineLevel="0" collapsed="false">
      <c r="A92" s="10" t="n">
        <v>43683</v>
      </c>
      <c r="B92" s="7" t="s">
        <v>36</v>
      </c>
      <c r="C92" s="7" t="n">
        <v>12</v>
      </c>
      <c r="D92" s="7" t="n">
        <v>8</v>
      </c>
      <c r="E92" s="7"/>
      <c r="F92" s="12" t="n">
        <f aca="false">IF(A92=E$1,ROW(),"")</f>
        <v>92</v>
      </c>
    </row>
    <row r="93" customFormat="false" ht="12.8" hidden="false" customHeight="false" outlineLevel="0" collapsed="false">
      <c r="A93" s="10" t="n">
        <v>43683</v>
      </c>
      <c r="B93" s="7" t="s">
        <v>37</v>
      </c>
      <c r="C93" s="7" t="n">
        <v>12</v>
      </c>
      <c r="D93" s="7" t="n">
        <v>7</v>
      </c>
      <c r="E93" s="7"/>
      <c r="F93" s="12" t="n">
        <f aca="false">IF(A93=E$1,ROW(),"")</f>
        <v>93</v>
      </c>
    </row>
    <row r="94" customFormat="false" ht="12.8" hidden="false" customHeight="false" outlineLevel="0" collapsed="false">
      <c r="A94" s="10" t="n">
        <v>43683</v>
      </c>
      <c r="B94" s="7" t="s">
        <v>38</v>
      </c>
      <c r="C94" s="7" t="n">
        <v>12</v>
      </c>
      <c r="D94" s="7" t="n">
        <v>7</v>
      </c>
      <c r="E94" s="7"/>
      <c r="F94" s="12" t="n">
        <f aca="false">IF(A94=E$1,ROW(),"")</f>
        <v>94</v>
      </c>
    </row>
    <row r="95" customFormat="false" ht="12.8" hidden="false" customHeight="false" outlineLevel="0" collapsed="false">
      <c r="A95" s="10" t="n">
        <v>43683</v>
      </c>
      <c r="B95" s="7" t="s">
        <v>6</v>
      </c>
      <c r="C95" s="7" t="n">
        <v>12</v>
      </c>
      <c r="D95" s="7" t="n">
        <v>8</v>
      </c>
      <c r="E95" s="7"/>
      <c r="F95" s="12" t="n">
        <f aca="false">IF(A95=E$1,ROW(),"")</f>
        <v>95</v>
      </c>
    </row>
    <row r="96" customFormat="false" ht="12.8" hidden="false" customHeight="false" outlineLevel="0" collapsed="false">
      <c r="A96" s="10" t="n">
        <v>43683</v>
      </c>
      <c r="B96" s="7" t="s">
        <v>40</v>
      </c>
      <c r="C96" s="7" t="n">
        <v>12</v>
      </c>
      <c r="D96" s="7" t="n">
        <v>8</v>
      </c>
      <c r="E96" s="7"/>
      <c r="F96" s="12" t="n">
        <f aca="false">IF(A96=E$1,ROW(),"")</f>
        <v>96</v>
      </c>
    </row>
    <row r="97" customFormat="false" ht="12.8" hidden="false" customHeight="false" outlineLevel="0" collapsed="false">
      <c r="A97" s="10" t="n">
        <v>43683</v>
      </c>
      <c r="B97" s="7" t="s">
        <v>41</v>
      </c>
      <c r="C97" s="7" t="n">
        <v>12</v>
      </c>
      <c r="D97" s="7" t="n">
        <v>6</v>
      </c>
      <c r="E97" s="7"/>
      <c r="F97" s="12" t="n">
        <f aca="false">IF(A97=E$1,ROW(),"")</f>
        <v>97</v>
      </c>
    </row>
    <row r="98" customFormat="false" ht="12.8" hidden="false" customHeight="false" outlineLevel="0" collapsed="false">
      <c r="A98" s="10" t="n">
        <v>43683</v>
      </c>
      <c r="B98" s="7" t="s">
        <v>42</v>
      </c>
      <c r="C98" s="7" t="n">
        <v>12</v>
      </c>
      <c r="D98" s="7" t="n">
        <v>8</v>
      </c>
      <c r="E98" s="7"/>
      <c r="F98" s="12" t="n">
        <f aca="false">IF(A98=E$1,ROW(),"")</f>
        <v>98</v>
      </c>
    </row>
    <row r="99" customFormat="false" ht="12.8" hidden="false" customHeight="false" outlineLevel="0" collapsed="false">
      <c r="A99" s="10" t="n">
        <v>43683</v>
      </c>
      <c r="B99" s="7" t="s">
        <v>43</v>
      </c>
      <c r="C99" s="7" t="n">
        <v>6</v>
      </c>
      <c r="D99" s="7" t="n">
        <v>6</v>
      </c>
      <c r="E99" s="7"/>
      <c r="F99" s="12" t="n">
        <f aca="false">IF(A99=E$1,ROW(),"")</f>
        <v>99</v>
      </c>
    </row>
    <row r="100" customFormat="false" ht="12.8" hidden="false" customHeight="false" outlineLevel="0" collapsed="false">
      <c r="A100" s="10" t="n">
        <v>43683</v>
      </c>
      <c r="B100" s="7" t="s">
        <v>47</v>
      </c>
      <c r="C100" s="7" t="n">
        <v>6</v>
      </c>
      <c r="D100" s="7" t="n">
        <v>5</v>
      </c>
      <c r="E100" s="7"/>
      <c r="F100" s="12" t="n">
        <f aca="false">IF(A100=E$1,ROW(),"")</f>
        <v>100</v>
      </c>
    </row>
    <row r="101" customFormat="false" ht="12.8" hidden="false" customHeight="false" outlineLevel="0" collapsed="false">
      <c r="A101" s="10" t="n">
        <v>43683</v>
      </c>
      <c r="B101" s="7" t="s">
        <v>48</v>
      </c>
      <c r="C101" s="7" t="n">
        <v>20</v>
      </c>
      <c r="D101" s="7" t="n">
        <v>16</v>
      </c>
      <c r="E101" s="7"/>
      <c r="F101" s="12" t="n">
        <f aca="false">IF(A101=E$1,ROW(),"")</f>
        <v>101</v>
      </c>
    </row>
    <row r="102" customFormat="false" ht="12.8" hidden="false" customHeight="false" outlineLevel="0" collapsed="false">
      <c r="A102" s="10" t="n">
        <v>43683</v>
      </c>
      <c r="B102" s="7" t="s">
        <v>49</v>
      </c>
      <c r="C102" s="7" t="n">
        <v>6</v>
      </c>
      <c r="D102" s="7" t="n">
        <v>6</v>
      </c>
      <c r="E102" s="7"/>
      <c r="F102" s="12" t="n">
        <f aca="false">IF(A102=E$1,ROW(),"")</f>
        <v>102</v>
      </c>
    </row>
    <row r="103" customFormat="false" ht="12.8" hidden="false" customHeight="false" outlineLevel="0" collapsed="false">
      <c r="A103" s="10" t="n">
        <v>43683</v>
      </c>
      <c r="B103" s="7" t="s">
        <v>52</v>
      </c>
      <c r="C103" s="7" t="n">
        <v>20</v>
      </c>
      <c r="D103" s="7" t="n">
        <v>15</v>
      </c>
      <c r="E103" s="7"/>
      <c r="F103" s="12" t="n">
        <f aca="false">IF(A103=E$1,ROW(),"")</f>
        <v>103</v>
      </c>
    </row>
    <row r="104" customFormat="false" ht="12.8" hidden="false" customHeight="false" outlineLevel="0" collapsed="false">
      <c r="A104" s="10" t="n">
        <v>43683</v>
      </c>
      <c r="B104" s="7" t="s">
        <v>53</v>
      </c>
      <c r="C104" s="7" t="n">
        <v>40</v>
      </c>
      <c r="D104" s="7" t="n">
        <v>33</v>
      </c>
      <c r="E104" s="7"/>
      <c r="F104" s="12" t="n">
        <f aca="false">IF(A104=E$1,ROW(),"")</f>
        <v>104</v>
      </c>
    </row>
    <row r="105" customFormat="false" ht="12.8" hidden="false" customHeight="false" outlineLevel="0" collapsed="false">
      <c r="A105" s="10" t="n">
        <v>43683</v>
      </c>
      <c r="B105" s="7" t="s">
        <v>54</v>
      </c>
      <c r="C105" s="7" t="n">
        <v>13</v>
      </c>
      <c r="D105" s="7" t="n">
        <v>11</v>
      </c>
      <c r="E105" s="7"/>
      <c r="F105" s="12" t="n">
        <f aca="false">IF(A105=E$1,ROW(),"")</f>
        <v>105</v>
      </c>
    </row>
    <row r="106" customFormat="false" ht="12.8" hidden="false" customHeight="false" outlineLevel="0" collapsed="false">
      <c r="A106" s="10"/>
      <c r="D106" s="7"/>
      <c r="E106" s="7"/>
      <c r="F106" s="12"/>
    </row>
    <row r="107" customFormat="false" ht="12.8" hidden="false" customHeight="false" outlineLevel="0" collapsed="false">
      <c r="A107" s="10"/>
      <c r="D107" s="7"/>
      <c r="E107" s="7"/>
      <c r="F107" s="12"/>
    </row>
    <row r="108" customFormat="false" ht="12.8" hidden="false" customHeight="false" outlineLevel="0" collapsed="false">
      <c r="A108" s="10"/>
      <c r="D108" s="7"/>
      <c r="E108" s="7"/>
      <c r="F108" s="12"/>
    </row>
    <row r="109" customFormat="false" ht="12.8" hidden="false" customHeight="false" outlineLevel="0" collapsed="false">
      <c r="A109" s="10"/>
      <c r="D109" s="7"/>
      <c r="E109" s="7"/>
      <c r="F109" s="12"/>
    </row>
    <row r="110" customFormat="false" ht="12.8" hidden="false" customHeight="false" outlineLevel="0" collapsed="false">
      <c r="A110" s="10"/>
      <c r="D110" s="7"/>
      <c r="E110" s="7"/>
      <c r="F110" s="12"/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4"/>
  <sheetViews>
    <sheetView showFormulas="false" showGridLines="true" showRowColHeaders="true" showZeros="true" rightToLeft="false" tabSelected="false" showOutlineSymbols="true" defaultGridColor="true" view="normal" topLeftCell="A1" colorId="64" zoomScale="90" zoomScaleNormal="90" zoomScalePageLayoutView="100" workbookViewId="0">
      <selection pane="topLeft" activeCell="D23" activeCellId="1" sqref="E2:F105 D23"/>
    </sheetView>
  </sheetViews>
  <sheetFormatPr defaultRowHeight="12.8" zeroHeight="false" outlineLevelRow="0" outlineLevelCol="0"/>
  <cols>
    <col collapsed="false" customWidth="true" hidden="false" outlineLevel="0" max="1025" min="1" style="0" width="11.29"/>
  </cols>
  <sheetData>
    <row r="1" customFormat="false" ht="12.8" hidden="false" customHeight="false" outlineLevel="0" collapsed="false">
      <c r="A1" s="13" t="s">
        <v>69</v>
      </c>
      <c r="B1" s="5" t="s">
        <v>3</v>
      </c>
      <c r="C1" s="5" t="s">
        <v>4</v>
      </c>
      <c r="D1" s="5" t="s">
        <v>5</v>
      </c>
      <c r="E1" s="5" t="s">
        <v>72</v>
      </c>
    </row>
    <row r="2" customFormat="false" ht="12.8" hidden="false" customHeight="false" outlineLevel="0" collapsed="false">
      <c r="A2" s="11" t="n">
        <v>43681</v>
      </c>
      <c r="B2" s="8" t="n">
        <v>387.36</v>
      </c>
      <c r="C2" s="8" t="n">
        <v>591.05</v>
      </c>
      <c r="D2" s="8" t="n">
        <v>203.69</v>
      </c>
      <c r="E2" s="14" t="n">
        <f aca="false">D2/B2</f>
        <v>0.525841594382487</v>
      </c>
    </row>
    <row r="3" customFormat="false" ht="12.8" hidden="false" customHeight="false" outlineLevel="0" collapsed="false">
      <c r="A3" s="11" t="n">
        <v>43682</v>
      </c>
      <c r="B3" s="4" t="n">
        <v>272.64</v>
      </c>
      <c r="C3" s="4" t="n">
        <v>505.22</v>
      </c>
      <c r="D3" s="4" t="n">
        <v>232.58</v>
      </c>
      <c r="E3" s="14" t="n">
        <f aca="false">D3/B3</f>
        <v>0.853066314553991</v>
      </c>
    </row>
    <row r="4" customFormat="false" ht="12.8" hidden="false" customHeight="false" outlineLevel="0" collapsed="false">
      <c r="A4" s="11" t="n">
        <v>43683</v>
      </c>
      <c r="B4" s="8" t="n">
        <v>237.36</v>
      </c>
      <c r="C4" s="8" t="n">
        <v>506.74</v>
      </c>
      <c r="D4" s="8" t="n">
        <v>269.38</v>
      </c>
      <c r="E4" s="14" t="n">
        <f aca="false">D4/B4</f>
        <v>1.13490057296933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2019-10-29T20:15:11Z</dcterms:created>
  <dc:creator/>
  <dc:description/>
  <dc:language>fr-FR</dc:language>
  <cp:lastModifiedBy/>
  <cp:revision>1</cp:revision>
  <dc:subject/>
  <dc:title/>
</cp:coreProperties>
</file>