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3"/>
    <sheet name="Courbe G-F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<sst xmlns="http://schemas.openxmlformats.org/spreadsheetml/2006/main" count="73" uniqueCount="71">
  <si>
    <t xml:space="preserve">Nom Prénom</t>
  </si>
  <si>
    <t xml:space="preserve">Date de Naissance</t>
  </si>
  <si>
    <t xml:space="preserve">Age</t>
  </si>
  <si>
    <t xml:space="preserve">Sexe
M/F</t>
  </si>
  <si>
    <t xml:space="preserve">Type de traitement</t>
  </si>
  <si>
    <t xml:space="preserve">Date</t>
  </si>
  <si>
    <t xml:space="preserve">Poids</t>
  </si>
  <si>
    <t xml:space="preserve">Taille</t>
  </si>
  <si>
    <t xml:space="preserve">IMC </t>
  </si>
  <si>
    <t xml:space="preserve">Corpulence</t>
  </si>
  <si>
    <t xml:space="preserve">TA</t>
  </si>
  <si>
    <t xml:space="preserve">FC</t>
  </si>
  <si>
    <t xml:space="preserve">ECG
 (date)</t>
  </si>
  <si>
    <t xml:space="preserve">Bilan bio 
(Date)</t>
  </si>
  <si>
    <t xml:space="preserve">Prochain
 contrôle bio</t>
  </si>
  <si>
    <t xml:space="preserve">Pierre</t>
  </si>
  <si>
    <t xml:space="preserve">M</t>
  </si>
  <si>
    <t xml:space="preserve">Fluoxetine - Melatonine</t>
  </si>
  <si>
    <t xml:space="preserve">110/74</t>
  </si>
  <si>
    <t xml:space="preserve">Paul</t>
  </si>
  <si>
    <t xml:space="preserve">Medikinet - Melatonine</t>
  </si>
  <si>
    <t xml:space="preserve">96/62</t>
  </si>
  <si>
    <t xml:space="preserve">Jack</t>
  </si>
  <si>
    <t xml:space="preserve">Medikinet -Atarax  - Melatonine</t>
  </si>
  <si>
    <t xml:space="preserve">119/79</t>
  </si>
  <si>
    <t xml:space="preserve">https://forum.excel-pratique.com/excel/formule-de-calcul-de-corpulence-en-fonction-de-l-imc-197737</t>
  </si>
  <si>
    <t xml:space="preserve">Pour le calcul de l’âge j’ai préféré utiliser date de naissance moins la date en colonne F plutôt qu’aujourd’hui.</t>
  </si>
  <si>
    <r>
      <rPr>
        <sz val="11"/>
        <color theme="1"/>
        <rFont val="Calibri"/>
        <family val="2"/>
        <charset val="1"/>
      </rPr>
      <t xml:space="preserve">Après avoir </t>
    </r>
    <r>
      <rPr>
        <sz val="11"/>
        <color theme="1"/>
        <rFont val="Calibri"/>
        <family val="2"/>
      </rPr>
      <t xml:space="preserve">remplacé les . par des , dans la table « Courbe G-F », utilisez la formule ci-dessous qui renvoie le titre de colonne de la table « Courbe G-F » quand on trouve une valeur proche de l’IMC à l’âge et ausexe de la ligne considérée.</t>
    </r>
  </si>
  <si>
    <t xml:space="preserve">Âge Sexe</t>
  </si>
  <si>
    <t xml:space="preserve">Maigreur
 IMC min</t>
  </si>
  <si>
    <t xml:space="preserve">Maigreur
IMC max
 </t>
  </si>
  <si>
    <t xml:space="preserve">Normal 
IMC min</t>
  </si>
  <si>
    <t xml:space="preserve">Normal 
IMC max</t>
  </si>
  <si>
    <t xml:space="preserve">Surpoids
 IMC min</t>
  </si>
  <si>
    <t xml:space="preserve">Surpoids
 IMC max</t>
  </si>
  <si>
    <t xml:space="preserve">Obésité
 IMC min</t>
  </si>
  <si>
    <t xml:space="preserve">Obésité
 IMC max</t>
  </si>
  <si>
    <t xml:space="preserve">2M</t>
  </si>
  <si>
    <t xml:space="preserve">3M</t>
  </si>
  <si>
    <t xml:space="preserve">4M</t>
  </si>
  <si>
    <t xml:space="preserve">5M</t>
  </si>
  <si>
    <t xml:space="preserve">6M</t>
  </si>
  <si>
    <t xml:space="preserve">7M</t>
  </si>
  <si>
    <t xml:space="preserve">8M</t>
  </si>
  <si>
    <t xml:space="preserve">9M</t>
  </si>
  <si>
    <t xml:space="preserve">10M</t>
  </si>
  <si>
    <t xml:space="preserve">11M</t>
  </si>
  <si>
    <t xml:space="preserve">12M</t>
  </si>
  <si>
    <t xml:space="preserve">13M</t>
  </si>
  <si>
    <t xml:space="preserve">14M</t>
  </si>
  <si>
    <t xml:space="preserve">15M</t>
  </si>
  <si>
    <t xml:space="preserve">16M</t>
  </si>
  <si>
    <t xml:space="preserve">17M</t>
  </si>
  <si>
    <t xml:space="preserve">18M</t>
  </si>
  <si>
    <t xml:space="preserve">2F</t>
  </si>
  <si>
    <t xml:space="preserve">3F</t>
  </si>
  <si>
    <t xml:space="preserve">4F</t>
  </si>
  <si>
    <t xml:space="preserve">5F</t>
  </si>
  <si>
    <t xml:space="preserve">6F</t>
  </si>
  <si>
    <t xml:space="preserve">7F</t>
  </si>
  <si>
    <t xml:space="preserve">8F</t>
  </si>
  <si>
    <t xml:space="preserve">9F</t>
  </si>
  <si>
    <t xml:space="preserve">10F</t>
  </si>
  <si>
    <t xml:space="preserve">11F</t>
  </si>
  <si>
    <t xml:space="preserve">12F</t>
  </si>
  <si>
    <t xml:space="preserve">13F</t>
  </si>
  <si>
    <t xml:space="preserve">14F</t>
  </si>
  <si>
    <t xml:space="preserve">15F</t>
  </si>
  <si>
    <t xml:space="preserve">16F</t>
  </si>
  <si>
    <t xml:space="preserve">17F</t>
  </si>
  <si>
    <t xml:space="preserve">18F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</si>
</sst>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#,##0"/>
    <numFmt numFmtId="167" formatCode="yy"/>
    <numFmt numFmtId="168" formatCode="mmm\-yy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Seuil_IMC" displayName="Seuil_IMC" ref="A1:I35" headerRowCount="1" totalsRowCount="0" totalsRowShown="0">
  <autoFilter ref="A1:I35"/>
  <tableColumns count="9">
    <tableColumn id="1" name="Âge Sexe"/>
    <tableColumn id="2" name="Maigreur&#10; IMC min"/>
    <tableColumn id="3" name="Maigreur&#10;IMC max&#10; "/>
    <tableColumn id="4" name="Normal &#10;IMC min"/>
    <tableColumn id="5" name="Normal &#10;IMC max"/>
    <tableColumn id="6" name="Surpoids&#10; IMC min"/>
    <tableColumn id="7" name="Surpoids&#10; IMC max"/>
    <tableColumn id="8" name="Obésité&#10; IMC min"/>
    <tableColumn id="9" name="Obésité&#10; IMC max"/>
  </tableColumns>
</table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6" activeCellId="0" sqref="E16"/>
    </sheetView>
  </sheetViews>
  <sheetFormatPr defaultColWidth="10.6796875" defaultRowHeight="19.5" zeroHeight="false" outlineLevelRow="0" outlineLevelCol="0"/>
  <cols>
    <col collapsed="false" customWidth="true" hidden="false" outlineLevel="0" max="1" min="1" style="1" width="19.88"/>
    <col collapsed="false" customWidth="true" hidden="false" outlineLevel="0" max="2" min="2" style="2" width="11.89"/>
    <col collapsed="false" customWidth="true" hidden="false" outlineLevel="0" max="4" min="3" style="2" width="6.56"/>
    <col collapsed="false" customWidth="true" hidden="false" outlineLevel="0" max="5" min="5" style="2" width="35.77"/>
    <col collapsed="false" customWidth="true" hidden="false" outlineLevel="0" max="6" min="6" style="3" width="14.88"/>
    <col collapsed="false" customWidth="true" hidden="false" outlineLevel="0" max="7" min="7" style="2" width="7"/>
    <col collapsed="false" customWidth="true" hidden="false" outlineLevel="0" max="8" min="8" style="2" width="8.11"/>
    <col collapsed="false" customWidth="true" hidden="false" outlineLevel="0" max="9" min="9" style="2" width="11.56"/>
    <col collapsed="false" customWidth="true" hidden="false" outlineLevel="0" max="10" min="10" style="2" width="14.18"/>
    <col collapsed="false" customWidth="true" hidden="false" outlineLevel="0" max="11" min="11" style="4" width="8.67"/>
    <col collapsed="false" customWidth="true" hidden="false" outlineLevel="0" max="12" min="12" style="4" width="6.67"/>
    <col collapsed="false" customWidth="true" hidden="false" outlineLevel="0" max="13" min="13" style="3" width="12.77"/>
    <col collapsed="false" customWidth="true" hidden="false" outlineLevel="0" max="14" min="14" style="2" width="11.56"/>
    <col collapsed="false" customWidth="true" hidden="false" outlineLevel="0" max="15" min="15" style="1" width="18.22"/>
    <col collapsed="false" customWidth="true" hidden="false" outlineLevel="0" max="16" min="16" style="0" width="16.44"/>
    <col collapsed="false" customWidth="true" hidden="false" outlineLevel="0" max="17" min="17" style="0" width="16.89"/>
  </cols>
  <sheetData>
    <row r="1" s="9" customFormat="true" ht="24.75" hidden="false" customHeight="true" outlineLevel="0" collapsed="false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7" t="s">
        <v>10</v>
      </c>
      <c r="L1" s="7" t="s">
        <v>11</v>
      </c>
      <c r="M1" s="6" t="s">
        <v>12</v>
      </c>
      <c r="N1" s="5" t="s">
        <v>13</v>
      </c>
      <c r="O1" s="5" t="s">
        <v>14</v>
      </c>
      <c r="P1" s="8"/>
    </row>
    <row r="2" customFormat="false" ht="28.35" hidden="false" customHeight="true" outlineLevel="0" collapsed="false">
      <c r="A2" s="10" t="s">
        <v>15</v>
      </c>
      <c r="B2" s="11" t="n">
        <v>42679</v>
      </c>
      <c r="C2" s="12" t="n">
        <f aca="false">DATEDIF(B2,F2,"y")</f>
        <v>7</v>
      </c>
      <c r="D2" s="13" t="s">
        <v>16</v>
      </c>
      <c r="E2" s="14" t="s">
        <v>17</v>
      </c>
      <c r="F2" s="11" t="n">
        <v>45482</v>
      </c>
      <c r="G2" s="14" t="n">
        <v>35</v>
      </c>
      <c r="H2" s="14" t="n">
        <v>136</v>
      </c>
      <c r="I2" s="14" t="n">
        <f aca="false">ROUND(G2/(H2/100)^2,1)</f>
        <v>18.9</v>
      </c>
      <c r="J2" s="15" t="str">
        <f aca="true">INDIRECT(ADDRESS(1,MATCH(I2,INDIRECT(CONCATENATE(ADDRESS(MATCH(C2*1&amp;D2,'Courbe G-F'!A:A,0),1,4,1,"Courbe G-F"),":",ADDRESS(MATCH(C2*1&amp;D2,'Courbe G-F'!A:A,0),9,4,1)),1),1),4,1,"Courbe G-F"),1)</f>
        <v>Surpoids
 IMC min</v>
      </c>
      <c r="K2" s="16" t="s">
        <v>18</v>
      </c>
      <c r="L2" s="16" t="n">
        <v>74</v>
      </c>
      <c r="M2" s="11" t="n">
        <v>45483</v>
      </c>
      <c r="N2" s="11" t="n">
        <v>45496</v>
      </c>
      <c r="O2" s="11" t="n">
        <f aca="false">EDATE(N2,6)</f>
        <v>45680</v>
      </c>
      <c r="P2" s="17"/>
    </row>
    <row r="3" customFormat="false" ht="28.35" hidden="false" customHeight="true" outlineLevel="0" collapsed="false">
      <c r="A3" s="10" t="s">
        <v>19</v>
      </c>
      <c r="B3" s="11" t="n">
        <v>42662</v>
      </c>
      <c r="C3" s="12" t="n">
        <f aca="false">DATEDIF(B3,F3,"y")</f>
        <v>8</v>
      </c>
      <c r="D3" s="13" t="s">
        <v>16</v>
      </c>
      <c r="E3" s="14" t="s">
        <v>20</v>
      </c>
      <c r="F3" s="11" t="n">
        <v>45647</v>
      </c>
      <c r="G3" s="14" t="n">
        <v>51</v>
      </c>
      <c r="H3" s="14" t="n">
        <v>133</v>
      </c>
      <c r="I3" s="14" t="n">
        <f aca="false">ROUND(G3/(H3/100)^2,1)</f>
        <v>28.8</v>
      </c>
      <c r="J3" s="15" t="str">
        <f aca="true">INDIRECT(ADDRESS(1,MATCH(I3,INDIRECT(CONCATENATE(ADDRESS(MATCH(C3*1&amp;D3,'Courbe G-F'!A:A,0),1,4,1,"Courbe G-F"),":",ADDRESS(MATCH(C3*1&amp;D3,'Courbe G-F'!A:A,0),9,4,1)),1),1),4,1,"Courbe G-F"),1)</f>
        <v>Obésité
 IMC min</v>
      </c>
      <c r="K3" s="16" t="s">
        <v>21</v>
      </c>
      <c r="L3" s="16" t="n">
        <v>81</v>
      </c>
      <c r="M3" s="11"/>
      <c r="N3" s="11" t="n">
        <v>45647</v>
      </c>
      <c r="O3" s="11" t="n">
        <f aca="false">EDATE(N3,6)</f>
        <v>45829</v>
      </c>
      <c r="P3" s="17"/>
    </row>
    <row r="4" customFormat="false" ht="28.35" hidden="false" customHeight="true" outlineLevel="0" collapsed="false">
      <c r="A4" s="10" t="s">
        <v>22</v>
      </c>
      <c r="B4" s="11" t="n">
        <v>41303</v>
      </c>
      <c r="C4" s="12" t="n">
        <f aca="false">DATEDIF(B4,F4,"y")</f>
        <v>11</v>
      </c>
      <c r="D4" s="13" t="s">
        <v>16</v>
      </c>
      <c r="E4" s="14" t="s">
        <v>23</v>
      </c>
      <c r="F4" s="11" t="n">
        <v>45608</v>
      </c>
      <c r="G4" s="14" t="n">
        <v>42</v>
      </c>
      <c r="H4" s="14" t="n">
        <v>145</v>
      </c>
      <c r="I4" s="14" t="n">
        <f aca="false">ROUND(G4/(H4/100)^2,1)</f>
        <v>20</v>
      </c>
      <c r="J4" s="15" t="str">
        <f aca="true">INDIRECT(ADDRESS(1,MATCH(I4,INDIRECT(CONCATENATE(ADDRESS(MATCH(C4*1&amp;D4,'Courbe G-F'!A:A,0),1,4,1,"Courbe G-F"),":",ADDRESS(MATCH(C4*1&amp;D4,'Courbe G-F'!A:A,0),9,4,1)),1),1),4,1,"Courbe G-F"),1)</f>
        <v>Surpoids
 IMC min</v>
      </c>
      <c r="K4" s="16" t="s">
        <v>24</v>
      </c>
      <c r="L4" s="16" t="n">
        <v>117</v>
      </c>
      <c r="M4" s="11"/>
      <c r="N4" s="11" t="n">
        <v>45496</v>
      </c>
      <c r="O4" s="11" t="n">
        <f aca="false">EDATE(N4,6)</f>
        <v>45680</v>
      </c>
      <c r="P4" s="17"/>
    </row>
    <row r="7" customFormat="false" ht="19.5" hidden="false" customHeight="true" outlineLevel="0" collapsed="false">
      <c r="E7" s="18" t="s">
        <v>25</v>
      </c>
    </row>
    <row r="8" customFormat="false" ht="19.5" hidden="false" customHeight="true" outlineLevel="0" collapsed="false">
      <c r="E8" s="18"/>
    </row>
    <row r="9" customFormat="false" ht="19.5" hidden="false" customHeight="true" outlineLevel="0" collapsed="false">
      <c r="E9" s="0"/>
    </row>
    <row r="10" customFormat="false" ht="19.5" hidden="false" customHeight="tru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r="11" customFormat="false" ht="19.5" hidden="false" customHeight="true" outlineLevel="0" collapsed="false">
      <c r="A11" s="18" t="s">
        <v>26</v>
      </c>
      <c r="B11" s="18"/>
      <c r="C11" s="18"/>
      <c r="D11" s="18"/>
      <c r="E11" s="18"/>
      <c r="F11" s="18"/>
      <c r="G11" s="19" t="str">
        <f aca="false">"Fomule en C4 "&amp;_xlfn.FORMULATEXT(C4)</f>
        <v>Fomule en C4 =DATEDIF(B4;F4;"y")</v>
      </c>
      <c r="H11" s="19"/>
      <c r="I11" s="19"/>
      <c r="J11" s="19"/>
      <c r="K11" s="19"/>
      <c r="L11" s="19"/>
      <c r="M11" s="19"/>
      <c r="N11" s="19"/>
      <c r="O11" s="19"/>
    </row>
    <row r="12" customFormat="false" ht="19.5" hidden="false" customHeight="true" outlineLevel="0" collapsed="false">
      <c r="A12" s="18" t="s">
        <v>27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customFormat="false" ht="19.5" hidden="false" customHeight="true" outlineLevel="0" collapsed="false">
      <c r="A13" s="18" t="str">
        <f aca="false">"Formule en J4 "&amp;_xlfn.FORMULATEXT(J4)</f>
        <v>Formule en J4 =INDIRECT(ADRESSE(1;EQUIV(I4;INDIRECT(CONCATENER(ADRESSE(EQUIV(C4*1&amp;D4;$'Courbe G-F'.A:A;0);1;4;1;"Courbe G-F");":";ADRESSE(EQUIV(C4*1&amp;D4;$'Courbe G-F'.A:A;0);9;4;1));1);1);4;1;"Courbe G-F");1)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</sheetData>
  <mergeCells count="3">
    <mergeCell ref="G11:O11"/>
    <mergeCell ref="A12:O12"/>
    <mergeCell ref="A13:O13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0.6796875" defaultRowHeight="13.8" zeroHeight="false" outlineLevelRow="0" outlineLevelCol="0"/>
  <cols>
    <col collapsed="false" customWidth="true" hidden="false" outlineLevel="0" max="9" min="2" style="20" width="12.26"/>
  </cols>
  <sheetData>
    <row r="1" s="23" customFormat="true" ht="35.05" hidden="false" customHeight="false" outlineLevel="0" collapsed="false">
      <c r="A1" s="21" t="s">
        <v>28</v>
      </c>
      <c r="B1" s="21" t="s">
        <v>29</v>
      </c>
      <c r="C1" s="21" t="s">
        <v>30</v>
      </c>
      <c r="D1" s="21" t="s">
        <v>31</v>
      </c>
      <c r="E1" s="21" t="s">
        <v>32</v>
      </c>
      <c r="F1" s="21" t="s">
        <v>33</v>
      </c>
      <c r="G1" s="21" t="s">
        <v>34</v>
      </c>
      <c r="H1" s="21" t="s">
        <v>35</v>
      </c>
      <c r="I1" s="22" t="s">
        <v>36</v>
      </c>
    </row>
    <row r="2" customFormat="false" ht="13.8" hidden="false" customHeight="false" outlineLevel="0" collapsed="false">
      <c r="A2" s="24" t="s">
        <v>37</v>
      </c>
      <c r="B2" s="25" t="n">
        <v>0.1</v>
      </c>
      <c r="C2" s="25" t="n">
        <v>14.7</v>
      </c>
      <c r="D2" s="25" t="n">
        <v>14.8</v>
      </c>
      <c r="E2" s="25" t="n">
        <v>18</v>
      </c>
      <c r="F2" s="25" t="n">
        <v>18.1</v>
      </c>
      <c r="G2" s="25" t="n">
        <v>19.8</v>
      </c>
      <c r="H2" s="25" t="n">
        <v>19.9</v>
      </c>
      <c r="I2" s="26" t="n">
        <v>37</v>
      </c>
    </row>
    <row r="3" customFormat="false" ht="13.8" hidden="false" customHeight="false" outlineLevel="0" collapsed="false">
      <c r="A3" s="24" t="s">
        <v>38</v>
      </c>
      <c r="B3" s="25" t="n">
        <v>0.1</v>
      </c>
      <c r="C3" s="25" t="n">
        <v>14.2</v>
      </c>
      <c r="D3" s="25" t="n">
        <v>14.3</v>
      </c>
      <c r="E3" s="25" t="n">
        <v>17.4</v>
      </c>
      <c r="F3" s="25" t="n">
        <v>17.5</v>
      </c>
      <c r="G3" s="25" t="n">
        <v>19.1</v>
      </c>
      <c r="H3" s="25" t="n">
        <v>19.2</v>
      </c>
      <c r="I3" s="26" t="n">
        <v>37</v>
      </c>
    </row>
    <row r="4" customFormat="false" ht="13.8" hidden="false" customHeight="false" outlineLevel="0" collapsed="false">
      <c r="A4" s="24" t="s">
        <v>39</v>
      </c>
      <c r="B4" s="25" t="n">
        <v>0.1</v>
      </c>
      <c r="C4" s="25" t="n">
        <v>13.9</v>
      </c>
      <c r="D4" s="25" t="n">
        <v>14</v>
      </c>
      <c r="E4" s="25" t="n">
        <v>17</v>
      </c>
      <c r="F4" s="25" t="n">
        <v>17.1</v>
      </c>
      <c r="G4" s="25" t="n">
        <v>18.7</v>
      </c>
      <c r="H4" s="25" t="n">
        <v>18.8</v>
      </c>
      <c r="I4" s="26" t="n">
        <v>37</v>
      </c>
    </row>
    <row r="5" customFormat="false" ht="13.8" hidden="false" customHeight="false" outlineLevel="0" collapsed="false">
      <c r="A5" s="24" t="s">
        <v>40</v>
      </c>
      <c r="B5" s="25" t="n">
        <v>0.1</v>
      </c>
      <c r="C5" s="25" t="n">
        <v>13.7</v>
      </c>
      <c r="D5" s="25" t="n">
        <v>13.8</v>
      </c>
      <c r="E5" s="25" t="n">
        <v>16.8</v>
      </c>
      <c r="F5" s="25" t="n">
        <v>16.9</v>
      </c>
      <c r="G5" s="25" t="n">
        <v>18.5</v>
      </c>
      <c r="H5" s="25" t="n">
        <v>18.6</v>
      </c>
      <c r="I5" s="26" t="n">
        <v>37</v>
      </c>
    </row>
    <row r="6" customFormat="false" ht="13.8" hidden="false" customHeight="false" outlineLevel="0" collapsed="false">
      <c r="A6" s="24" t="s">
        <v>41</v>
      </c>
      <c r="B6" s="25" t="n">
        <v>0.1</v>
      </c>
      <c r="C6" s="25" t="n">
        <v>13.6</v>
      </c>
      <c r="D6" s="25" t="n">
        <v>13.7</v>
      </c>
      <c r="E6" s="25" t="n">
        <v>16.9</v>
      </c>
      <c r="F6" s="25" t="n">
        <v>17</v>
      </c>
      <c r="G6" s="25" t="n">
        <v>18.8</v>
      </c>
      <c r="H6" s="25" t="n">
        <v>18.9</v>
      </c>
      <c r="I6" s="26" t="n">
        <v>37</v>
      </c>
    </row>
    <row r="7" customFormat="false" ht="13.8" hidden="false" customHeight="false" outlineLevel="0" collapsed="false">
      <c r="A7" s="24" t="s">
        <v>42</v>
      </c>
      <c r="B7" s="25" t="n">
        <v>0.1</v>
      </c>
      <c r="C7" s="25" t="n">
        <v>13.6</v>
      </c>
      <c r="D7" s="25" t="n">
        <v>13.7</v>
      </c>
      <c r="E7" s="25" t="n">
        <v>17.1</v>
      </c>
      <c r="F7" s="25" t="n">
        <v>17.2</v>
      </c>
      <c r="G7" s="25" t="n">
        <v>19.3</v>
      </c>
      <c r="H7" s="25" t="n">
        <v>19.4</v>
      </c>
      <c r="I7" s="26" t="n">
        <v>37</v>
      </c>
    </row>
    <row r="8" customFormat="false" ht="13.8" hidden="false" customHeight="false" outlineLevel="0" collapsed="false">
      <c r="A8" s="24" t="s">
        <v>43</v>
      </c>
      <c r="B8" s="25" t="n">
        <v>0.1</v>
      </c>
      <c r="C8" s="25" t="n">
        <v>13.7</v>
      </c>
      <c r="D8" s="25" t="n">
        <v>13.8</v>
      </c>
      <c r="E8" s="25" t="n">
        <v>17.4</v>
      </c>
      <c r="F8" s="25" t="n">
        <v>17.5</v>
      </c>
      <c r="G8" s="25" t="n">
        <v>19.9</v>
      </c>
      <c r="H8" s="25" t="n">
        <v>20</v>
      </c>
      <c r="I8" s="26" t="n">
        <v>37</v>
      </c>
    </row>
    <row r="9" customFormat="false" ht="13.8" hidden="false" customHeight="false" outlineLevel="0" collapsed="false">
      <c r="A9" s="24" t="s">
        <v>44</v>
      </c>
      <c r="B9" s="25" t="n">
        <v>0.1</v>
      </c>
      <c r="C9" s="25" t="n">
        <v>13.9</v>
      </c>
      <c r="D9" s="25" t="n">
        <v>14</v>
      </c>
      <c r="E9" s="25" t="n">
        <v>17.9</v>
      </c>
      <c r="F9" s="25" t="n">
        <v>18</v>
      </c>
      <c r="G9" s="25" t="n">
        <v>20.7</v>
      </c>
      <c r="H9" s="25" t="n">
        <v>20.8</v>
      </c>
      <c r="I9" s="26" t="n">
        <v>37</v>
      </c>
    </row>
    <row r="10" customFormat="false" ht="13.8" hidden="false" customHeight="false" outlineLevel="0" collapsed="false">
      <c r="A10" s="24" t="s">
        <v>45</v>
      </c>
      <c r="B10" s="25" t="n">
        <v>0.1</v>
      </c>
      <c r="C10" s="25" t="n">
        <v>14.1</v>
      </c>
      <c r="D10" s="25" t="n">
        <v>14.2</v>
      </c>
      <c r="E10" s="25" t="n">
        <v>18.4</v>
      </c>
      <c r="F10" s="25" t="n">
        <v>18.5</v>
      </c>
      <c r="G10" s="25" t="n">
        <v>21.5</v>
      </c>
      <c r="H10" s="25" t="n">
        <v>21.6</v>
      </c>
      <c r="I10" s="26" t="n">
        <v>37</v>
      </c>
    </row>
    <row r="11" customFormat="false" ht="13.8" hidden="false" customHeight="false" outlineLevel="0" collapsed="false">
      <c r="A11" s="24" t="s">
        <v>46</v>
      </c>
      <c r="B11" s="25" t="n">
        <v>0.1</v>
      </c>
      <c r="C11" s="25" t="n">
        <v>14.4</v>
      </c>
      <c r="D11" s="25" t="n">
        <v>14.5</v>
      </c>
      <c r="E11" s="25" t="n">
        <v>19</v>
      </c>
      <c r="F11" s="25" t="n">
        <v>19.1</v>
      </c>
      <c r="G11" s="25" t="n">
        <v>22.4</v>
      </c>
      <c r="H11" s="25" t="n">
        <v>22.5</v>
      </c>
      <c r="I11" s="26" t="n">
        <v>37</v>
      </c>
    </row>
    <row r="12" customFormat="false" ht="13.8" hidden="false" customHeight="false" outlineLevel="0" collapsed="false">
      <c r="A12" s="24" t="s">
        <v>47</v>
      </c>
      <c r="B12" s="25" t="n">
        <v>0.1</v>
      </c>
      <c r="C12" s="25" t="n">
        <v>14.8</v>
      </c>
      <c r="D12" s="25" t="n">
        <v>14.9</v>
      </c>
      <c r="E12" s="25" t="n">
        <v>19.6</v>
      </c>
      <c r="F12" s="25" t="n">
        <v>19.7</v>
      </c>
      <c r="G12" s="25" t="n">
        <v>23.3</v>
      </c>
      <c r="H12" s="25" t="n">
        <v>23.4</v>
      </c>
      <c r="I12" s="26" t="n">
        <v>37</v>
      </c>
    </row>
    <row r="13" customFormat="false" ht="13.8" hidden="false" customHeight="false" outlineLevel="0" collapsed="false">
      <c r="A13" s="24" t="s">
        <v>48</v>
      </c>
      <c r="B13" s="25" t="n">
        <v>0.1</v>
      </c>
      <c r="C13" s="25" t="n">
        <v>15.3</v>
      </c>
      <c r="D13" s="25" t="n">
        <v>15.4</v>
      </c>
      <c r="E13" s="25" t="n">
        <v>20.3</v>
      </c>
      <c r="F13" s="25" t="n">
        <v>20.4</v>
      </c>
      <c r="G13" s="25" t="n">
        <v>24.2</v>
      </c>
      <c r="H13" s="25" t="n">
        <v>24.3</v>
      </c>
      <c r="I13" s="26" t="n">
        <v>37</v>
      </c>
    </row>
    <row r="14" customFormat="false" ht="13.8" hidden="false" customHeight="false" outlineLevel="0" collapsed="false">
      <c r="A14" s="24" t="s">
        <v>49</v>
      </c>
      <c r="B14" s="25" t="n">
        <v>0.1</v>
      </c>
      <c r="C14" s="25" t="n">
        <v>15.8</v>
      </c>
      <c r="D14" s="25" t="n">
        <v>15.9</v>
      </c>
      <c r="E14" s="25" t="n">
        <v>21</v>
      </c>
      <c r="F14" s="25" t="n">
        <v>21.1</v>
      </c>
      <c r="G14" s="25" t="n">
        <v>25</v>
      </c>
      <c r="H14" s="25" t="n">
        <v>25.1</v>
      </c>
      <c r="I14" s="26" t="n">
        <v>37</v>
      </c>
    </row>
    <row r="15" customFormat="false" ht="13.8" hidden="false" customHeight="false" outlineLevel="0" collapsed="false">
      <c r="A15" s="24" t="s">
        <v>50</v>
      </c>
      <c r="B15" s="25" t="n">
        <v>0.1</v>
      </c>
      <c r="C15" s="25" t="n">
        <v>16.3</v>
      </c>
      <c r="D15" s="25" t="n">
        <v>16.4</v>
      </c>
      <c r="E15" s="25" t="n">
        <v>21.7</v>
      </c>
      <c r="F15" s="25" t="n">
        <v>21.8</v>
      </c>
      <c r="G15" s="25" t="n">
        <v>25.7</v>
      </c>
      <c r="H15" s="25" t="n">
        <v>25.8</v>
      </c>
      <c r="I15" s="26" t="n">
        <v>37</v>
      </c>
    </row>
    <row r="16" customFormat="false" ht="13.8" hidden="false" customHeight="false" outlineLevel="0" collapsed="false">
      <c r="A16" s="24" t="s">
        <v>51</v>
      </c>
      <c r="B16" s="25" t="n">
        <v>0.1</v>
      </c>
      <c r="C16" s="25" t="n">
        <v>16.8</v>
      </c>
      <c r="D16" s="25" t="n">
        <v>16.9</v>
      </c>
      <c r="E16" s="25" t="n">
        <v>22.4</v>
      </c>
      <c r="F16" s="25" t="n">
        <v>22.5</v>
      </c>
      <c r="G16" s="25" t="n">
        <v>26.4</v>
      </c>
      <c r="H16" s="25" t="n">
        <v>26.5</v>
      </c>
      <c r="I16" s="26" t="n">
        <v>37</v>
      </c>
    </row>
    <row r="17" customFormat="false" ht="13.8" hidden="false" customHeight="false" outlineLevel="0" collapsed="false">
      <c r="A17" s="24" t="s">
        <v>52</v>
      </c>
      <c r="B17" s="25" t="n">
        <v>0.1</v>
      </c>
      <c r="C17" s="25" t="n">
        <v>17.2</v>
      </c>
      <c r="D17" s="25" t="n">
        <v>17.3</v>
      </c>
      <c r="E17" s="25" t="n">
        <v>23</v>
      </c>
      <c r="F17" s="25" t="n">
        <v>23.1</v>
      </c>
      <c r="G17" s="25" t="n">
        <v>27</v>
      </c>
      <c r="H17" s="25" t="n">
        <v>27.1</v>
      </c>
      <c r="I17" s="26" t="n">
        <v>37</v>
      </c>
    </row>
    <row r="18" customFormat="false" ht="13.8" hidden="false" customHeight="false" outlineLevel="0" collapsed="false">
      <c r="A18" s="24" t="s">
        <v>53</v>
      </c>
      <c r="B18" s="25" t="n">
        <v>0.1</v>
      </c>
      <c r="C18" s="25" t="n">
        <v>17.6</v>
      </c>
      <c r="D18" s="25" t="n">
        <v>17.7</v>
      </c>
      <c r="E18" s="25" t="n">
        <v>23.6</v>
      </c>
      <c r="F18" s="25" t="n">
        <v>23.7</v>
      </c>
      <c r="G18" s="25" t="n">
        <v>27.5</v>
      </c>
      <c r="H18" s="25" t="n">
        <v>27.6</v>
      </c>
      <c r="I18" s="26" t="n">
        <v>37</v>
      </c>
    </row>
    <row r="19" customFormat="false" ht="13.8" hidden="false" customHeight="false" outlineLevel="0" collapsed="false">
      <c r="A19" s="24" t="s">
        <v>54</v>
      </c>
      <c r="B19" s="25" t="n">
        <v>0.1</v>
      </c>
      <c r="C19" s="25" t="n">
        <v>14.3</v>
      </c>
      <c r="D19" s="25" t="n">
        <v>14.4</v>
      </c>
      <c r="E19" s="25" t="n">
        <v>17.6</v>
      </c>
      <c r="F19" s="25" t="n">
        <v>17.7</v>
      </c>
      <c r="G19" s="25" t="n">
        <v>19.4</v>
      </c>
      <c r="H19" s="25" t="n">
        <v>19.5</v>
      </c>
      <c r="I19" s="26" t="n">
        <v>37</v>
      </c>
    </row>
    <row r="20" customFormat="false" ht="13.8" hidden="false" customHeight="false" outlineLevel="0" collapsed="false">
      <c r="A20" s="24" t="s">
        <v>55</v>
      </c>
      <c r="B20" s="25" t="n">
        <v>0.1</v>
      </c>
      <c r="C20" s="25" t="n">
        <v>13.9</v>
      </c>
      <c r="D20" s="25" t="n">
        <v>14</v>
      </c>
      <c r="E20" s="25" t="n">
        <v>17.2</v>
      </c>
      <c r="F20" s="25" t="n">
        <v>17.3</v>
      </c>
      <c r="G20" s="25" t="n">
        <v>19</v>
      </c>
      <c r="H20" s="25" t="n">
        <v>19.1</v>
      </c>
      <c r="I20" s="26" t="n">
        <v>37</v>
      </c>
    </row>
    <row r="21" customFormat="false" ht="13.8" hidden="false" customHeight="false" outlineLevel="0" collapsed="false">
      <c r="A21" s="24" t="s">
        <v>56</v>
      </c>
      <c r="B21" s="25" t="n">
        <v>0.1</v>
      </c>
      <c r="C21" s="25" t="n">
        <v>13.6</v>
      </c>
      <c r="D21" s="25" t="n">
        <v>13.7</v>
      </c>
      <c r="E21" s="25" t="n">
        <v>16.9</v>
      </c>
      <c r="F21" s="25" t="n">
        <v>17</v>
      </c>
      <c r="G21" s="25" t="n">
        <v>18.7</v>
      </c>
      <c r="H21" s="25" t="n">
        <v>18.8</v>
      </c>
      <c r="I21" s="26" t="n">
        <v>37</v>
      </c>
    </row>
    <row r="22" customFormat="false" ht="13.8" hidden="false" customHeight="false" outlineLevel="0" collapsed="false">
      <c r="A22" s="24" t="s">
        <v>57</v>
      </c>
      <c r="B22" s="25" t="n">
        <v>0.1</v>
      </c>
      <c r="C22" s="25" t="n">
        <v>13.4</v>
      </c>
      <c r="D22" s="25" t="n">
        <v>13.5</v>
      </c>
      <c r="E22" s="25" t="n">
        <v>16.8</v>
      </c>
      <c r="F22" s="25" t="n">
        <v>16.9</v>
      </c>
      <c r="G22" s="25" t="n">
        <v>18.7</v>
      </c>
      <c r="H22" s="25" t="n">
        <v>18.8</v>
      </c>
      <c r="I22" s="26" t="n">
        <v>37</v>
      </c>
    </row>
    <row r="23" customFormat="false" ht="13.8" hidden="false" customHeight="false" outlineLevel="0" collapsed="false">
      <c r="A23" s="24" t="s">
        <v>58</v>
      </c>
      <c r="B23" s="25" t="n">
        <v>0.1</v>
      </c>
      <c r="C23" s="25" t="n">
        <v>13.3</v>
      </c>
      <c r="D23" s="25" t="n">
        <v>13.4</v>
      </c>
      <c r="E23" s="25" t="n">
        <v>16.9</v>
      </c>
      <c r="F23" s="25" t="n">
        <v>17</v>
      </c>
      <c r="G23" s="25" t="n">
        <v>19</v>
      </c>
      <c r="H23" s="25" t="n">
        <v>19.1</v>
      </c>
      <c r="I23" s="26" t="n">
        <v>37</v>
      </c>
    </row>
    <row r="24" customFormat="false" ht="13.8" hidden="false" customHeight="false" outlineLevel="0" collapsed="false">
      <c r="A24" s="24" t="s">
        <v>59</v>
      </c>
      <c r="B24" s="25" t="n">
        <v>0.1</v>
      </c>
      <c r="C24" s="25" t="n">
        <v>13.3</v>
      </c>
      <c r="D24" s="25" t="n">
        <v>13.4</v>
      </c>
      <c r="E24" s="25" t="n">
        <v>17.2</v>
      </c>
      <c r="F24" s="25" t="n">
        <v>17.3</v>
      </c>
      <c r="G24" s="25" t="n">
        <v>19.6</v>
      </c>
      <c r="H24" s="25" t="n">
        <v>19.7</v>
      </c>
      <c r="I24" s="26" t="n">
        <v>37</v>
      </c>
    </row>
    <row r="25" customFormat="false" ht="13.8" hidden="false" customHeight="false" outlineLevel="0" collapsed="false">
      <c r="A25" s="24" t="s">
        <v>60</v>
      </c>
      <c r="B25" s="25" t="n">
        <v>0.1</v>
      </c>
      <c r="C25" s="25" t="n">
        <v>13.4</v>
      </c>
      <c r="D25" s="25" t="n">
        <v>13.5</v>
      </c>
      <c r="E25" s="25" t="n">
        <v>17.6</v>
      </c>
      <c r="F25" s="25" t="n">
        <v>17.7</v>
      </c>
      <c r="G25" s="25" t="n">
        <v>20.3</v>
      </c>
      <c r="H25" s="25" t="n">
        <v>20.4</v>
      </c>
      <c r="I25" s="26" t="n">
        <v>37</v>
      </c>
    </row>
    <row r="26" customFormat="false" ht="13.8" hidden="false" customHeight="false" outlineLevel="0" collapsed="false">
      <c r="A26" s="24" t="s">
        <v>61</v>
      </c>
      <c r="B26" s="25" t="n">
        <v>0.1</v>
      </c>
      <c r="C26" s="25" t="n">
        <v>13.6</v>
      </c>
      <c r="D26" s="25" t="n">
        <v>13.7</v>
      </c>
      <c r="E26" s="25" t="n">
        <v>18.1</v>
      </c>
      <c r="F26" s="25" t="n">
        <v>18.2</v>
      </c>
      <c r="G26" s="25" t="n">
        <v>21.1</v>
      </c>
      <c r="H26" s="25" t="n">
        <v>21.2</v>
      </c>
      <c r="I26" s="26" t="n">
        <v>37</v>
      </c>
    </row>
    <row r="27" customFormat="false" ht="13.8" hidden="false" customHeight="false" outlineLevel="0" collapsed="false">
      <c r="A27" s="24" t="s">
        <v>62</v>
      </c>
      <c r="B27" s="25" t="n">
        <v>0.1</v>
      </c>
      <c r="C27" s="25" t="n">
        <v>13.9</v>
      </c>
      <c r="D27" s="25" t="n">
        <v>14</v>
      </c>
      <c r="E27" s="25" t="n">
        <v>18.7</v>
      </c>
      <c r="F27" s="25" t="n">
        <v>18.8</v>
      </c>
      <c r="G27" s="25" t="n">
        <v>22</v>
      </c>
      <c r="H27" s="25" t="n">
        <v>22.1</v>
      </c>
      <c r="I27" s="26" t="n">
        <v>37</v>
      </c>
    </row>
    <row r="28" customFormat="false" ht="13.8" hidden="false" customHeight="false" outlineLevel="0" collapsed="false">
      <c r="A28" s="24" t="s">
        <v>63</v>
      </c>
      <c r="B28" s="25" t="n">
        <v>0.1</v>
      </c>
      <c r="C28" s="25" t="n">
        <v>14.3</v>
      </c>
      <c r="D28" s="25" t="n">
        <v>14.4</v>
      </c>
      <c r="E28" s="25" t="n">
        <v>19.4</v>
      </c>
      <c r="F28" s="25" t="n">
        <v>19.5</v>
      </c>
      <c r="G28" s="25" t="n">
        <v>22.9</v>
      </c>
      <c r="H28" s="25" t="n">
        <v>23</v>
      </c>
      <c r="I28" s="26" t="n">
        <v>37</v>
      </c>
    </row>
    <row r="29" customFormat="false" ht="13.8" hidden="false" customHeight="false" outlineLevel="0" collapsed="false">
      <c r="A29" s="24" t="s">
        <v>64</v>
      </c>
      <c r="B29" s="25" t="n">
        <v>0.1</v>
      </c>
      <c r="C29" s="25" t="n">
        <v>14.7</v>
      </c>
      <c r="D29" s="25" t="n">
        <v>14.8</v>
      </c>
      <c r="E29" s="25" t="n">
        <v>20.1</v>
      </c>
      <c r="F29" s="25" t="n">
        <v>20.2</v>
      </c>
      <c r="G29" s="25" t="n">
        <v>23.8</v>
      </c>
      <c r="H29" s="25" t="n">
        <v>23.9</v>
      </c>
      <c r="I29" s="26" t="n">
        <v>37</v>
      </c>
    </row>
    <row r="30" customFormat="false" ht="13.8" hidden="false" customHeight="false" outlineLevel="0" collapsed="false">
      <c r="A30" s="24" t="s">
        <v>65</v>
      </c>
      <c r="B30" s="25" t="n">
        <v>0.1</v>
      </c>
      <c r="C30" s="25" t="n">
        <v>15.3</v>
      </c>
      <c r="D30" s="25" t="n">
        <v>15.4</v>
      </c>
      <c r="E30" s="25" t="n">
        <v>20.8</v>
      </c>
      <c r="F30" s="25" t="n">
        <v>20.9</v>
      </c>
      <c r="G30" s="25" t="n">
        <v>24.6</v>
      </c>
      <c r="H30" s="25" t="n">
        <v>24.7</v>
      </c>
      <c r="I30" s="26" t="n">
        <v>37</v>
      </c>
    </row>
    <row r="31" customFormat="false" ht="13.8" hidden="false" customHeight="false" outlineLevel="0" collapsed="false">
      <c r="A31" s="24" t="s">
        <v>66</v>
      </c>
      <c r="B31" s="25" t="n">
        <v>0.1</v>
      </c>
      <c r="C31" s="25" t="n">
        <v>15.8</v>
      </c>
      <c r="D31" s="25" t="n">
        <v>15.9</v>
      </c>
      <c r="E31" s="25" t="n">
        <v>21.5</v>
      </c>
      <c r="F31" s="25" t="n">
        <v>21.6</v>
      </c>
      <c r="G31" s="25" t="n">
        <v>25.3</v>
      </c>
      <c r="H31" s="25" t="n">
        <v>25.4</v>
      </c>
      <c r="I31" s="26" t="n">
        <v>37</v>
      </c>
    </row>
    <row r="32" customFormat="false" ht="13.8" hidden="false" customHeight="false" outlineLevel="0" collapsed="false">
      <c r="A32" s="24" t="s">
        <v>67</v>
      </c>
      <c r="B32" s="25" t="n">
        <v>0.1</v>
      </c>
      <c r="C32" s="25" t="n">
        <v>16.3</v>
      </c>
      <c r="D32" s="25" t="n">
        <v>16.4</v>
      </c>
      <c r="E32" s="25" t="n">
        <v>22.1</v>
      </c>
      <c r="F32" s="25" t="n">
        <v>22.2</v>
      </c>
      <c r="G32" s="25" t="n">
        <v>25.9</v>
      </c>
      <c r="H32" s="25" t="n">
        <v>26</v>
      </c>
      <c r="I32" s="26" t="n">
        <v>37</v>
      </c>
    </row>
    <row r="33" customFormat="false" ht="13.8" hidden="false" customHeight="false" outlineLevel="0" collapsed="false">
      <c r="A33" s="24" t="s">
        <v>68</v>
      </c>
      <c r="B33" s="25" t="n">
        <v>0.1</v>
      </c>
      <c r="C33" s="25" t="n">
        <v>16.8</v>
      </c>
      <c r="D33" s="25" t="n">
        <v>16.9</v>
      </c>
      <c r="E33" s="25" t="n">
        <v>22.6</v>
      </c>
      <c r="F33" s="25" t="n">
        <v>22.7</v>
      </c>
      <c r="G33" s="25" t="n">
        <v>26.3</v>
      </c>
      <c r="H33" s="25" t="n">
        <v>26.4</v>
      </c>
      <c r="I33" s="26" t="n">
        <v>37</v>
      </c>
    </row>
    <row r="34" customFormat="false" ht="13.8" hidden="false" customHeight="false" outlineLevel="0" collapsed="false">
      <c r="A34" s="24" t="s">
        <v>69</v>
      </c>
      <c r="B34" s="25" t="n">
        <v>0.1</v>
      </c>
      <c r="C34" s="25" t="n">
        <v>17.1</v>
      </c>
      <c r="D34" s="25" t="n">
        <v>17.2</v>
      </c>
      <c r="E34" s="25" t="n">
        <v>23</v>
      </c>
      <c r="F34" s="25" t="n">
        <v>23.1</v>
      </c>
      <c r="G34" s="25" t="n">
        <v>26.7</v>
      </c>
      <c r="H34" s="25" t="n">
        <v>26.8</v>
      </c>
      <c r="I34" s="26" t="n">
        <v>37</v>
      </c>
    </row>
    <row r="35" customFormat="false" ht="13.8" hidden="false" customHeight="false" outlineLevel="0" collapsed="false">
      <c r="A35" s="27" t="s">
        <v>70</v>
      </c>
      <c r="B35" s="28" t="n">
        <v>0.1</v>
      </c>
      <c r="C35" s="28" t="n">
        <v>17.4</v>
      </c>
      <c r="D35" s="28" t="n">
        <v>17.5</v>
      </c>
      <c r="E35" s="28" t="n">
        <v>23.3</v>
      </c>
      <c r="F35" s="28" t="n">
        <v>23.4</v>
      </c>
      <c r="G35" s="28" t="n">
        <v>27</v>
      </c>
      <c r="H35" s="28" t="n">
        <v>27.1</v>
      </c>
      <c r="I35" s="29" t="n">
        <v>37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LibreOffice/7.6.7.2.M5$Windows_X86_64 LibreOffice_project/1c3b876576bce38f0469e76d5ac026095958823a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2025-01-15T22:41:58Z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