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RVX Devis" sheetId="1" state="visible" r:id="rId2"/>
    <sheet name="Feuil1" sheetId="2" state="visible" r:id="rId3"/>
    <sheet name="Feuil2" sheetId="3" state="visible" r:id="rId4"/>
    <sheet name="Feuil3" sheetId="4" state="visible" r:id="rId5"/>
  </sheets>
  <externalReferences>
    <externalReference r:id="rId6"/>
  </externalReferences>
  <definedNames>
    <definedName function="false" hidden="false" name="amortdureeA10" vbProcedure="false">'[1]Total Amortissements'!$D$16</definedName>
    <definedName function="false" hidden="false" name="amortdureeA11" vbProcedure="false">'[1]Total Amortissements'!$D$17</definedName>
    <definedName function="false" hidden="false" name="amortdureeA12" vbProcedure="false">'[1]Total Amortissements'!$D$18</definedName>
    <definedName function="false" hidden="false" name="amortdureeA13" vbProcedure="false">'[1]Total Amortissements'!$D$19</definedName>
    <definedName function="false" hidden="false" name="amortdureeA14" vbProcedure="false">'[1]Total Amortissements'!$D$20</definedName>
    <definedName function="false" hidden="false" name="amortdureeA15" vbProcedure="false">'[1]Total Amortissements'!$D$21</definedName>
    <definedName function="false" hidden="false" name="amortdureeA16" vbProcedure="false">'[1]Total Amortissements'!$D$22</definedName>
    <definedName function="false" hidden="false" name="amortdureeA17" vbProcedure="false">'[1]Total Amortissements'!$D$23</definedName>
    <definedName function="false" hidden="false" name="amortdureeA18" vbProcedure="false">'[1]Total Amortissements'!$D$24</definedName>
    <definedName function="false" hidden="false" name="amortdureeA19" vbProcedure="false">'[1]Total Amortissements'!$D$25</definedName>
    <definedName function="false" hidden="false" name="amortdureeA2" vbProcedure="false">'[1]Total Amortissements'!$D$8</definedName>
    <definedName function="false" hidden="false" name="amortdureeA20" vbProcedure="false">'[1]Total Amortissements'!$D$26</definedName>
    <definedName function="false" hidden="false" name="amortdureeA21" vbProcedure="false">'[1]Total Amortissements'!$D$27</definedName>
    <definedName function="false" hidden="false" name="amortdureeA22" vbProcedure="false">'[1]Total Amortissements'!$D$28</definedName>
    <definedName function="false" hidden="false" name="amortdureeA23" vbProcedure="false">'[1]Total Amortissements'!$D$29</definedName>
    <definedName function="false" hidden="false" name="amortdureeA24" vbProcedure="false">'[1]Total Amortissements'!$D$30</definedName>
    <definedName function="false" hidden="false" name="amortdureeA25" vbProcedure="false">'[1]Total Amortissements'!$D$31</definedName>
    <definedName function="false" hidden="false" name="amortdureeA26" vbProcedure="false">'[1]Total Amortissements'!$D$32</definedName>
    <definedName function="false" hidden="false" name="amortdureeA27" vbProcedure="false">'[1]Total Amortissements'!$D$33</definedName>
    <definedName function="false" hidden="false" name="amortdureeA28" vbProcedure="false">'[1]Total Amortissements'!$D$34</definedName>
    <definedName function="false" hidden="false" name="amortdureeA29" vbProcedure="false">'[1]Total Amortissements'!$D$35</definedName>
    <definedName function="false" hidden="false" name="amortdureeA3" vbProcedure="false">'[1]Total Amortissements'!$D$9</definedName>
    <definedName function="false" hidden="false" name="amortdureeA30" vbProcedure="false">'[1]Total Amortissements'!$D$36</definedName>
    <definedName function="false" hidden="false" name="amortdureeA31" vbProcedure="false">'[1]Total Amortissements'!$D$37</definedName>
    <definedName function="false" hidden="false" name="amortdureeA32" vbProcedure="false">'[1]Total Amortissements'!$D$38</definedName>
    <definedName function="false" hidden="false" name="amortdureeA33" vbProcedure="false">'[1]Total Amortissements'!$D$39</definedName>
    <definedName function="false" hidden="false" name="amortdureeA34" vbProcedure="false">'[1]Total Amortissements'!$D$40</definedName>
    <definedName function="false" hidden="false" name="amortdureeA35" vbProcedure="false">'[1]Total Amortissements'!$D$41</definedName>
    <definedName function="false" hidden="false" name="amortdureeA36" vbProcedure="false">'[1]Total Amortissements'!$D$42</definedName>
    <definedName function="false" hidden="false" name="amortdureeA37" vbProcedure="false">'[1]Total Amortissements'!$D$43</definedName>
    <definedName function="false" hidden="false" name="amortdureeA38" vbProcedure="false">'[1]Total Amortissements'!$D$44</definedName>
    <definedName function="false" hidden="false" name="amortdureeA39" vbProcedure="false">'[1]Total Amortissements'!$D$45</definedName>
    <definedName function="false" hidden="false" name="amortdureeA4" vbProcedure="false">'[1]Total Amortissements'!$D$10</definedName>
    <definedName function="false" hidden="false" name="amortdureeA40" vbProcedure="false">'[1]Total Amortissements'!$D$46</definedName>
    <definedName function="false" hidden="false" name="amortdureeA41" vbProcedure="false">'[1]Total Amortissements'!$D$47</definedName>
    <definedName function="false" hidden="false" name="amortdureeA42" vbProcedure="false">'[1]Total Amortissements'!$D$48</definedName>
    <definedName function="false" hidden="false" name="amortdureeA43" vbProcedure="false">'[1]Total Amortissements'!$D$49</definedName>
    <definedName function="false" hidden="false" name="amortdureeA44" vbProcedure="false">'[1]Total Amortissements'!$D$50</definedName>
    <definedName function="false" hidden="false" name="amortdureeA45" vbProcedure="false">'[1]Total Amortissements'!$D$51</definedName>
    <definedName function="false" hidden="false" name="amortdureeA46" vbProcedure="false">'[1]Total Amortissements'!$D$52</definedName>
    <definedName function="false" hidden="false" name="amortdureeA47" vbProcedure="false">'[1]Total Amortissements'!$D$53</definedName>
    <definedName function="false" hidden="false" name="amortdureeA48" vbProcedure="false">'[1]Total Amortissements'!$D$54</definedName>
    <definedName function="false" hidden="false" name="amortdureeA49" vbProcedure="false">'[1]Total Amortissements'!$D$55</definedName>
    <definedName function="false" hidden="false" name="amortdureeA5" vbProcedure="false">'[1]Total Amortissements'!$D$11</definedName>
    <definedName function="false" hidden="false" name="amortdureeA50" vbProcedure="false">'[1]Total Amortissements'!$D$56</definedName>
    <definedName function="false" hidden="false" name="amortdureeA51" vbProcedure="false">'[1]Total Amortissements'!$D$57</definedName>
    <definedName function="false" hidden="false" name="amortdureeA52" vbProcedure="false">'[1]Total Amortissements'!$D$58</definedName>
    <definedName function="false" hidden="false" name="amortdureeA53" vbProcedure="false">'[1]Total Amortissements'!$D$59</definedName>
    <definedName function="false" hidden="false" name="amortdureeA54" vbProcedure="false">'[1]Total Amortissements'!$D$60</definedName>
    <definedName function="false" hidden="false" name="amortdureeA55" vbProcedure="false">'[1]Total Amortissements'!$D$61</definedName>
    <definedName function="false" hidden="false" name="amortdureeA56" vbProcedure="false">'[1]Total Amortissements'!$D$62</definedName>
    <definedName function="false" hidden="false" name="amortdureeA57" vbProcedure="false">'[1]Total Amortissements'!$D$63</definedName>
    <definedName function="false" hidden="false" name="amortdureeA58" vbProcedure="false">'[1]Total Amortissements'!$D$64</definedName>
    <definedName function="false" hidden="false" name="amortdureeA59" vbProcedure="false">'[1]Total Amortissements'!$D$65</definedName>
    <definedName function="false" hidden="false" name="amortdureeA6" vbProcedure="false">'[1]Total Amortissements'!$D$12</definedName>
    <definedName function="false" hidden="false" name="amortdureeA60" vbProcedure="false">'[1]Total Amortissements'!$D$66</definedName>
    <definedName function="false" hidden="false" name="amortdureeA61" vbProcedure="false">'[1]Total Amortissements'!$D$67</definedName>
    <definedName function="false" hidden="false" name="amortdureeA62" vbProcedure="false">'[1]Total Amortissements'!$D$68</definedName>
    <definedName function="false" hidden="false" name="amortdureeA63" vbProcedure="false">'[1]Total Amortissements'!$D$69</definedName>
    <definedName function="false" hidden="false" name="amortdureeA64" vbProcedure="false">'[1]Total Amortissements'!$D$70</definedName>
    <definedName function="false" hidden="false" name="amortdureeA65" vbProcedure="false">'[1]Total Amortissements'!$D$71</definedName>
    <definedName function="false" hidden="false" name="amortdureeA66" vbProcedure="false">'[1]Total Amortissements'!$D$72</definedName>
    <definedName function="false" hidden="false" name="amortdureeA67" vbProcedure="false">'[1]Total Amortissements'!$D$73</definedName>
    <definedName function="false" hidden="false" name="amortdureeA68" vbProcedure="false">'[1]Total Amortissements'!$D$74</definedName>
    <definedName function="false" hidden="false" name="amortdureeA69" vbProcedure="false">'[1]Total Amortissements'!$D$75</definedName>
    <definedName function="false" hidden="false" name="amortdureeA7" vbProcedure="false">'[1]Total Amortissements'!$D$13</definedName>
    <definedName function="false" hidden="false" name="amortdureeA70" vbProcedure="false">'[1]Total Amortissements'!$D$76</definedName>
    <definedName function="false" hidden="false" name="amortdureeA8" vbProcedure="false">'[1]Total Amortissements'!$D$14</definedName>
    <definedName function="false" hidden="false" name="amortdureeA9" vbProcedure="false">'[1]Total Amortissements'!$D$15</definedName>
    <definedName function="false" hidden="false" name="annee" vbProcedure="false">#REF!</definedName>
    <definedName function="false" hidden="false" name="anneereference" vbProcedure="false">'[1]Impôt LMNP IR'!$E$6</definedName>
    <definedName function="false" hidden="false" name="capduN1" vbProcedure="false">[1]Emprunt!$E$48</definedName>
    <definedName function="false" hidden="false" name="capduN10" vbProcedure="false">[1]Emprunt!$E$156</definedName>
    <definedName function="false" hidden="false" name="capduN11" vbProcedure="false">[1]Emprunt!$E$168</definedName>
    <definedName function="false" hidden="false" name="capduN12" vbProcedure="false">[1]Emprunt!$E$180</definedName>
    <definedName function="false" hidden="false" name="capduN13" vbProcedure="false">[1]Emprunt!$E$192</definedName>
    <definedName function="false" hidden="false" name="capduN14" vbProcedure="false">[1]Emprunt!$E$204</definedName>
    <definedName function="false" hidden="false" name="capduN15" vbProcedure="false">[1]Emprunt!$E$216</definedName>
    <definedName function="false" hidden="false" name="capduN16" vbProcedure="false">[1]Emprunt!$E$228</definedName>
    <definedName function="false" hidden="false" name="capduN17" vbProcedure="false">[1]Emprunt!$E$240</definedName>
    <definedName function="false" hidden="false" name="capduN18" vbProcedure="false">[1]Emprunt!$E$252</definedName>
    <definedName function="false" hidden="false" name="capduN19" vbProcedure="false">[1]Emprunt!$E$264</definedName>
    <definedName function="false" hidden="false" name="capduN2" vbProcedure="false">[1]Emprunt!$E$60</definedName>
    <definedName function="false" hidden="false" name="capduN20" vbProcedure="false">[1]Emprunt!$E$276</definedName>
    <definedName function="false" hidden="false" name="capduN21" vbProcedure="false">[1]Emprunt!$E$288</definedName>
    <definedName function="false" hidden="false" name="capduN22" vbProcedure="false">[1]Emprunt!$E$300</definedName>
    <definedName function="false" hidden="false" name="capduN23" vbProcedure="false">[1]Emprunt!$E$312</definedName>
    <definedName function="false" hidden="false" name="capduN24" vbProcedure="false">[1]Emprunt!$E$324</definedName>
    <definedName function="false" hidden="false" name="capduN25" vbProcedure="false">[1]Emprunt!$E$336</definedName>
    <definedName function="false" hidden="false" name="capduN26" vbProcedure="false">[1]Emprunt!$E$348</definedName>
    <definedName function="false" hidden="false" name="capduN27" vbProcedure="false">[1]Emprunt!$E$360</definedName>
    <definedName function="false" hidden="false" name="capduN28" vbProcedure="false">[1]Emprunt!$E$372</definedName>
    <definedName function="false" hidden="false" name="capduN29" vbProcedure="false">[1]Emprunt!$E$384</definedName>
    <definedName function="false" hidden="false" name="capduN3" vbProcedure="false">[1]Emprunt!$E$72</definedName>
    <definedName function="false" hidden="false" name="capduN30" vbProcedure="false">[1]Emprunt!$E$396</definedName>
    <definedName function="false" hidden="false" name="capduN31" vbProcedure="false">[1]Emprunt!$E$408</definedName>
    <definedName function="false" hidden="false" name="capduN32" vbProcedure="false">[1]Emprunt!$E$420</definedName>
    <definedName function="false" hidden="false" name="capduN33" vbProcedure="false">[1]Emprunt!$E$432</definedName>
    <definedName function="false" hidden="false" name="capduN34" vbProcedure="false">[1]Emprunt!$E$444</definedName>
    <definedName function="false" hidden="false" name="capduN35" vbProcedure="false">[1]Emprunt!$E$456</definedName>
    <definedName function="false" hidden="false" name="capduN36" vbProcedure="false">[1]Emprunt!$E$468</definedName>
    <definedName function="false" hidden="false" name="capduN37" vbProcedure="false">[1]Emprunt!$E$480</definedName>
    <definedName function="false" hidden="false" name="capduN38" vbProcedure="false">[1]Emprunt!$E$492</definedName>
    <definedName function="false" hidden="false" name="capduN39" vbProcedure="false">[1]Emprunt!$E$504</definedName>
    <definedName function="false" hidden="false" name="capduN4" vbProcedure="false">[1]Emprunt!$E$84</definedName>
    <definedName function="false" hidden="false" name="capduN40" vbProcedure="false">[1]Emprunt!$E$516</definedName>
    <definedName function="false" hidden="false" name="capduN41" vbProcedure="false">[1]Emprunt!$E$528</definedName>
    <definedName function="false" hidden="false" name="capduN42" vbProcedure="false">[1]Emprunt!$E$540</definedName>
    <definedName function="false" hidden="false" name="capduN43" vbProcedure="false">[1]Emprunt!$E$552</definedName>
    <definedName function="false" hidden="false" name="capduN44" vbProcedure="false">[1]Emprunt!$E$564</definedName>
    <definedName function="false" hidden="false" name="capduN45" vbProcedure="false">[1]Emprunt!$E$576</definedName>
    <definedName function="false" hidden="false" name="capduN46" vbProcedure="false">[1]Emprunt!$E$588</definedName>
    <definedName function="false" hidden="false" name="capduN47" vbProcedure="false">[1]Emprunt!$E$600</definedName>
    <definedName function="false" hidden="false" name="capduN48" vbProcedure="false">[1]Emprunt!$E$612</definedName>
    <definedName function="false" hidden="false" name="capduN49" vbProcedure="false">[1]Emprunt!$E$624</definedName>
    <definedName function="false" hidden="false" name="capduN5" vbProcedure="false">[1]Emprunt!$E$96</definedName>
    <definedName function="false" hidden="false" name="capduN50" vbProcedure="false">[1]Emprunt!$E$636</definedName>
    <definedName function="false" hidden="false" name="capduN51" vbProcedure="false">[1]Emprunt!$E$648</definedName>
    <definedName function="false" hidden="false" name="capduN52" vbProcedure="false">[1]Emprunt!$E$660</definedName>
    <definedName function="false" hidden="false" name="capduN53" vbProcedure="false">[1]Emprunt!$E$672</definedName>
    <definedName function="false" hidden="false" name="capduN54" vbProcedure="false">[1]Emprunt!$E$684</definedName>
    <definedName function="false" hidden="false" name="capduN55" vbProcedure="false">[1]Emprunt!$E$696</definedName>
    <definedName function="false" hidden="false" name="capduN56" vbProcedure="false">[1]Emprunt!$E$708</definedName>
    <definedName function="false" hidden="false" name="capduN57" vbProcedure="false">[1]Emprunt!$E$720</definedName>
    <definedName function="false" hidden="false" name="capduN58" vbProcedure="false">[1]Emprunt!$E$732</definedName>
    <definedName function="false" hidden="false" name="capduN59" vbProcedure="false">[1]Emprunt!$E$744</definedName>
    <definedName function="false" hidden="false" name="capduN6" vbProcedure="false">[1]Emprunt!$E$108</definedName>
    <definedName function="false" hidden="false" name="capduN60" vbProcedure="false">[1]Emprunt!$E$756</definedName>
    <definedName function="false" hidden="false" name="capduN61" vbProcedure="false">[1]Emprunt!$E$768</definedName>
    <definedName function="false" hidden="false" name="capduN62" vbProcedure="false">[1]Emprunt!$E$780</definedName>
    <definedName function="false" hidden="false" name="capduN63" vbProcedure="false">[1]Emprunt!$E$792</definedName>
    <definedName function="false" hidden="false" name="capduN64" vbProcedure="false">[1]Emprunt!$E$804</definedName>
    <definedName function="false" hidden="false" name="capduN65" vbProcedure="false">[1]Emprunt!$E$816</definedName>
    <definedName function="false" hidden="false" name="capduN66" vbProcedure="false">[1]Emprunt!$E$828</definedName>
    <definedName function="false" hidden="false" name="capduN67" vbProcedure="false">[1]Emprunt!$E$840</definedName>
    <definedName function="false" hidden="false" name="capduN68" vbProcedure="false">[1]Emprunt!$E$852</definedName>
    <definedName function="false" hidden="false" name="capduN69" vbProcedure="false">[1]Emprunt!$E$864</definedName>
    <definedName function="false" hidden="false" name="capduN7" vbProcedure="false">[1]Emprunt!$E$120</definedName>
    <definedName function="false" hidden="false" name="capduN70" vbProcedure="false">[1]Emprunt!$E$876</definedName>
    <definedName function="false" hidden="false" name="capduN8" vbProcedure="false">[1]Emprunt!$E$132</definedName>
    <definedName function="false" hidden="false" name="capduN9" vbProcedure="false">[1]Emprunt!$E$144</definedName>
    <definedName function="false" hidden="false" name="codetva" vbProcedure="false">'TRVX Devis'!$G$17:$G$28</definedName>
    <definedName function="false" hidden="false" name="colonneht" vbProcedure="false">'TRVX Devis'!$I$17:$I$28</definedName>
    <definedName function="false" hidden="false" name="colonnettc" vbProcedure="false">'TRVX Devis'!$J$17:$J$28</definedName>
    <definedName function="false" hidden="false" name="csgcrds" vbProcedure="false">'[1]Impôt LMNP IR'!$E$14</definedName>
    <definedName function="false" hidden="false" name="cumlIntN10" vbProcedure="false">[1]Emprunt!$G$145:$G$156</definedName>
    <definedName function="false" hidden="false" name="cumlIntN11" vbProcedure="false">[1]Emprunt!$G$157:$G$168</definedName>
    <definedName function="false" hidden="false" name="cumlIntN12" vbProcedure="false">[1]Emprunt!$G$169:$G$180</definedName>
    <definedName function="false" hidden="false" name="cumlIntN13" vbProcedure="false">[1]Emprunt!$G$181:$G$192</definedName>
    <definedName function="false" hidden="false" name="cumlIntN14" vbProcedure="false">[1]Emprunt!$G$193:$G$204</definedName>
    <definedName function="false" hidden="false" name="cumlIntN15" vbProcedure="false">[1]Emprunt!$G$205:$G$216</definedName>
    <definedName function="false" hidden="false" name="cumlIntN16" vbProcedure="false">[1]Emprunt!$G$217:$G$228</definedName>
    <definedName function="false" hidden="false" name="cumlIntN17" vbProcedure="false">[1]Emprunt!$G$229:$G$240</definedName>
    <definedName function="false" hidden="false" name="cumlIntN18" vbProcedure="false">[1]Emprunt!$G$241:$G$252</definedName>
    <definedName function="false" hidden="false" name="cumlIntN19" vbProcedure="false">[1]Emprunt!$G$253:$G$264</definedName>
    <definedName function="false" hidden="false" name="cumlIntN2" vbProcedure="false">[1]Emprunt!$G$49:$G$60</definedName>
    <definedName function="false" hidden="false" name="cumlIntN20" vbProcedure="false">[1]Emprunt!$G$265:$G$276</definedName>
    <definedName function="false" hidden="false" name="cumlIntN21" vbProcedure="false">[1]Emprunt!$G$277:$G$288</definedName>
    <definedName function="false" hidden="false" name="cumlIntN22" vbProcedure="false">[1]Emprunt!$G$289:$G$300</definedName>
    <definedName function="false" hidden="false" name="cumlIntN23" vbProcedure="false">[1]Emprunt!$G$301:$G$312</definedName>
    <definedName function="false" hidden="false" name="cumlIntN24" vbProcedure="false">[1]Emprunt!$G$313:$G$324</definedName>
    <definedName function="false" hidden="false" name="cumlIntN25" vbProcedure="false">[1]Emprunt!$G$325:$G$336</definedName>
    <definedName function="false" hidden="false" name="cumlIntN26" vbProcedure="false">[1]Emprunt!$G$337:$G$348</definedName>
    <definedName function="false" hidden="false" name="cumlIntN27" vbProcedure="false">[1]Emprunt!$G$349:$G$360</definedName>
    <definedName function="false" hidden="false" name="cumlIntN28" vbProcedure="false">[1]Emprunt!$G$361:$G$372</definedName>
    <definedName function="false" hidden="false" name="cumlIntN29" vbProcedure="false">[1]Emprunt!$G$373:$G$384</definedName>
    <definedName function="false" hidden="false" name="cumlIntN3" vbProcedure="false">[1]Emprunt!$G$61:$G$72</definedName>
    <definedName function="false" hidden="false" name="cumlIntN30" vbProcedure="false">[1]Emprunt!$G$385:$G$396</definedName>
    <definedName function="false" hidden="false" name="cumlIntN31" vbProcedure="false">[1]Emprunt!$G$397:$G$408</definedName>
    <definedName function="false" hidden="false" name="cumlIntN32" vbProcedure="false">[1]Emprunt!$G$409:$G$420</definedName>
    <definedName function="false" hidden="false" name="cumlIntN33" vbProcedure="false">[1]Emprunt!$G$421:$G$432</definedName>
    <definedName function="false" hidden="false" name="cumlIntN34" vbProcedure="false">[1]Emprunt!$G$433:$G$444</definedName>
    <definedName function="false" hidden="false" name="cumlIntN35" vbProcedure="false">[1]Emprunt!$G$445:$G$456</definedName>
    <definedName function="false" hidden="false" name="cumlIntN36" vbProcedure="false">[1]Emprunt!$G$457:$G$468</definedName>
    <definedName function="false" hidden="false" name="cumlIntN37" vbProcedure="false">[1]Emprunt!$G$469:$G$480</definedName>
    <definedName function="false" hidden="false" name="cumlIntN38" vbProcedure="false">[1]Emprunt!$G$481:$G$492</definedName>
    <definedName function="false" hidden="false" name="cumlIntN39" vbProcedure="false">[1]Emprunt!$G$493:$G$504</definedName>
    <definedName function="false" hidden="false" name="cumlIntN4" vbProcedure="false">[1]Emprunt!$G$73:$G$84</definedName>
    <definedName function="false" hidden="false" name="cumlIntN40" vbProcedure="false">[1]Emprunt!$G$505:$G$516</definedName>
    <definedName function="false" hidden="false" name="cumlIntN41" vbProcedure="false">[1]Emprunt!$G$517:$G$528</definedName>
    <definedName function="false" hidden="false" name="cumlIntN42" vbProcedure="false">[1]Emprunt!$G$529:$G$540</definedName>
    <definedName function="false" hidden="false" name="cumlIntN43" vbProcedure="false">[1]Emprunt!$G$541:$G$552</definedName>
    <definedName function="false" hidden="false" name="cumlIntN44" vbProcedure="false">[1]Emprunt!$G$553:$G$564</definedName>
    <definedName function="false" hidden="false" name="cumlIntN45" vbProcedure="false">[1]Emprunt!$G$565:$G$576</definedName>
    <definedName function="false" hidden="false" name="cumlIntN46" vbProcedure="false">[1]Emprunt!$G$577:$G$588</definedName>
    <definedName function="false" hidden="false" name="cumlIntN47" vbProcedure="false">[1]Emprunt!$G$589:$G$600</definedName>
    <definedName function="false" hidden="false" name="cumlIntN48" vbProcedure="false">[1]Emprunt!$G$601:$G$612</definedName>
    <definedName function="false" hidden="false" name="cumlIntN49" vbProcedure="false">[1]Emprunt!$G$613:$G$624</definedName>
    <definedName function="false" hidden="false" name="cumlIntN5" vbProcedure="false">[1]Emprunt!$G$85:$G$96</definedName>
    <definedName function="false" hidden="false" name="cumlIntN50" vbProcedure="false">[1]Emprunt!$G$625:$G$636</definedName>
    <definedName function="false" hidden="false" name="cumlIntN51" vbProcedure="false">[1]Emprunt!$G$637:$G$648</definedName>
    <definedName function="false" hidden="false" name="cumlIntN52" vbProcedure="false">[1]Emprunt!$G$649:$G$660</definedName>
    <definedName function="false" hidden="false" name="cumlIntN53" vbProcedure="false">[1]Emprunt!$G$661:$G$672</definedName>
    <definedName function="false" hidden="false" name="cumlIntN54" vbProcedure="false">[1]Emprunt!$G$673:$G$684</definedName>
    <definedName function="false" hidden="false" name="cumlIntN55" vbProcedure="false">[1]Emprunt!$G$685:$G$696</definedName>
    <definedName function="false" hidden="false" name="cumlIntN56" vbProcedure="false">[1]Emprunt!$G$697:$G$708</definedName>
    <definedName function="false" hidden="false" name="cumlIntN57" vbProcedure="false">[1]Emprunt!$G$709:$G$720</definedName>
    <definedName function="false" hidden="false" name="cumlIntN58" vbProcedure="false">[1]Emprunt!$G$721:$G$732</definedName>
    <definedName function="false" hidden="false" name="cumlIntN59" vbProcedure="false">[1]Emprunt!$G$733:$G$744</definedName>
    <definedName function="false" hidden="false" name="cumlIntN6" vbProcedure="false">[1]Emprunt!$G$97:$G$108</definedName>
    <definedName function="false" hidden="false" name="cumlIntN60" vbProcedure="false">[1]Emprunt!$G$745:$G$756</definedName>
    <definedName function="false" hidden="false" name="cumlIntN61" vbProcedure="false">[1]Emprunt!$G$757:$G$768</definedName>
    <definedName function="false" hidden="false" name="cumlIntN62" vbProcedure="false">[1]Emprunt!$G$769:$G$780</definedName>
    <definedName function="false" hidden="false" name="cumlIntN63" vbProcedure="false">[1]Emprunt!$G$781:$G$792</definedName>
    <definedName function="false" hidden="false" name="cumlIntN64" vbProcedure="false">[1]Emprunt!$G$793:$G$804</definedName>
    <definedName function="false" hidden="false" name="cumlIntN65" vbProcedure="false">[1]Emprunt!$G$805:$G$816</definedName>
    <definedName function="false" hidden="false" name="cumlIntN66" vbProcedure="false">[1]Emprunt!$G$817:$G$828</definedName>
    <definedName function="false" hidden="false" name="cumlIntN67" vbProcedure="false">[1]Emprunt!$G$829:$G$840</definedName>
    <definedName function="false" hidden="false" name="cumlIntN68" vbProcedure="false">[1]Emprunt!$G$841:$G$852</definedName>
    <definedName function="false" hidden="false" name="cumlIntN69" vbProcedure="false">[1]Emprunt!$G$853:$G$864</definedName>
    <definedName function="false" hidden="false" name="cumlIntN7" vbProcedure="false">[1]Emprunt!$G$109:$G$120</definedName>
    <definedName function="false" hidden="false" name="cumlIntN70" vbProcedure="false">[1]Emprunt!$G$865:$G$876</definedName>
    <definedName function="false" hidden="false" name="cumlIntN8" vbProcedure="false">[1]Emprunt!$G$121:$G$132</definedName>
    <definedName function="false" hidden="false" name="cumlIntN9" vbProcedure="false">[1]Emprunt!$G$133:$G$144</definedName>
    <definedName function="false" hidden="false" name="cumulEmpN1" vbProcedure="false">[1]Emprunt!$K$37:$K$48</definedName>
    <definedName function="false" hidden="false" name="cumulEmpN10" vbProcedure="false">[1]Emprunt!$K$145:$K$156</definedName>
    <definedName function="false" hidden="false" name="cumulEmpN11" vbProcedure="false">[1]Emprunt!$K$157:$K$168</definedName>
    <definedName function="false" hidden="false" name="cumulEmpN12" vbProcedure="false">[1]Emprunt!$K$169:$K$180</definedName>
    <definedName function="false" hidden="false" name="cumulEmpN13" vbProcedure="false">[1]Emprunt!$K$181:$K$192</definedName>
    <definedName function="false" hidden="false" name="cumulEmpN14" vbProcedure="false">[1]Emprunt!$K$193:$K$204</definedName>
    <definedName function="false" hidden="false" name="cumulEmpN15" vbProcedure="false">[1]Emprunt!$K$205:$K$216</definedName>
    <definedName function="false" hidden="false" name="cumulEmpN16" vbProcedure="false">[1]Emprunt!$K$217:$K$228</definedName>
    <definedName function="false" hidden="false" name="cumulEmpN17" vbProcedure="false">[1]Emprunt!$K$229:$K$240</definedName>
    <definedName function="false" hidden="false" name="cumulEmpN18" vbProcedure="false">[1]Emprunt!$K$241:$K$252</definedName>
    <definedName function="false" hidden="false" name="cumulEmpN19" vbProcedure="false">[1]Emprunt!$K$253:$K$264</definedName>
    <definedName function="false" hidden="false" name="cumulEmpN2" vbProcedure="false">[1]Emprunt!$K$49:$K$60</definedName>
    <definedName function="false" hidden="false" name="cumulEmpN20" vbProcedure="false">[1]Emprunt!$K$265:$K$276</definedName>
    <definedName function="false" hidden="false" name="cumulEmpN21" vbProcedure="false">[1]Emprunt!$K$277:$K$288</definedName>
    <definedName function="false" hidden="false" name="cumulEmpN22" vbProcedure="false">[1]Emprunt!$K$289:$K$300</definedName>
    <definedName function="false" hidden="false" name="cumulEmpN23" vbProcedure="false">[1]Emprunt!$K$301:$K$312</definedName>
    <definedName function="false" hidden="false" name="cumulEmpN24" vbProcedure="false">[1]Emprunt!$K$313:$K$324</definedName>
    <definedName function="false" hidden="false" name="cumulEmpN25" vbProcedure="false">[1]Emprunt!$K$325:$K$336</definedName>
    <definedName function="false" hidden="false" name="cumulEmpN26" vbProcedure="false">[1]Emprunt!$K$337:$K$348</definedName>
    <definedName function="false" hidden="false" name="cumulEmpN27" vbProcedure="false">[1]Emprunt!$K$349:$K$360</definedName>
    <definedName function="false" hidden="false" name="cumulEmpN28" vbProcedure="false">[1]Emprunt!$K$361:$K$372</definedName>
    <definedName function="false" hidden="false" name="cumulEmpN29" vbProcedure="false">[1]Emprunt!$K$373:$K$384</definedName>
    <definedName function="false" hidden="false" name="cumulEmpN3" vbProcedure="false">[1]Emprunt!$K$61:$K$72</definedName>
    <definedName function="false" hidden="false" name="cumulEmpN30" vbProcedure="false">[1]Emprunt!$K$385:$K$396</definedName>
    <definedName function="false" hidden="false" name="cumulEmpN31" vbProcedure="false">[1]Emprunt!$K$397:$K$408</definedName>
    <definedName function="false" hidden="false" name="cumulEmpN32" vbProcedure="false">[1]Emprunt!$K$409:$K$420</definedName>
    <definedName function="false" hidden="false" name="cumulEmpN33" vbProcedure="false">[1]Emprunt!$K$421:$K$432</definedName>
    <definedName function="false" hidden="false" name="cumulEmpN34" vbProcedure="false">[1]Emprunt!$K$433:$K$444</definedName>
    <definedName function="false" hidden="false" name="cumulEmpN35" vbProcedure="false">[1]Emprunt!$K$445:$K$456</definedName>
    <definedName function="false" hidden="false" name="cumulEmpN36" vbProcedure="false">[1]Emprunt!$K$457:$K$468</definedName>
    <definedName function="false" hidden="false" name="cumulEmpN37" vbProcedure="false">[1]Emprunt!$K$469:$K$480</definedName>
    <definedName function="false" hidden="false" name="cumulEmpN38" vbProcedure="false">[1]Emprunt!$K$481:$K$492</definedName>
    <definedName function="false" hidden="false" name="cumulEmpN39" vbProcedure="false">[1]Emprunt!$K$493:$K$504</definedName>
    <definedName function="false" hidden="false" name="cumulEmpN4" vbProcedure="false">[1]Emprunt!$K$73:$K$84</definedName>
    <definedName function="false" hidden="false" name="cumulEmpN40" vbProcedure="false">[1]Emprunt!$K$505:$K$516</definedName>
    <definedName function="false" hidden="false" name="cumulEmpN41" vbProcedure="false">[1]Emprunt!$K$517:$K$528</definedName>
    <definedName function="false" hidden="false" name="cumulEmpN42" vbProcedure="false">[1]Emprunt!$K$529:$K$540</definedName>
    <definedName function="false" hidden="false" name="cumulEmpN43" vbProcedure="false">[1]Emprunt!$K$541:$K$552</definedName>
    <definedName function="false" hidden="false" name="cumulEmpN44" vbProcedure="false">[1]Emprunt!$K$553:$K$564</definedName>
    <definedName function="false" hidden="false" name="cumulEmpN45" vbProcedure="false">[1]Emprunt!$K$565:$K$576</definedName>
    <definedName function="false" hidden="false" name="cumulEmpN46" vbProcedure="false">[1]Emprunt!$K$577:$K$588</definedName>
    <definedName function="false" hidden="false" name="cumulEmpN47" vbProcedure="false">[1]Emprunt!$K$589:$K$600</definedName>
    <definedName function="false" hidden="false" name="cumulEmpN48" vbProcedure="false">[1]Emprunt!$K$601:$K$612</definedName>
    <definedName function="false" hidden="false" name="cumulEmpN49" vbProcedure="false">[1]Emprunt!$K$613:$K$624</definedName>
    <definedName function="false" hidden="false" name="cumulEmpN5" vbProcedure="false">[1]Emprunt!$K$85:$K$96</definedName>
    <definedName function="false" hidden="false" name="cumulEmpN50" vbProcedure="false">[1]Emprunt!$K$625:$K$636</definedName>
    <definedName function="false" hidden="false" name="cumulEmpN51" vbProcedure="false">[1]Emprunt!$K$637:$K$648</definedName>
    <definedName function="false" hidden="false" name="cumulEmpN52" vbProcedure="false">[1]Emprunt!$K$649:$K$660</definedName>
    <definedName function="false" hidden="false" name="cumulEmpN53" vbProcedure="false">[1]Emprunt!$K$661:$K$672</definedName>
    <definedName function="false" hidden="false" name="cumulEmpN54" vbProcedure="false">[1]Emprunt!$K$673:$K$684</definedName>
    <definedName function="false" hidden="false" name="cumulEmpN55" vbProcedure="false">[1]Emprunt!$K$685:$K$696</definedName>
    <definedName function="false" hidden="false" name="cumulEmpN56" vbProcedure="false">[1]Emprunt!$K$697:$K$708</definedName>
    <definedName function="false" hidden="false" name="cumulEmpN57" vbProcedure="false">[1]Emprunt!$K$709:$K$720</definedName>
    <definedName function="false" hidden="false" name="cumulEmpN58" vbProcedure="false">[1]Emprunt!$K$721:$K$732</definedName>
    <definedName function="false" hidden="false" name="cumulEmpN59" vbProcedure="false">[1]Emprunt!$K$733:$K$744</definedName>
    <definedName function="false" hidden="false" name="cumulEmpN6" vbProcedure="false">[1]Emprunt!$K$97:$K$108</definedName>
    <definedName function="false" hidden="false" name="cumulEmpN60" vbProcedure="false">[1]Emprunt!$K$745:$K$756</definedName>
    <definedName function="false" hidden="false" name="cumulEmpN61" vbProcedure="false">[1]Emprunt!$K$757:$K$768</definedName>
    <definedName function="false" hidden="false" name="cumulEmpN62" vbProcedure="false">[1]Emprunt!$K$769:$K$780</definedName>
    <definedName function="false" hidden="false" name="cumulEmpN63" vbProcedure="false">[1]Emprunt!$K$781:$K$792</definedName>
    <definedName function="false" hidden="false" name="cumulEmpN64" vbProcedure="false">[1]Emprunt!$K$793:$K$804</definedName>
    <definedName function="false" hidden="false" name="cumulEmpN65" vbProcedure="false">[1]Emprunt!$K$805:$K$816</definedName>
    <definedName function="false" hidden="false" name="cumulEmpN66" vbProcedure="false">[1]Emprunt!$K$817:$K$828</definedName>
    <definedName function="false" hidden="false" name="cumulEmpN67" vbProcedure="false">[1]Emprunt!$K$829:$K$840</definedName>
    <definedName function="false" hidden="false" name="cumulEmpN68" vbProcedure="false">[1]Emprunt!$K$841:$K$852</definedName>
    <definedName function="false" hidden="false" name="cumulEmpN69" vbProcedure="false">[1]Emprunt!$K$853:$K$864</definedName>
    <definedName function="false" hidden="false" name="cumulEmpN7" vbProcedure="false">[1]Emprunt!$K$109:$K$120</definedName>
    <definedName function="false" hidden="false" name="cumulEmpN70" vbProcedure="false">[1]Emprunt!$K$865:$K$876</definedName>
    <definedName function="false" hidden="false" name="cumulEmpN8" vbProcedure="false">[1]Emprunt!$K$121:$K$132</definedName>
    <definedName function="false" hidden="false" name="cumulEmpN9" vbProcedure="false">[1]Emprunt!$K$133:$K$144</definedName>
    <definedName function="false" hidden="false" name="dureediffere" vbProcedure="false">#REF!</definedName>
    <definedName function="false" hidden="false" name="dureepret" vbProcedure="false">#REF!</definedName>
    <definedName function="false" hidden="false" name="dureesimul" vbProcedure="false">'[1]Impôt LMNP IR'!$E$10</definedName>
    <definedName function="false" hidden="false" name="fraisdossier" vbProcedure="false">#REF!</definedName>
    <definedName function="false" hidden="false" name="fraisgarantie" vbProcedure="false">#REF!</definedName>
    <definedName function="false" hidden="false" name="fraisnotaire" vbProcedure="false">'[1]Frais de Notaire'!$B$5</definedName>
    <definedName function="false" hidden="false" name="mois" vbProcedure="false">#REF!</definedName>
    <definedName function="false" hidden="false" name="nbpart" vbProcedure="false">'[1]Impôt LMNP IR'!$E$12</definedName>
    <definedName function="false" hidden="false" name="pret" vbProcedure="false">#REF!</definedName>
    <definedName function="false" hidden="false" name="revenusfoyer" vbProcedure="false">'[1]Impôt LMNP IR'!$E$8</definedName>
    <definedName function="false" hidden="false" name="tauxassurance" vbProcedure="false">#REF!</definedName>
    <definedName function="false" hidden="false" name="tauxfrdossier" vbProcedure="false">[1]Emprunt!$E$15</definedName>
    <definedName function="false" hidden="false" name="tauxinteret" vbProcedure="false">#REF!</definedName>
    <definedName function="false" hidden="false" name="tauxippdhypo" vbProcedure="false">[1]Emprunt!$E$17</definedName>
    <definedName function="false" hidden="false" name="test" vbProcedure="false">#REF!</definedName>
    <definedName function="false" hidden="false" name="test2" vbProcedure="false">#REF!</definedName>
    <definedName function="false" hidden="false" name="tmi0pct" vbProcedure="false">'[1]Impôt LMNP IR'!$G$6</definedName>
    <definedName function="false" hidden="false" name="tmi14pct" vbProcedure="false">'[1]Impôt LMNP IR'!$G$8</definedName>
    <definedName function="false" hidden="false" name="tmi30pct" vbProcedure="false">'[1]Impôt LMNP IR'!$G$10</definedName>
    <definedName function="false" hidden="false" name="tmi41pct" vbProcedure="false">'[1]Impôt LMNP IR'!$G$12</definedName>
    <definedName function="false" hidden="false" name="tmi45pct" vbProcedure="false">'[1]Impôt LMNP IR'!$G$14</definedName>
    <definedName function="false" hidden="false" name="typediffere" vbProcedure="false">#REF!</definedName>
    <definedName function="false" hidden="false" localSheetId="0" name="listepieces" vbProcedure="false">OFFSET('TRVX Devis'!$W$5,0,0,COUNTA('TRVX Devis'!$W$5:$W$30))</definedName>
    <definedName function="false" hidden="false" localSheetId="0" name="listetravaux" vbProcedure="false">OFFSET('TRVX Devis'!$T$5,0,0,COUNTA('TRVX Devis'!$T:$T))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<sst xmlns="http://schemas.openxmlformats.org/spreadsheetml/2006/main" count="429" uniqueCount="159">
  <si>
    <t xml:space="preserve">&gt;&gt; SÉLECTIONNER OU AJOUTER UNE PIÈCE</t>
  </si>
  <si>
    <t xml:space="preserve">Qté / M2 /ML</t>
  </si>
  <si>
    <t xml:space="preserve">NOMENCLATURE - LISTE DES TRAVAUX PAR POSTE</t>
  </si>
  <si>
    <t xml:space="preserve">Prix Unitaire
par M2
ou ML posé</t>
  </si>
  <si>
    <t xml:space="preserve">TYPE DE PIECE</t>
  </si>
  <si>
    <t xml:space="preserve">Longueur : </t>
  </si>
  <si>
    <t xml:space="preserve">DEVIS N° :</t>
  </si>
  <si>
    <t xml:space="preserve">Largeur : </t>
  </si>
  <si>
    <t xml:space="preserve">Type de réparation</t>
  </si>
  <si>
    <t xml:space="preserve">Désignation</t>
  </si>
  <si>
    <t xml:space="preserve">Désignation des pièces</t>
  </si>
  <si>
    <t xml:space="preserve">Total</t>
  </si>
  <si>
    <t xml:space="preserve">Long.</t>
  </si>
  <si>
    <t xml:space="preserve">Larg.</t>
  </si>
  <si>
    <t xml:space="preserve">Hauteur sous plafond : </t>
  </si>
  <si>
    <t xml:space="preserve">Revêtements sols/murs &gt;</t>
  </si>
  <si>
    <t xml:space="preserve">Sélectionner ou ajouter une réparation </t>
  </si>
  <si>
    <t xml:space="preserve">??</t>
  </si>
  <si>
    <t xml:space="preserve">ADRESSE CLIENT</t>
  </si>
  <si>
    <t xml:space="preserve">&lt;------ Dimensions ------ NB porte : </t>
  </si>
  <si>
    <t xml:space="preserve">Barre de seuil au ML</t>
  </si>
  <si>
    <t xml:space="preserve">BUANDERIE</t>
  </si>
  <si>
    <t xml:space="preserve">&lt;----- Dimensions ------ NB fenêtre : </t>
  </si>
  <si>
    <t xml:space="preserve">Carrelage</t>
  </si>
  <si>
    <t xml:space="preserve">BUREAU</t>
  </si>
  <si>
    <t xml:space="preserve">&lt;-Dimensions - NB placard en dur : </t>
  </si>
  <si>
    <t xml:space="preserve">Autres travaux de peinture</t>
  </si>
  <si>
    <t xml:space="preserve">CELLIER</t>
  </si>
  <si>
    <t xml:space="preserve">surface sol ou plafond : </t>
  </si>
  <si>
    <t xml:space="preserve">Enduit au couteau</t>
  </si>
  <si>
    <t xml:space="preserve">CHAMBRE 1</t>
  </si>
  <si>
    <t xml:space="preserve">1 RUE DE </t>
  </si>
  <si>
    <t xml:space="preserve">Surface des murs hors ouvertures : </t>
  </si>
  <si>
    <t xml:space="preserve">Papier peint</t>
  </si>
  <si>
    <t xml:space="preserve">CHAMBRE 2</t>
  </si>
  <si>
    <t xml:space="preserve">LES DEMEURES DE</t>
  </si>
  <si>
    <t xml:space="preserve">Cugnaux le :</t>
  </si>
  <si>
    <t xml:space="preserve">Surface de porte : </t>
  </si>
  <si>
    <t xml:space="preserve">Parquet flottant</t>
  </si>
  <si>
    <t xml:space="preserve">CHAMBRE 3</t>
  </si>
  <si>
    <t xml:space="preserve">MAISON - APPT </t>
  </si>
  <si>
    <t xml:space="preserve">Surface intérieure de placard : </t>
  </si>
  <si>
    <t xml:space="preserve">Peinture intéreur placard</t>
  </si>
  <si>
    <t xml:space="preserve">CHAMBRE SUITE PARENTALE</t>
  </si>
  <si>
    <t xml:space="preserve">CP VILLE</t>
  </si>
  <si>
    <t xml:space="preserve">CHIFFRAGE TRAVAUX POUR MISE EN ETAT D'EXPLOITATION</t>
  </si>
  <si>
    <t xml:space="preserve">Périmètre hors porte: </t>
  </si>
  <si>
    <t xml:space="preserve">Peinture murale</t>
  </si>
  <si>
    <t xml:space="preserve">COULOIR</t>
  </si>
  <si>
    <t xml:space="preserve">Type de pièce</t>
  </si>
  <si>
    <t xml:space="preserve">Métrage</t>
  </si>
  <si>
    <t xml:space="preserve">Prix unit.
M2/ML</t>
  </si>
  <si>
    <t xml:space="preserve">Code
TVA</t>
  </si>
  <si>
    <t xml:space="preserve">Taux
TVA</t>
  </si>
  <si>
    <t xml:space="preserve">Total HT</t>
  </si>
  <si>
    <t xml:space="preserve">Total TTC</t>
  </si>
  <si>
    <t xml:space="preserve">Peinture plafond</t>
  </si>
  <si>
    <t xml:space="preserve">CUISINE</t>
  </si>
  <si>
    <t xml:space="preserve">Peinture porte</t>
  </si>
  <si>
    <t xml:space="preserve">DÉGAGEMENT</t>
  </si>
  <si>
    <t xml:space="preserve">&gt;&gt; SÉLECTIONNER UNE PIÈCE</t>
  </si>
  <si>
    <t xml:space="preserve">Plinthes au ML</t>
  </si>
  <si>
    <t xml:space="preserve">DRESSING</t>
  </si>
  <si>
    <t xml:space="preserve">Sol PVC</t>
  </si>
  <si>
    <t xml:space="preserve">GARAGE</t>
  </si>
  <si>
    <t xml:space="preserve">Construction &gt;</t>
  </si>
  <si>
    <t xml:space="preserve">Ciment/platre/colle</t>
  </si>
  <si>
    <t xml:space="preserve">HALL D'ENTRÉE</t>
  </si>
  <si>
    <t xml:space="preserve">Cloison maçonnée</t>
  </si>
  <si>
    <t xml:space="preserve">PIÈCE TECHNIQUE</t>
  </si>
  <si>
    <t xml:space="preserve">Cloison sèche</t>
  </si>
  <si>
    <t xml:space="preserve">SALLE DE BAIN</t>
  </si>
  <si>
    <t xml:space="preserve">Contre-cloison doublage</t>
  </si>
  <si>
    <t xml:space="preserve">SALON</t>
  </si>
  <si>
    <t xml:space="preserve">Couverture toiture</t>
  </si>
  <si>
    <t xml:space="preserve">SEJOUR</t>
  </si>
  <si>
    <t xml:space="preserve">Démolition</t>
  </si>
  <si>
    <t xml:space="preserve">SALON/SÉJOUR</t>
  </si>
  <si>
    <t xml:space="preserve">Enduit façade</t>
  </si>
  <si>
    <t xml:space="preserve">WC</t>
  </si>
  <si>
    <t xml:space="preserve">Enduit/ponçage</t>
  </si>
  <si>
    <t xml:space="preserve">Evacuation déchets</t>
  </si>
  <si>
    <t xml:space="preserve">Faux-plafond</t>
  </si>
  <si>
    <t xml:space="preserve">Isolant thermique mur</t>
  </si>
  <si>
    <t xml:space="preserve">Maçonnerie générale</t>
  </si>
  <si>
    <t xml:space="preserve">&gt;&gt; FIN DE LA LISTE AU DESSUS &lt;&lt;</t>
  </si>
  <si>
    <t xml:space="preserve">Ragréage</t>
  </si>
  <si>
    <t xml:space="preserve">Construction - Travaux divers</t>
  </si>
  <si>
    <t xml:space="preserve">Electricité &gt;</t>
  </si>
  <si>
    <t xml:space="preserve">Câble gainé</t>
  </si>
  <si>
    <t xml:space="preserve">Câble seul</t>
  </si>
  <si>
    <t xml:space="preserve">Carillon</t>
  </si>
  <si>
    <t xml:space="preserve">Détecteur de fumée</t>
  </si>
  <si>
    <t xml:space="preserve">Interupteur encastré</t>
  </si>
  <si>
    <t xml:space="preserve">Lot connecteur/collier</t>
  </si>
  <si>
    <t xml:space="preserve">Prise murale ELEC/TV/Tél</t>
  </si>
  <si>
    <t xml:space="preserve">Radiateur électrique</t>
  </si>
  <si>
    <t xml:space="preserve">Sortie éclairage plafond</t>
  </si>
  <si>
    <t xml:space="preserve">Tableau complet 1 à 2 pièces</t>
  </si>
  <si>
    <t xml:space="preserve">Tableau complet 3 à 4 pièces</t>
  </si>
  <si>
    <t xml:space="preserve">Tableau complet 5 à 6 pièces</t>
  </si>
  <si>
    <t xml:space="preserve">VMC + gaine + aérations</t>
  </si>
  <si>
    <t xml:space="preserve">Chauffe serviettes</t>
  </si>
  <si>
    <t xml:space="preserve">Plomberie &gt;</t>
  </si>
  <si>
    <t xml:space="preserve">Chaudière à gaz</t>
  </si>
  <si>
    <t xml:space="preserve">Chauffe-eau</t>
  </si>
  <si>
    <t xml:space="preserve">Clarinette EC/EF</t>
  </si>
  <si>
    <t xml:space="preserve">Gaine pour tuyauterie</t>
  </si>
  <si>
    <t xml:space="preserve">Lot raccord/collier</t>
  </si>
  <si>
    <t xml:space="preserve">Ventillation de la TVA</t>
  </si>
  <si>
    <t xml:space="preserve">Robinet douche/baignoire</t>
  </si>
  <si>
    <t xml:space="preserve">Code et Taux de TVA</t>
  </si>
  <si>
    <t xml:space="preserve">Total TVA par Taux</t>
  </si>
  <si>
    <t xml:space="preserve">TOTAL HT :</t>
  </si>
  <si>
    <t xml:space="preserve">Robinet MAL/WC</t>
  </si>
  <si>
    <t xml:space="preserve">1 : 20%</t>
  </si>
  <si>
    <t xml:space="preserve">TOTAL TAXES :</t>
  </si>
  <si>
    <t xml:space="preserve">Robinet vasque/évier</t>
  </si>
  <si>
    <t xml:space="preserve">2 : 5,5%</t>
  </si>
  <si>
    <t xml:space="preserve">TOTAL TTC :</t>
  </si>
  <si>
    <t xml:space="preserve">Sanibroyeur</t>
  </si>
  <si>
    <t xml:space="preserve">3 : 0,0%</t>
  </si>
  <si>
    <t xml:space="preserve">Syphon STD/MAL/LV</t>
  </si>
  <si>
    <t xml:space="preserve">Tuyau PER eau chaude</t>
  </si>
  <si>
    <t xml:space="preserve">Sarl XXXXX enregistrée au RCS de XX sous le N° XXXXXX- Code APE XXXX</t>
  </si>
  <si>
    <t xml:space="preserve">Tuyau PER eau froide</t>
  </si>
  <si>
    <t xml:space="preserve">Tuyau PVC 100mm</t>
  </si>
  <si>
    <t xml:space="preserve">Tuyau PVC 32mm</t>
  </si>
  <si>
    <t xml:space="preserve">Tuyau PVC 40mm</t>
  </si>
  <si>
    <t xml:space="preserve">Sanitaires &gt;</t>
  </si>
  <si>
    <t xml:space="preserve">Baignoire</t>
  </si>
  <si>
    <t xml:space="preserve">Douche</t>
  </si>
  <si>
    <t xml:space="preserve">Evier de cuisine avec meuble</t>
  </si>
  <si>
    <t xml:space="preserve">Lave mains</t>
  </si>
  <si>
    <t xml:space="preserve">Miroir SDB</t>
  </si>
  <si>
    <t xml:space="preserve">Support serviettes Std</t>
  </si>
  <si>
    <t xml:space="preserve">Vasque avec meuble</t>
  </si>
  <si>
    <t xml:space="preserve">WC standard</t>
  </si>
  <si>
    <t xml:space="preserve">meunuiserie &gt;</t>
  </si>
  <si>
    <t xml:space="preserve">2 portes de penderie</t>
  </si>
  <si>
    <t xml:space="preserve">3 portes de penderie</t>
  </si>
  <si>
    <t xml:space="preserve">Bloc 1 porte-fenêtre</t>
  </si>
  <si>
    <t xml:space="preserve">Bloc 2 portes-fenêtres</t>
  </si>
  <si>
    <t xml:space="preserve">Bloc 3 portes-fenêtres</t>
  </si>
  <si>
    <t xml:space="preserve">Bloc fenêtre 1 ventail</t>
  </si>
  <si>
    <t xml:space="preserve">Bloc fenêtre 2 ventaux</t>
  </si>
  <si>
    <t xml:space="preserve">Bloc porte standard</t>
  </si>
  <si>
    <t xml:space="preserve">Charpente</t>
  </si>
  <si>
    <t xml:space="preserve">Chevron</t>
  </si>
  <si>
    <t xml:space="preserve">Escalier</t>
  </si>
  <si>
    <t xml:space="preserve">Fenêtre de toit</t>
  </si>
  <si>
    <t xml:space="preserve">Liteau</t>
  </si>
  <si>
    <t xml:space="preserve">Lot fixation/équerre</t>
  </si>
  <si>
    <t xml:space="preserve">Lot visserie</t>
  </si>
  <si>
    <t xml:space="preserve">Panneau plancher</t>
  </si>
  <si>
    <t xml:space="preserve">Porte d'entrée Standard</t>
  </si>
  <si>
    <t xml:space="preserve">Traitement bois</t>
  </si>
  <si>
    <t xml:space="preserve">Volet/Store extérieur</t>
  </si>
  <si>
    <t xml:space="preserve">Choisir le type de travaux &gt;</t>
  </si>
</sst>
</file>

<file path=xl/styles.xml><?xml version="1.0" encoding="utf-8"?>
<styleSheet xmlns="http://schemas.openxmlformats.org/spreadsheetml/2006/main">
  <numFmts count="13">
    <numFmt numFmtId="164" formatCode="General"/>
    <numFmt numFmtId="165" formatCode="_-* #,##0.00\ _€_-;\-* #,##0.00\ _€_-;_-* \-??\ _€_-;_-@_-"/>
    <numFmt numFmtId="166" formatCode="0\ %"/>
    <numFmt numFmtId="167" formatCode="0.00&quot; M&quot;"/>
    <numFmt numFmtId="168" formatCode="0.00"/>
    <numFmt numFmtId="169" formatCode="#,##0.00&quot; €&quot;;[RED]\-#,##0.00&quot; €&quot;"/>
    <numFmt numFmtId="170" formatCode="0.00&quot; M²&quot;"/>
    <numFmt numFmtId="171" formatCode="D\ MMMM\ YYYY"/>
    <numFmt numFmtId="172" formatCode="0.00&quot; ML&quot;"/>
    <numFmt numFmtId="173" formatCode="0.0%"/>
    <numFmt numFmtId="174" formatCode="#,##0.00&quot; €&quot;"/>
    <numFmt numFmtId="175" formatCode="#,##0.00\ [$€-1]"/>
    <numFmt numFmtId="176" formatCode="0.00\ %"/>
  </numFmts>
  <fonts count="2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u val="single"/>
      <sz val="10"/>
      <color rgb="FF0000FF"/>
      <name val="Arial"/>
      <family val="2"/>
      <charset val="1"/>
    </font>
    <font>
      <u val="single"/>
      <sz val="12"/>
      <color rgb="FF0000FF"/>
      <name val="Calibri"/>
      <family val="2"/>
      <charset val="1"/>
    </font>
    <font>
      <sz val="10"/>
      <name val="Arial"/>
      <family val="2"/>
      <charset val="1"/>
    </font>
    <font>
      <sz val="12"/>
      <color rgb="FF000000"/>
      <name val="Calibri"/>
      <family val="2"/>
      <charset val="1"/>
    </font>
    <font>
      <b val="true"/>
      <sz val="11"/>
      <color rgb="FFFFC000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10"/>
      <color rgb="FF000000"/>
      <name val="Arial"/>
      <family val="2"/>
      <charset val="1"/>
    </font>
    <font>
      <i val="true"/>
      <u val="single"/>
      <sz val="11"/>
      <color rgb="FF000000"/>
      <name val="Calibri"/>
      <family val="2"/>
      <charset val="1"/>
    </font>
    <font>
      <b val="true"/>
      <i val="true"/>
      <sz val="11"/>
      <color rgb="FFFFC000"/>
      <name val="Calibri"/>
      <family val="2"/>
      <charset val="1"/>
    </font>
    <font>
      <b val="true"/>
      <sz val="10"/>
      <name val="Arial"/>
      <family val="2"/>
      <charset val="1"/>
    </font>
    <font>
      <b val="true"/>
      <sz val="11"/>
      <color rgb="FF808080"/>
      <name val="Calibri"/>
      <family val="2"/>
      <charset val="1"/>
    </font>
    <font>
      <b val="true"/>
      <sz val="9"/>
      <color rgb="FF808080"/>
      <name val="Calibri"/>
      <family val="2"/>
      <charset val="1"/>
    </font>
    <font>
      <sz val="11"/>
      <color rgb="FFFFFFFF"/>
      <name val="Calibri"/>
      <family val="2"/>
      <charset val="1"/>
    </font>
    <font>
      <i val="true"/>
      <sz val="11"/>
      <color rgb="FF000000"/>
      <name val="Calibri"/>
      <family val="2"/>
      <charset val="1"/>
    </font>
    <font>
      <b val="true"/>
      <u val="single"/>
      <sz val="11"/>
      <name val="Calibri"/>
      <family val="2"/>
      <charset val="1"/>
    </font>
    <font>
      <b val="true"/>
      <sz val="10"/>
      <color rgb="FF808080"/>
      <name val="Arial"/>
      <family val="2"/>
      <charset val="1"/>
    </font>
    <font>
      <sz val="11"/>
      <name val="Calibri"/>
      <family val="2"/>
      <charset val="1"/>
    </font>
    <font>
      <b val="true"/>
      <sz val="14"/>
      <color rgb="FF000000"/>
      <name val="Calibri"/>
      <family val="2"/>
      <charset val="1"/>
    </font>
    <font>
      <sz val="11"/>
      <color rgb="FF80808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808080"/>
        <bgColor rgb="FF666699"/>
      </patternFill>
    </fill>
    <fill>
      <patternFill patternType="solid">
        <fgColor rgb="FFDAEEF3"/>
        <bgColor rgb="FFF2F2F2"/>
      </patternFill>
    </fill>
    <fill>
      <patternFill patternType="solid">
        <fgColor rgb="FF000000"/>
        <bgColor rgb="FF003300"/>
      </patternFill>
    </fill>
    <fill>
      <patternFill patternType="solid">
        <fgColor rgb="FFA6A6A6"/>
        <bgColor rgb="FFBFBFBF"/>
      </patternFill>
    </fill>
    <fill>
      <patternFill patternType="solid">
        <fgColor rgb="FFBFBFBF"/>
        <bgColor rgb="FFA6A6A6"/>
      </patternFill>
    </fill>
    <fill>
      <patternFill patternType="solid">
        <fgColor rgb="FFD9D9D9"/>
        <bgColor rgb="FFDAEEF3"/>
      </patternFill>
    </fill>
    <fill>
      <patternFill patternType="solid">
        <fgColor rgb="FFFFFF00"/>
        <bgColor rgb="FFFFFF00"/>
      </patternFill>
    </fill>
    <fill>
      <patternFill patternType="solid">
        <fgColor rgb="FFF2F2F2"/>
        <bgColor rgb="FFFFFFFF"/>
      </patternFill>
    </fill>
    <fill>
      <patternFill patternType="solid">
        <fgColor rgb="FF93CDDD"/>
        <bgColor rgb="FFBFBFBF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thin">
        <color rgb="FFFFFFFF"/>
      </right>
      <top style="thin"/>
      <bottom style="thin"/>
      <diagonal/>
    </border>
  </borders>
  <cellStyleXfs count="2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1" fillId="0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3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4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13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3" fillId="3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2" borderId="4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7" fillId="2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7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1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8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8" fillId="3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8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3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2" borderId="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7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17" fillId="2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8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8" fillId="3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2" borderId="7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7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17" fillId="2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5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8" fillId="3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8" fillId="3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3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70" fontId="19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0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71" fontId="14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0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1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72" fontId="19" fillId="0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2" fontId="19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4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4" borderId="1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0" fillId="0" borderId="1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3" fontId="0" fillId="0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4" fontId="0" fillId="0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0" fillId="0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5" borderId="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7" fillId="5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17" fillId="5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5" borderId="7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7" fillId="5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17" fillId="5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75" fontId="6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6" borderId="7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21" fillId="6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21" fillId="6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1" fillId="6" borderId="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21" fillId="6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21" fillId="6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1" fillId="7" borderId="7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21" fillId="7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21" fillId="7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1" fillId="7" borderId="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21" fillId="7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21" fillId="7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7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9" fontId="7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4" fontId="0" fillId="8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6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4" fontId="7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7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9" fontId="22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23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9" borderId="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9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9" borderId="1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9" borderId="7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9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9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0" borderId="7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1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10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0" borderId="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1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10" borderId="1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13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Lien hypertexte 2" xfId="20"/>
    <cellStyle name="Lien hypertexte 3" xfId="21"/>
    <cellStyle name="Milliers 2" xfId="22"/>
    <cellStyle name="Milliers 2 2" xfId="23"/>
    <cellStyle name="Normal 2" xfId="24"/>
    <cellStyle name="Normal 3" xfId="25"/>
    <cellStyle name="Pourcentage 2" xfId="26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2F2F2"/>
      <rgbColor rgb="FFDAEEF3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3CDDD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externalLink" Target="externalLinks/externalLink1.xml"/><Relationship Id="rId7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AppData/Local/Temp/Feuille-Excel/V5-Etude%20T4%204%20rue%20Kleber%20Toulon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de visite"/>
      <sheetName val="Données à saisir"/>
      <sheetName val="TRVX Devis"/>
      <sheetName val="Emprunt"/>
      <sheetName val="Frais de Notaire"/>
      <sheetName val="Impôt LMNP IR"/>
      <sheetName val="Entrées"/>
      <sheetName val="Dépenses"/>
      <sheetName val="Financement"/>
      <sheetName val="Rentabilité"/>
      <sheetName val="Fiscalité"/>
      <sheetName val="Amort. Imm."/>
      <sheetName val="Amort. Trvx"/>
      <sheetName val="Amort. Mobilier"/>
      <sheetName val="Total Amortissem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W118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D65" activeCellId="0" sqref="D65"/>
    </sheetView>
  </sheetViews>
  <sheetFormatPr defaultColWidth="10.6875"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2.29"/>
    <col collapsed="false" customWidth="true" hidden="false" outlineLevel="0" max="3" min="3" style="0" width="27.85"/>
    <col collapsed="false" customWidth="true" hidden="false" outlineLevel="0" max="4" min="4" style="0" width="36.29"/>
    <col collapsed="false" customWidth="true" hidden="false" outlineLevel="0" max="5" min="5" style="0" width="9.14"/>
    <col collapsed="false" customWidth="true" hidden="false" outlineLevel="0" max="6" min="6" style="0" width="9.29"/>
    <col collapsed="false" customWidth="true" hidden="false" outlineLevel="0" max="7" min="7" style="0" width="6.01"/>
    <col collapsed="false" customWidth="true" hidden="false" outlineLevel="0" max="8" min="8" style="0" width="7.42"/>
    <col collapsed="false" customWidth="true" hidden="false" outlineLevel="0" max="11" min="11" style="0" width="2.42"/>
    <col collapsed="false" customWidth="true" hidden="false" outlineLevel="0" max="12" min="12" style="0" width="5.86"/>
    <col collapsed="false" customWidth="true" hidden="false" outlineLevel="0" max="13" min="13" style="0" width="7"/>
    <col collapsed="false" customWidth="true" hidden="false" outlineLevel="0" max="15" min="14" style="0" width="6.01"/>
    <col collapsed="false" customWidth="true" hidden="false" outlineLevel="0" max="16" min="16" style="0" width="32.86"/>
    <col collapsed="false" customWidth="true" hidden="false" outlineLevel="0" max="17" min="17" style="0" width="17.29"/>
    <col collapsed="false" customWidth="true" hidden="false" outlineLevel="0" max="18" min="18" style="0" width="3.29"/>
    <col collapsed="false" customWidth="true" hidden="false" outlineLevel="0" max="19" min="19" style="1" width="25.86"/>
    <col collapsed="false" customWidth="true" hidden="false" outlineLevel="0" max="20" min="20" style="0" width="37.42"/>
    <col collapsed="false" customWidth="true" hidden="false" outlineLevel="0" max="21" min="21" style="2" width="8.86"/>
    <col collapsed="false" customWidth="true" hidden="false" outlineLevel="0" max="22" min="22" style="0" width="3.42"/>
    <col collapsed="false" customWidth="true" hidden="false" outlineLevel="0" max="23" min="23" style="0" width="37.99"/>
  </cols>
  <sheetData>
    <row r="2" customFormat="false" ht="15" hidden="false" customHeight="true" outlineLevel="0" collapsed="false">
      <c r="C2" s="3"/>
      <c r="D2" s="4"/>
      <c r="E2" s="5"/>
      <c r="F2" s="5"/>
      <c r="G2" s="5"/>
      <c r="H2" s="5"/>
      <c r="I2" s="5"/>
      <c r="J2" s="5"/>
      <c r="L2" s="3"/>
      <c r="M2" s="3"/>
      <c r="N2" s="6" t="s">
        <v>0</v>
      </c>
      <c r="O2" s="6"/>
      <c r="P2" s="6"/>
      <c r="Q2" s="7" t="s">
        <v>1</v>
      </c>
      <c r="S2" s="8" t="s">
        <v>2</v>
      </c>
      <c r="T2" s="8"/>
      <c r="U2" s="9" t="s">
        <v>3</v>
      </c>
      <c r="W2" s="10" t="s">
        <v>4</v>
      </c>
    </row>
    <row r="3" customFormat="false" ht="15" hidden="false" customHeight="false" outlineLevel="0" collapsed="false">
      <c r="B3" s="11"/>
      <c r="C3" s="12"/>
      <c r="D3" s="13"/>
      <c r="E3" s="14"/>
      <c r="F3" s="15"/>
      <c r="G3" s="16"/>
      <c r="H3" s="16"/>
      <c r="I3" s="16"/>
      <c r="J3" s="17"/>
      <c r="K3" s="18"/>
      <c r="L3" s="3"/>
      <c r="M3" s="3"/>
      <c r="N3" s="19"/>
      <c r="O3" s="5"/>
      <c r="P3" s="20" t="s">
        <v>5</v>
      </c>
      <c r="Q3" s="21" t="n">
        <v>0</v>
      </c>
      <c r="U3" s="9"/>
    </row>
    <row r="4" customFormat="false" ht="15" hidden="false" customHeight="false" outlineLevel="0" collapsed="false">
      <c r="B4" s="19"/>
      <c r="C4" s="22"/>
      <c r="D4" s="4"/>
      <c r="E4" s="23"/>
      <c r="G4" s="24" t="s">
        <v>6</v>
      </c>
      <c r="H4" s="24"/>
      <c r="I4" s="25"/>
      <c r="J4" s="25"/>
      <c r="K4" s="26"/>
      <c r="L4" s="3"/>
      <c r="M4" s="3"/>
      <c r="N4" s="19"/>
      <c r="O4" s="5"/>
      <c r="P4" s="20" t="s">
        <v>7</v>
      </c>
      <c r="Q4" s="27" t="n">
        <v>0</v>
      </c>
      <c r="S4" s="8" t="s">
        <v>8</v>
      </c>
      <c r="T4" s="28" t="s">
        <v>9</v>
      </c>
      <c r="U4" s="9"/>
      <c r="W4" s="10" t="s">
        <v>10</v>
      </c>
    </row>
    <row r="5" customFormat="false" ht="15" hidden="false" customHeight="false" outlineLevel="0" collapsed="false">
      <c r="B5" s="19"/>
      <c r="C5" s="5"/>
      <c r="D5" s="4"/>
      <c r="E5" s="23"/>
      <c r="F5" s="5"/>
      <c r="G5" s="3"/>
      <c r="H5" s="3"/>
      <c r="I5" s="3"/>
      <c r="J5" s="3"/>
      <c r="K5" s="26"/>
      <c r="L5" s="3"/>
      <c r="M5" s="29" t="s">
        <v>11</v>
      </c>
      <c r="N5" s="30" t="s">
        <v>12</v>
      </c>
      <c r="O5" s="31" t="s">
        <v>13</v>
      </c>
      <c r="P5" s="20" t="s">
        <v>14</v>
      </c>
      <c r="Q5" s="32" t="n">
        <v>0</v>
      </c>
      <c r="S5" s="33" t="s">
        <v>15</v>
      </c>
      <c r="T5" s="34" t="s">
        <v>16</v>
      </c>
      <c r="U5" s="35" t="s">
        <v>17</v>
      </c>
      <c r="W5" s="36" t="s">
        <v>0</v>
      </c>
    </row>
    <row r="6" customFormat="false" ht="15" hidden="false" customHeight="true" outlineLevel="0" collapsed="false">
      <c r="B6" s="19"/>
      <c r="C6" s="5"/>
      <c r="D6" s="4"/>
      <c r="E6" s="23"/>
      <c r="F6" s="37"/>
      <c r="G6" s="38" t="s">
        <v>18</v>
      </c>
      <c r="H6" s="38"/>
      <c r="I6" s="38"/>
      <c r="J6" s="38"/>
      <c r="K6" s="26"/>
      <c r="L6" s="3"/>
      <c r="M6" s="39" t="n">
        <f aca="false">(O6*N6)*Q6</f>
        <v>1.89</v>
      </c>
      <c r="N6" s="40" t="n">
        <v>0.9</v>
      </c>
      <c r="O6" s="41" t="n">
        <v>2.1</v>
      </c>
      <c r="P6" s="42" t="s">
        <v>19</v>
      </c>
      <c r="Q6" s="43" t="n">
        <v>1</v>
      </c>
      <c r="S6" s="44" t="s">
        <v>15</v>
      </c>
      <c r="T6" s="45" t="s">
        <v>20</v>
      </c>
      <c r="U6" s="46" t="n">
        <v>15</v>
      </c>
      <c r="W6" s="47" t="s">
        <v>21</v>
      </c>
    </row>
    <row r="7" customFormat="false" ht="15" hidden="false" customHeight="false" outlineLevel="0" collapsed="false">
      <c r="B7" s="19"/>
      <c r="C7" s="48"/>
      <c r="D7" s="4"/>
      <c r="E7" s="23"/>
      <c r="F7" s="37"/>
      <c r="G7" s="38"/>
      <c r="H7" s="38"/>
      <c r="I7" s="38"/>
      <c r="J7" s="38"/>
      <c r="K7" s="26"/>
      <c r="L7" s="3"/>
      <c r="M7" s="39" t="n">
        <f aca="false">(O7*N7)*Q7</f>
        <v>1</v>
      </c>
      <c r="N7" s="49" t="n">
        <v>1</v>
      </c>
      <c r="O7" s="50" t="n">
        <v>1</v>
      </c>
      <c r="P7" s="42" t="s">
        <v>22</v>
      </c>
      <c r="Q7" s="43" t="n">
        <v>1</v>
      </c>
      <c r="S7" s="51" t="s">
        <v>15</v>
      </c>
      <c r="T7" s="52" t="s">
        <v>23</v>
      </c>
      <c r="U7" s="53" t="n">
        <v>35</v>
      </c>
      <c r="W7" s="47" t="s">
        <v>24</v>
      </c>
    </row>
    <row r="8" customFormat="false" ht="15" hidden="false" customHeight="false" outlineLevel="0" collapsed="false">
      <c r="B8" s="19"/>
      <c r="C8" s="48"/>
      <c r="D8" s="4"/>
      <c r="E8" s="23"/>
      <c r="F8" s="37"/>
      <c r="G8" s="38"/>
      <c r="H8" s="38"/>
      <c r="I8" s="38"/>
      <c r="J8" s="38"/>
      <c r="K8" s="26"/>
      <c r="L8" s="3"/>
      <c r="M8" s="54" t="n">
        <f aca="false">(O8*N8)*Q8</f>
        <v>3.75</v>
      </c>
      <c r="N8" s="55" t="n">
        <v>1.5</v>
      </c>
      <c r="O8" s="56" t="n">
        <v>2.5</v>
      </c>
      <c r="P8" s="42" t="s">
        <v>25</v>
      </c>
      <c r="Q8" s="57" t="n">
        <v>1</v>
      </c>
      <c r="S8" s="44" t="s">
        <v>15</v>
      </c>
      <c r="T8" s="45" t="s">
        <v>26</v>
      </c>
      <c r="U8" s="46" t="n">
        <v>30</v>
      </c>
      <c r="W8" s="47" t="s">
        <v>27</v>
      </c>
    </row>
    <row r="9" customFormat="false" ht="15" hidden="false" customHeight="false" outlineLevel="0" collapsed="false">
      <c r="B9" s="19"/>
      <c r="C9" s="5"/>
      <c r="D9" s="4"/>
      <c r="E9" s="23"/>
      <c r="F9" s="37"/>
      <c r="G9" s="38"/>
      <c r="H9" s="38"/>
      <c r="I9" s="38"/>
      <c r="J9" s="38"/>
      <c r="K9" s="26"/>
      <c r="L9" s="3"/>
      <c r="M9" s="3"/>
      <c r="N9" s="19"/>
      <c r="O9" s="5"/>
      <c r="P9" s="58" t="s">
        <v>28</v>
      </c>
      <c r="Q9" s="59" t="n">
        <f aca="false">Q3*Q4</f>
        <v>0</v>
      </c>
      <c r="S9" s="51" t="s">
        <v>15</v>
      </c>
      <c r="T9" s="52" t="s">
        <v>29</v>
      </c>
      <c r="U9" s="53" t="n">
        <v>20</v>
      </c>
      <c r="W9" s="47" t="s">
        <v>30</v>
      </c>
    </row>
    <row r="10" customFormat="false" ht="15" hidden="false" customHeight="false" outlineLevel="0" collapsed="false">
      <c r="B10" s="19"/>
      <c r="C10" s="60" t="s">
        <v>31</v>
      </c>
      <c r="D10" s="4"/>
      <c r="E10" s="5"/>
      <c r="F10" s="5"/>
      <c r="G10" s="23"/>
      <c r="H10" s="23"/>
      <c r="I10" s="23"/>
      <c r="J10" s="23"/>
      <c r="K10" s="26"/>
      <c r="L10" s="3"/>
      <c r="M10" s="3"/>
      <c r="N10" s="19"/>
      <c r="O10" s="5"/>
      <c r="P10" s="58" t="s">
        <v>32</v>
      </c>
      <c r="Q10" s="59" t="n">
        <f aca="false">(((Q3*Q5)+(Q4*Q5))*2)-(M6+M7+M8)</f>
        <v>-6.64</v>
      </c>
      <c r="S10" s="44" t="s">
        <v>15</v>
      </c>
      <c r="T10" s="45" t="s">
        <v>33</v>
      </c>
      <c r="U10" s="46" t="n">
        <v>15</v>
      </c>
      <c r="W10" s="47" t="s">
        <v>34</v>
      </c>
    </row>
    <row r="11" customFormat="false" ht="15" hidden="false" customHeight="false" outlineLevel="0" collapsed="false">
      <c r="B11" s="19"/>
      <c r="C11" s="60" t="s">
        <v>35</v>
      </c>
      <c r="D11" s="4"/>
      <c r="E11" s="61" t="s">
        <v>36</v>
      </c>
      <c r="F11" s="61"/>
      <c r="G11" s="61"/>
      <c r="H11" s="62" t="n">
        <v>43717</v>
      </c>
      <c r="I11" s="62"/>
      <c r="J11" s="62"/>
      <c r="K11" s="26"/>
      <c r="L11" s="3"/>
      <c r="M11" s="3"/>
      <c r="N11" s="19"/>
      <c r="O11" s="5"/>
      <c r="P11" s="58" t="s">
        <v>37</v>
      </c>
      <c r="Q11" s="59" t="n">
        <f aca="false">IF(M6&lt;0,0,Q6*2)</f>
        <v>2</v>
      </c>
      <c r="S11" s="51" t="s">
        <v>15</v>
      </c>
      <c r="T11" s="52" t="s">
        <v>38</v>
      </c>
      <c r="U11" s="53" t="n">
        <v>35</v>
      </c>
      <c r="W11" s="47" t="s">
        <v>39</v>
      </c>
    </row>
    <row r="12" customFormat="false" ht="15" hidden="false" customHeight="false" outlineLevel="0" collapsed="false">
      <c r="B12" s="19"/>
      <c r="C12" s="60" t="s">
        <v>40</v>
      </c>
      <c r="D12" s="5"/>
      <c r="E12" s="63"/>
      <c r="F12" s="63"/>
      <c r="G12" s="5"/>
      <c r="H12" s="64"/>
      <c r="I12" s="64"/>
      <c r="J12" s="5"/>
      <c r="K12" s="26"/>
      <c r="N12" s="19"/>
      <c r="O12" s="5"/>
      <c r="P12" s="58" t="s">
        <v>41</v>
      </c>
      <c r="Q12" s="59" t="n">
        <f aca="false">M8*2</f>
        <v>7.5</v>
      </c>
      <c r="S12" s="44" t="s">
        <v>15</v>
      </c>
      <c r="T12" s="45" t="s">
        <v>42</v>
      </c>
      <c r="U12" s="46" t="n">
        <v>30</v>
      </c>
      <c r="W12" s="47" t="s">
        <v>43</v>
      </c>
    </row>
    <row r="13" customFormat="false" ht="15" hidden="false" customHeight="false" outlineLevel="0" collapsed="false">
      <c r="B13" s="19"/>
      <c r="C13" s="65" t="s">
        <v>44</v>
      </c>
      <c r="D13" s="10" t="s">
        <v>45</v>
      </c>
      <c r="E13" s="10"/>
      <c r="F13" s="10"/>
      <c r="G13" s="10"/>
      <c r="H13" s="10"/>
      <c r="I13" s="5"/>
      <c r="J13" s="5"/>
      <c r="K13" s="26"/>
      <c r="N13" s="66"/>
      <c r="O13" s="67"/>
      <c r="P13" s="68" t="s">
        <v>46</v>
      </c>
      <c r="Q13" s="69" t="e">
        <f aca="false">((Q3+Q4)*2)-(#REF!+#REF!)</f>
        <v>#REF!</v>
      </c>
      <c r="S13" s="51" t="s">
        <v>15</v>
      </c>
      <c r="T13" s="52" t="s">
        <v>47</v>
      </c>
      <c r="U13" s="53" t="n">
        <v>30</v>
      </c>
      <c r="W13" s="47" t="s">
        <v>48</v>
      </c>
    </row>
    <row r="14" customFormat="false" ht="15" hidden="false" customHeight="false" outlineLevel="0" collapsed="false">
      <c r="B14" s="19"/>
      <c r="C14" s="65"/>
      <c r="D14" s="63"/>
      <c r="E14" s="63"/>
      <c r="F14" s="63"/>
      <c r="G14" s="5"/>
      <c r="H14" s="5"/>
      <c r="I14" s="5"/>
      <c r="J14" s="5"/>
      <c r="K14" s="26"/>
      <c r="N14" s="5"/>
      <c r="O14" s="5"/>
      <c r="P14" s="58"/>
      <c r="Q14" s="70"/>
      <c r="S14" s="51"/>
      <c r="T14" s="52"/>
      <c r="U14" s="53"/>
      <c r="W14" s="47"/>
    </row>
    <row r="15" customFormat="false" ht="15" hidden="false" customHeight="true" outlineLevel="0" collapsed="false">
      <c r="B15" s="19"/>
      <c r="C15" s="71" t="s">
        <v>49</v>
      </c>
      <c r="D15" s="71" t="s">
        <v>9</v>
      </c>
      <c r="E15" s="71" t="s">
        <v>50</v>
      </c>
      <c r="F15" s="72" t="s">
        <v>51</v>
      </c>
      <c r="G15" s="72" t="s">
        <v>52</v>
      </c>
      <c r="H15" s="72" t="s">
        <v>53</v>
      </c>
      <c r="I15" s="72" t="s">
        <v>54</v>
      </c>
      <c r="J15" s="71" t="s">
        <v>55</v>
      </c>
      <c r="K15" s="26"/>
      <c r="S15" s="44" t="s">
        <v>15</v>
      </c>
      <c r="T15" s="45" t="s">
        <v>56</v>
      </c>
      <c r="U15" s="46" t="n">
        <v>30</v>
      </c>
      <c r="W15" s="47" t="s">
        <v>57</v>
      </c>
    </row>
    <row r="16" customFormat="false" ht="15" hidden="false" customHeight="false" outlineLevel="0" collapsed="false">
      <c r="B16" s="19"/>
      <c r="C16" s="71"/>
      <c r="D16" s="71"/>
      <c r="E16" s="71"/>
      <c r="F16" s="71"/>
      <c r="G16" s="71"/>
      <c r="H16" s="71"/>
      <c r="I16" s="71"/>
      <c r="J16" s="71"/>
      <c r="K16" s="26"/>
      <c r="N16" s="6" t="s">
        <v>0</v>
      </c>
      <c r="O16" s="6"/>
      <c r="P16" s="6"/>
      <c r="Q16" s="7" t="s">
        <v>1</v>
      </c>
      <c r="S16" s="51" t="s">
        <v>15</v>
      </c>
      <c r="T16" s="52" t="s">
        <v>58</v>
      </c>
      <c r="U16" s="53" t="n">
        <v>35</v>
      </c>
      <c r="W16" s="47" t="s">
        <v>59</v>
      </c>
    </row>
    <row r="17" customFormat="false" ht="13.8" hidden="false" customHeight="false" outlineLevel="0" collapsed="false">
      <c r="B17" s="19"/>
      <c r="C17" s="73" t="s">
        <v>60</v>
      </c>
      <c r="D17" s="74" t="s">
        <v>20</v>
      </c>
      <c r="E17" s="75" t="n">
        <v>3</v>
      </c>
      <c r="F17" s="76" t="n">
        <f aca="false">VLOOKUP(D17,$T$5:$U$118,2,)</f>
        <v>15</v>
      </c>
      <c r="G17" s="77" t="n">
        <v>1</v>
      </c>
      <c r="H17" s="78" t="n">
        <f aca="false">CHOOSE(G17,20%,5.5%,0%)</f>
        <v>0.2</v>
      </c>
      <c r="I17" s="79" t="n">
        <f aca="false">IF(F17&lt;&gt;"??",E17*F17,"ERREUR")</f>
        <v>45</v>
      </c>
      <c r="J17" s="80" t="n">
        <f aca="false">IF(I17="","",(1+H17)*I17)</f>
        <v>54</v>
      </c>
      <c r="K17" s="26"/>
      <c r="N17" s="19"/>
      <c r="O17" s="5"/>
      <c r="P17" s="20" t="s">
        <v>5</v>
      </c>
      <c r="Q17" s="21" t="n">
        <v>0</v>
      </c>
      <c r="S17" s="44" t="s">
        <v>15</v>
      </c>
      <c r="T17" s="45" t="s">
        <v>61</v>
      </c>
      <c r="U17" s="46" t="n">
        <v>15</v>
      </c>
      <c r="W17" s="47" t="s">
        <v>62</v>
      </c>
    </row>
    <row r="18" customFormat="false" ht="13.8" hidden="false" customHeight="false" outlineLevel="0" collapsed="false">
      <c r="B18" s="19"/>
      <c r="C18" s="73" t="s">
        <v>60</v>
      </c>
      <c r="D18" s="81" t="s">
        <v>20</v>
      </c>
      <c r="E18" s="82" t="n">
        <v>3</v>
      </c>
      <c r="F18" s="83" t="n">
        <f aca="false">VLOOKUP(D18,$T$5:$U$118,2,)</f>
        <v>15</v>
      </c>
      <c r="G18" s="77" t="n">
        <v>1</v>
      </c>
      <c r="H18" s="78" t="n">
        <f aca="false">CHOOSE(G18,20%,5.5%,0%)</f>
        <v>0.2</v>
      </c>
      <c r="I18" s="79" t="n">
        <f aca="false">IF(F18&lt;&gt;"??",E18*F18,"ERREUR")</f>
        <v>45</v>
      </c>
      <c r="J18" s="80" t="n">
        <f aca="false">IF(I18="","",(1+H18)*I18)</f>
        <v>54</v>
      </c>
      <c r="K18" s="26"/>
      <c r="M18" s="3"/>
      <c r="N18" s="19"/>
      <c r="O18" s="5"/>
      <c r="P18" s="20" t="s">
        <v>7</v>
      </c>
      <c r="Q18" s="27" t="n">
        <v>0</v>
      </c>
      <c r="S18" s="51" t="s">
        <v>15</v>
      </c>
      <c r="T18" s="52" t="s">
        <v>63</v>
      </c>
      <c r="U18" s="53" t="n">
        <v>25</v>
      </c>
      <c r="W18" s="47" t="s">
        <v>64</v>
      </c>
    </row>
    <row r="19" customFormat="false" ht="13.8" hidden="false" customHeight="false" outlineLevel="0" collapsed="false">
      <c r="B19" s="19"/>
      <c r="C19" s="73" t="s">
        <v>60</v>
      </c>
      <c r="D19" s="74" t="s">
        <v>20</v>
      </c>
      <c r="E19" s="75" t="n">
        <v>3</v>
      </c>
      <c r="F19" s="83" t="n">
        <f aca="false">VLOOKUP(D19,$T$5:$U$118,2,)</f>
        <v>15</v>
      </c>
      <c r="G19" s="77" t="n">
        <v>1</v>
      </c>
      <c r="H19" s="78" t="n">
        <f aca="false">CHOOSE(G19,20%,5.5%,0%)</f>
        <v>0.2</v>
      </c>
      <c r="I19" s="79" t="n">
        <f aca="false">IF(F19&lt;&gt;"??",E19*F19,"ERREUR")</f>
        <v>45</v>
      </c>
      <c r="J19" s="80" t="n">
        <f aca="false">IF(I19="","",(1+H19)*I19)</f>
        <v>54</v>
      </c>
      <c r="K19" s="26"/>
      <c r="M19" s="29" t="s">
        <v>11</v>
      </c>
      <c r="N19" s="30" t="s">
        <v>12</v>
      </c>
      <c r="O19" s="31" t="s">
        <v>13</v>
      </c>
      <c r="P19" s="20" t="s">
        <v>14</v>
      </c>
      <c r="Q19" s="32" t="n">
        <v>0</v>
      </c>
      <c r="S19" s="84" t="s">
        <v>65</v>
      </c>
      <c r="T19" s="85" t="s">
        <v>66</v>
      </c>
      <c r="U19" s="86" t="n">
        <v>35</v>
      </c>
      <c r="W19" s="47" t="s">
        <v>67</v>
      </c>
    </row>
    <row r="20" customFormat="false" ht="13.8" hidden="false" customHeight="false" outlineLevel="0" collapsed="false">
      <c r="B20" s="19"/>
      <c r="C20" s="73" t="s">
        <v>60</v>
      </c>
      <c r="D20" s="81" t="s">
        <v>20</v>
      </c>
      <c r="E20" s="82" t="n">
        <v>3</v>
      </c>
      <c r="F20" s="83" t="n">
        <f aca="false">VLOOKUP(D20,$T$5:$U$118,2,)</f>
        <v>15</v>
      </c>
      <c r="G20" s="77" t="n">
        <v>1</v>
      </c>
      <c r="H20" s="78" t="n">
        <f aca="false">CHOOSE(G20,20%,5.5%,0%)</f>
        <v>0.2</v>
      </c>
      <c r="I20" s="79" t="n">
        <f aca="false">IF(F20&lt;&gt;"??",E20*F20,"ERREUR")</f>
        <v>45</v>
      </c>
      <c r="J20" s="80" t="n">
        <f aca="false">IF(I20="","",(1+H20)*I20)</f>
        <v>54</v>
      </c>
      <c r="K20" s="26"/>
      <c r="M20" s="39" t="n">
        <f aca="false">(O20*N20)*Q20</f>
        <v>0</v>
      </c>
      <c r="N20" s="40" t="n">
        <v>0.9</v>
      </c>
      <c r="O20" s="41" t="n">
        <v>2.1</v>
      </c>
      <c r="P20" s="42" t="s">
        <v>19</v>
      </c>
      <c r="Q20" s="43" t="n">
        <v>0</v>
      </c>
      <c r="S20" s="87" t="s">
        <v>65</v>
      </c>
      <c r="T20" s="88" t="s">
        <v>68</v>
      </c>
      <c r="U20" s="89" t="n">
        <v>35</v>
      </c>
      <c r="W20" s="47" t="s">
        <v>69</v>
      </c>
    </row>
    <row r="21" customFormat="false" ht="13.8" hidden="false" customHeight="false" outlineLevel="0" collapsed="false">
      <c r="B21" s="19"/>
      <c r="C21" s="73" t="s">
        <v>60</v>
      </c>
      <c r="D21" s="74" t="s">
        <v>20</v>
      </c>
      <c r="E21" s="75" t="n">
        <v>3</v>
      </c>
      <c r="F21" s="83" t="n">
        <f aca="false">VLOOKUP(D21,$T$5:$U$118,2,)</f>
        <v>15</v>
      </c>
      <c r="G21" s="77" t="n">
        <v>1</v>
      </c>
      <c r="H21" s="78" t="n">
        <f aca="false">CHOOSE(G21,20%,5.5%,0%)</f>
        <v>0.2</v>
      </c>
      <c r="I21" s="79" t="n">
        <f aca="false">IF(F21&lt;&gt;"??",E21*F21,"ERREUR")</f>
        <v>45</v>
      </c>
      <c r="J21" s="80" t="n">
        <f aca="false">IF(I21="","",(1+H21)*I21)</f>
        <v>54</v>
      </c>
      <c r="K21" s="26"/>
      <c r="M21" s="39" t="n">
        <f aca="false">(O21*N21)*Q21</f>
        <v>0</v>
      </c>
      <c r="N21" s="49" t="n">
        <v>1</v>
      </c>
      <c r="O21" s="50" t="n">
        <v>1</v>
      </c>
      <c r="P21" s="42" t="s">
        <v>22</v>
      </c>
      <c r="Q21" s="43" t="n">
        <v>0</v>
      </c>
      <c r="S21" s="84" t="s">
        <v>65</v>
      </c>
      <c r="T21" s="85" t="s">
        <v>70</v>
      </c>
      <c r="U21" s="86" t="n">
        <v>35</v>
      </c>
      <c r="W21" s="47" t="s">
        <v>71</v>
      </c>
    </row>
    <row r="22" customFormat="false" ht="13.8" hidden="false" customHeight="false" outlineLevel="0" collapsed="false">
      <c r="B22" s="19"/>
      <c r="C22" s="73" t="s">
        <v>60</v>
      </c>
      <c r="D22" s="81" t="s">
        <v>56</v>
      </c>
      <c r="E22" s="82" t="n">
        <v>3</v>
      </c>
      <c r="F22" s="83" t="n">
        <f aca="false">VLOOKUP(D22,$T$5:$U$118,2,)</f>
        <v>30</v>
      </c>
      <c r="G22" s="77" t="n">
        <v>1</v>
      </c>
      <c r="H22" s="78" t="n">
        <f aca="false">CHOOSE(G22,20%,5.5%,0%)</f>
        <v>0.2</v>
      </c>
      <c r="I22" s="79" t="n">
        <f aca="false">IF(F22&lt;&gt;"??",E22*F22,"ERREUR")</f>
        <v>90</v>
      </c>
      <c r="J22" s="80" t="n">
        <f aca="false">IF(I22="","",(1+H22)*I22)</f>
        <v>108</v>
      </c>
      <c r="K22" s="26"/>
      <c r="M22" s="54" t="n">
        <f aca="false">(O22*N22)*Q22</f>
        <v>0</v>
      </c>
      <c r="N22" s="55" t="n">
        <v>1.5</v>
      </c>
      <c r="O22" s="56" t="n">
        <v>2.5</v>
      </c>
      <c r="P22" s="42" t="s">
        <v>25</v>
      </c>
      <c r="Q22" s="57" t="n">
        <v>0</v>
      </c>
      <c r="S22" s="87" t="s">
        <v>65</v>
      </c>
      <c r="T22" s="88" t="s">
        <v>72</v>
      </c>
      <c r="U22" s="89" t="n">
        <v>35</v>
      </c>
      <c r="W22" s="47" t="s">
        <v>73</v>
      </c>
    </row>
    <row r="23" customFormat="false" ht="13.8" hidden="false" customHeight="false" outlineLevel="0" collapsed="false">
      <c r="B23" s="19"/>
      <c r="C23" s="73" t="s">
        <v>60</v>
      </c>
      <c r="D23" s="74" t="s">
        <v>56</v>
      </c>
      <c r="E23" s="75" t="n">
        <v>4</v>
      </c>
      <c r="F23" s="83" t="n">
        <f aca="false">VLOOKUP(D23,$T$5:$U$118,2,)</f>
        <v>30</v>
      </c>
      <c r="G23" s="77" t="n">
        <v>1</v>
      </c>
      <c r="H23" s="78" t="n">
        <f aca="false">CHOOSE(G23,20%,5.5%,0%)</f>
        <v>0.2</v>
      </c>
      <c r="I23" s="79" t="n">
        <f aca="false">IF(F23&lt;&gt;"??",E23*F23,"ERREUR")</f>
        <v>120</v>
      </c>
      <c r="J23" s="80" t="n">
        <f aca="false">IF(I23="","",(1+H23)*I23)</f>
        <v>144</v>
      </c>
      <c r="K23" s="26"/>
      <c r="N23" s="19"/>
      <c r="O23" s="5"/>
      <c r="P23" s="58" t="s">
        <v>28</v>
      </c>
      <c r="Q23" s="59" t="n">
        <f aca="false">Q17*Q18</f>
        <v>0</v>
      </c>
      <c r="S23" s="84" t="s">
        <v>65</v>
      </c>
      <c r="T23" s="85" t="s">
        <v>74</v>
      </c>
      <c r="U23" s="86" t="n">
        <v>35</v>
      </c>
      <c r="W23" s="47" t="s">
        <v>75</v>
      </c>
    </row>
    <row r="24" customFormat="false" ht="13.8" hidden="false" customHeight="false" outlineLevel="0" collapsed="false">
      <c r="B24" s="19"/>
      <c r="C24" s="73" t="s">
        <v>60</v>
      </c>
      <c r="D24" s="81" t="s">
        <v>56</v>
      </c>
      <c r="E24" s="82" t="n">
        <v>5</v>
      </c>
      <c r="F24" s="83" t="n">
        <f aca="false">VLOOKUP(D24,$T$5:$U$118,2,)</f>
        <v>30</v>
      </c>
      <c r="G24" s="77" t="n">
        <v>1</v>
      </c>
      <c r="H24" s="78" t="n">
        <f aca="false">CHOOSE(G24,20%,5.5%,0%)</f>
        <v>0.2</v>
      </c>
      <c r="I24" s="79" t="n">
        <f aca="false">IF(F24&lt;&gt;"??",E24*F24,"ERREUR")</f>
        <v>150</v>
      </c>
      <c r="J24" s="80" t="n">
        <f aca="false">IF(I24="","",(1+H24)*I24)</f>
        <v>180</v>
      </c>
      <c r="K24" s="26"/>
      <c r="N24" s="19"/>
      <c r="O24" s="5"/>
      <c r="P24" s="58" t="s">
        <v>32</v>
      </c>
      <c r="Q24" s="59" t="e">
        <f aca="false">(((Q17*Q19)+(Q18*Q19))*2)-(#REF!+#REF!+#REF!)</f>
        <v>#REF!</v>
      </c>
      <c r="S24" s="87" t="s">
        <v>65</v>
      </c>
      <c r="T24" s="88" t="s">
        <v>76</v>
      </c>
      <c r="U24" s="89" t="n">
        <v>35</v>
      </c>
      <c r="W24" s="47" t="s">
        <v>77</v>
      </c>
    </row>
    <row r="25" customFormat="false" ht="13.8" hidden="false" customHeight="false" outlineLevel="0" collapsed="false">
      <c r="B25" s="19"/>
      <c r="C25" s="73" t="s">
        <v>60</v>
      </c>
      <c r="D25" s="81" t="s">
        <v>56</v>
      </c>
      <c r="E25" s="82" t="n">
        <v>6</v>
      </c>
      <c r="F25" s="83" t="n">
        <f aca="false">VLOOKUP(D25,$T$5:$U$118,2,)</f>
        <v>30</v>
      </c>
      <c r="G25" s="77" t="n">
        <v>1</v>
      </c>
      <c r="H25" s="78" t="n">
        <f aca="false">CHOOSE(G25,20%,5.5%,0%)</f>
        <v>0.2</v>
      </c>
      <c r="I25" s="79" t="n">
        <f aca="false">IF(F25&lt;&gt;"??",E25*F25,"ERREUR")</f>
        <v>180</v>
      </c>
      <c r="J25" s="80" t="n">
        <f aca="false">IF(I25="","",(1+H25)*I25)</f>
        <v>216</v>
      </c>
      <c r="K25" s="26"/>
      <c r="N25" s="19"/>
      <c r="O25" s="5"/>
      <c r="P25" s="58" t="s">
        <v>37</v>
      </c>
      <c r="Q25" s="59" t="e">
        <f aca="false">IF(#REF!&lt;0,0,(#REF!*Q20)*2)</f>
        <v>#REF!</v>
      </c>
      <c r="S25" s="84" t="s">
        <v>65</v>
      </c>
      <c r="T25" s="85" t="s">
        <v>78</v>
      </c>
      <c r="U25" s="86" t="n">
        <v>35</v>
      </c>
      <c r="W25" s="47" t="s">
        <v>79</v>
      </c>
    </row>
    <row r="26" customFormat="false" ht="13.8" hidden="false" customHeight="false" outlineLevel="0" collapsed="false">
      <c r="B26" s="19"/>
      <c r="C26" s="73" t="s">
        <v>60</v>
      </c>
      <c r="D26" s="81" t="s">
        <v>56</v>
      </c>
      <c r="E26" s="82" t="n">
        <v>7</v>
      </c>
      <c r="F26" s="83" t="n">
        <f aca="false">VLOOKUP(D26,$T$5:$U$118,2,)</f>
        <v>30</v>
      </c>
      <c r="G26" s="77" t="n">
        <v>1</v>
      </c>
      <c r="H26" s="78" t="n">
        <f aca="false">CHOOSE(G26,20%,5.5%,0%)</f>
        <v>0.2</v>
      </c>
      <c r="I26" s="79" t="n">
        <f aca="false">IF(F26&lt;&gt;"??",E26*F26,"ERREUR")</f>
        <v>210</v>
      </c>
      <c r="J26" s="80" t="n">
        <f aca="false">IF(I26="","",(1+H26)*I26)</f>
        <v>252</v>
      </c>
      <c r="K26" s="26"/>
      <c r="N26" s="19"/>
      <c r="O26" s="5"/>
      <c r="P26" s="58" t="s">
        <v>41</v>
      </c>
      <c r="Q26" s="59" t="e">
        <f aca="false">#REF!*2</f>
        <v>#REF!</v>
      </c>
      <c r="S26" s="87" t="s">
        <v>65</v>
      </c>
      <c r="T26" s="88" t="s">
        <v>80</v>
      </c>
      <c r="U26" s="89" t="n">
        <v>35</v>
      </c>
      <c r="W26" s="47"/>
    </row>
    <row r="27" customFormat="false" ht="13.8" hidden="false" customHeight="false" outlineLevel="0" collapsed="false">
      <c r="B27" s="19"/>
      <c r="C27" s="73" t="s">
        <v>60</v>
      </c>
      <c r="D27" s="81" t="s">
        <v>56</v>
      </c>
      <c r="E27" s="82" t="n">
        <v>8</v>
      </c>
      <c r="F27" s="83" t="n">
        <f aca="false">VLOOKUP(D27,$T$5:$U$118,2,)</f>
        <v>30</v>
      </c>
      <c r="G27" s="77" t="n">
        <v>1</v>
      </c>
      <c r="H27" s="78" t="n">
        <f aca="false">CHOOSE(G27,20%,5.5%,0%)</f>
        <v>0.2</v>
      </c>
      <c r="I27" s="79" t="n">
        <f aca="false">IF(F27&lt;&gt;"??",E27*F27,"ERREUR")</f>
        <v>240</v>
      </c>
      <c r="J27" s="80" t="n">
        <f aca="false">IF(I27="","",(1+H27)*I27)</f>
        <v>288</v>
      </c>
      <c r="K27" s="26"/>
      <c r="N27" s="66"/>
      <c r="O27" s="67"/>
      <c r="P27" s="68" t="s">
        <v>46</v>
      </c>
      <c r="Q27" s="69" t="e">
        <f aca="false">((Q17+Q18)*2)-(#REF!+#REF!)</f>
        <v>#REF!</v>
      </c>
      <c r="S27" s="84" t="s">
        <v>65</v>
      </c>
      <c r="T27" s="85" t="s">
        <v>81</v>
      </c>
      <c r="U27" s="86" t="n">
        <v>35</v>
      </c>
      <c r="W27" s="47"/>
    </row>
    <row r="28" customFormat="false" ht="13.8" hidden="false" customHeight="false" outlineLevel="0" collapsed="false">
      <c r="A28" s="5"/>
      <c r="B28" s="90"/>
      <c r="C28" s="73" t="s">
        <v>60</v>
      </c>
      <c r="D28" s="81" t="s">
        <v>56</v>
      </c>
      <c r="E28" s="82" t="n">
        <v>9</v>
      </c>
      <c r="F28" s="80" t="n">
        <f aca="false">VLOOKUP(D28,$T$5:$U$118,2,)</f>
        <v>30</v>
      </c>
      <c r="G28" s="77" t="n">
        <v>1</v>
      </c>
      <c r="H28" s="78" t="n">
        <f aca="false">CHOOSE(G28,20%,5.5%,0%)</f>
        <v>0.2</v>
      </c>
      <c r="I28" s="79" t="n">
        <f aca="false">IF(F28&lt;&gt;"??",E28*F28,"ERREUR")</f>
        <v>270</v>
      </c>
      <c r="J28" s="80" t="n">
        <f aca="false">IF(I28="","",(1+H28)*I28)</f>
        <v>324</v>
      </c>
      <c r="K28" s="26"/>
      <c r="L28" s="3"/>
      <c r="M28" s="3"/>
      <c r="S28" s="87" t="s">
        <v>65</v>
      </c>
      <c r="T28" s="88" t="s">
        <v>82</v>
      </c>
      <c r="U28" s="89" t="n">
        <v>35</v>
      </c>
      <c r="W28" s="47"/>
    </row>
    <row r="29" customFormat="false" ht="15" hidden="false" customHeight="false" outlineLevel="0" collapsed="false">
      <c r="A29" s="5"/>
      <c r="B29" s="90"/>
      <c r="C29" s="91"/>
      <c r="D29" s="15"/>
      <c r="E29" s="15"/>
      <c r="F29" s="15"/>
      <c r="G29" s="15"/>
      <c r="H29" s="15"/>
      <c r="I29" s="15"/>
      <c r="J29" s="18"/>
      <c r="K29" s="92"/>
      <c r="L29" s="3"/>
      <c r="M29" s="3"/>
      <c r="N29" s="6" t="s">
        <v>0</v>
      </c>
      <c r="O29" s="6"/>
      <c r="P29" s="6"/>
      <c r="Q29" s="7" t="s">
        <v>1</v>
      </c>
      <c r="S29" s="84" t="s">
        <v>65</v>
      </c>
      <c r="T29" s="85" t="s">
        <v>83</v>
      </c>
      <c r="U29" s="86" t="n">
        <v>35</v>
      </c>
      <c r="W29" s="47"/>
    </row>
    <row r="30" customFormat="false" ht="15" hidden="false" customHeight="false" outlineLevel="0" collapsed="false">
      <c r="A30" s="5"/>
      <c r="B30" s="90"/>
      <c r="C30" s="93"/>
      <c r="D30" s="5"/>
      <c r="E30" s="5"/>
      <c r="F30" s="5"/>
      <c r="G30" s="5"/>
      <c r="H30" s="5"/>
      <c r="I30" s="5"/>
      <c r="J30" s="26"/>
      <c r="K30" s="92"/>
      <c r="L30" s="3"/>
      <c r="M30" s="3"/>
      <c r="N30" s="19"/>
      <c r="O30" s="5"/>
      <c r="P30" s="20" t="s">
        <v>5</v>
      </c>
      <c r="Q30" s="21" t="n">
        <v>0</v>
      </c>
      <c r="S30" s="87" t="s">
        <v>65</v>
      </c>
      <c r="T30" s="88" t="s">
        <v>83</v>
      </c>
      <c r="U30" s="89" t="n">
        <v>35</v>
      </c>
      <c r="W30" s="94"/>
    </row>
    <row r="31" customFormat="false" ht="13.8" hidden="false" customHeight="false" outlineLevel="0" collapsed="false">
      <c r="A31" s="5"/>
      <c r="B31" s="90"/>
      <c r="C31" s="93"/>
      <c r="D31" s="5"/>
      <c r="E31" s="5"/>
      <c r="F31" s="5"/>
      <c r="G31" s="5"/>
      <c r="H31" s="5"/>
      <c r="I31" s="5"/>
      <c r="J31" s="26"/>
      <c r="K31" s="26"/>
      <c r="L31" s="3"/>
      <c r="M31" s="3"/>
      <c r="N31" s="19"/>
      <c r="O31" s="5"/>
      <c r="P31" s="20" t="s">
        <v>7</v>
      </c>
      <c r="Q31" s="27" t="n">
        <v>0</v>
      </c>
      <c r="S31" s="84" t="s">
        <v>65</v>
      </c>
      <c r="T31" s="85" t="s">
        <v>84</v>
      </c>
      <c r="U31" s="86" t="n">
        <v>35</v>
      </c>
      <c r="W31" s="2" t="s">
        <v>85</v>
      </c>
    </row>
    <row r="32" customFormat="false" ht="15" hidden="false" customHeight="false" outlineLevel="0" collapsed="false">
      <c r="A32" s="5"/>
      <c r="B32" s="90"/>
      <c r="C32" s="93"/>
      <c r="D32" s="5"/>
      <c r="E32" s="5"/>
      <c r="F32" s="5"/>
      <c r="G32" s="5"/>
      <c r="H32" s="5"/>
      <c r="I32" s="5"/>
      <c r="J32" s="26"/>
      <c r="K32" s="26"/>
      <c r="L32" s="3"/>
      <c r="M32" s="29" t="s">
        <v>11</v>
      </c>
      <c r="N32" s="30" t="s">
        <v>12</v>
      </c>
      <c r="O32" s="31" t="s">
        <v>13</v>
      </c>
      <c r="P32" s="20" t="s">
        <v>14</v>
      </c>
      <c r="Q32" s="32" t="n">
        <v>0</v>
      </c>
      <c r="S32" s="87" t="s">
        <v>65</v>
      </c>
      <c r="T32" s="88" t="s">
        <v>86</v>
      </c>
      <c r="U32" s="89" t="n">
        <v>35</v>
      </c>
    </row>
    <row r="33" customFormat="false" ht="15" hidden="false" customHeight="false" outlineLevel="0" collapsed="false">
      <c r="A33" s="5"/>
      <c r="B33" s="90"/>
      <c r="C33" s="93"/>
      <c r="D33" s="5"/>
      <c r="E33" s="5"/>
      <c r="F33" s="5"/>
      <c r="G33" s="5"/>
      <c r="H33" s="5"/>
      <c r="I33" s="5"/>
      <c r="J33" s="26"/>
      <c r="K33" s="26"/>
      <c r="L33" s="3"/>
      <c r="M33" s="39" t="n">
        <f aca="false">(O33*N33)*Q33</f>
        <v>0</v>
      </c>
      <c r="N33" s="40" t="n">
        <v>0.9</v>
      </c>
      <c r="O33" s="41" t="n">
        <v>2.1</v>
      </c>
      <c r="P33" s="42" t="s">
        <v>19</v>
      </c>
      <c r="Q33" s="43" t="n">
        <v>0</v>
      </c>
      <c r="S33" s="84" t="s">
        <v>65</v>
      </c>
      <c r="T33" s="85" t="s">
        <v>87</v>
      </c>
      <c r="U33" s="86" t="n">
        <v>35</v>
      </c>
    </row>
    <row r="34" customFormat="false" ht="15" hidden="false" customHeight="false" outlineLevel="0" collapsed="false">
      <c r="A34" s="5"/>
      <c r="B34" s="90"/>
      <c r="C34" s="93"/>
      <c r="D34" s="5"/>
      <c r="E34" s="5"/>
      <c r="F34" s="5"/>
      <c r="G34" s="5"/>
      <c r="H34" s="5"/>
      <c r="I34" s="5"/>
      <c r="J34" s="26"/>
      <c r="K34" s="26"/>
      <c r="L34" s="3"/>
      <c r="M34" s="39" t="n">
        <f aca="false">(O34*N34)*Q34</f>
        <v>0</v>
      </c>
      <c r="N34" s="49" t="n">
        <v>1</v>
      </c>
      <c r="O34" s="50" t="n">
        <v>1</v>
      </c>
      <c r="P34" s="42" t="s">
        <v>22</v>
      </c>
      <c r="Q34" s="43" t="n">
        <v>0</v>
      </c>
      <c r="S34" s="87" t="s">
        <v>65</v>
      </c>
      <c r="T34" s="88" t="s">
        <v>74</v>
      </c>
      <c r="U34" s="89" t="n">
        <v>35</v>
      </c>
    </row>
    <row r="35" customFormat="false" ht="15" hidden="false" customHeight="false" outlineLevel="0" collapsed="false">
      <c r="B35" s="19"/>
      <c r="C35" s="93"/>
      <c r="D35" s="5"/>
      <c r="E35" s="5"/>
      <c r="F35" s="5"/>
      <c r="G35" s="5"/>
      <c r="H35" s="5"/>
      <c r="I35" s="5"/>
      <c r="J35" s="26"/>
      <c r="K35" s="26"/>
      <c r="M35" s="54" t="n">
        <f aca="false">(O35*N35)*Q35</f>
        <v>0</v>
      </c>
      <c r="N35" s="55" t="n">
        <v>1.5</v>
      </c>
      <c r="O35" s="56" t="n">
        <v>2.5</v>
      </c>
      <c r="P35" s="42" t="s">
        <v>25</v>
      </c>
      <c r="Q35" s="57" t="n">
        <v>0</v>
      </c>
      <c r="S35" s="84" t="s">
        <v>65</v>
      </c>
      <c r="T35" s="85" t="s">
        <v>76</v>
      </c>
      <c r="U35" s="86" t="n">
        <v>35</v>
      </c>
    </row>
    <row r="36" customFormat="false" ht="15" hidden="false" customHeight="false" outlineLevel="0" collapsed="false">
      <c r="B36" s="19"/>
      <c r="C36" s="93"/>
      <c r="D36" s="5"/>
      <c r="E36" s="5"/>
      <c r="F36" s="5"/>
      <c r="G36" s="5"/>
      <c r="H36" s="5"/>
      <c r="I36" s="5"/>
      <c r="J36" s="26"/>
      <c r="K36" s="26"/>
      <c r="M36" s="3"/>
      <c r="N36" s="19"/>
      <c r="O36" s="5"/>
      <c r="P36" s="58" t="s">
        <v>28</v>
      </c>
      <c r="Q36" s="59" t="n">
        <f aca="false">Q30*Q31</f>
        <v>0</v>
      </c>
      <c r="S36" s="87" t="s">
        <v>65</v>
      </c>
      <c r="T36" s="88" t="s">
        <v>78</v>
      </c>
      <c r="U36" s="89" t="n">
        <v>35</v>
      </c>
    </row>
    <row r="37" customFormat="false" ht="15" hidden="false" customHeight="false" outlineLevel="0" collapsed="false">
      <c r="B37" s="19"/>
      <c r="C37" s="93"/>
      <c r="D37" s="5"/>
      <c r="E37" s="5"/>
      <c r="F37" s="5"/>
      <c r="G37" s="5"/>
      <c r="H37" s="5"/>
      <c r="I37" s="5"/>
      <c r="J37" s="26"/>
      <c r="K37" s="26"/>
      <c r="M37" s="3"/>
      <c r="N37" s="19"/>
      <c r="O37" s="5"/>
      <c r="P37" s="58" t="s">
        <v>32</v>
      </c>
      <c r="Q37" s="59" t="e">
        <f aca="false">(((Q30*Q32)+(Q31*Q32))*2)-(#REF!+#REF!+#REF!)</f>
        <v>#REF!</v>
      </c>
      <c r="S37" s="84" t="s">
        <v>65</v>
      </c>
      <c r="T37" s="85" t="s">
        <v>80</v>
      </c>
      <c r="U37" s="86" t="n">
        <v>35</v>
      </c>
    </row>
    <row r="38" customFormat="false" ht="15" hidden="false" customHeight="false" outlineLevel="0" collapsed="false">
      <c r="B38" s="19"/>
      <c r="C38" s="93"/>
      <c r="D38" s="5"/>
      <c r="E38" s="5"/>
      <c r="F38" s="5"/>
      <c r="G38" s="5"/>
      <c r="H38" s="5"/>
      <c r="I38" s="5"/>
      <c r="J38" s="26"/>
      <c r="K38" s="26"/>
      <c r="N38" s="19"/>
      <c r="O38" s="5"/>
      <c r="P38" s="58" t="s">
        <v>37</v>
      </c>
      <c r="Q38" s="59" t="e">
        <f aca="false">IF(#REF!&lt;0,0,(#REF!*Q33)*2)</f>
        <v>#REF!</v>
      </c>
      <c r="S38" s="87" t="s">
        <v>65</v>
      </c>
      <c r="T38" s="88" t="s">
        <v>81</v>
      </c>
      <c r="U38" s="89" t="n">
        <v>35</v>
      </c>
    </row>
    <row r="39" customFormat="false" ht="15" hidden="false" customHeight="false" outlineLevel="0" collapsed="false">
      <c r="B39" s="19"/>
      <c r="C39" s="93"/>
      <c r="D39" s="5"/>
      <c r="E39" s="5"/>
      <c r="F39" s="5"/>
      <c r="G39" s="5"/>
      <c r="H39" s="5"/>
      <c r="I39" s="5"/>
      <c r="J39" s="26"/>
      <c r="K39" s="26"/>
      <c r="N39" s="19"/>
      <c r="O39" s="5"/>
      <c r="P39" s="58" t="s">
        <v>41</v>
      </c>
      <c r="Q39" s="59" t="e">
        <f aca="false">#REF!*2</f>
        <v>#REF!</v>
      </c>
      <c r="S39" s="84" t="s">
        <v>65</v>
      </c>
      <c r="T39" s="85" t="s">
        <v>82</v>
      </c>
      <c r="U39" s="86" t="n">
        <v>35</v>
      </c>
    </row>
    <row r="40" customFormat="false" ht="15" hidden="false" customHeight="false" outlineLevel="0" collapsed="false">
      <c r="B40" s="19"/>
      <c r="C40" s="93"/>
      <c r="D40" s="5"/>
      <c r="E40" s="5"/>
      <c r="F40" s="5"/>
      <c r="G40" s="5"/>
      <c r="H40" s="5"/>
      <c r="I40" s="5"/>
      <c r="J40" s="26"/>
      <c r="K40" s="26"/>
      <c r="N40" s="66"/>
      <c r="O40" s="67"/>
      <c r="P40" s="68" t="s">
        <v>46</v>
      </c>
      <c r="Q40" s="69" t="e">
        <f aca="false">((Q30+Q31)*2)-(#REF!+#REF!)</f>
        <v>#REF!</v>
      </c>
      <c r="S40" s="87" t="s">
        <v>65</v>
      </c>
      <c r="T40" s="88" t="s">
        <v>83</v>
      </c>
      <c r="U40" s="89" t="n">
        <v>35</v>
      </c>
    </row>
    <row r="41" customFormat="false" ht="15" hidden="false" customHeight="false" outlineLevel="0" collapsed="false">
      <c r="B41" s="19"/>
      <c r="C41" s="93"/>
      <c r="D41" s="5"/>
      <c r="E41" s="5"/>
      <c r="F41" s="5"/>
      <c r="G41" s="5"/>
      <c r="H41" s="5"/>
      <c r="I41" s="5"/>
      <c r="J41" s="26"/>
      <c r="K41" s="26"/>
      <c r="S41" s="84" t="s">
        <v>65</v>
      </c>
      <c r="T41" s="85" t="s">
        <v>83</v>
      </c>
      <c r="U41" s="86" t="n">
        <v>35</v>
      </c>
    </row>
    <row r="42" customFormat="false" ht="15" hidden="false" customHeight="false" outlineLevel="0" collapsed="false">
      <c r="B42" s="19"/>
      <c r="C42" s="93"/>
      <c r="D42" s="5"/>
      <c r="E42" s="5"/>
      <c r="F42" s="5"/>
      <c r="G42" s="5"/>
      <c r="H42" s="5"/>
      <c r="I42" s="5"/>
      <c r="J42" s="26"/>
      <c r="K42" s="26"/>
      <c r="N42" s="6" t="s">
        <v>0</v>
      </c>
      <c r="O42" s="6"/>
      <c r="P42" s="6"/>
      <c r="Q42" s="7" t="s">
        <v>1</v>
      </c>
      <c r="S42" s="87" t="s">
        <v>65</v>
      </c>
      <c r="T42" s="88" t="s">
        <v>84</v>
      </c>
      <c r="U42" s="89" t="n">
        <v>35</v>
      </c>
    </row>
    <row r="43" customFormat="false" ht="15" hidden="false" customHeight="false" outlineLevel="0" collapsed="false">
      <c r="B43" s="19"/>
      <c r="C43" s="93"/>
      <c r="D43" s="5"/>
      <c r="E43" s="5"/>
      <c r="F43" s="5"/>
      <c r="G43" s="5"/>
      <c r="H43" s="5"/>
      <c r="I43" s="5"/>
      <c r="J43" s="26"/>
      <c r="K43" s="26"/>
      <c r="N43" s="19"/>
      <c r="O43" s="5"/>
      <c r="P43" s="20" t="s">
        <v>5</v>
      </c>
      <c r="Q43" s="21" t="n">
        <v>0</v>
      </c>
      <c r="S43" s="84" t="s">
        <v>65</v>
      </c>
      <c r="T43" s="85" t="s">
        <v>86</v>
      </c>
      <c r="U43" s="86" t="n">
        <v>35</v>
      </c>
    </row>
    <row r="44" customFormat="false" ht="15" hidden="false" customHeight="false" outlineLevel="0" collapsed="false">
      <c r="B44" s="19"/>
      <c r="C44" s="93"/>
      <c r="D44" s="5"/>
      <c r="E44" s="5"/>
      <c r="F44" s="5"/>
      <c r="G44" s="5"/>
      <c r="H44" s="5"/>
      <c r="I44" s="5"/>
      <c r="J44" s="26"/>
      <c r="K44" s="26"/>
      <c r="M44" s="95"/>
      <c r="N44" s="19"/>
      <c r="O44" s="5"/>
      <c r="P44" s="20" t="s">
        <v>7</v>
      </c>
      <c r="Q44" s="27" t="n">
        <v>0</v>
      </c>
      <c r="S44" s="96" t="s">
        <v>88</v>
      </c>
      <c r="T44" s="97" t="s">
        <v>89</v>
      </c>
      <c r="U44" s="98" t="n">
        <v>35</v>
      </c>
    </row>
    <row r="45" customFormat="false" ht="15" hidden="false" customHeight="false" outlineLevel="0" collapsed="false">
      <c r="B45" s="19"/>
      <c r="C45" s="93"/>
      <c r="D45" s="5"/>
      <c r="E45" s="5"/>
      <c r="F45" s="5"/>
      <c r="G45" s="5"/>
      <c r="H45" s="5"/>
      <c r="I45" s="5"/>
      <c r="J45" s="26"/>
      <c r="K45" s="26"/>
      <c r="M45" s="29" t="s">
        <v>11</v>
      </c>
      <c r="N45" s="30" t="s">
        <v>12</v>
      </c>
      <c r="O45" s="31" t="s">
        <v>13</v>
      </c>
      <c r="P45" s="20" t="s">
        <v>14</v>
      </c>
      <c r="Q45" s="32" t="n">
        <v>0</v>
      </c>
      <c r="S45" s="99" t="s">
        <v>88</v>
      </c>
      <c r="T45" s="100" t="s">
        <v>90</v>
      </c>
      <c r="U45" s="101" t="n">
        <v>35</v>
      </c>
    </row>
    <row r="46" customFormat="false" ht="15" hidden="false" customHeight="false" outlineLevel="0" collapsed="false">
      <c r="B46" s="19"/>
      <c r="C46" s="93"/>
      <c r="D46" s="5"/>
      <c r="E46" s="5"/>
      <c r="F46" s="5"/>
      <c r="G46" s="5"/>
      <c r="H46" s="5"/>
      <c r="I46" s="5"/>
      <c r="J46" s="26"/>
      <c r="K46" s="26"/>
      <c r="M46" s="39" t="n">
        <f aca="false">(O46*N46)*Q46</f>
        <v>0</v>
      </c>
      <c r="N46" s="40" t="n">
        <v>0.9</v>
      </c>
      <c r="O46" s="41" t="n">
        <v>2.1</v>
      </c>
      <c r="P46" s="42" t="s">
        <v>19</v>
      </c>
      <c r="Q46" s="43" t="n">
        <v>0</v>
      </c>
      <c r="S46" s="96" t="s">
        <v>88</v>
      </c>
      <c r="T46" s="97" t="s">
        <v>91</v>
      </c>
      <c r="U46" s="98" t="n">
        <v>35</v>
      </c>
    </row>
    <row r="47" customFormat="false" ht="15" hidden="false" customHeight="false" outlineLevel="0" collapsed="false">
      <c r="B47" s="19"/>
      <c r="C47" s="93"/>
      <c r="D47" s="5"/>
      <c r="E47" s="5"/>
      <c r="F47" s="5"/>
      <c r="G47" s="5"/>
      <c r="H47" s="5"/>
      <c r="I47" s="5"/>
      <c r="J47" s="26"/>
      <c r="K47" s="26"/>
      <c r="M47" s="39" t="n">
        <f aca="false">(O47*N47)*Q47</f>
        <v>0</v>
      </c>
      <c r="N47" s="49" t="n">
        <v>1</v>
      </c>
      <c r="O47" s="50" t="n">
        <v>1</v>
      </c>
      <c r="P47" s="42" t="s">
        <v>22</v>
      </c>
      <c r="Q47" s="43" t="n">
        <v>0</v>
      </c>
      <c r="S47" s="99" t="s">
        <v>88</v>
      </c>
      <c r="T47" s="100" t="s">
        <v>92</v>
      </c>
      <c r="U47" s="101" t="n">
        <v>35</v>
      </c>
    </row>
    <row r="48" customFormat="false" ht="15" hidden="false" customHeight="false" outlineLevel="0" collapsed="false">
      <c r="B48" s="19"/>
      <c r="C48" s="93"/>
      <c r="D48" s="5"/>
      <c r="E48" s="5"/>
      <c r="F48" s="5"/>
      <c r="G48" s="5"/>
      <c r="H48" s="5"/>
      <c r="I48" s="5"/>
      <c r="J48" s="26"/>
      <c r="K48" s="26"/>
      <c r="M48" s="54" t="n">
        <f aca="false">(O48*N48)*Q48</f>
        <v>0</v>
      </c>
      <c r="N48" s="55" t="n">
        <v>1.5</v>
      </c>
      <c r="O48" s="56" t="n">
        <v>2.5</v>
      </c>
      <c r="P48" s="42" t="s">
        <v>25</v>
      </c>
      <c r="Q48" s="57" t="n">
        <v>0</v>
      </c>
      <c r="S48" s="96" t="s">
        <v>88</v>
      </c>
      <c r="T48" s="97" t="s">
        <v>93</v>
      </c>
      <c r="U48" s="98" t="n">
        <v>35</v>
      </c>
    </row>
    <row r="49" customFormat="false" ht="15" hidden="false" customHeight="false" outlineLevel="0" collapsed="false">
      <c r="B49" s="19"/>
      <c r="C49" s="93"/>
      <c r="D49" s="5"/>
      <c r="E49" s="5"/>
      <c r="F49" s="5"/>
      <c r="G49" s="5"/>
      <c r="H49" s="5"/>
      <c r="I49" s="5"/>
      <c r="J49" s="26"/>
      <c r="K49" s="26"/>
      <c r="N49" s="19"/>
      <c r="O49" s="5"/>
      <c r="P49" s="58" t="s">
        <v>28</v>
      </c>
      <c r="Q49" s="59" t="n">
        <f aca="false">Q43*Q44</f>
        <v>0</v>
      </c>
      <c r="S49" s="99" t="s">
        <v>88</v>
      </c>
      <c r="T49" s="100" t="s">
        <v>94</v>
      </c>
      <c r="U49" s="101" t="n">
        <v>35</v>
      </c>
    </row>
    <row r="50" customFormat="false" ht="15" hidden="false" customHeight="false" outlineLevel="0" collapsed="false">
      <c r="B50" s="19"/>
      <c r="C50" s="93"/>
      <c r="D50" s="5"/>
      <c r="E50" s="5"/>
      <c r="F50" s="5"/>
      <c r="G50" s="5"/>
      <c r="H50" s="5"/>
      <c r="I50" s="5"/>
      <c r="J50" s="26"/>
      <c r="K50" s="26"/>
      <c r="N50" s="19"/>
      <c r="O50" s="5"/>
      <c r="P50" s="58" t="s">
        <v>32</v>
      </c>
      <c r="Q50" s="59" t="e">
        <f aca="false">(((Q43*Q45)+(Q44*Q45))*2)-(#REF!+#REF!+#REF!)</f>
        <v>#REF!</v>
      </c>
      <c r="S50" s="96" t="s">
        <v>88</v>
      </c>
      <c r="T50" s="97" t="s">
        <v>95</v>
      </c>
      <c r="U50" s="98" t="n">
        <v>35</v>
      </c>
    </row>
    <row r="51" customFormat="false" ht="15" hidden="false" customHeight="false" outlineLevel="0" collapsed="false">
      <c r="B51" s="19"/>
      <c r="C51" s="93"/>
      <c r="D51" s="5"/>
      <c r="E51" s="5"/>
      <c r="F51" s="5"/>
      <c r="G51" s="5"/>
      <c r="H51" s="5"/>
      <c r="I51" s="5"/>
      <c r="J51" s="26"/>
      <c r="K51" s="26"/>
      <c r="N51" s="19"/>
      <c r="O51" s="5"/>
      <c r="P51" s="58" t="s">
        <v>37</v>
      </c>
      <c r="Q51" s="59" t="e">
        <f aca="false">IF(#REF!&lt;0,0,(#REF!*Q46)*2)</f>
        <v>#REF!</v>
      </c>
      <c r="S51" s="99" t="s">
        <v>88</v>
      </c>
      <c r="T51" s="100" t="s">
        <v>96</v>
      </c>
      <c r="U51" s="101" t="n">
        <v>35</v>
      </c>
    </row>
    <row r="52" customFormat="false" ht="15" hidden="false" customHeight="false" outlineLevel="0" collapsed="false">
      <c r="B52" s="19"/>
      <c r="C52" s="93"/>
      <c r="D52" s="5"/>
      <c r="E52" s="5"/>
      <c r="F52" s="5"/>
      <c r="G52" s="5"/>
      <c r="H52" s="5"/>
      <c r="I52" s="5"/>
      <c r="J52" s="26"/>
      <c r="K52" s="26"/>
      <c r="N52" s="19"/>
      <c r="O52" s="5"/>
      <c r="P52" s="58" t="s">
        <v>41</v>
      </c>
      <c r="Q52" s="59" t="e">
        <f aca="false">#REF!*2</f>
        <v>#REF!</v>
      </c>
      <c r="S52" s="96" t="s">
        <v>88</v>
      </c>
      <c r="T52" s="97" t="s">
        <v>97</v>
      </c>
      <c r="U52" s="98" t="n">
        <v>35</v>
      </c>
    </row>
    <row r="53" customFormat="false" ht="15" hidden="false" customHeight="false" outlineLevel="0" collapsed="false">
      <c r="B53" s="19"/>
      <c r="C53" s="93"/>
      <c r="D53" s="5"/>
      <c r="E53" s="5"/>
      <c r="F53" s="5"/>
      <c r="G53" s="5"/>
      <c r="H53" s="5"/>
      <c r="I53" s="5"/>
      <c r="J53" s="26"/>
      <c r="K53" s="26"/>
      <c r="N53" s="66"/>
      <c r="O53" s="67"/>
      <c r="P53" s="68" t="s">
        <v>46</v>
      </c>
      <c r="Q53" s="69" t="e">
        <f aca="false">((Q43+Q44)*2)-(#REF!+#REF!)</f>
        <v>#REF!</v>
      </c>
      <c r="S53" s="99" t="s">
        <v>88</v>
      </c>
      <c r="T53" s="100" t="s">
        <v>98</v>
      </c>
      <c r="U53" s="101" t="n">
        <v>35</v>
      </c>
    </row>
    <row r="54" customFormat="false" ht="15" hidden="false" customHeight="false" outlineLevel="0" collapsed="false">
      <c r="B54" s="19"/>
      <c r="C54" s="93"/>
      <c r="D54" s="5"/>
      <c r="E54" s="5"/>
      <c r="F54" s="5"/>
      <c r="G54" s="5"/>
      <c r="H54" s="5"/>
      <c r="I54" s="5"/>
      <c r="J54" s="26"/>
      <c r="K54" s="26"/>
      <c r="S54" s="96" t="s">
        <v>88</v>
      </c>
      <c r="T54" s="97" t="s">
        <v>99</v>
      </c>
      <c r="U54" s="98" t="n">
        <v>35</v>
      </c>
    </row>
    <row r="55" customFormat="false" ht="15" hidden="false" customHeight="false" outlineLevel="0" collapsed="false">
      <c r="B55" s="19"/>
      <c r="C55" s="93" t="n">
        <v>1</v>
      </c>
      <c r="D55" s="5"/>
      <c r="E55" s="5"/>
      <c r="F55" s="5"/>
      <c r="G55" s="5"/>
      <c r="H55" s="5"/>
      <c r="I55" s="5"/>
      <c r="J55" s="26"/>
      <c r="K55" s="26"/>
      <c r="N55" s="6" t="s">
        <v>0</v>
      </c>
      <c r="O55" s="6"/>
      <c r="P55" s="6"/>
      <c r="Q55" s="7" t="s">
        <v>1</v>
      </c>
      <c r="S55" s="99" t="s">
        <v>88</v>
      </c>
      <c r="T55" s="100" t="s">
        <v>100</v>
      </c>
      <c r="U55" s="101" t="n">
        <v>35</v>
      </c>
    </row>
    <row r="56" customFormat="false" ht="15" hidden="false" customHeight="false" outlineLevel="0" collapsed="false">
      <c r="B56" s="19"/>
      <c r="C56" s="93"/>
      <c r="D56" s="5"/>
      <c r="E56" s="5"/>
      <c r="F56" s="5"/>
      <c r="G56" s="5"/>
      <c r="H56" s="5"/>
      <c r="I56" s="5"/>
      <c r="J56" s="26"/>
      <c r="K56" s="26"/>
      <c r="N56" s="19"/>
      <c r="O56" s="5"/>
      <c r="P56" s="20" t="s">
        <v>5</v>
      </c>
      <c r="Q56" s="21" t="n">
        <v>0</v>
      </c>
      <c r="S56" s="96" t="s">
        <v>88</v>
      </c>
      <c r="T56" s="97" t="s">
        <v>101</v>
      </c>
      <c r="U56" s="98" t="n">
        <v>35</v>
      </c>
    </row>
    <row r="57" customFormat="false" ht="15" hidden="false" customHeight="false" outlineLevel="0" collapsed="false">
      <c r="B57" s="19"/>
      <c r="C57" s="93"/>
      <c r="D57" s="5"/>
      <c r="E57" s="5"/>
      <c r="F57" s="5"/>
      <c r="G57" s="5"/>
      <c r="H57" s="5"/>
      <c r="I57" s="5"/>
      <c r="J57" s="26"/>
      <c r="K57" s="26"/>
      <c r="M57" s="95"/>
      <c r="N57" s="19"/>
      <c r="O57" s="5"/>
      <c r="P57" s="20" t="s">
        <v>7</v>
      </c>
      <c r="Q57" s="27" t="n">
        <v>0</v>
      </c>
      <c r="S57" s="99" t="s">
        <v>88</v>
      </c>
      <c r="T57" s="100" t="s">
        <v>102</v>
      </c>
      <c r="U57" s="101" t="n">
        <v>35</v>
      </c>
    </row>
    <row r="58" customFormat="false" ht="15" hidden="false" customHeight="false" outlineLevel="0" collapsed="false">
      <c r="B58" s="19"/>
      <c r="C58" s="93"/>
      <c r="D58" s="5"/>
      <c r="E58" s="5"/>
      <c r="F58" s="5"/>
      <c r="G58" s="5"/>
      <c r="H58" s="5"/>
      <c r="I58" s="5"/>
      <c r="J58" s="26"/>
      <c r="K58" s="26"/>
      <c r="M58" s="29" t="s">
        <v>11</v>
      </c>
      <c r="N58" s="30" t="s">
        <v>12</v>
      </c>
      <c r="O58" s="31" t="s">
        <v>13</v>
      </c>
      <c r="P58" s="20" t="s">
        <v>14</v>
      </c>
      <c r="Q58" s="32" t="n">
        <v>0</v>
      </c>
      <c r="S58" s="102" t="s">
        <v>103</v>
      </c>
      <c r="T58" s="103" t="s">
        <v>104</v>
      </c>
      <c r="U58" s="104" t="n">
        <v>35</v>
      </c>
    </row>
    <row r="59" customFormat="false" ht="15" hidden="false" customHeight="false" outlineLevel="0" collapsed="false">
      <c r="B59" s="19"/>
      <c r="C59" s="93"/>
      <c r="D59" s="5"/>
      <c r="E59" s="5"/>
      <c r="F59" s="5"/>
      <c r="G59" s="5"/>
      <c r="H59" s="5"/>
      <c r="I59" s="5"/>
      <c r="J59" s="26"/>
      <c r="K59" s="26"/>
      <c r="M59" s="39" t="n">
        <f aca="false">(O59*N59)*Q59</f>
        <v>0</v>
      </c>
      <c r="N59" s="40" t="n">
        <v>0.9</v>
      </c>
      <c r="O59" s="41" t="n">
        <v>2.1</v>
      </c>
      <c r="P59" s="42" t="s">
        <v>19</v>
      </c>
      <c r="Q59" s="43" t="n">
        <v>0</v>
      </c>
      <c r="S59" s="105" t="s">
        <v>103</v>
      </c>
      <c r="T59" s="106" t="s">
        <v>105</v>
      </c>
      <c r="U59" s="107" t="n">
        <v>35</v>
      </c>
    </row>
    <row r="60" customFormat="false" ht="15" hidden="false" customHeight="false" outlineLevel="0" collapsed="false">
      <c r="B60" s="19"/>
      <c r="C60" s="19"/>
      <c r="D60" s="5"/>
      <c r="E60" s="5"/>
      <c r="F60" s="5"/>
      <c r="G60" s="5"/>
      <c r="H60" s="5"/>
      <c r="I60" s="5"/>
      <c r="J60" s="26"/>
      <c r="K60" s="26"/>
      <c r="M60" s="39" t="n">
        <f aca="false">(O60*N60)*Q60</f>
        <v>0</v>
      </c>
      <c r="N60" s="49" t="n">
        <v>1</v>
      </c>
      <c r="O60" s="50" t="n">
        <v>1</v>
      </c>
      <c r="P60" s="42" t="s">
        <v>22</v>
      </c>
      <c r="Q60" s="43" t="n">
        <v>0</v>
      </c>
      <c r="S60" s="102" t="s">
        <v>103</v>
      </c>
      <c r="T60" s="103" t="s">
        <v>106</v>
      </c>
      <c r="U60" s="104" t="n">
        <v>35</v>
      </c>
    </row>
    <row r="61" customFormat="false" ht="15" hidden="false" customHeight="false" outlineLevel="0" collapsed="false">
      <c r="B61" s="19"/>
      <c r="C61" s="66"/>
      <c r="D61" s="67"/>
      <c r="E61" s="67"/>
      <c r="F61" s="67"/>
      <c r="G61" s="67"/>
      <c r="H61" s="67"/>
      <c r="I61" s="67"/>
      <c r="J61" s="108"/>
      <c r="K61" s="26"/>
      <c r="M61" s="54" t="n">
        <f aca="false">(O61*N61)*Q61</f>
        <v>0</v>
      </c>
      <c r="N61" s="55" t="n">
        <v>1.5</v>
      </c>
      <c r="O61" s="56" t="n">
        <v>2.5</v>
      </c>
      <c r="P61" s="42" t="s">
        <v>25</v>
      </c>
      <c r="Q61" s="57" t="n">
        <v>0</v>
      </c>
      <c r="S61" s="105" t="s">
        <v>103</v>
      </c>
      <c r="T61" s="106" t="s">
        <v>107</v>
      </c>
      <c r="U61" s="107" t="n">
        <v>35</v>
      </c>
    </row>
    <row r="62" customFormat="false" ht="15" hidden="false" customHeight="false" outlineLevel="0" collapsed="false">
      <c r="B62" s="19"/>
      <c r="E62" s="5"/>
      <c r="F62" s="5"/>
      <c r="G62" s="5"/>
      <c r="H62" s="5"/>
      <c r="I62" s="5"/>
      <c r="J62" s="5"/>
      <c r="K62" s="26"/>
      <c r="N62" s="19"/>
      <c r="O62" s="5"/>
      <c r="P62" s="58" t="s">
        <v>28</v>
      </c>
      <c r="Q62" s="59" t="n">
        <f aca="false">Q56*Q57</f>
        <v>0</v>
      </c>
      <c r="S62" s="102" t="s">
        <v>103</v>
      </c>
      <c r="T62" s="103" t="s">
        <v>108</v>
      </c>
      <c r="U62" s="104" t="n">
        <v>35</v>
      </c>
    </row>
    <row r="63" customFormat="false" ht="15" hidden="false" customHeight="false" outlineLevel="0" collapsed="false">
      <c r="B63" s="19"/>
      <c r="C63" s="109" t="s">
        <v>109</v>
      </c>
      <c r="D63" s="109"/>
      <c r="E63" s="5"/>
      <c r="F63" s="11"/>
      <c r="G63" s="15"/>
      <c r="H63" s="15"/>
      <c r="I63" s="15"/>
      <c r="J63" s="18"/>
      <c r="K63" s="26"/>
      <c r="N63" s="19"/>
      <c r="O63" s="5"/>
      <c r="P63" s="58" t="s">
        <v>32</v>
      </c>
      <c r="Q63" s="59" t="e">
        <f aca="false">(((Q56*Q58)+(Q57*Q58))*2)-(#REF!+#REF!+#REF!)</f>
        <v>#REF!</v>
      </c>
      <c r="S63" s="105" t="s">
        <v>103</v>
      </c>
      <c r="T63" s="106" t="s">
        <v>110</v>
      </c>
      <c r="U63" s="107" t="n">
        <v>35</v>
      </c>
    </row>
    <row r="64" customFormat="false" ht="15.75" hidden="false" customHeight="false" outlineLevel="0" collapsed="false">
      <c r="B64" s="19"/>
      <c r="C64" s="109" t="s">
        <v>111</v>
      </c>
      <c r="D64" s="110" t="s">
        <v>112</v>
      </c>
      <c r="E64" s="5"/>
      <c r="F64" s="111" t="s">
        <v>113</v>
      </c>
      <c r="G64" s="111"/>
      <c r="H64" s="111"/>
      <c r="I64" s="112" t="n">
        <f aca="false">SUM(J17:J61)</f>
        <v>1782</v>
      </c>
      <c r="J64" s="112"/>
      <c r="K64" s="26"/>
      <c r="N64" s="19"/>
      <c r="O64" s="5"/>
      <c r="P64" s="58" t="s">
        <v>37</v>
      </c>
      <c r="Q64" s="59" t="e">
        <f aca="false">IF(#REF!&lt;0,0,(#REF!*Q59)*2)</f>
        <v>#REF!</v>
      </c>
      <c r="S64" s="102" t="s">
        <v>103</v>
      </c>
      <c r="T64" s="103" t="s">
        <v>114</v>
      </c>
      <c r="U64" s="104" t="n">
        <v>35</v>
      </c>
    </row>
    <row r="65" customFormat="false" ht="15.75" hidden="false" customHeight="false" outlineLevel="0" collapsed="false">
      <c r="B65" s="19"/>
      <c r="C65" s="113" t="s">
        <v>115</v>
      </c>
      <c r="D65" s="114" t="n">
        <f aca="false">SUMIF(G17:G28,1,I17:I28)*20%</f>
        <v>297</v>
      </c>
      <c r="E65" s="115"/>
      <c r="F65" s="111" t="s">
        <v>116</v>
      </c>
      <c r="G65" s="111"/>
      <c r="H65" s="111"/>
      <c r="I65" s="116" t="n">
        <f aca="false">D65+D66+D67</f>
        <v>297</v>
      </c>
      <c r="J65" s="116"/>
      <c r="K65" s="26"/>
      <c r="N65" s="19"/>
      <c r="O65" s="5"/>
      <c r="P65" s="58" t="s">
        <v>41</v>
      </c>
      <c r="Q65" s="59" t="e">
        <f aca="false">#REF!*2</f>
        <v>#REF!</v>
      </c>
      <c r="S65" s="105" t="s">
        <v>103</v>
      </c>
      <c r="T65" s="106" t="s">
        <v>117</v>
      </c>
      <c r="U65" s="107" t="n">
        <v>35</v>
      </c>
    </row>
    <row r="66" customFormat="false" ht="17.35" hidden="false" customHeight="false" outlineLevel="0" collapsed="false">
      <c r="B66" s="19"/>
      <c r="C66" s="117" t="s">
        <v>118</v>
      </c>
      <c r="D66" s="114" t="n">
        <f aca="false">SUMIF(G17:G28,2,I17:I28)*5.5%</f>
        <v>0</v>
      </c>
      <c r="E66" s="115"/>
      <c r="F66" s="118" t="s">
        <v>119</v>
      </c>
      <c r="G66" s="118"/>
      <c r="H66" s="118"/>
      <c r="I66" s="119" t="n">
        <f aca="false">I64+I65</f>
        <v>2079</v>
      </c>
      <c r="J66" s="119"/>
      <c r="K66" s="26"/>
      <c r="N66" s="66"/>
      <c r="O66" s="67"/>
      <c r="P66" s="68" t="s">
        <v>46</v>
      </c>
      <c r="Q66" s="69" t="e">
        <f aca="false">((Q56+Q57)*2)-(#REF!+#REF!)</f>
        <v>#REF!</v>
      </c>
      <c r="S66" s="102" t="s">
        <v>103</v>
      </c>
      <c r="T66" s="103" t="s">
        <v>120</v>
      </c>
      <c r="U66" s="104" t="n">
        <v>35</v>
      </c>
    </row>
    <row r="67" customFormat="false" ht="13.8" hidden="false" customHeight="false" outlineLevel="0" collapsed="false">
      <c r="B67" s="19"/>
      <c r="C67" s="120" t="s">
        <v>121</v>
      </c>
      <c r="D67" s="114" t="n">
        <f aca="false">SUMIF(G17:G28,3,I17:I28)*0%</f>
        <v>0</v>
      </c>
      <c r="E67" s="115"/>
      <c r="F67" s="66"/>
      <c r="G67" s="67"/>
      <c r="H67" s="67"/>
      <c r="I67" s="67"/>
      <c r="J67" s="108"/>
      <c r="K67" s="26"/>
      <c r="S67" s="105" t="s">
        <v>103</v>
      </c>
      <c r="T67" s="106" t="s">
        <v>122</v>
      </c>
      <c r="U67" s="107" t="n">
        <v>35</v>
      </c>
    </row>
    <row r="68" customFormat="false" ht="15" hidden="false" customHeight="false" outlineLevel="0" collapsed="false">
      <c r="B68" s="19"/>
      <c r="C68" s="121"/>
      <c r="D68" s="5"/>
      <c r="E68" s="5"/>
      <c r="F68" s="5"/>
      <c r="G68" s="5"/>
      <c r="H68" s="5"/>
      <c r="I68" s="5"/>
      <c r="J68" s="5"/>
      <c r="K68" s="26"/>
      <c r="N68" s="6" t="s">
        <v>0</v>
      </c>
      <c r="O68" s="6"/>
      <c r="P68" s="6"/>
      <c r="Q68" s="7" t="s">
        <v>1</v>
      </c>
      <c r="S68" s="102" t="s">
        <v>103</v>
      </c>
      <c r="T68" s="103" t="s">
        <v>123</v>
      </c>
      <c r="U68" s="104" t="n">
        <v>35</v>
      </c>
    </row>
    <row r="69" customFormat="false" ht="15" hidden="false" customHeight="false" outlineLevel="0" collapsed="false">
      <c r="B69" s="66"/>
      <c r="C69" s="122" t="s">
        <v>124</v>
      </c>
      <c r="D69" s="122"/>
      <c r="E69" s="122"/>
      <c r="F69" s="122"/>
      <c r="G69" s="122"/>
      <c r="H69" s="122"/>
      <c r="I69" s="122"/>
      <c r="J69" s="122"/>
      <c r="K69" s="108"/>
      <c r="N69" s="19"/>
      <c r="O69" s="5"/>
      <c r="P69" s="20" t="s">
        <v>5</v>
      </c>
      <c r="Q69" s="21" t="n">
        <v>0</v>
      </c>
      <c r="S69" s="105" t="s">
        <v>103</v>
      </c>
      <c r="T69" s="106" t="s">
        <v>125</v>
      </c>
      <c r="U69" s="107" t="n">
        <v>35</v>
      </c>
    </row>
    <row r="70" customFormat="false" ht="15" hidden="false" customHeight="false" outlineLevel="0" collapsed="false">
      <c r="C70" s="121"/>
      <c r="M70" s="95"/>
      <c r="N70" s="19"/>
      <c r="O70" s="5"/>
      <c r="P70" s="20" t="s">
        <v>7</v>
      </c>
      <c r="Q70" s="27" t="n">
        <v>0</v>
      </c>
      <c r="S70" s="102" t="s">
        <v>103</v>
      </c>
      <c r="T70" s="103" t="s">
        <v>126</v>
      </c>
      <c r="U70" s="104" t="n">
        <v>35</v>
      </c>
    </row>
    <row r="71" customFormat="false" ht="15" hidden="false" customHeight="false" outlineLevel="0" collapsed="false">
      <c r="C71" s="121"/>
      <c r="M71" s="29" t="s">
        <v>11</v>
      </c>
      <c r="N71" s="30" t="s">
        <v>12</v>
      </c>
      <c r="O71" s="31" t="s">
        <v>13</v>
      </c>
      <c r="P71" s="20" t="s">
        <v>14</v>
      </c>
      <c r="Q71" s="32" t="n">
        <v>0</v>
      </c>
      <c r="S71" s="105" t="s">
        <v>103</v>
      </c>
      <c r="T71" s="106" t="s">
        <v>127</v>
      </c>
      <c r="U71" s="107" t="n">
        <v>35</v>
      </c>
    </row>
    <row r="72" customFormat="false" ht="15" hidden="false" customHeight="false" outlineLevel="0" collapsed="false">
      <c r="C72" s="121"/>
      <c r="M72" s="39" t="n">
        <f aca="false">(O72*N72)*Q72</f>
        <v>0</v>
      </c>
      <c r="N72" s="40" t="n">
        <v>0.9</v>
      </c>
      <c r="O72" s="41" t="n">
        <v>2.1</v>
      </c>
      <c r="P72" s="42" t="s">
        <v>19</v>
      </c>
      <c r="Q72" s="43" t="n">
        <v>0</v>
      </c>
      <c r="S72" s="102" t="s">
        <v>103</v>
      </c>
      <c r="T72" s="103" t="s">
        <v>128</v>
      </c>
      <c r="U72" s="104" t="n">
        <v>35</v>
      </c>
    </row>
    <row r="73" customFormat="false" ht="15" hidden="false" customHeight="false" outlineLevel="0" collapsed="false">
      <c r="C73" s="121"/>
      <c r="M73" s="39" t="n">
        <f aca="false">(O73*N73)*Q73</f>
        <v>0</v>
      </c>
      <c r="N73" s="49" t="n">
        <v>1</v>
      </c>
      <c r="O73" s="50" t="n">
        <v>1</v>
      </c>
      <c r="P73" s="42" t="s">
        <v>22</v>
      </c>
      <c r="Q73" s="43" t="n">
        <v>0</v>
      </c>
      <c r="S73" s="123" t="s">
        <v>129</v>
      </c>
      <c r="T73" s="124" t="s">
        <v>130</v>
      </c>
      <c r="U73" s="125" t="n">
        <v>35</v>
      </c>
    </row>
    <row r="74" customFormat="false" ht="15" hidden="false" customHeight="false" outlineLevel="0" collapsed="false">
      <c r="C74" s="121"/>
      <c r="M74" s="54" t="n">
        <f aca="false">(O74*N74)*Q74</f>
        <v>0</v>
      </c>
      <c r="N74" s="55" t="n">
        <v>1.5</v>
      </c>
      <c r="O74" s="56" t="n">
        <v>2.5</v>
      </c>
      <c r="P74" s="42" t="s">
        <v>25</v>
      </c>
      <c r="Q74" s="57" t="n">
        <v>0</v>
      </c>
      <c r="S74" s="126" t="s">
        <v>129</v>
      </c>
      <c r="T74" s="127" t="s">
        <v>131</v>
      </c>
      <c r="U74" s="128" t="n">
        <v>35</v>
      </c>
    </row>
    <row r="75" customFormat="false" ht="15" hidden="false" customHeight="false" outlineLevel="0" collapsed="false">
      <c r="C75" s="121"/>
      <c r="N75" s="19"/>
      <c r="O75" s="5"/>
      <c r="P75" s="58" t="s">
        <v>28</v>
      </c>
      <c r="Q75" s="59" t="n">
        <f aca="false">Q69*Q70</f>
        <v>0</v>
      </c>
      <c r="S75" s="123" t="s">
        <v>129</v>
      </c>
      <c r="T75" s="124" t="s">
        <v>132</v>
      </c>
      <c r="U75" s="125" t="n">
        <v>35</v>
      </c>
    </row>
    <row r="76" customFormat="false" ht="15" hidden="false" customHeight="false" outlineLevel="0" collapsed="false">
      <c r="N76" s="19"/>
      <c r="O76" s="5"/>
      <c r="P76" s="58" t="s">
        <v>32</v>
      </c>
      <c r="Q76" s="59" t="e">
        <f aca="false">(((Q69*Q71)+(Q70*Q71))*2)-(#REF!+#REF!+#REF!)</f>
        <v>#REF!</v>
      </c>
      <c r="S76" s="126" t="s">
        <v>129</v>
      </c>
      <c r="T76" s="127" t="s">
        <v>133</v>
      </c>
      <c r="U76" s="128" t="n">
        <v>35</v>
      </c>
    </row>
    <row r="77" customFormat="false" ht="15" hidden="false" customHeight="false" outlineLevel="0" collapsed="false">
      <c r="N77" s="19"/>
      <c r="O77" s="5"/>
      <c r="P77" s="58" t="s">
        <v>37</v>
      </c>
      <c r="Q77" s="59" t="e">
        <f aca="false">IF(#REF!&lt;0,0,(#REF!*Q72)*2)</f>
        <v>#REF!</v>
      </c>
      <c r="S77" s="123" t="s">
        <v>129</v>
      </c>
      <c r="T77" s="124" t="s">
        <v>134</v>
      </c>
      <c r="U77" s="125" t="n">
        <v>35</v>
      </c>
    </row>
    <row r="78" customFormat="false" ht="15" hidden="false" customHeight="false" outlineLevel="0" collapsed="false">
      <c r="N78" s="19"/>
      <c r="O78" s="5"/>
      <c r="P78" s="58" t="s">
        <v>41</v>
      </c>
      <c r="Q78" s="59" t="e">
        <f aca="false">#REF!*2</f>
        <v>#REF!</v>
      </c>
      <c r="S78" s="126" t="s">
        <v>129</v>
      </c>
      <c r="T78" s="127" t="s">
        <v>135</v>
      </c>
      <c r="U78" s="128" t="n">
        <v>35</v>
      </c>
    </row>
    <row r="79" customFormat="false" ht="15" hidden="false" customHeight="false" outlineLevel="0" collapsed="false">
      <c r="N79" s="66"/>
      <c r="O79" s="67"/>
      <c r="P79" s="68" t="s">
        <v>46</v>
      </c>
      <c r="Q79" s="69" t="e">
        <f aca="false">((Q69+Q70)*2)-(#REF!+#REF!)</f>
        <v>#REF!</v>
      </c>
      <c r="S79" s="123" t="s">
        <v>129</v>
      </c>
      <c r="T79" s="124" t="s">
        <v>136</v>
      </c>
      <c r="U79" s="125" t="n">
        <v>35</v>
      </c>
    </row>
    <row r="80" customFormat="false" ht="15" hidden="false" customHeight="false" outlineLevel="0" collapsed="false">
      <c r="S80" s="126" t="s">
        <v>129</v>
      </c>
      <c r="T80" s="127" t="s">
        <v>137</v>
      </c>
      <c r="U80" s="128" t="n">
        <v>35</v>
      </c>
    </row>
    <row r="81" customFormat="false" ht="15" hidden="false" customHeight="false" outlineLevel="0" collapsed="false">
      <c r="N81" s="6" t="s">
        <v>0</v>
      </c>
      <c r="O81" s="6"/>
      <c r="P81" s="6"/>
      <c r="Q81" s="7" t="s">
        <v>1</v>
      </c>
      <c r="S81" s="129" t="s">
        <v>138</v>
      </c>
      <c r="T81" s="130" t="s">
        <v>139</v>
      </c>
      <c r="U81" s="131" t="n">
        <v>35</v>
      </c>
    </row>
    <row r="82" customFormat="false" ht="15" hidden="false" customHeight="false" outlineLevel="0" collapsed="false">
      <c r="N82" s="19"/>
      <c r="O82" s="5"/>
      <c r="P82" s="20" t="s">
        <v>5</v>
      </c>
      <c r="Q82" s="21" t="n">
        <v>0</v>
      </c>
      <c r="S82" s="132" t="s">
        <v>138</v>
      </c>
      <c r="T82" s="133" t="s">
        <v>140</v>
      </c>
      <c r="U82" s="134" t="n">
        <v>35</v>
      </c>
    </row>
    <row r="83" customFormat="false" ht="15" hidden="false" customHeight="false" outlineLevel="0" collapsed="false">
      <c r="M83" s="95"/>
      <c r="N83" s="19"/>
      <c r="O83" s="5"/>
      <c r="P83" s="20" t="s">
        <v>7</v>
      </c>
      <c r="Q83" s="27" t="n">
        <v>0</v>
      </c>
      <c r="S83" s="129" t="s">
        <v>138</v>
      </c>
      <c r="T83" s="130" t="s">
        <v>141</v>
      </c>
      <c r="U83" s="131" t="n">
        <v>35</v>
      </c>
    </row>
    <row r="84" customFormat="false" ht="15" hidden="false" customHeight="false" outlineLevel="0" collapsed="false">
      <c r="M84" s="29" t="s">
        <v>11</v>
      </c>
      <c r="N84" s="30" t="s">
        <v>12</v>
      </c>
      <c r="O84" s="31" t="s">
        <v>13</v>
      </c>
      <c r="P84" s="20" t="s">
        <v>14</v>
      </c>
      <c r="Q84" s="32" t="n">
        <v>0</v>
      </c>
      <c r="S84" s="132" t="s">
        <v>138</v>
      </c>
      <c r="T84" s="133" t="s">
        <v>142</v>
      </c>
      <c r="U84" s="134" t="n">
        <v>35</v>
      </c>
    </row>
    <row r="85" customFormat="false" ht="15" hidden="false" customHeight="false" outlineLevel="0" collapsed="false">
      <c r="M85" s="39" t="n">
        <f aca="false">(O85*N85)*Q85</f>
        <v>0</v>
      </c>
      <c r="N85" s="40" t="n">
        <v>0.9</v>
      </c>
      <c r="O85" s="41" t="n">
        <v>2.1</v>
      </c>
      <c r="P85" s="42" t="s">
        <v>19</v>
      </c>
      <c r="Q85" s="43" t="n">
        <v>0</v>
      </c>
      <c r="S85" s="129" t="s">
        <v>138</v>
      </c>
      <c r="T85" s="130" t="s">
        <v>143</v>
      </c>
      <c r="U85" s="131" t="n">
        <v>35</v>
      </c>
    </row>
    <row r="86" customFormat="false" ht="15" hidden="false" customHeight="false" outlineLevel="0" collapsed="false">
      <c r="M86" s="39" t="n">
        <f aca="false">(O86*N86)*Q86</f>
        <v>0</v>
      </c>
      <c r="N86" s="49" t="n">
        <v>1</v>
      </c>
      <c r="O86" s="50" t="n">
        <v>1</v>
      </c>
      <c r="P86" s="42" t="s">
        <v>22</v>
      </c>
      <c r="Q86" s="43" t="n">
        <v>0</v>
      </c>
      <c r="S86" s="132" t="s">
        <v>138</v>
      </c>
      <c r="T86" s="133" t="s">
        <v>144</v>
      </c>
      <c r="U86" s="134" t="n">
        <v>35</v>
      </c>
    </row>
    <row r="87" customFormat="false" ht="15" hidden="false" customHeight="false" outlineLevel="0" collapsed="false">
      <c r="M87" s="54" t="n">
        <f aca="false">(O87*N87)*Q87</f>
        <v>0</v>
      </c>
      <c r="N87" s="55" t="n">
        <v>1.5</v>
      </c>
      <c r="O87" s="56" t="n">
        <v>2.5</v>
      </c>
      <c r="P87" s="42" t="s">
        <v>25</v>
      </c>
      <c r="Q87" s="57" t="n">
        <v>0</v>
      </c>
      <c r="S87" s="129" t="s">
        <v>138</v>
      </c>
      <c r="T87" s="130" t="s">
        <v>145</v>
      </c>
      <c r="U87" s="131" t="n">
        <v>35</v>
      </c>
    </row>
    <row r="88" customFormat="false" ht="15" hidden="false" customHeight="false" outlineLevel="0" collapsed="false">
      <c r="N88" s="19"/>
      <c r="O88" s="5"/>
      <c r="P88" s="58" t="s">
        <v>28</v>
      </c>
      <c r="Q88" s="59" t="n">
        <f aca="false">Q82*Q83</f>
        <v>0</v>
      </c>
      <c r="S88" s="132" t="s">
        <v>138</v>
      </c>
      <c r="T88" s="133" t="s">
        <v>146</v>
      </c>
      <c r="U88" s="134" t="n">
        <v>35</v>
      </c>
    </row>
    <row r="89" customFormat="false" ht="15" hidden="false" customHeight="false" outlineLevel="0" collapsed="false">
      <c r="N89" s="19"/>
      <c r="O89" s="5"/>
      <c r="P89" s="58" t="s">
        <v>32</v>
      </c>
      <c r="Q89" s="59" t="e">
        <f aca="false">(((Q82*Q84)+(Q83*Q84))*2)-(#REF!+#REF!+#REF!)</f>
        <v>#REF!</v>
      </c>
      <c r="S89" s="129" t="s">
        <v>138</v>
      </c>
      <c r="T89" s="130" t="s">
        <v>147</v>
      </c>
      <c r="U89" s="131" t="n">
        <v>35</v>
      </c>
    </row>
    <row r="90" customFormat="false" ht="15" hidden="false" customHeight="false" outlineLevel="0" collapsed="false">
      <c r="N90" s="19"/>
      <c r="O90" s="5"/>
      <c r="P90" s="58" t="s">
        <v>37</v>
      </c>
      <c r="Q90" s="59" t="e">
        <f aca="false">IF(#REF!&lt;0,0,(#REF!*Q85)*2)</f>
        <v>#REF!</v>
      </c>
      <c r="S90" s="132" t="s">
        <v>138</v>
      </c>
      <c r="T90" s="133" t="s">
        <v>148</v>
      </c>
      <c r="U90" s="134" t="n">
        <v>35</v>
      </c>
    </row>
    <row r="91" customFormat="false" ht="15" hidden="false" customHeight="false" outlineLevel="0" collapsed="false">
      <c r="N91" s="19"/>
      <c r="O91" s="5"/>
      <c r="P91" s="58" t="s">
        <v>41</v>
      </c>
      <c r="Q91" s="59" t="e">
        <f aca="false">#REF!*2</f>
        <v>#REF!</v>
      </c>
      <c r="S91" s="129" t="s">
        <v>138</v>
      </c>
      <c r="T91" s="130" t="s">
        <v>149</v>
      </c>
      <c r="U91" s="131" t="n">
        <v>35</v>
      </c>
    </row>
    <row r="92" customFormat="false" ht="15" hidden="false" customHeight="false" outlineLevel="0" collapsed="false">
      <c r="N92" s="66"/>
      <c r="O92" s="67"/>
      <c r="P92" s="68" t="s">
        <v>46</v>
      </c>
      <c r="Q92" s="69" t="e">
        <f aca="false">((Q82+Q83)*2)-(#REF!+#REF!)</f>
        <v>#REF!</v>
      </c>
      <c r="S92" s="132" t="s">
        <v>138</v>
      </c>
      <c r="T92" s="133" t="s">
        <v>150</v>
      </c>
      <c r="U92" s="134" t="n">
        <v>35</v>
      </c>
    </row>
    <row r="93" customFormat="false" ht="15" hidden="false" customHeight="false" outlineLevel="0" collapsed="false">
      <c r="S93" s="129" t="s">
        <v>138</v>
      </c>
      <c r="T93" s="130" t="s">
        <v>151</v>
      </c>
      <c r="U93" s="131" t="n">
        <v>35</v>
      </c>
    </row>
    <row r="94" customFormat="false" ht="15" hidden="false" customHeight="false" outlineLevel="0" collapsed="false">
      <c r="N94" s="6" t="s">
        <v>0</v>
      </c>
      <c r="O94" s="6"/>
      <c r="P94" s="6"/>
      <c r="Q94" s="7" t="s">
        <v>1</v>
      </c>
      <c r="S94" s="132" t="s">
        <v>138</v>
      </c>
      <c r="T94" s="133" t="s">
        <v>152</v>
      </c>
      <c r="U94" s="134" t="n">
        <v>35</v>
      </c>
    </row>
    <row r="95" customFormat="false" ht="15" hidden="false" customHeight="false" outlineLevel="0" collapsed="false">
      <c r="N95" s="19"/>
      <c r="O95" s="5"/>
      <c r="P95" s="20" t="s">
        <v>5</v>
      </c>
      <c r="Q95" s="21" t="n">
        <v>0</v>
      </c>
      <c r="S95" s="129" t="s">
        <v>138</v>
      </c>
      <c r="T95" s="130" t="s">
        <v>153</v>
      </c>
      <c r="U95" s="131" t="n">
        <v>35</v>
      </c>
    </row>
    <row r="96" customFormat="false" ht="15" hidden="false" customHeight="false" outlineLevel="0" collapsed="false">
      <c r="M96" s="95"/>
      <c r="N96" s="19"/>
      <c r="O96" s="5"/>
      <c r="P96" s="20" t="s">
        <v>7</v>
      </c>
      <c r="Q96" s="27" t="n">
        <v>0</v>
      </c>
      <c r="S96" s="132" t="s">
        <v>138</v>
      </c>
      <c r="T96" s="133" t="s">
        <v>154</v>
      </c>
      <c r="U96" s="134" t="n">
        <v>35</v>
      </c>
    </row>
    <row r="97" customFormat="false" ht="15" hidden="false" customHeight="false" outlineLevel="0" collapsed="false">
      <c r="M97" s="29" t="s">
        <v>11</v>
      </c>
      <c r="N97" s="30" t="s">
        <v>12</v>
      </c>
      <c r="O97" s="31" t="s">
        <v>13</v>
      </c>
      <c r="P97" s="20" t="s">
        <v>14</v>
      </c>
      <c r="Q97" s="32" t="n">
        <v>0</v>
      </c>
      <c r="S97" s="129" t="s">
        <v>138</v>
      </c>
      <c r="T97" s="130" t="s">
        <v>155</v>
      </c>
      <c r="U97" s="131" t="n">
        <v>35</v>
      </c>
    </row>
    <row r="98" customFormat="false" ht="15" hidden="false" customHeight="false" outlineLevel="0" collapsed="false">
      <c r="M98" s="39" t="n">
        <f aca="false">(O98*N98)*Q98</f>
        <v>0</v>
      </c>
      <c r="N98" s="40" t="n">
        <v>0.9</v>
      </c>
      <c r="O98" s="41" t="n">
        <v>2.1</v>
      </c>
      <c r="P98" s="42" t="s">
        <v>19</v>
      </c>
      <c r="Q98" s="43" t="n">
        <v>0</v>
      </c>
      <c r="S98" s="132" t="s">
        <v>138</v>
      </c>
      <c r="T98" s="133" t="s">
        <v>156</v>
      </c>
      <c r="U98" s="134" t="n">
        <v>35</v>
      </c>
    </row>
    <row r="99" customFormat="false" ht="15" hidden="false" customHeight="false" outlineLevel="0" collapsed="false">
      <c r="M99" s="39" t="n">
        <f aca="false">(O99*N99)*Q99</f>
        <v>0</v>
      </c>
      <c r="N99" s="49" t="n">
        <v>1</v>
      </c>
      <c r="O99" s="50" t="n">
        <v>1</v>
      </c>
      <c r="P99" s="42" t="s">
        <v>22</v>
      </c>
      <c r="Q99" s="43" t="n">
        <v>0</v>
      </c>
      <c r="S99" s="129" t="s">
        <v>138</v>
      </c>
      <c r="T99" s="130" t="s">
        <v>157</v>
      </c>
      <c r="U99" s="131" t="n">
        <v>35</v>
      </c>
    </row>
    <row r="100" customFormat="false" ht="15" hidden="false" customHeight="false" outlineLevel="0" collapsed="false">
      <c r="M100" s="54" t="n">
        <f aca="false">(O100*N100)*Q100</f>
        <v>0</v>
      </c>
      <c r="N100" s="55" t="n">
        <v>1.5</v>
      </c>
      <c r="O100" s="56" t="n">
        <v>2.5</v>
      </c>
      <c r="P100" s="42" t="s">
        <v>25</v>
      </c>
      <c r="Q100" s="57" t="n">
        <v>0</v>
      </c>
      <c r="S100" s="135" t="s">
        <v>158</v>
      </c>
      <c r="T100" s="136"/>
      <c r="U100" s="110"/>
    </row>
    <row r="101" customFormat="false" ht="15" hidden="false" customHeight="false" outlineLevel="0" collapsed="false">
      <c r="N101" s="19"/>
      <c r="O101" s="5"/>
      <c r="P101" s="58" t="s">
        <v>28</v>
      </c>
      <c r="Q101" s="59" t="n">
        <f aca="false">Q95*Q96</f>
        <v>0</v>
      </c>
      <c r="S101" s="135" t="s">
        <v>158</v>
      </c>
      <c r="T101" s="136"/>
      <c r="U101" s="110"/>
    </row>
    <row r="102" customFormat="false" ht="15" hidden="false" customHeight="false" outlineLevel="0" collapsed="false">
      <c r="N102" s="19"/>
      <c r="O102" s="5"/>
      <c r="P102" s="58" t="s">
        <v>32</v>
      </c>
      <c r="Q102" s="59" t="e">
        <f aca="false">(((Q95*Q97)+(Q96*Q97))*2)-(#REF!+#REF!+#REF!)</f>
        <v>#REF!</v>
      </c>
      <c r="S102" s="135" t="s">
        <v>158</v>
      </c>
      <c r="T102" s="137"/>
      <c r="U102" s="138"/>
    </row>
    <row r="103" customFormat="false" ht="15" hidden="false" customHeight="false" outlineLevel="0" collapsed="false">
      <c r="N103" s="19"/>
      <c r="O103" s="5"/>
      <c r="P103" s="58" t="s">
        <v>37</v>
      </c>
      <c r="Q103" s="59" t="e">
        <f aca="false">IF(#REF!&lt;0,0,(#REF!*Q98)*2)</f>
        <v>#REF!</v>
      </c>
      <c r="S103" s="135" t="s">
        <v>158</v>
      </c>
      <c r="T103" s="136"/>
      <c r="U103" s="110"/>
    </row>
    <row r="104" customFormat="false" ht="15" hidden="false" customHeight="false" outlineLevel="0" collapsed="false">
      <c r="N104" s="19"/>
      <c r="O104" s="5"/>
      <c r="P104" s="58" t="s">
        <v>41</v>
      </c>
      <c r="Q104" s="59" t="e">
        <f aca="false">#REF!*2</f>
        <v>#REF!</v>
      </c>
      <c r="S104" s="135" t="s">
        <v>158</v>
      </c>
      <c r="T104" s="137"/>
      <c r="U104" s="138"/>
    </row>
    <row r="105" customFormat="false" ht="15" hidden="false" customHeight="false" outlineLevel="0" collapsed="false">
      <c r="N105" s="66"/>
      <c r="O105" s="67"/>
      <c r="P105" s="68" t="s">
        <v>46</v>
      </c>
      <c r="Q105" s="69" t="e">
        <f aca="false">((Q95+Q96)*2)-(#REF!+#REF!)</f>
        <v>#REF!</v>
      </c>
      <c r="S105" s="135" t="s">
        <v>158</v>
      </c>
      <c r="T105" s="136"/>
      <c r="U105" s="110"/>
    </row>
    <row r="106" customFormat="false" ht="15" hidden="false" customHeight="false" outlineLevel="0" collapsed="false">
      <c r="S106" s="135" t="s">
        <v>158</v>
      </c>
      <c r="T106" s="137"/>
      <c r="U106" s="138"/>
    </row>
    <row r="107" customFormat="false" ht="15" hidden="false" customHeight="false" outlineLevel="0" collapsed="false">
      <c r="N107" s="6" t="s">
        <v>0</v>
      </c>
      <c r="O107" s="6"/>
      <c r="P107" s="6"/>
      <c r="Q107" s="7" t="s">
        <v>1</v>
      </c>
      <c r="S107" s="135" t="s">
        <v>158</v>
      </c>
      <c r="T107" s="136"/>
      <c r="U107" s="110"/>
    </row>
    <row r="108" customFormat="false" ht="15" hidden="false" customHeight="false" outlineLevel="0" collapsed="false">
      <c r="N108" s="19"/>
      <c r="O108" s="5"/>
      <c r="P108" s="20" t="s">
        <v>5</v>
      </c>
      <c r="Q108" s="21" t="n">
        <v>0</v>
      </c>
      <c r="S108" s="135" t="s">
        <v>158</v>
      </c>
      <c r="T108" s="137"/>
      <c r="U108" s="138"/>
    </row>
    <row r="109" customFormat="false" ht="15" hidden="false" customHeight="false" outlineLevel="0" collapsed="false">
      <c r="M109" s="95"/>
      <c r="N109" s="19"/>
      <c r="O109" s="5"/>
      <c r="P109" s="20" t="s">
        <v>7</v>
      </c>
      <c r="Q109" s="27" t="n">
        <v>0</v>
      </c>
      <c r="S109" s="135" t="s">
        <v>158</v>
      </c>
      <c r="T109" s="136"/>
      <c r="U109" s="110"/>
    </row>
    <row r="110" customFormat="false" ht="15" hidden="false" customHeight="false" outlineLevel="0" collapsed="false">
      <c r="M110" s="29" t="s">
        <v>11</v>
      </c>
      <c r="N110" s="30" t="s">
        <v>12</v>
      </c>
      <c r="O110" s="31" t="s">
        <v>13</v>
      </c>
      <c r="P110" s="20" t="s">
        <v>14</v>
      </c>
      <c r="Q110" s="32" t="n">
        <v>0</v>
      </c>
      <c r="S110" s="135" t="s">
        <v>158</v>
      </c>
      <c r="T110" s="137"/>
      <c r="U110" s="138"/>
    </row>
    <row r="111" customFormat="false" ht="15" hidden="false" customHeight="false" outlineLevel="0" collapsed="false">
      <c r="M111" s="39" t="n">
        <f aca="false">(O111*N111)*Q111</f>
        <v>0</v>
      </c>
      <c r="N111" s="40" t="n">
        <v>0.9</v>
      </c>
      <c r="O111" s="41" t="n">
        <v>2.1</v>
      </c>
      <c r="P111" s="42" t="s">
        <v>19</v>
      </c>
      <c r="Q111" s="43" t="n">
        <v>0</v>
      </c>
      <c r="S111" s="135" t="s">
        <v>158</v>
      </c>
      <c r="T111" s="136"/>
      <c r="U111" s="110"/>
    </row>
    <row r="112" customFormat="false" ht="15" hidden="false" customHeight="false" outlineLevel="0" collapsed="false">
      <c r="M112" s="39" t="n">
        <f aca="false">(O112*N112)*Q112</f>
        <v>0</v>
      </c>
      <c r="N112" s="49" t="n">
        <v>1</v>
      </c>
      <c r="O112" s="50" t="n">
        <v>1</v>
      </c>
      <c r="P112" s="42" t="s">
        <v>22</v>
      </c>
      <c r="Q112" s="43" t="n">
        <v>0</v>
      </c>
      <c r="S112" s="135" t="s">
        <v>158</v>
      </c>
      <c r="T112" s="137"/>
      <c r="U112" s="138"/>
    </row>
    <row r="113" customFormat="false" ht="15" hidden="false" customHeight="false" outlineLevel="0" collapsed="false">
      <c r="M113" s="54" t="n">
        <f aca="false">(O113*N113)*Q113</f>
        <v>0</v>
      </c>
      <c r="N113" s="55" t="n">
        <v>1.5</v>
      </c>
      <c r="O113" s="56" t="n">
        <v>2.5</v>
      </c>
      <c r="P113" s="42" t="s">
        <v>25</v>
      </c>
      <c r="Q113" s="57" t="n">
        <v>0</v>
      </c>
      <c r="S113" s="135" t="s">
        <v>158</v>
      </c>
      <c r="T113" s="136"/>
      <c r="U113" s="110"/>
    </row>
    <row r="114" customFormat="false" ht="15" hidden="false" customHeight="false" outlineLevel="0" collapsed="false">
      <c r="N114" s="19"/>
      <c r="O114" s="5"/>
      <c r="P114" s="58" t="s">
        <v>28</v>
      </c>
      <c r="Q114" s="59" t="n">
        <f aca="false">Q108*Q109</f>
        <v>0</v>
      </c>
      <c r="S114" s="135" t="s">
        <v>158</v>
      </c>
      <c r="T114" s="137"/>
      <c r="U114" s="138"/>
    </row>
    <row r="115" customFormat="false" ht="15" hidden="false" customHeight="false" outlineLevel="0" collapsed="false">
      <c r="N115" s="19"/>
      <c r="O115" s="5"/>
      <c r="P115" s="58" t="s">
        <v>32</v>
      </c>
      <c r="Q115" s="59" t="e">
        <f aca="false">(((Q108*Q110)+(Q109*Q110))*2)-(#REF!+#REF!+#REF!)</f>
        <v>#REF!</v>
      </c>
      <c r="S115" s="135" t="s">
        <v>158</v>
      </c>
      <c r="T115" s="136"/>
      <c r="U115" s="110"/>
    </row>
    <row r="116" customFormat="false" ht="15" hidden="false" customHeight="false" outlineLevel="0" collapsed="false">
      <c r="N116" s="19"/>
      <c r="O116" s="5"/>
      <c r="P116" s="58" t="s">
        <v>37</v>
      </c>
      <c r="Q116" s="59" t="e">
        <f aca="false">IF(#REF!&lt;0,0,(#REF!*Q111)*2)</f>
        <v>#REF!</v>
      </c>
      <c r="S116" s="135" t="s">
        <v>158</v>
      </c>
      <c r="T116" s="137"/>
      <c r="U116" s="138"/>
    </row>
    <row r="117" customFormat="false" ht="15" hidden="false" customHeight="false" outlineLevel="0" collapsed="false">
      <c r="N117" s="19"/>
      <c r="O117" s="5"/>
      <c r="P117" s="58" t="s">
        <v>41</v>
      </c>
      <c r="Q117" s="59" t="e">
        <f aca="false">#REF!*2</f>
        <v>#REF!</v>
      </c>
      <c r="S117" s="135" t="s">
        <v>158</v>
      </c>
      <c r="T117" s="136"/>
      <c r="U117" s="110"/>
    </row>
    <row r="118" customFormat="false" ht="15" hidden="false" customHeight="false" outlineLevel="0" collapsed="false">
      <c r="N118" s="66"/>
      <c r="O118" s="67"/>
      <c r="P118" s="68" t="s">
        <v>46</v>
      </c>
      <c r="Q118" s="69" t="e">
        <f aca="false">((Q108+Q109)*2)-(#REF!+#REF!)</f>
        <v>#REF!</v>
      </c>
      <c r="S118" s="135" t="s">
        <v>158</v>
      </c>
      <c r="T118" s="136"/>
      <c r="U118" s="110"/>
    </row>
  </sheetData>
  <mergeCells count="33">
    <mergeCell ref="N2:P2"/>
    <mergeCell ref="S2:T2"/>
    <mergeCell ref="U2:U4"/>
    <mergeCell ref="G4:H4"/>
    <mergeCell ref="I4:J4"/>
    <mergeCell ref="G6:J9"/>
    <mergeCell ref="E11:G11"/>
    <mergeCell ref="H11:J11"/>
    <mergeCell ref="D13:H13"/>
    <mergeCell ref="C15:C16"/>
    <mergeCell ref="D15:D16"/>
    <mergeCell ref="E15:E16"/>
    <mergeCell ref="F15:F16"/>
    <mergeCell ref="G15:G16"/>
    <mergeCell ref="H15:H16"/>
    <mergeCell ref="I15:I16"/>
    <mergeCell ref="J15:J16"/>
    <mergeCell ref="N16:P16"/>
    <mergeCell ref="N29:P29"/>
    <mergeCell ref="N42:P42"/>
    <mergeCell ref="N55:P55"/>
    <mergeCell ref="C63:D63"/>
    <mergeCell ref="F64:H64"/>
    <mergeCell ref="I64:J64"/>
    <mergeCell ref="F65:H65"/>
    <mergeCell ref="I65:J65"/>
    <mergeCell ref="F66:H66"/>
    <mergeCell ref="I66:J66"/>
    <mergeCell ref="N68:P68"/>
    <mergeCell ref="C69:J69"/>
    <mergeCell ref="N81:P81"/>
    <mergeCell ref="N94:P94"/>
    <mergeCell ref="N107:P107"/>
  </mergeCells>
  <dataValidations count="3">
    <dataValidation allowBlank="true" operator="between" showDropDown="false" showErrorMessage="false" showInputMessage="false" sqref="S100:S118" type="list">
      <formula1>"Choisir le type de travaux &gt;,Revêtements sols/murs &gt;,Construction &gt;,Electricité &gt;,Plomberie &gt;,Sanitaires &gt;,Meunuiserie &gt;"</formula1>
      <formula2>0</formula2>
    </dataValidation>
    <dataValidation allowBlank="true" operator="between" showDropDown="false" showErrorMessage="false" showInputMessage="false" sqref="N2:P2 N16:P16 C17:C28 N29:P29 N42:P42 N55:P55 N68:P68 N81:P81 N94:P94 N107:P107" type="list">
      <formula1>'TRVX Devis'!listepieces</formula1>
      <formula2>0</formula2>
    </dataValidation>
    <dataValidation allowBlank="true" operator="between" showDropDown="false" showErrorMessage="false" showInputMessage="false" sqref="D17:D28" type="list">
      <formula1>'TRVX Devis'!listetravaux</formula1>
      <formula2>0</formula2>
    </dataValidation>
  </dataValidations>
  <printOptions headings="false" gridLines="false" gridLinesSet="true" horizontalCentered="false" verticalCentered="false"/>
  <pageMargins left="0.196527777777778" right="0.196527777777778" top="0.196527777777778" bottom="0.393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LibreOffice/6.3.0.4$Windows_X86_64 LibreOffice_project/057fc023c990d676a43019934386b85b21a9ee99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2019-09-09T22:35:14Z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