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Config" sheetId="1" state="visible" r:id="rId2"/>
    <sheet name="Juin 2018" sheetId="2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<sst xmlns="http://schemas.openxmlformats.org/spreadsheetml/2006/main" count="188" uniqueCount="80">
  <si>
    <t xml:space="preserve">TOTAL DES JOURS ANNUEL 2018 (1er Juin au 31 Mai)</t>
  </si>
  <si>
    <t xml:space="preserve">EFFECTIF</t>
  </si>
  <si>
    <t xml:space="preserve">Début d'année :</t>
  </si>
  <si>
    <t xml:space="preserve">MA</t>
  </si>
  <si>
    <t xml:space="preserve">CP</t>
  </si>
  <si>
    <t xml:space="preserve">RC</t>
  </si>
  <si>
    <t xml:space="preserve">ND</t>
  </si>
  <si>
    <t xml:space="preserve">CV</t>
  </si>
  <si>
    <t xml:space="preserve">NC</t>
  </si>
  <si>
    <t xml:space="preserve">DR</t>
  </si>
  <si>
    <t xml:space="preserve">CPA</t>
  </si>
  <si>
    <t xml:space="preserve">EMPLOYE 1</t>
  </si>
  <si>
    <t xml:space="preserve">EMPLOYE 2</t>
  </si>
  <si>
    <t xml:space="preserve">Mois</t>
  </si>
  <si>
    <t xml:space="preserve">Début de mois</t>
  </si>
  <si>
    <t xml:space="preserve">Fin de mois</t>
  </si>
  <si>
    <t xml:space="preserve">EMPLOYE 3</t>
  </si>
  <si>
    <t xml:space="preserve">Juin</t>
  </si>
  <si>
    <t xml:space="preserve">EMPLOYE 4</t>
  </si>
  <si>
    <t xml:space="preserve">Juillet</t>
  </si>
  <si>
    <t xml:space="preserve">EMPLOYE 5</t>
  </si>
  <si>
    <t xml:space="preserve">Août</t>
  </si>
  <si>
    <t xml:space="preserve">EMPLOYE 6</t>
  </si>
  <si>
    <t xml:space="preserve">Septembre</t>
  </si>
  <si>
    <t xml:space="preserve">EMPLOYE 7</t>
  </si>
  <si>
    <t xml:space="preserve">Octobre</t>
  </si>
  <si>
    <t xml:space="preserve">EMPLOYE 8</t>
  </si>
  <si>
    <t xml:space="preserve">Novembre</t>
  </si>
  <si>
    <t xml:space="preserve">EMPLOYE 9</t>
  </si>
  <si>
    <t xml:space="preserve">Décembre</t>
  </si>
  <si>
    <t xml:space="preserve">EMPLOYE 10</t>
  </si>
  <si>
    <t xml:space="preserve">Janvier</t>
  </si>
  <si>
    <t xml:space="preserve">EMPLOYE 11</t>
  </si>
  <si>
    <t xml:space="preserve">Février</t>
  </si>
  <si>
    <t xml:space="preserve">EMPLOYE 12</t>
  </si>
  <si>
    <t xml:space="preserve">Mars</t>
  </si>
  <si>
    <t xml:space="preserve">EMPLOYE 13</t>
  </si>
  <si>
    <t xml:space="preserve">Avril</t>
  </si>
  <si>
    <t xml:space="preserve">EMPLOYE 14</t>
  </si>
  <si>
    <t xml:space="preserve">Mai</t>
  </si>
  <si>
    <t xml:space="preserve">EMPLOYE 15</t>
  </si>
  <si>
    <t xml:space="preserve">EMPLOYE 16</t>
  </si>
  <si>
    <t xml:space="preserve">EMPLOYE 17</t>
  </si>
  <si>
    <t xml:space="preserve">Date</t>
  </si>
  <si>
    <t xml:space="preserve">Jours Fériés</t>
  </si>
  <si>
    <t xml:space="preserve">Maladie</t>
  </si>
  <si>
    <t xml:space="preserve">Récupération</t>
  </si>
  <si>
    <t xml:space="preserve">Assomption</t>
  </si>
  <si>
    <t xml:space="preserve">Vacances</t>
  </si>
  <si>
    <t xml:space="preserve">Ne pas Changer</t>
  </si>
  <si>
    <t xml:space="preserve">La Toussaint</t>
  </si>
  <si>
    <t xml:space="preserve">Jour non décompté</t>
  </si>
  <si>
    <t xml:space="preserve">Demande de Repos</t>
  </si>
  <si>
    <t xml:space="preserve">Jour de Noel</t>
  </si>
  <si>
    <t xml:space="preserve">F</t>
  </si>
  <si>
    <t xml:space="preserve">Formation</t>
  </si>
  <si>
    <t xml:space="preserve">Congés Paternité</t>
  </si>
  <si>
    <t xml:space="preserve">2ème Jour de Noel</t>
  </si>
  <si>
    <t xml:space="preserve">Nouvel an</t>
  </si>
  <si>
    <t xml:space="preserve">Saint Valentin</t>
  </si>
  <si>
    <t xml:space="preserve">Vendredi Saint</t>
  </si>
  <si>
    <t xml:space="preserve">Lundi Pâques</t>
  </si>
  <si>
    <t xml:space="preserve">Fête du Travail</t>
  </si>
  <si>
    <t xml:space="preserve">Victoire 1945</t>
  </si>
  <si>
    <t xml:space="preserve">Ascension</t>
  </si>
  <si>
    <t xml:space="preserve">Total Juin</t>
  </si>
  <si>
    <t xml:space="preserve">AM</t>
  </si>
  <si>
    <t xml:space="preserve">PM</t>
  </si>
  <si>
    <t xml:space="preserve">N</t>
  </si>
  <si>
    <t xml:space="preserve">Total</t>
  </si>
  <si>
    <t xml:space="preserve">GA</t>
  </si>
  <si>
    <t xml:space="preserve">GP</t>
  </si>
  <si>
    <t xml:space="preserve">J</t>
  </si>
  <si>
    <t xml:space="preserve">Q</t>
  </si>
  <si>
    <t xml:space="preserve">PJ</t>
  </si>
  <si>
    <t xml:space="preserve">R</t>
  </si>
  <si>
    <t xml:space="preserve">PN</t>
  </si>
  <si>
    <t xml:space="preserve">G</t>
  </si>
  <si>
    <t xml:space="preserve">Week-end</t>
  </si>
  <si>
    <t xml:space="preserve">G 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</si>
</sst>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DD/MM/YYYY"/>
    <numFmt numFmtId="166" formatCode="DDD"/>
    <numFmt numFmtId="167" formatCode="[HH]:MM"/>
  </numFmts>
  <fonts count="1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0"/>
      <color rgb="FF000000"/>
      <name val="Calibri"/>
      <family val="2"/>
      <charset val="1"/>
    </font>
    <font>
      <b val="true"/>
      <sz val="10"/>
      <color rgb="FF000000"/>
      <name val="Arial"/>
      <family val="2"/>
      <charset val="1"/>
    </font>
    <font>
      <b val="true"/>
      <sz val="11"/>
      <color rgb="FF000000"/>
      <name val="Calibri"/>
      <family val="2"/>
      <charset val="1"/>
    </font>
    <font>
      <b val="true"/>
      <sz val="10"/>
      <color rgb="FFFFFFFF"/>
      <name val="Calibri"/>
      <family val="2"/>
      <charset val="1"/>
    </font>
    <font>
      <b val="true"/>
      <sz val="9"/>
      <color rgb="FF000000"/>
      <name val="Arial"/>
      <family val="2"/>
      <charset val="1"/>
    </font>
    <font>
      <b val="true"/>
      <i val="true"/>
      <sz val="11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b val="true"/>
      <sz val="11"/>
      <color rgb="FFFFFFFF"/>
      <name val="Calibri"/>
      <family val="2"/>
      <charset val="1"/>
    </font>
    <font>
      <b val="true"/>
      <i val="true"/>
      <sz val="11"/>
      <color rgb="FFFFFFFF"/>
      <name val="Calibri"/>
      <family val="2"/>
      <charset val="1"/>
    </font>
    <font>
      <b val="true"/>
      <i val="true"/>
      <sz val="10"/>
      <color rgb="FF000000"/>
      <name val="Calibri"/>
      <family val="2"/>
      <charset val="1"/>
    </font>
    <font>
      <b val="true"/>
      <sz val="36"/>
      <color rgb="FF000000"/>
      <name val="Arial Black"/>
      <family val="2"/>
      <charset val="1"/>
    </font>
    <font>
      <b val="true"/>
      <sz val="9"/>
      <color rgb="FF000000"/>
      <name val="Calibri"/>
      <family val="2"/>
      <charset val="1"/>
    </font>
    <font>
      <b val="true"/>
      <sz val="8"/>
      <color rgb="FF000000"/>
      <name val="Gisha"/>
      <family val="2"/>
      <charset val="1"/>
    </font>
  </fonts>
  <fills count="26">
    <fill>
      <patternFill patternType="none"/>
    </fill>
    <fill>
      <patternFill patternType="gray125"/>
    </fill>
    <fill>
      <patternFill patternType="solid">
        <fgColor rgb="FFC6D9F1"/>
        <bgColor rgb="FFD9D9D9"/>
      </patternFill>
    </fill>
    <fill>
      <patternFill patternType="solid">
        <fgColor rgb="FFD9D9D9"/>
        <bgColor rgb="FFD7E4BD"/>
      </patternFill>
    </fill>
    <fill>
      <patternFill patternType="solid">
        <fgColor rgb="FFF2F2F2"/>
        <bgColor rgb="FFEBF1DE"/>
      </patternFill>
    </fill>
    <fill>
      <patternFill patternType="solid">
        <fgColor rgb="FFFF0000"/>
        <bgColor rgb="FFC00000"/>
      </patternFill>
    </fill>
    <fill>
      <patternFill patternType="solid">
        <fgColor rgb="FF00B050"/>
        <bgColor rgb="FF008080"/>
      </patternFill>
    </fill>
    <fill>
      <patternFill patternType="solid">
        <fgColor rgb="FFE46C0A"/>
        <bgColor rgb="FFD99694"/>
      </patternFill>
    </fill>
    <fill>
      <patternFill patternType="solid">
        <fgColor rgb="FF92D050"/>
        <bgColor rgb="FFC3D69B"/>
      </patternFill>
    </fill>
    <fill>
      <patternFill patternType="solid">
        <fgColor rgb="FFD7E4BD"/>
        <bgColor rgb="FFD9D9D9"/>
      </patternFill>
    </fill>
    <fill>
      <patternFill patternType="solid">
        <fgColor rgb="FFFFFF00"/>
        <bgColor rgb="FFFFC000"/>
      </patternFill>
    </fill>
    <fill>
      <patternFill patternType="solid">
        <fgColor rgb="FF00B0F0"/>
        <bgColor rgb="FF008080"/>
      </patternFill>
    </fill>
    <fill>
      <patternFill patternType="solid">
        <fgColor rgb="FFC00000"/>
        <bgColor rgb="FFFF0000"/>
      </patternFill>
    </fill>
    <fill>
      <patternFill patternType="solid">
        <fgColor rgb="FFDCE6F2"/>
        <bgColor rgb="FFDBEEF4"/>
      </patternFill>
    </fill>
    <fill>
      <patternFill patternType="solid">
        <fgColor rgb="FFFFFFFF"/>
        <bgColor rgb="FFF2F2F2"/>
      </patternFill>
    </fill>
    <fill>
      <patternFill patternType="solid">
        <fgColor rgb="FFFCD5B5"/>
        <bgColor rgb="FFFDEADA"/>
      </patternFill>
    </fill>
    <fill>
      <patternFill patternType="solid">
        <fgColor rgb="FFFAC090"/>
        <bgColor rgb="FFFCD5B5"/>
      </patternFill>
    </fill>
    <fill>
      <patternFill patternType="solid">
        <fgColor rgb="FFD99694"/>
        <bgColor rgb="FFC4BD97"/>
      </patternFill>
    </fill>
    <fill>
      <patternFill patternType="solid">
        <fgColor rgb="FFBFBFBF"/>
        <bgColor rgb="FFCCC1DA"/>
      </patternFill>
    </fill>
    <fill>
      <patternFill patternType="solid">
        <fgColor rgb="FF93CDDD"/>
        <bgColor rgb="FFBFBFBF"/>
      </patternFill>
    </fill>
    <fill>
      <patternFill patternType="solid">
        <fgColor rgb="FFCCC1DA"/>
        <bgColor rgb="FFBFBFBF"/>
      </patternFill>
    </fill>
    <fill>
      <patternFill patternType="solid">
        <fgColor rgb="FFC3D69B"/>
        <bgColor rgb="FFD7E4BD"/>
      </patternFill>
    </fill>
    <fill>
      <patternFill patternType="solid">
        <fgColor rgb="FFFFC000"/>
        <bgColor rgb="FFFAC090"/>
      </patternFill>
    </fill>
    <fill>
      <patternFill patternType="solid">
        <fgColor rgb="FF808080"/>
        <bgColor rgb="FF7F7F7F"/>
      </patternFill>
    </fill>
    <fill>
      <patternFill patternType="solid">
        <fgColor rgb="FFC4BD97"/>
        <bgColor rgb="FFBFBFBF"/>
      </patternFill>
    </fill>
    <fill>
      <patternFill patternType="solid">
        <fgColor rgb="FFFDEADA"/>
        <bgColor rgb="FFEBF1DE"/>
      </patternFill>
    </fill>
  </fills>
  <borders count="50">
    <border diagonalUp="false" diagonalDown="false">
      <left/>
      <right/>
      <top/>
      <bottom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/>
      <right style="medium"/>
      <top/>
      <bottom/>
      <diagonal/>
    </border>
    <border diagonalUp="false" diagonalDown="false">
      <left/>
      <right style="medium"/>
      <top/>
      <bottom style="medium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/>
      <right style="medium"/>
      <top style="medium"/>
      <bottom style="medium"/>
      <diagonal/>
    </border>
    <border diagonalUp="false" diagonalDown="false">
      <left/>
      <right style="thin"/>
      <top style="medium"/>
      <bottom style="medium"/>
      <diagonal/>
    </border>
    <border diagonalUp="false" diagonalDown="false">
      <left style="medium"/>
      <right style="medium"/>
      <top style="medium"/>
      <bottom/>
      <diagonal/>
    </border>
    <border diagonalUp="false" diagonalDown="false">
      <left style="medium"/>
      <right style="dotted"/>
      <top/>
      <bottom style="dashed"/>
      <diagonal/>
    </border>
    <border diagonalUp="false" diagonalDown="false">
      <left style="dotted"/>
      <right style="dotted"/>
      <top/>
      <bottom style="dashed"/>
      <diagonal/>
    </border>
    <border diagonalUp="false" diagonalDown="false">
      <left/>
      <right style="dotted"/>
      <top/>
      <bottom style="dashed"/>
      <diagonal/>
    </border>
    <border diagonalUp="false" diagonalDown="false">
      <left/>
      <right style="medium"/>
      <top/>
      <bottom style="dashed"/>
      <diagonal/>
    </border>
    <border diagonalUp="false" diagonalDown="false">
      <left style="medium"/>
      <right style="medium"/>
      <top/>
      <bottom/>
      <diagonal/>
    </border>
    <border diagonalUp="false" diagonalDown="false">
      <left style="medium"/>
      <right style="thin"/>
      <top/>
      <bottom/>
      <diagonal/>
    </border>
    <border diagonalUp="false" diagonalDown="false">
      <left/>
      <right style="medium"/>
      <top style="medium"/>
      <bottom/>
      <diagonal/>
    </border>
    <border diagonalUp="false" diagonalDown="false">
      <left/>
      <right style="medium"/>
      <top style="thin"/>
      <bottom style="thin"/>
      <diagonal/>
    </border>
    <border diagonalUp="false" diagonalDown="false">
      <left style="medium"/>
      <right style="thin"/>
      <top style="thin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thin"/>
      <right style="medium"/>
      <top/>
      <bottom/>
      <diagonal/>
    </border>
    <border diagonalUp="false" diagonalDown="false">
      <left style="medium"/>
      <right/>
      <top/>
      <bottom/>
      <diagonal/>
    </border>
    <border diagonalUp="false" diagonalDown="false">
      <left/>
      <right style="medium"/>
      <top/>
      <bottom style="thin"/>
      <diagonal/>
    </border>
    <border diagonalUp="false" diagonalDown="false">
      <left style="medium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medium"/>
      <right style="medium"/>
      <top/>
      <bottom style="medium"/>
      <diagonal/>
    </border>
    <border diagonalUp="false" diagonalDown="false">
      <left style="medium"/>
      <right style="thin"/>
      <top/>
      <bottom style="medium"/>
      <diagonal/>
    </border>
    <border diagonalUp="false" diagonalDown="false">
      <left style="thin"/>
      <right style="medium"/>
      <top/>
      <bottom style="medium"/>
      <diagonal/>
    </border>
    <border diagonalUp="false" diagonalDown="false">
      <left/>
      <right/>
      <top/>
      <bottom style="medium"/>
      <diagonal/>
    </border>
    <border diagonalUp="false" diagonalDown="false">
      <left/>
      <right/>
      <top style="medium"/>
      <bottom/>
      <diagonal/>
    </border>
    <border diagonalUp="false" diagonalDown="false">
      <left/>
      <right/>
      <top style="medium"/>
      <bottom style="medium"/>
      <diagonal/>
    </border>
    <border diagonalUp="false" diagonalDown="false">
      <left style="medium"/>
      <right/>
      <top style="medium"/>
      <bottom style="medium"/>
      <diagonal/>
    </border>
    <border diagonalUp="false" diagonalDown="false">
      <left style="medium"/>
      <right style="thin"/>
      <top style="medium"/>
      <bottom style="thin"/>
      <diagonal/>
    </border>
    <border diagonalUp="false" diagonalDown="false">
      <left/>
      <right style="thin"/>
      <top/>
      <bottom style="thin"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/>
      <right style="medium"/>
      <top style="medium"/>
      <bottom style="thin"/>
      <diagonal/>
    </border>
    <border diagonalUp="false" diagonalDown="false">
      <left style="medium"/>
      <right style="medium"/>
      <top style="thin"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/>
      <right/>
      <top style="thin"/>
      <bottom style="thin"/>
      <diagonal/>
    </border>
    <border diagonalUp="false" diagonalDown="false">
      <left style="medium"/>
      <right style="thin"/>
      <top style="thin"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/>
      <right style="medium"/>
      <top style="thin"/>
      <bottom style="medium"/>
      <diagonal/>
    </border>
    <border diagonalUp="false" diagonalDown="false">
      <left style="medium"/>
      <right style="medium"/>
      <top style="thin"/>
      <bottom style="medium"/>
      <diagonal/>
    </border>
    <border diagonalUp="false" diagonalDown="false">
      <left style="medium"/>
      <right style="medium"/>
      <top style="medium"/>
      <bottom style="thin"/>
      <diagonal/>
    </border>
    <border diagonalUp="false" diagonalDown="false">
      <left style="thin"/>
      <right style="thin"/>
      <top/>
      <bottom style="medium"/>
      <diagonal/>
    </border>
    <border diagonalUp="false" diagonalDown="false">
      <left style="medium"/>
      <right style="thin"/>
      <top style="thin"/>
      <bottom/>
      <diagonal/>
    </border>
    <border diagonalUp="false" diagonalDown="false">
      <left/>
      <right style="thin"/>
      <top style="medium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/>
      <right style="thin"/>
      <top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5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6" fillId="4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5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6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7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8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9" borderId="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10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11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12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0" borderId="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13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13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6" fillId="13" borderId="1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13" borderId="1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13" borderId="1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13" borderId="1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0" borderId="1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4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4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4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14" borderId="1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14" borderId="1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14" borderId="1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14" borderId="1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13" borderId="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9" fillId="15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10" fillId="15" borderId="1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10" fillId="15" borderId="1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9" fillId="0" borderId="1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10" fillId="0" borderId="1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10" fillId="0" borderId="1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9" fillId="15" borderId="1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10" fillId="15" borderId="1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10" fillId="15" borderId="1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9" fillId="0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10" fillId="0" borderId="1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10" fillId="0" borderId="2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2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9" fillId="15" borderId="2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10" fillId="15" borderId="2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10" fillId="15" borderId="2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9" fillId="0" borderId="2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10" fillId="0" borderId="2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10" fillId="0" borderId="2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13" borderId="2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13" borderId="28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13" borderId="3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2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3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4" borderId="3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4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1" fillId="5" borderId="3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2" fillId="5" borderId="3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7" borderId="3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9" fillId="7" borderId="3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9" fillId="0" borderId="0" xfId="0" applyFont="true" applyBorder="false" applyAlignment="true" applyProtection="false">
      <alignment horizontal="general" vertical="bottom" textRotation="0" wrapText="false" indent="0" shrinkToFit="false"/>
      <protection locked="true" hidden="false"/>
    </xf>
    <xf numFmtId="165" fontId="10" fillId="0" borderId="3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13" fillId="0" borderId="1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6" borderId="1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9" fillId="6" borderId="3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10" borderId="3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9" fillId="10" borderId="2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10" fillId="16" borderId="3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13" fillId="16" borderId="1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8" borderId="1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9" fillId="8" borderId="3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11" borderId="3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9" fillId="11" borderId="3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9" fillId="0" borderId="2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6" fillId="17" borderId="4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9" fillId="17" borderId="4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2" fillId="12" borderId="4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2" fillId="12" borderId="4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2" fillId="0" borderId="0" xfId="0" applyFont="true" applyBorder="false" applyAlignment="true" applyProtection="false">
      <alignment horizontal="general" vertical="bottom" textRotation="0" wrapText="false" indent="0" shrinkToFit="false"/>
      <protection locked="true" hidden="false"/>
    </xf>
    <xf numFmtId="165" fontId="10" fillId="16" borderId="4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13" fillId="16" borderId="4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4" fillId="3" borderId="4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4" fillId="3" borderId="4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general" vertical="bottom" textRotation="9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4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2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18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26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5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18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5" fillId="3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5" fillId="3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5" fillId="3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5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6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3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35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0" borderId="34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4" fillId="0" borderId="35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16" fillId="4" borderId="44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4" fillId="0" borderId="4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3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3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32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0" borderId="47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16" fillId="4" borderId="36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4" fillId="0" borderId="4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2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18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0" borderId="38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0" borderId="17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4" fillId="0" borderId="17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0" borderId="37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0" borderId="3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1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6" fillId="4" borderId="25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4" fillId="0" borderId="4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4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26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0" borderId="45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0" borderId="49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0" borderId="3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4" fillId="0" borderId="3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6" fillId="6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9" fillId="6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1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9" fillId="1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1" fillId="5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12" fillId="5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15" borderId="3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9" fillId="15" borderId="3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19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11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8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9" fillId="8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19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9" fillId="19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1" fillId="1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2" fillId="12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0" borderId="3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9" fillId="20" borderId="3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1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9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7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9" fillId="7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17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9" fillId="17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15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3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18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4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5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dxfs count="23">
    <dxf>
      <fill>
        <patternFill>
          <bgColor rgb="FFFCD5B5"/>
        </patternFill>
      </fill>
    </dxf>
    <dxf>
      <fill>
        <patternFill>
          <bgColor rgb="FFFDEADA"/>
        </patternFill>
      </fill>
    </dxf>
    <dxf>
      <fill>
        <patternFill>
          <bgColor rgb="FFC4BD97"/>
        </patternFill>
      </fill>
    </dxf>
    <dxf>
      <fill>
        <patternFill>
          <bgColor rgb="FFD9D9D9"/>
        </patternFill>
      </fill>
    </dxf>
    <dxf>
      <fill>
        <patternFill>
          <bgColor rgb="FF7F7F7F"/>
        </patternFill>
      </fill>
    </dxf>
    <dxf>
      <fill>
        <patternFill>
          <bgColor rgb="FFFFC000"/>
        </patternFill>
      </fill>
    </dxf>
    <dxf>
      <fill>
        <patternFill>
          <bgColor rgb="FFFCD5B5"/>
        </patternFill>
      </fill>
    </dxf>
    <dxf>
      <fill>
        <patternFill>
          <bgColor rgb="FFD99694"/>
        </patternFill>
      </fill>
    </dxf>
    <dxf>
      <fill>
        <patternFill>
          <bgColor rgb="FFD7E4BD"/>
        </patternFill>
      </fill>
    </dxf>
    <dxf>
      <fill>
        <patternFill>
          <bgColor rgb="FFC3D69B"/>
        </patternFill>
      </fill>
    </dxf>
    <dxf>
      <fill>
        <patternFill>
          <bgColor rgb="FFDBEEF4"/>
        </patternFill>
      </fill>
    </dxf>
    <dxf>
      <fill>
        <patternFill>
          <bgColor rgb="FF00B0F0"/>
        </patternFill>
      </fill>
    </dxf>
    <dxf>
      <font>
        <b val="1"/>
        <i val="0"/>
        <color rgb="FF000000"/>
      </font>
      <fill>
        <patternFill>
          <bgColor rgb="FFEBF1DE"/>
        </patternFill>
      </fill>
    </dxf>
    <dxf>
      <font>
        <b val="1"/>
        <i val="0"/>
        <color rgb="FF000000"/>
      </font>
      <fill>
        <patternFill>
          <bgColor rgb="FF92D050"/>
        </patternFill>
      </fill>
    </dxf>
    <dxf>
      <font>
        <b val="1"/>
        <i val="0"/>
        <color rgb="FFFFFFFF"/>
      </font>
      <fill>
        <patternFill>
          <bgColor rgb="FFC00000"/>
        </patternFill>
      </fill>
    </dxf>
    <dxf>
      <font>
        <b val="1"/>
        <i val="0"/>
        <color rgb="FFFFFFFF"/>
      </font>
      <fill>
        <patternFill>
          <bgColor rgb="FFFF0000"/>
        </patternFill>
      </fill>
    </dxf>
    <dxf>
      <font>
        <b val="1"/>
        <i val="0"/>
        <color rgb="FF000000"/>
      </font>
      <fill>
        <patternFill>
          <bgColor rgb="FF93CDDD"/>
        </patternFill>
      </fill>
    </dxf>
    <dxf>
      <font>
        <b val="1"/>
        <i val="0"/>
        <color rgb="FF000000"/>
      </font>
      <fill>
        <patternFill>
          <bgColor rgb="FFE46C0A"/>
        </patternFill>
      </fill>
    </dxf>
    <dxf>
      <font>
        <b val="1"/>
        <i val="0"/>
        <color rgb="FF000000"/>
      </font>
      <fill>
        <patternFill>
          <bgColor rgb="FFFFFF00"/>
        </patternFill>
      </fill>
    </dxf>
    <dxf>
      <font>
        <b val="1"/>
        <i val="0"/>
        <color rgb="FF000000"/>
      </font>
      <fill>
        <patternFill>
          <bgColor rgb="FF00B050"/>
        </patternFill>
      </fill>
    </dxf>
    <dxf>
      <fill>
        <patternFill>
          <bgColor rgb="FFFCD5B5"/>
        </patternFill>
      </fill>
    </dxf>
    <dxf>
      <font>
        <b val="0"/>
        <i val="0"/>
        <color rgb="FF000000"/>
      </font>
      <fill>
        <patternFill>
          <bgColor rgb="FFFFFFFF"/>
        </patternFill>
      </fill>
    </dxf>
    <dxf>
      <font>
        <color rgb="FFFFFFFF"/>
      </font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C00000"/>
      <rgbColor rgb="FF008000"/>
      <rgbColor rgb="FF000080"/>
      <rgbColor rgb="FF808000"/>
      <rgbColor rgb="FF800080"/>
      <rgbColor rgb="FF008080"/>
      <rgbColor rgb="FFBFBFBF"/>
      <rgbColor rgb="FF808080"/>
      <rgbColor rgb="FFD9D9D9"/>
      <rgbColor rgb="FF993366"/>
      <rgbColor rgb="FFEBF1DE"/>
      <rgbColor rgb="FFDBEEF4"/>
      <rgbColor rgb="FF660066"/>
      <rgbColor rgb="FFD99694"/>
      <rgbColor rgb="FF0066CC"/>
      <rgbColor rgb="FFC6D9F1"/>
      <rgbColor rgb="FF000080"/>
      <rgbColor rgb="FFFF00FF"/>
      <rgbColor rgb="FFFCD5B5"/>
      <rgbColor rgb="FF00FFFF"/>
      <rgbColor rgb="FF800080"/>
      <rgbColor rgb="FF800000"/>
      <rgbColor rgb="FF008080"/>
      <rgbColor rgb="FF0000FF"/>
      <rgbColor rgb="FF00B0F0"/>
      <rgbColor rgb="FFDCE6F2"/>
      <rgbColor rgb="FFD7E4BD"/>
      <rgbColor rgb="FFFDEADA"/>
      <rgbColor rgb="FF93CDDD"/>
      <rgbColor rgb="FFC4BD97"/>
      <rgbColor rgb="FFCCC1DA"/>
      <rgbColor rgb="FFFAC090"/>
      <rgbColor rgb="FF3366FF"/>
      <rgbColor rgb="FFF2F2F2"/>
      <rgbColor rgb="FF92D050"/>
      <rgbColor rgb="FFFFC000"/>
      <rgbColor rgb="FFC3D69B"/>
      <rgbColor rgb="FFE46C0A"/>
      <rgbColor rgb="FF666699"/>
      <rgbColor rgb="FF7F7F7F"/>
      <rgbColor rgb="FF003366"/>
      <rgbColor rgb="FF00B050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tables/table1.xml><?xml version="1.0" encoding="utf-8"?>
<table xmlns="http://schemas.openxmlformats.org/spreadsheetml/2006/main" id="1" name="Tableau1" displayName="Tableau1" ref="B3:B20" headerRowCount="1" totalsRowCount="0" totalsRowShown="0">
  <autoFilter ref="B3:B20"/>
  <tableColumns count="1">
    <tableColumn id="1" name="EFFECTIF"/>
  </tableColumns>
</table>
</file>

<file path=xl/tables/table2.xml><?xml version="1.0" encoding="utf-8"?>
<table xmlns="http://schemas.openxmlformats.org/spreadsheetml/2006/main" id="2" name="Tableau2" displayName="Tableau2" ref="D22:E35" headerRowCount="1" totalsRowCount="0" totalsRowShown="0">
  <autoFilter ref="D22:E35"/>
  <tableColumns count="2">
    <tableColumn id="1" name="Date"/>
    <tableColumn id="2" name="Jours Fériés"/>
  </tableColumns>
</tabl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table" Target="../tables/table1.xml"/><Relationship Id="rId2" Type="http://schemas.openxmlformats.org/officeDocument/2006/relationships/table" Target="../tables/table2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true"/>
  </sheetPr>
  <dimension ref="A1:P35"/>
  <sheetViews>
    <sheetView showFormulas="false" showGridLines="true" showRowColHeaders="true" showZeros="false" rightToLeft="false" tabSelected="false" showOutlineSymbols="true" defaultGridColor="true" view="normal" topLeftCell="A1" colorId="64" zoomScale="100" zoomScaleNormal="100" zoomScalePageLayoutView="100" workbookViewId="0">
      <selection pane="topLeft" activeCell="E3" activeCellId="0" sqref="E3"/>
    </sheetView>
  </sheetViews>
  <sheetFormatPr defaultRowHeight="15" zeroHeight="false" outlineLevelRow="0" outlineLevelCol="0"/>
  <cols>
    <col collapsed="false" customWidth="true" hidden="false" outlineLevel="0" max="1" min="1" style="0" width="10.65"/>
    <col collapsed="false" customWidth="true" hidden="false" outlineLevel="0" max="2" min="2" style="0" width="15.71"/>
    <col collapsed="false" customWidth="false" hidden="false" outlineLevel="0" max="3" min="3" style="0" width="11.42"/>
    <col collapsed="false" customWidth="true" hidden="false" outlineLevel="0" max="4" min="4" style="0" width="13.7"/>
    <col collapsed="false" customWidth="true" hidden="false" outlineLevel="0" max="6" min="5" style="1" width="15.71"/>
    <col collapsed="false" customWidth="true" hidden="false" outlineLevel="0" max="7" min="7" style="0" width="10.65"/>
    <col collapsed="false" customWidth="true" hidden="false" outlineLevel="0" max="15" min="8" style="0" width="6.71"/>
    <col collapsed="false" customWidth="false" hidden="false" outlineLevel="0" max="18" min="16" style="0" width="11.42"/>
    <col collapsed="false" customWidth="true" hidden="false" outlineLevel="0" max="1025" min="19" style="0" width="10.65"/>
  </cols>
  <sheetData>
    <row r="1" customFormat="false" ht="15.75" hidden="false" customHeight="false" outlineLevel="0" collapsed="false"/>
    <row r="2" customFormat="false" ht="15.75" hidden="false" customHeight="false" outlineLevel="0" collapsed="false">
      <c r="H2" s="2" t="s">
        <v>0</v>
      </c>
      <c r="I2" s="2"/>
      <c r="J2" s="2"/>
      <c r="K2" s="2"/>
      <c r="L2" s="2"/>
      <c r="M2" s="2"/>
      <c r="N2" s="2"/>
      <c r="O2" s="2"/>
    </row>
    <row r="3" customFormat="false" ht="15.75" hidden="false" customHeight="false" outlineLevel="0" collapsed="false">
      <c r="A3" s="3"/>
      <c r="B3" s="4" t="s">
        <v>1</v>
      </c>
      <c r="C3" s="5"/>
      <c r="D3" s="6" t="s">
        <v>2</v>
      </c>
      <c r="E3" s="7" t="n">
        <v>43252</v>
      </c>
      <c r="F3" s="8"/>
      <c r="G3" s="5"/>
      <c r="H3" s="9" t="s">
        <v>3</v>
      </c>
      <c r="I3" s="10" t="s">
        <v>4</v>
      </c>
      <c r="J3" s="11" t="s">
        <v>5</v>
      </c>
      <c r="K3" s="12" t="s">
        <v>6</v>
      </c>
      <c r="L3" s="13" t="s">
        <v>7</v>
      </c>
      <c r="M3" s="14" t="s">
        <v>8</v>
      </c>
      <c r="N3" s="15" t="s">
        <v>9</v>
      </c>
      <c r="O3" s="16" t="s">
        <v>10</v>
      </c>
    </row>
    <row r="4" customFormat="false" ht="13.8" hidden="false" customHeight="false" outlineLevel="0" collapsed="false">
      <c r="A4" s="3"/>
      <c r="B4" s="17" t="s">
        <v>11</v>
      </c>
      <c r="C4" s="18"/>
      <c r="D4" s="18"/>
      <c r="E4" s="19"/>
      <c r="F4" s="19"/>
      <c r="G4" s="18"/>
      <c r="H4" s="20" t="n">
        <f aca="true">COUNTIF(INDIRECT(CONCATENATE(ADDRESS(MATCH($B4,'Juin 2018'!$B:$B,0),6,3,1,"Juin 2018"),":",ADDRESS(MATCH($B4,'Juin 2018'!$B:$B,0),37,3,1)),1),H$3)</f>
        <v>0</v>
      </c>
      <c r="I4" s="21" t="n">
        <f aca="true">COUNTIF(INDIRECT(CONCATENATE(ADDRESS(MATCH($B4,'Juin 2018'!$B:$B,0),6,3,1,"Juin 2018"),":",ADDRESS(MATCH($B4,'Juin 2018'!$B:$B,0),37,3,1)),1),I$3)</f>
        <v>2</v>
      </c>
      <c r="J4" s="21" t="n">
        <f aca="true">COUNTIF(INDIRECT(CONCATENATE(ADDRESS(MATCH($B4,'Juin 2018'!$B:$B,0),6,3,1,"Juin 2018"),":",ADDRESS(MATCH($B4,'Juin 2018'!$B:$B,0),37,3,1)),1),J$3)</f>
        <v>0</v>
      </c>
      <c r="K4" s="21" t="n">
        <f aca="true">COUNTIF(INDIRECT(CONCATENATE(ADDRESS(MATCH($B4,'Juin 2018'!$B:$B,0),6,3,1,"Juin 2018"),":",ADDRESS(MATCH($B4,'Juin 2018'!$B:$B,0),37,3,1)),1),K$3)</f>
        <v>0</v>
      </c>
      <c r="L4" s="22" t="n">
        <f aca="true">COUNTIF(INDIRECT(CONCATENATE(ADDRESS(MATCH($B4,'Juin 2018'!$B:$B,0),6,3,1,"Juin 2018"),":",ADDRESS(MATCH($B4,'Juin 2018'!$B:$B,0),37,3,1)),1),L$3)</f>
        <v>0</v>
      </c>
      <c r="M4" s="21" t="n">
        <f aca="true">COUNTIF(INDIRECT(CONCATENATE(ADDRESS(MATCH($B4,'Juin 2018'!$B:$B,0),6,3,1,"Juin 2018"),":",ADDRESS(MATCH($B4,'Juin 2018'!$B:$B,0),37,3,1)),1),M$3)</f>
        <v>0</v>
      </c>
      <c r="N4" s="21" t="n">
        <f aca="true">COUNTIF(INDIRECT(CONCATENATE(ADDRESS(MATCH($B4,'Juin 2018'!$B:$B,0),6,3,1,"Juin 2018"),":",ADDRESS(MATCH($B4,'Juin 2018'!$B:$B,0),37,3,1)),1),N$3)</f>
        <v>0</v>
      </c>
      <c r="O4" s="23" t="n">
        <f aca="true">COUNTIF(INDIRECT(CONCATENATE(ADDRESS(MATCH($B4,'Juin 2018'!$B:$B,0),6,3,1,"Juin 2018"),":",ADDRESS(MATCH($B4,'Juin 2018'!$B:$B,0),37,3,1)),1),O$3)</f>
        <v>0</v>
      </c>
    </row>
    <row r="5" customFormat="false" ht="13.8" hidden="false" customHeight="false" outlineLevel="0" collapsed="false">
      <c r="A5" s="3"/>
      <c r="B5" s="24" t="s">
        <v>12</v>
      </c>
      <c r="D5" s="25" t="s">
        <v>13</v>
      </c>
      <c r="E5" s="26" t="s">
        <v>14</v>
      </c>
      <c r="F5" s="27" t="s">
        <v>15</v>
      </c>
      <c r="H5" s="28" t="n">
        <f aca="true">COUNTIF(INDIRECT(CONCATENATE(ADDRESS(MATCH($B5,'Juin 2018'!$B:$B,0),6,3,1,"Juin 2018"),":",ADDRESS(MATCH($B5,'Juin 2018'!$B:$B,0),37,3,1)),1),H$3)</f>
        <v>0</v>
      </c>
      <c r="I5" s="29" t="n">
        <f aca="true">COUNTIF(INDIRECT(CONCATENATE(ADDRESS(MATCH($B5,'Juin 2018'!$B:$B,0),6,3,1,"Juin 2018"),":",ADDRESS(MATCH($B5,'Juin 2018'!$B:$B,0),37,3,1)),1),I$3)</f>
        <v>0</v>
      </c>
      <c r="J5" s="29" t="n">
        <f aca="true">COUNTIF(INDIRECT(CONCATENATE(ADDRESS(MATCH($B5,'Juin 2018'!$B:$B,0),6,3,1,"Juin 2018"),":",ADDRESS(MATCH($B5,'Juin 2018'!$B:$B,0),37,3,1)),1),J$3)</f>
        <v>0</v>
      </c>
      <c r="K5" s="29" t="n">
        <f aca="true">COUNTIF(INDIRECT(CONCATENATE(ADDRESS(MATCH($B5,'Juin 2018'!$B:$B,0),6,3,1,"Juin 2018"),":",ADDRESS(MATCH($B5,'Juin 2018'!$B:$B,0),37,3,1)),1),K$3)</f>
        <v>0</v>
      </c>
      <c r="L5" s="30" t="n">
        <f aca="true">COUNTIF(INDIRECT(CONCATENATE(ADDRESS(MATCH($B5,'Juin 2018'!$B:$B,0),6,3,1,"Juin 2018"),":",ADDRESS(MATCH($B5,'Juin 2018'!$B:$B,0),37,3,1)),1),L$3)</f>
        <v>0</v>
      </c>
      <c r="M5" s="29" t="n">
        <f aca="true">COUNTIF(INDIRECT(CONCATENATE(ADDRESS(MATCH($B5,'Juin 2018'!$B:$B,0),6,3,1,"Juin 2018"),":",ADDRESS(MATCH($B5,'Juin 2018'!$B:$B,0),37,3,1)),1),M$3)</f>
        <v>0</v>
      </c>
      <c r="N5" s="29" t="n">
        <f aca="true">COUNTIF(INDIRECT(CONCATENATE(ADDRESS(MATCH($B5,'Juin 2018'!$B:$B,0),6,3,1,"Juin 2018"),":",ADDRESS(MATCH($B5,'Juin 2018'!$B:$B,0),37,3,1)),1),N$3)</f>
        <v>0</v>
      </c>
      <c r="O5" s="31" t="n">
        <f aca="true">COUNTIF(INDIRECT(CONCATENATE(ADDRESS(MATCH($B5,'Juin 2018'!$B:$B,0),6,3,1,"Juin 2018"),":",ADDRESS(MATCH($B5,'Juin 2018'!$B:$B,0),37,3,1)),1),O$3)</f>
        <v>0</v>
      </c>
    </row>
    <row r="6" customFormat="false" ht="13.8" hidden="false" customHeight="false" outlineLevel="0" collapsed="false">
      <c r="A6" s="3"/>
      <c r="B6" s="24" t="s">
        <v>16</v>
      </c>
      <c r="C6" s="32"/>
      <c r="D6" s="33" t="s">
        <v>17</v>
      </c>
      <c r="E6" s="34" t="n">
        <v>43252</v>
      </c>
      <c r="F6" s="35" t="n">
        <f aca="false">EOMONTH(E6,0)</f>
        <v>43281</v>
      </c>
      <c r="G6" s="18"/>
      <c r="H6" s="20" t="n">
        <f aca="true">COUNTIF(INDIRECT(CONCATENATE(ADDRESS(MATCH($B6,'Juin 2018'!$B:$B,0),6,3,1,"Juin 2018"),":",ADDRESS(MATCH($B6,'Juin 2018'!$B:$B,0),37,3,1)),1),H$3)</f>
        <v>0</v>
      </c>
      <c r="I6" s="21" t="n">
        <f aca="true">COUNTIF(INDIRECT(CONCATENATE(ADDRESS(MATCH($B6,'Juin 2018'!$B:$B,0),6,3,1,"Juin 2018"),":",ADDRESS(MATCH($B6,'Juin 2018'!$B:$B,0),37,3,1)),1),I$3)</f>
        <v>0</v>
      </c>
      <c r="J6" s="21" t="n">
        <f aca="true">COUNTIF(INDIRECT(CONCATENATE(ADDRESS(MATCH($B6,'Juin 2018'!$B:$B,0),6,3,1,"Juin 2018"),":",ADDRESS(MATCH($B6,'Juin 2018'!$B:$B,0),37,3,1)),1),J$3)</f>
        <v>0</v>
      </c>
      <c r="K6" s="21" t="n">
        <f aca="true">COUNTIF(INDIRECT(CONCATENATE(ADDRESS(MATCH($B6,'Juin 2018'!$B:$B,0),6,3,1,"Juin 2018"),":",ADDRESS(MATCH($B6,'Juin 2018'!$B:$B,0),37,3,1)),1),K$3)</f>
        <v>1</v>
      </c>
      <c r="L6" s="22" t="n">
        <f aca="true">COUNTIF(INDIRECT(CONCATENATE(ADDRESS(MATCH($B6,'Juin 2018'!$B:$B,0),6,3,1,"Juin 2018"),":",ADDRESS(MATCH($B6,'Juin 2018'!$B:$B,0),37,3,1)),1),L$3)</f>
        <v>0</v>
      </c>
      <c r="M6" s="21" t="n">
        <f aca="true">COUNTIF(INDIRECT(CONCATENATE(ADDRESS(MATCH($B6,'Juin 2018'!$B:$B,0),6,3,1,"Juin 2018"),":",ADDRESS(MATCH($B6,'Juin 2018'!$B:$B,0),37,3,1)),1),M$3)</f>
        <v>0</v>
      </c>
      <c r="N6" s="21" t="n">
        <f aca="true">COUNTIF(INDIRECT(CONCATENATE(ADDRESS(MATCH($B6,'Juin 2018'!$B:$B,0),6,3,1,"Juin 2018"),":",ADDRESS(MATCH($B6,'Juin 2018'!$B:$B,0),37,3,1)),1),N$3)</f>
        <v>0</v>
      </c>
      <c r="O6" s="23" t="n">
        <f aca="true">COUNTIF(INDIRECT(CONCATENATE(ADDRESS(MATCH($B6,'Juin 2018'!$B:$B,0),6,3,1,"Juin 2018"),":",ADDRESS(MATCH($B6,'Juin 2018'!$B:$B,0),37,3,1)),1),O$3)</f>
        <v>0</v>
      </c>
    </row>
    <row r="7" customFormat="false" ht="13.8" hidden="false" customHeight="false" outlineLevel="0" collapsed="false">
      <c r="A7" s="3"/>
      <c r="B7" s="24" t="s">
        <v>18</v>
      </c>
      <c r="C7" s="3"/>
      <c r="D7" s="36" t="s">
        <v>19</v>
      </c>
      <c r="E7" s="37" t="n">
        <f aca="false">EDATE(E6,1)</f>
        <v>43282</v>
      </c>
      <c r="F7" s="38" t="n">
        <f aca="false">EOMONTH(E7,0)</f>
        <v>43312</v>
      </c>
      <c r="H7" s="28" t="n">
        <f aca="true">COUNTIF(INDIRECT(CONCATENATE(ADDRESS(MATCH($B7,'Juin 2018'!$B:$B,0),6,3,1,"Juin 2018"),":",ADDRESS(MATCH($B7,'Juin 2018'!$B:$B,0),37,3,1)),1),H$3)</f>
        <v>0</v>
      </c>
      <c r="I7" s="29" t="n">
        <f aca="true">COUNTIF(INDIRECT(CONCATENATE(ADDRESS(MATCH($B7,'Juin 2018'!$B:$B,0),6,3,1,"Juin 2018"),":",ADDRESS(MATCH($B7,'Juin 2018'!$B:$B,0),37,3,1)),1),I$3)</f>
        <v>0</v>
      </c>
      <c r="J7" s="29" t="n">
        <f aca="true">COUNTIF(INDIRECT(CONCATENATE(ADDRESS(MATCH($B7,'Juin 2018'!$B:$B,0),6,3,1,"Juin 2018"),":",ADDRESS(MATCH($B7,'Juin 2018'!$B:$B,0),37,3,1)),1),J$3)</f>
        <v>0</v>
      </c>
      <c r="K7" s="29" t="n">
        <f aca="true">COUNTIF(INDIRECT(CONCATENATE(ADDRESS(MATCH($B7,'Juin 2018'!$B:$B,0),6,3,1,"Juin 2018"),":",ADDRESS(MATCH($B7,'Juin 2018'!$B:$B,0),37,3,1)),1),K$3)</f>
        <v>0</v>
      </c>
      <c r="L7" s="30" t="n">
        <f aca="true">COUNTIF(INDIRECT(CONCATENATE(ADDRESS(MATCH($B7,'Juin 2018'!$B:$B,0),6,3,1,"Juin 2018"),":",ADDRESS(MATCH($B7,'Juin 2018'!$B:$B,0),37,3,1)),1),L$3)</f>
        <v>0</v>
      </c>
      <c r="M7" s="29" t="n">
        <f aca="true">COUNTIF(INDIRECT(CONCATENATE(ADDRESS(MATCH($B7,'Juin 2018'!$B:$B,0),6,3,1,"Juin 2018"),":",ADDRESS(MATCH($B7,'Juin 2018'!$B:$B,0),37,3,1)),1),M$3)</f>
        <v>0</v>
      </c>
      <c r="N7" s="29" t="n">
        <f aca="true">COUNTIF(INDIRECT(CONCATENATE(ADDRESS(MATCH($B7,'Juin 2018'!$B:$B,0),6,3,1,"Juin 2018"),":",ADDRESS(MATCH($B7,'Juin 2018'!$B:$B,0),37,3,1)),1),N$3)</f>
        <v>0</v>
      </c>
      <c r="O7" s="31" t="n">
        <f aca="true">COUNTIF(INDIRECT(CONCATENATE(ADDRESS(MATCH($B7,'Juin 2018'!$B:$B,0),6,3,1,"Juin 2018"),":",ADDRESS(MATCH($B7,'Juin 2018'!$B:$B,0),37,3,1)),1),O$3)</f>
        <v>0</v>
      </c>
    </row>
    <row r="8" customFormat="false" ht="13.8" hidden="false" customHeight="false" outlineLevel="0" collapsed="false">
      <c r="A8" s="3"/>
      <c r="B8" s="24" t="s">
        <v>20</v>
      </c>
      <c r="C8" s="32"/>
      <c r="D8" s="39" t="s">
        <v>21</v>
      </c>
      <c r="E8" s="40" t="n">
        <f aca="false">EDATE(E7,1)</f>
        <v>43313</v>
      </c>
      <c r="F8" s="41" t="n">
        <f aca="false">EOMONTH(E8,0)</f>
        <v>43343</v>
      </c>
      <c r="G8" s="18"/>
      <c r="H8" s="20" t="n">
        <f aca="true">COUNTIF(INDIRECT(CONCATENATE(ADDRESS(MATCH($B8,'Juin 2018'!$B:$B,0),6,3,1,"Juin 2018"),":",ADDRESS(MATCH($B8,'Juin 2018'!$B:$B,0),37,3,1)),1),H$3)</f>
        <v>3</v>
      </c>
      <c r="I8" s="21" t="n">
        <f aca="true">COUNTIF(INDIRECT(CONCATENATE(ADDRESS(MATCH($B8,'Juin 2018'!$B:$B,0),6,3,1,"Juin 2018"),":",ADDRESS(MATCH($B8,'Juin 2018'!$B:$B,0),37,3,1)),1),I$3)</f>
        <v>2</v>
      </c>
      <c r="J8" s="21" t="n">
        <f aca="true">COUNTIF(INDIRECT(CONCATENATE(ADDRESS(MATCH($B8,'Juin 2018'!$B:$B,0),6,3,1,"Juin 2018"),":",ADDRESS(MATCH($B8,'Juin 2018'!$B:$B,0),37,3,1)),1),J$3)</f>
        <v>0</v>
      </c>
      <c r="K8" s="21" t="n">
        <f aca="true">COUNTIF(INDIRECT(CONCATENATE(ADDRESS(MATCH($B8,'Juin 2018'!$B:$B,0),6,3,1,"Juin 2018"),":",ADDRESS(MATCH($B8,'Juin 2018'!$B:$B,0),37,3,1)),1),K$3)</f>
        <v>0</v>
      </c>
      <c r="L8" s="22" t="n">
        <f aca="true">COUNTIF(INDIRECT(CONCATENATE(ADDRESS(MATCH($B8,'Juin 2018'!$B:$B,0),6,3,1,"Juin 2018"),":",ADDRESS(MATCH($B8,'Juin 2018'!$B:$B,0),37,3,1)),1),L$3)</f>
        <v>0</v>
      </c>
      <c r="M8" s="21" t="n">
        <f aca="true">COUNTIF(INDIRECT(CONCATENATE(ADDRESS(MATCH($B8,'Juin 2018'!$B:$B,0),6,3,1,"Juin 2018"),":",ADDRESS(MATCH($B8,'Juin 2018'!$B:$B,0),37,3,1)),1),M$3)</f>
        <v>0</v>
      </c>
      <c r="N8" s="21" t="n">
        <f aca="true">COUNTIF(INDIRECT(CONCATENATE(ADDRESS(MATCH($B8,'Juin 2018'!$B:$B,0),6,3,1,"Juin 2018"),":",ADDRESS(MATCH($B8,'Juin 2018'!$B:$B,0),37,3,1)),1),N$3)</f>
        <v>0</v>
      </c>
      <c r="O8" s="23" t="n">
        <f aca="true">COUNTIF(INDIRECT(CONCATENATE(ADDRESS(MATCH($B8,'Juin 2018'!$B:$B,0),6,3,1,"Juin 2018"),":",ADDRESS(MATCH($B8,'Juin 2018'!$B:$B,0),37,3,1)),1),O$3)</f>
        <v>0</v>
      </c>
    </row>
    <row r="9" customFormat="false" ht="13.8" hidden="false" customHeight="false" outlineLevel="0" collapsed="false">
      <c r="A9" s="3"/>
      <c r="B9" s="24" t="s">
        <v>22</v>
      </c>
      <c r="C9" s="3"/>
      <c r="D9" s="36" t="s">
        <v>23</v>
      </c>
      <c r="E9" s="37" t="n">
        <f aca="false">EDATE(E8,1)</f>
        <v>43344</v>
      </c>
      <c r="F9" s="38" t="n">
        <f aca="false">EOMONTH(E9,0)</f>
        <v>43373</v>
      </c>
      <c r="H9" s="28" t="n">
        <f aca="true">COUNTIF(INDIRECT(CONCATENATE(ADDRESS(MATCH($B9,'Juin 2018'!$B:$B,0),6,3,1,"Juin 2018"),":",ADDRESS(MATCH($B9,'Juin 2018'!$B:$B,0),37,3,1)),1),H$3)</f>
        <v>0</v>
      </c>
      <c r="I9" s="29" t="n">
        <f aca="true">COUNTIF(INDIRECT(CONCATENATE(ADDRESS(MATCH($B9,'Juin 2018'!$B:$B,0),6,3,1,"Juin 2018"),":",ADDRESS(MATCH($B9,'Juin 2018'!$B:$B,0),37,3,1)),1),I$3)</f>
        <v>0</v>
      </c>
      <c r="J9" s="29" t="n">
        <f aca="true">COUNTIF(INDIRECT(CONCATENATE(ADDRESS(MATCH($B9,'Juin 2018'!$B:$B,0),6,3,1,"Juin 2018"),":",ADDRESS(MATCH($B9,'Juin 2018'!$B:$B,0),37,3,1)),1),J$3)</f>
        <v>0</v>
      </c>
      <c r="K9" s="29" t="n">
        <f aca="true">COUNTIF(INDIRECT(CONCATENATE(ADDRESS(MATCH($B9,'Juin 2018'!$B:$B,0),6,3,1,"Juin 2018"),":",ADDRESS(MATCH($B9,'Juin 2018'!$B:$B,0),37,3,1)),1),K$3)</f>
        <v>0</v>
      </c>
      <c r="L9" s="30" t="n">
        <f aca="true">COUNTIF(INDIRECT(CONCATENATE(ADDRESS(MATCH($B9,'Juin 2018'!$B:$B,0),6,3,1,"Juin 2018"),":",ADDRESS(MATCH($B9,'Juin 2018'!$B:$B,0),37,3,1)),1),L$3)</f>
        <v>0</v>
      </c>
      <c r="M9" s="29" t="n">
        <f aca="true">COUNTIF(INDIRECT(CONCATENATE(ADDRESS(MATCH($B9,'Juin 2018'!$B:$B,0),6,3,1,"Juin 2018"),":",ADDRESS(MATCH($B9,'Juin 2018'!$B:$B,0),37,3,1)),1),M$3)</f>
        <v>0</v>
      </c>
      <c r="N9" s="29" t="n">
        <f aca="true">COUNTIF(INDIRECT(CONCATENATE(ADDRESS(MATCH($B9,'Juin 2018'!$B:$B,0),6,3,1,"Juin 2018"),":",ADDRESS(MATCH($B9,'Juin 2018'!$B:$B,0),37,3,1)),1),N$3)</f>
        <v>0</v>
      </c>
      <c r="O9" s="31" t="n">
        <f aca="true">COUNTIF(INDIRECT(CONCATENATE(ADDRESS(MATCH($B9,'Juin 2018'!$B:$B,0),6,3,1,"Juin 2018"),":",ADDRESS(MATCH($B9,'Juin 2018'!$B:$B,0),37,3,1)),1),O$3)</f>
        <v>0</v>
      </c>
    </row>
    <row r="10" customFormat="false" ht="13.8" hidden="false" customHeight="false" outlineLevel="0" collapsed="false">
      <c r="A10" s="3"/>
      <c r="B10" s="24" t="s">
        <v>24</v>
      </c>
      <c r="C10" s="32"/>
      <c r="D10" s="39" t="s">
        <v>25</v>
      </c>
      <c r="E10" s="40" t="n">
        <f aca="false">EDATE(E9,1)</f>
        <v>43374</v>
      </c>
      <c r="F10" s="41" t="n">
        <f aca="false">EOMONTH(E10,0)</f>
        <v>43404</v>
      </c>
      <c r="G10" s="18"/>
      <c r="H10" s="20" t="n">
        <f aca="true">COUNTIF(INDIRECT(CONCATENATE(ADDRESS(MATCH($B10,'Juin 2018'!$B:$B,0),6,3,1,"Juin 2018"),":",ADDRESS(MATCH($B10,'Juin 2018'!$B:$B,0),37,3,1)),1),H$3)</f>
        <v>0</v>
      </c>
      <c r="I10" s="21" t="n">
        <f aca="true">COUNTIF(INDIRECT(CONCATENATE(ADDRESS(MATCH($B10,'Juin 2018'!$B:$B,0),6,3,1,"Juin 2018"),":",ADDRESS(MATCH($B10,'Juin 2018'!$B:$B,0),37,3,1)),1),I$3)</f>
        <v>0</v>
      </c>
      <c r="J10" s="21" t="n">
        <f aca="true">COUNTIF(INDIRECT(CONCATENATE(ADDRESS(MATCH($B10,'Juin 2018'!$B:$B,0),6,3,1,"Juin 2018"),":",ADDRESS(MATCH($B10,'Juin 2018'!$B:$B,0),37,3,1)),1),J$3)</f>
        <v>0</v>
      </c>
      <c r="K10" s="21" t="n">
        <f aca="true">COUNTIF(INDIRECT(CONCATENATE(ADDRESS(MATCH($B10,'Juin 2018'!$B:$B,0),6,3,1,"Juin 2018"),":",ADDRESS(MATCH($B10,'Juin 2018'!$B:$B,0),37,3,1)),1),K$3)</f>
        <v>0</v>
      </c>
      <c r="L10" s="22" t="n">
        <f aca="true">COUNTIF(INDIRECT(CONCATENATE(ADDRESS(MATCH($B10,'Juin 2018'!$B:$B,0),6,3,1,"Juin 2018"),":",ADDRESS(MATCH($B10,'Juin 2018'!$B:$B,0),37,3,1)),1),L$3)</f>
        <v>0</v>
      </c>
      <c r="M10" s="21" t="n">
        <f aca="true">COUNTIF(INDIRECT(CONCATENATE(ADDRESS(MATCH($B10,'Juin 2018'!$B:$B,0),6,3,1,"Juin 2018"),":",ADDRESS(MATCH($B10,'Juin 2018'!$B:$B,0),37,3,1)),1),M$3)</f>
        <v>0</v>
      </c>
      <c r="N10" s="21" t="n">
        <f aca="true">COUNTIF(INDIRECT(CONCATENATE(ADDRESS(MATCH($B10,'Juin 2018'!$B:$B,0),6,3,1,"Juin 2018"),":",ADDRESS(MATCH($B10,'Juin 2018'!$B:$B,0),37,3,1)),1),N$3)</f>
        <v>0</v>
      </c>
      <c r="O10" s="23" t="n">
        <f aca="true">COUNTIF(INDIRECT(CONCATENATE(ADDRESS(MATCH($B10,'Juin 2018'!$B:$B,0),6,3,1,"Juin 2018"),":",ADDRESS(MATCH($B10,'Juin 2018'!$B:$B,0),37,3,1)),1),O$3)</f>
        <v>0</v>
      </c>
    </row>
    <row r="11" customFormat="false" ht="13.8" hidden="false" customHeight="false" outlineLevel="0" collapsed="false">
      <c r="A11" s="3"/>
      <c r="B11" s="24" t="s">
        <v>26</v>
      </c>
      <c r="C11" s="3"/>
      <c r="D11" s="42" t="s">
        <v>27</v>
      </c>
      <c r="E11" s="43" t="n">
        <f aca="false">EDATE(E10,1)</f>
        <v>43405</v>
      </c>
      <c r="F11" s="44" t="n">
        <f aca="false">EOMONTH(E11,0)</f>
        <v>43434</v>
      </c>
      <c r="H11" s="28" t="n">
        <f aca="true">COUNTIF(INDIRECT(CONCATENATE(ADDRESS(MATCH($B11,'Juin 2018'!$B:$B,0),6,3,1,"Juin 2018"),":",ADDRESS(MATCH($B11,'Juin 2018'!$B:$B,0),37,3,1)),1),H$3)</f>
        <v>0</v>
      </c>
      <c r="I11" s="29" t="n">
        <f aca="true">COUNTIF(INDIRECT(CONCATENATE(ADDRESS(MATCH($B11,'Juin 2018'!$B:$B,0),6,3,1,"Juin 2018"),":",ADDRESS(MATCH($B11,'Juin 2018'!$B:$B,0),37,3,1)),1),I$3)</f>
        <v>0</v>
      </c>
      <c r="J11" s="29" t="n">
        <f aca="true">COUNTIF(INDIRECT(CONCATENATE(ADDRESS(MATCH($B11,'Juin 2018'!$B:$B,0),6,3,1,"Juin 2018"),":",ADDRESS(MATCH($B11,'Juin 2018'!$B:$B,0),37,3,1)),1),J$3)</f>
        <v>0</v>
      </c>
      <c r="K11" s="29" t="n">
        <f aca="true">COUNTIF(INDIRECT(CONCATENATE(ADDRESS(MATCH($B11,'Juin 2018'!$B:$B,0),6,3,1,"Juin 2018"),":",ADDRESS(MATCH($B11,'Juin 2018'!$B:$B,0),37,3,1)),1),K$3)</f>
        <v>0</v>
      </c>
      <c r="L11" s="30" t="n">
        <f aca="true">COUNTIF(INDIRECT(CONCATENATE(ADDRESS(MATCH($B11,'Juin 2018'!$B:$B,0),6,3,1,"Juin 2018"),":",ADDRESS(MATCH($B11,'Juin 2018'!$B:$B,0),37,3,1)),1),L$3)</f>
        <v>0</v>
      </c>
      <c r="M11" s="29" t="n">
        <f aca="true">COUNTIF(INDIRECT(CONCATENATE(ADDRESS(MATCH($B11,'Juin 2018'!$B:$B,0),6,3,1,"Juin 2018"),":",ADDRESS(MATCH($B11,'Juin 2018'!$B:$B,0),37,3,1)),1),M$3)</f>
        <v>0</v>
      </c>
      <c r="N11" s="29" t="n">
        <f aca="true">COUNTIF(INDIRECT(CONCATENATE(ADDRESS(MATCH($B11,'Juin 2018'!$B:$B,0),6,3,1,"Juin 2018"),":",ADDRESS(MATCH($B11,'Juin 2018'!$B:$B,0),37,3,1)),1),N$3)</f>
        <v>0</v>
      </c>
      <c r="O11" s="31" t="n">
        <f aca="true">COUNTIF(INDIRECT(CONCATENATE(ADDRESS(MATCH($B11,'Juin 2018'!$B:$B,0),6,3,1,"Juin 2018"),":",ADDRESS(MATCH($B11,'Juin 2018'!$B:$B,0),37,3,1)),1),O$3)</f>
        <v>0</v>
      </c>
    </row>
    <row r="12" customFormat="false" ht="13.8" hidden="false" customHeight="false" outlineLevel="0" collapsed="false">
      <c r="A12" s="3"/>
      <c r="B12" s="24" t="s">
        <v>28</v>
      </c>
      <c r="C12" s="32"/>
      <c r="D12" s="39" t="s">
        <v>29</v>
      </c>
      <c r="E12" s="40" t="n">
        <f aca="false">EDATE(E11,1)</f>
        <v>43435</v>
      </c>
      <c r="F12" s="41" t="n">
        <f aca="false">EOMONTH(E12,0)</f>
        <v>43465</v>
      </c>
      <c r="G12" s="18"/>
      <c r="H12" s="20" t="n">
        <f aca="true">COUNTIF(INDIRECT(CONCATENATE(ADDRESS(MATCH($B12,'Juin 2018'!$B:$B,0),6,3,1,"Juin 2018"),":",ADDRESS(MATCH($B12,'Juin 2018'!$B:$B,0),37,3,1)),1),H$3)</f>
        <v>0</v>
      </c>
      <c r="I12" s="21" t="n">
        <f aca="true">COUNTIF(INDIRECT(CONCATENATE(ADDRESS(MATCH($B12,'Juin 2018'!$B:$B,0),6,3,1,"Juin 2018"),":",ADDRESS(MATCH($B12,'Juin 2018'!$B:$B,0),37,3,1)),1),I$3)</f>
        <v>0</v>
      </c>
      <c r="J12" s="21" t="n">
        <f aca="true">COUNTIF(INDIRECT(CONCATENATE(ADDRESS(MATCH($B12,'Juin 2018'!$B:$B,0),6,3,1,"Juin 2018"),":",ADDRESS(MATCH($B12,'Juin 2018'!$B:$B,0),37,3,1)),1),J$3)</f>
        <v>0</v>
      </c>
      <c r="K12" s="21" t="n">
        <f aca="true">COUNTIF(INDIRECT(CONCATENATE(ADDRESS(MATCH($B12,'Juin 2018'!$B:$B,0),6,3,1,"Juin 2018"),":",ADDRESS(MATCH($B12,'Juin 2018'!$B:$B,0),37,3,1)),1),K$3)</f>
        <v>0</v>
      </c>
      <c r="L12" s="22" t="n">
        <f aca="true">COUNTIF(INDIRECT(CONCATENATE(ADDRESS(MATCH($B12,'Juin 2018'!$B:$B,0),6,3,1,"Juin 2018"),":",ADDRESS(MATCH($B12,'Juin 2018'!$B:$B,0),37,3,1)),1),L$3)</f>
        <v>0</v>
      </c>
      <c r="M12" s="21" t="n">
        <f aca="true">COUNTIF(INDIRECT(CONCATENATE(ADDRESS(MATCH($B12,'Juin 2018'!$B:$B,0),6,3,1,"Juin 2018"),":",ADDRESS(MATCH($B12,'Juin 2018'!$B:$B,0),37,3,1)),1),M$3)</f>
        <v>0</v>
      </c>
      <c r="N12" s="21" t="n">
        <f aca="true">COUNTIF(INDIRECT(CONCATENATE(ADDRESS(MATCH($B12,'Juin 2018'!$B:$B,0),6,3,1,"Juin 2018"),":",ADDRESS(MATCH($B12,'Juin 2018'!$B:$B,0),37,3,1)),1),N$3)</f>
        <v>0</v>
      </c>
      <c r="O12" s="23" t="n">
        <f aca="true">COUNTIF(INDIRECT(CONCATENATE(ADDRESS(MATCH($B12,'Juin 2018'!$B:$B,0),6,3,1,"Juin 2018"),":",ADDRESS(MATCH($B12,'Juin 2018'!$B:$B,0),37,3,1)),1),O$3)</f>
        <v>0</v>
      </c>
    </row>
    <row r="13" customFormat="false" ht="13.8" hidden="false" customHeight="false" outlineLevel="0" collapsed="false">
      <c r="A13" s="3"/>
      <c r="B13" s="24" t="s">
        <v>30</v>
      </c>
      <c r="C13" s="3"/>
      <c r="D13" s="36" t="s">
        <v>31</v>
      </c>
      <c r="E13" s="37" t="n">
        <f aca="false">EDATE(E12,1)</f>
        <v>43466</v>
      </c>
      <c r="F13" s="38" t="n">
        <f aca="false">EOMONTH(E13,0)</f>
        <v>43496</v>
      </c>
      <c r="H13" s="28" t="n">
        <f aca="true">COUNTIF(INDIRECT(CONCATENATE(ADDRESS(MATCH($B13,'Juin 2018'!$B:$B,0),6,3,1,"Juin 2018"),":",ADDRESS(MATCH($B13,'Juin 2018'!$B:$B,0),37,3,1)),1),H$3)</f>
        <v>0</v>
      </c>
      <c r="I13" s="29" t="n">
        <f aca="true">COUNTIF(INDIRECT(CONCATENATE(ADDRESS(MATCH($B13,'Juin 2018'!$B:$B,0),6,3,1,"Juin 2018"),":",ADDRESS(MATCH($B13,'Juin 2018'!$B:$B,0),37,3,1)),1),I$3)</f>
        <v>0</v>
      </c>
      <c r="J13" s="29" t="n">
        <f aca="true">COUNTIF(INDIRECT(CONCATENATE(ADDRESS(MATCH($B13,'Juin 2018'!$B:$B,0),6,3,1,"Juin 2018"),":",ADDRESS(MATCH($B13,'Juin 2018'!$B:$B,0),37,3,1)),1),J$3)</f>
        <v>0</v>
      </c>
      <c r="K13" s="29" t="n">
        <f aca="true">COUNTIF(INDIRECT(CONCATENATE(ADDRESS(MATCH($B13,'Juin 2018'!$B:$B,0),6,3,1,"Juin 2018"),":",ADDRESS(MATCH($B13,'Juin 2018'!$B:$B,0),37,3,1)),1),K$3)</f>
        <v>0</v>
      </c>
      <c r="L13" s="30" t="n">
        <f aca="true">COUNTIF(INDIRECT(CONCATENATE(ADDRESS(MATCH($B13,'Juin 2018'!$B:$B,0),6,3,1,"Juin 2018"),":",ADDRESS(MATCH($B13,'Juin 2018'!$B:$B,0),37,3,1)),1),L$3)</f>
        <v>0</v>
      </c>
      <c r="M13" s="29" t="n">
        <f aca="true">COUNTIF(INDIRECT(CONCATENATE(ADDRESS(MATCH($B13,'Juin 2018'!$B:$B,0),6,3,1,"Juin 2018"),":",ADDRESS(MATCH($B13,'Juin 2018'!$B:$B,0),37,3,1)),1),M$3)</f>
        <v>0</v>
      </c>
      <c r="N13" s="29" t="n">
        <f aca="true">COUNTIF(INDIRECT(CONCATENATE(ADDRESS(MATCH($B13,'Juin 2018'!$B:$B,0),6,3,1,"Juin 2018"),":",ADDRESS(MATCH($B13,'Juin 2018'!$B:$B,0),37,3,1)),1),N$3)</f>
        <v>0</v>
      </c>
      <c r="O13" s="31" t="n">
        <f aca="true">COUNTIF(INDIRECT(CONCATENATE(ADDRESS(MATCH($B13,'Juin 2018'!$B:$B,0),6,3,1,"Juin 2018"),":",ADDRESS(MATCH($B13,'Juin 2018'!$B:$B,0),37,3,1)),1),O$3)</f>
        <v>0</v>
      </c>
    </row>
    <row r="14" customFormat="false" ht="13.8" hidden="false" customHeight="false" outlineLevel="0" collapsed="false">
      <c r="A14" s="3"/>
      <c r="B14" s="24" t="s">
        <v>32</v>
      </c>
      <c r="C14" s="32"/>
      <c r="D14" s="39" t="s">
        <v>33</v>
      </c>
      <c r="E14" s="40" t="n">
        <f aca="false">EDATE(E13,1)</f>
        <v>43497</v>
      </c>
      <c r="F14" s="41" t="n">
        <f aca="false">EOMONTH(E14,0)</f>
        <v>43524</v>
      </c>
      <c r="G14" s="18"/>
      <c r="H14" s="20" t="n">
        <f aca="true">COUNTIF(INDIRECT(CONCATENATE(ADDRESS(MATCH($B14,'Juin 2018'!$B:$B,0),6,3,1,"Juin 2018"),":",ADDRESS(MATCH($B14,'Juin 2018'!$B:$B,0),37,3,1)),1),H$3)</f>
        <v>0</v>
      </c>
      <c r="I14" s="21" t="n">
        <f aca="true">COUNTIF(INDIRECT(CONCATENATE(ADDRESS(MATCH($B14,'Juin 2018'!$B:$B,0),6,3,1,"Juin 2018"),":",ADDRESS(MATCH($B14,'Juin 2018'!$B:$B,0),37,3,1)),1),I$3)</f>
        <v>0</v>
      </c>
      <c r="J14" s="21" t="n">
        <f aca="true">COUNTIF(INDIRECT(CONCATENATE(ADDRESS(MATCH($B14,'Juin 2018'!$B:$B,0),6,3,1,"Juin 2018"),":",ADDRESS(MATCH($B14,'Juin 2018'!$B:$B,0),37,3,1)),1),J$3)</f>
        <v>0</v>
      </c>
      <c r="K14" s="21" t="n">
        <f aca="true">COUNTIF(INDIRECT(CONCATENATE(ADDRESS(MATCH($B14,'Juin 2018'!$B:$B,0),6,3,1,"Juin 2018"),":",ADDRESS(MATCH($B14,'Juin 2018'!$B:$B,0),37,3,1)),1),K$3)</f>
        <v>0</v>
      </c>
      <c r="L14" s="22" t="n">
        <f aca="true">COUNTIF(INDIRECT(CONCATENATE(ADDRESS(MATCH($B14,'Juin 2018'!$B:$B,0),6,3,1,"Juin 2018"),":",ADDRESS(MATCH($B14,'Juin 2018'!$B:$B,0),37,3,1)),1),L$3)</f>
        <v>0</v>
      </c>
      <c r="M14" s="21" t="n">
        <f aca="true">COUNTIF(INDIRECT(CONCATENATE(ADDRESS(MATCH($B14,'Juin 2018'!$B:$B,0),6,3,1,"Juin 2018"),":",ADDRESS(MATCH($B14,'Juin 2018'!$B:$B,0),37,3,1)),1),M$3)</f>
        <v>0</v>
      </c>
      <c r="N14" s="21" t="n">
        <f aca="true">COUNTIF(INDIRECT(CONCATENATE(ADDRESS(MATCH($B14,'Juin 2018'!$B:$B,0),6,3,1,"Juin 2018"),":",ADDRESS(MATCH($B14,'Juin 2018'!$B:$B,0),37,3,1)),1),N$3)</f>
        <v>0</v>
      </c>
      <c r="O14" s="23" t="n">
        <f aca="true">COUNTIF(INDIRECT(CONCATENATE(ADDRESS(MATCH($B14,'Juin 2018'!$B:$B,0),6,3,1,"Juin 2018"),":",ADDRESS(MATCH($B14,'Juin 2018'!$B:$B,0),37,3,1)),1),O$3)</f>
        <v>0</v>
      </c>
    </row>
    <row r="15" customFormat="false" ht="13.8" hidden="false" customHeight="false" outlineLevel="0" collapsed="false">
      <c r="A15" s="3"/>
      <c r="B15" s="24" t="s">
        <v>34</v>
      </c>
      <c r="C15" s="3"/>
      <c r="D15" s="36" t="s">
        <v>35</v>
      </c>
      <c r="E15" s="37" t="n">
        <f aca="false">EDATE(E14,1)</f>
        <v>43525</v>
      </c>
      <c r="F15" s="38" t="n">
        <f aca="false">EOMONTH(E15,0)</f>
        <v>43555</v>
      </c>
      <c r="H15" s="28" t="n">
        <f aca="true">COUNTIF(INDIRECT(CONCATENATE(ADDRESS(MATCH($B15,'Juin 2018'!$B:$B,0),6,3,1,"Juin 2018"),":",ADDRESS(MATCH($B15,'Juin 2018'!$B:$B,0),37,3,1)),1),H$3)</f>
        <v>0</v>
      </c>
      <c r="I15" s="29" t="n">
        <f aca="true">COUNTIF(INDIRECT(CONCATENATE(ADDRESS(MATCH($B15,'Juin 2018'!$B:$B,0),6,3,1,"Juin 2018"),":",ADDRESS(MATCH($B15,'Juin 2018'!$B:$B,0),37,3,1)),1),I$3)</f>
        <v>0</v>
      </c>
      <c r="J15" s="29" t="n">
        <f aca="true">COUNTIF(INDIRECT(CONCATENATE(ADDRESS(MATCH($B15,'Juin 2018'!$B:$B,0),6,3,1,"Juin 2018"),":",ADDRESS(MATCH($B15,'Juin 2018'!$B:$B,0),37,3,1)),1),J$3)</f>
        <v>0</v>
      </c>
      <c r="K15" s="29" t="n">
        <f aca="true">COUNTIF(INDIRECT(CONCATENATE(ADDRESS(MATCH($B15,'Juin 2018'!$B:$B,0),6,3,1,"Juin 2018"),":",ADDRESS(MATCH($B15,'Juin 2018'!$B:$B,0),37,3,1)),1),K$3)</f>
        <v>0</v>
      </c>
      <c r="L15" s="30" t="n">
        <f aca="true">COUNTIF(INDIRECT(CONCATENATE(ADDRESS(MATCH($B15,'Juin 2018'!$B:$B,0),6,3,1,"Juin 2018"),":",ADDRESS(MATCH($B15,'Juin 2018'!$B:$B,0),37,3,1)),1),L$3)</f>
        <v>0</v>
      </c>
      <c r="M15" s="29" t="n">
        <f aca="true">COUNTIF(INDIRECT(CONCATENATE(ADDRESS(MATCH($B15,'Juin 2018'!$B:$B,0),6,3,1,"Juin 2018"),":",ADDRESS(MATCH($B15,'Juin 2018'!$B:$B,0),37,3,1)),1),M$3)</f>
        <v>0</v>
      </c>
      <c r="N15" s="29" t="n">
        <f aca="true">COUNTIF(INDIRECT(CONCATENATE(ADDRESS(MATCH($B15,'Juin 2018'!$B:$B,0),6,3,1,"Juin 2018"),":",ADDRESS(MATCH($B15,'Juin 2018'!$B:$B,0),37,3,1)),1),N$3)</f>
        <v>0</v>
      </c>
      <c r="O15" s="31" t="n">
        <f aca="true">COUNTIF(INDIRECT(CONCATENATE(ADDRESS(MATCH($B15,'Juin 2018'!$B:$B,0),6,3,1,"Juin 2018"),":",ADDRESS(MATCH($B15,'Juin 2018'!$B:$B,0),37,3,1)),1),O$3)</f>
        <v>0</v>
      </c>
      <c r="P15" s="45"/>
    </row>
    <row r="16" customFormat="false" ht="13.8" hidden="false" customHeight="false" outlineLevel="0" collapsed="false">
      <c r="A16" s="3"/>
      <c r="B16" s="24" t="s">
        <v>36</v>
      </c>
      <c r="C16" s="32"/>
      <c r="D16" s="46" t="s">
        <v>37</v>
      </c>
      <c r="E16" s="47" t="n">
        <f aca="false">EDATE(E15,1)</f>
        <v>43556</v>
      </c>
      <c r="F16" s="48" t="n">
        <f aca="false">EOMONTH(E16,0)</f>
        <v>43585</v>
      </c>
      <c r="G16" s="18"/>
      <c r="H16" s="20" t="n">
        <f aca="true">COUNTIF(INDIRECT(CONCATENATE(ADDRESS(MATCH($B16,'Juin 2018'!$B:$B,0),6,3,1,"Juin 2018"),":",ADDRESS(MATCH($B16,'Juin 2018'!$B:$B,0),37,3,1)),1),H$3)</f>
        <v>0</v>
      </c>
      <c r="I16" s="21" t="n">
        <f aca="true">COUNTIF(INDIRECT(CONCATENATE(ADDRESS(MATCH($B16,'Juin 2018'!$B:$B,0),6,3,1,"Juin 2018"),":",ADDRESS(MATCH($B16,'Juin 2018'!$B:$B,0),37,3,1)),1),I$3)</f>
        <v>0</v>
      </c>
      <c r="J16" s="21" t="n">
        <f aca="true">COUNTIF(INDIRECT(CONCATENATE(ADDRESS(MATCH($B16,'Juin 2018'!$B:$B,0),6,3,1,"Juin 2018"),":",ADDRESS(MATCH($B16,'Juin 2018'!$B:$B,0),37,3,1)),1),J$3)</f>
        <v>0</v>
      </c>
      <c r="K16" s="21" t="n">
        <f aca="true">COUNTIF(INDIRECT(CONCATENATE(ADDRESS(MATCH($B16,'Juin 2018'!$B:$B,0),6,3,1,"Juin 2018"),":",ADDRESS(MATCH($B16,'Juin 2018'!$B:$B,0),37,3,1)),1),K$3)</f>
        <v>0</v>
      </c>
      <c r="L16" s="22" t="n">
        <f aca="true">COUNTIF(INDIRECT(CONCATENATE(ADDRESS(MATCH($B16,'Juin 2018'!$B:$B,0),6,3,1,"Juin 2018"),":",ADDRESS(MATCH($B16,'Juin 2018'!$B:$B,0),37,3,1)),1),L$3)</f>
        <v>0</v>
      </c>
      <c r="M16" s="21" t="n">
        <f aca="true">COUNTIF(INDIRECT(CONCATENATE(ADDRESS(MATCH($B16,'Juin 2018'!$B:$B,0),6,3,1,"Juin 2018"),":",ADDRESS(MATCH($B16,'Juin 2018'!$B:$B,0),37,3,1)),1),M$3)</f>
        <v>0</v>
      </c>
      <c r="N16" s="21" t="n">
        <f aca="true">COUNTIF(INDIRECT(CONCATENATE(ADDRESS(MATCH($B16,'Juin 2018'!$B:$B,0),6,3,1,"Juin 2018"),":",ADDRESS(MATCH($B16,'Juin 2018'!$B:$B,0),37,3,1)),1),N$3)</f>
        <v>0</v>
      </c>
      <c r="O16" s="23" t="n">
        <f aca="true">COUNTIF(INDIRECT(CONCATENATE(ADDRESS(MATCH($B16,'Juin 2018'!$B:$B,0),6,3,1,"Juin 2018"),":",ADDRESS(MATCH($B16,'Juin 2018'!$B:$B,0),37,3,1)),1),O$3)</f>
        <v>0</v>
      </c>
    </row>
    <row r="17" customFormat="false" ht="13.8" hidden="false" customHeight="false" outlineLevel="0" collapsed="false">
      <c r="A17" s="3"/>
      <c r="B17" s="24" t="s">
        <v>38</v>
      </c>
      <c r="C17" s="3"/>
      <c r="D17" s="49" t="s">
        <v>39</v>
      </c>
      <c r="E17" s="50" t="n">
        <f aca="false">EDATE(E16,1)</f>
        <v>43586</v>
      </c>
      <c r="F17" s="51" t="n">
        <f aca="false">EOMONTH(E17,0)</f>
        <v>43616</v>
      </c>
      <c r="H17" s="28" t="n">
        <f aca="true">COUNTIF(INDIRECT(CONCATENATE(ADDRESS(MATCH($B17,'Juin 2018'!$B:$B,0),6,3,1,"Juin 2018"),":",ADDRESS(MATCH($B17,'Juin 2018'!$B:$B,0),37,3,1)),1),H$3)</f>
        <v>0</v>
      </c>
      <c r="I17" s="29" t="n">
        <f aca="true">COUNTIF(INDIRECT(CONCATENATE(ADDRESS(MATCH($B17,'Juin 2018'!$B:$B,0),6,3,1,"Juin 2018"),":",ADDRESS(MATCH($B17,'Juin 2018'!$B:$B,0),37,3,1)),1),I$3)</f>
        <v>0</v>
      </c>
      <c r="J17" s="29" t="n">
        <f aca="true">COUNTIF(INDIRECT(CONCATENATE(ADDRESS(MATCH($B17,'Juin 2018'!$B:$B,0),6,3,1,"Juin 2018"),":",ADDRESS(MATCH($B17,'Juin 2018'!$B:$B,0),37,3,1)),1),J$3)</f>
        <v>0</v>
      </c>
      <c r="K17" s="29" t="n">
        <f aca="true">COUNTIF(INDIRECT(CONCATENATE(ADDRESS(MATCH($B17,'Juin 2018'!$B:$B,0),6,3,1,"Juin 2018"),":",ADDRESS(MATCH($B17,'Juin 2018'!$B:$B,0),37,3,1)),1),K$3)</f>
        <v>0</v>
      </c>
      <c r="L17" s="30" t="n">
        <f aca="true">COUNTIF(INDIRECT(CONCATENATE(ADDRESS(MATCH($B17,'Juin 2018'!$B:$B,0),6,3,1,"Juin 2018"),":",ADDRESS(MATCH($B17,'Juin 2018'!$B:$B,0),37,3,1)),1),L$3)</f>
        <v>0</v>
      </c>
      <c r="M17" s="29" t="n">
        <f aca="true">COUNTIF(INDIRECT(CONCATENATE(ADDRESS(MATCH($B17,'Juin 2018'!$B:$B,0),6,3,1,"Juin 2018"),":",ADDRESS(MATCH($B17,'Juin 2018'!$B:$B,0),37,3,1)),1),M$3)</f>
        <v>0</v>
      </c>
      <c r="N17" s="29" t="n">
        <f aca="true">COUNTIF(INDIRECT(CONCATENATE(ADDRESS(MATCH($B17,'Juin 2018'!$B:$B,0),6,3,1,"Juin 2018"),":",ADDRESS(MATCH($B17,'Juin 2018'!$B:$B,0),37,3,1)),1),N$3)</f>
        <v>0</v>
      </c>
      <c r="O17" s="31" t="n">
        <f aca="true">COUNTIF(INDIRECT(CONCATENATE(ADDRESS(MATCH($B17,'Juin 2018'!$B:$B,0),6,3,1,"Juin 2018"),":",ADDRESS(MATCH($B17,'Juin 2018'!$B:$B,0),37,3,1)),1),O$3)</f>
        <v>0</v>
      </c>
    </row>
    <row r="18" customFormat="false" ht="13.8" hidden="false" customHeight="false" outlineLevel="0" collapsed="false">
      <c r="A18" s="3"/>
      <c r="B18" s="24" t="s">
        <v>40</v>
      </c>
      <c r="C18" s="18"/>
      <c r="D18" s="18"/>
      <c r="E18" s="19"/>
      <c r="F18" s="19"/>
      <c r="G18" s="18"/>
      <c r="H18" s="20" t="n">
        <f aca="true">COUNTIF(INDIRECT(CONCATENATE(ADDRESS(MATCH($B18,'Juin 2018'!$B:$B,0),6,3,1,"Juin 2018"),":",ADDRESS(MATCH($B18,'Juin 2018'!$B:$B,0),37,3,1)),1),H$3)</f>
        <v>0</v>
      </c>
      <c r="I18" s="21" t="n">
        <f aca="true">COUNTIF(INDIRECT(CONCATENATE(ADDRESS(MATCH($B18,'Juin 2018'!$B:$B,0),6,3,1,"Juin 2018"),":",ADDRESS(MATCH($B18,'Juin 2018'!$B:$B,0),37,3,1)),1),I$3)</f>
        <v>0</v>
      </c>
      <c r="J18" s="21" t="n">
        <f aca="true">COUNTIF(INDIRECT(CONCATENATE(ADDRESS(MATCH($B18,'Juin 2018'!$B:$B,0),6,3,1,"Juin 2018"),":",ADDRESS(MATCH($B18,'Juin 2018'!$B:$B,0),37,3,1)),1),J$3)</f>
        <v>0</v>
      </c>
      <c r="K18" s="21" t="n">
        <f aca="true">COUNTIF(INDIRECT(CONCATENATE(ADDRESS(MATCH($B18,'Juin 2018'!$B:$B,0),6,3,1,"Juin 2018"),":",ADDRESS(MATCH($B18,'Juin 2018'!$B:$B,0),37,3,1)),1),K$3)</f>
        <v>0</v>
      </c>
      <c r="L18" s="22" t="n">
        <f aca="true">COUNTIF(INDIRECT(CONCATENATE(ADDRESS(MATCH($B18,'Juin 2018'!$B:$B,0),6,3,1,"Juin 2018"),":",ADDRESS(MATCH($B18,'Juin 2018'!$B:$B,0),37,3,1)),1),L$3)</f>
        <v>0</v>
      </c>
      <c r="M18" s="21" t="n">
        <f aca="true">COUNTIF(INDIRECT(CONCATENATE(ADDRESS(MATCH($B18,'Juin 2018'!$B:$B,0),6,3,1,"Juin 2018"),":",ADDRESS(MATCH($B18,'Juin 2018'!$B:$B,0),37,3,1)),1),M$3)</f>
        <v>0</v>
      </c>
      <c r="N18" s="21" t="n">
        <f aca="true">COUNTIF(INDIRECT(CONCATENATE(ADDRESS(MATCH($B18,'Juin 2018'!$B:$B,0),6,3,1,"Juin 2018"),":",ADDRESS(MATCH($B18,'Juin 2018'!$B:$B,0),37,3,1)),1),N$3)</f>
        <v>0</v>
      </c>
      <c r="O18" s="23" t="n">
        <f aca="true">COUNTIF(INDIRECT(CONCATENATE(ADDRESS(MATCH($B18,'Juin 2018'!$B:$B,0),6,3,1,"Juin 2018"),":",ADDRESS(MATCH($B18,'Juin 2018'!$B:$B,0),37,3,1)),1),O$3)</f>
        <v>0</v>
      </c>
    </row>
    <row r="19" customFormat="false" ht="13.8" hidden="false" customHeight="false" outlineLevel="0" collapsed="false">
      <c r="A19" s="3"/>
      <c r="B19" s="24" t="s">
        <v>41</v>
      </c>
      <c r="H19" s="28" t="n">
        <f aca="true">COUNTIF(INDIRECT(CONCATENATE(ADDRESS(MATCH($B19,'Juin 2018'!$B:$B,0),6,3,1,"Juin 2018"),":",ADDRESS(MATCH($B19,'Juin 2018'!$B:$B,0),37,3,1)),1),H$3)</f>
        <v>0</v>
      </c>
      <c r="I19" s="29" t="n">
        <f aca="true">COUNTIF(INDIRECT(CONCATENATE(ADDRESS(MATCH($B19,'Juin 2018'!$B:$B,0),6,3,1,"Juin 2018"),":",ADDRESS(MATCH($B19,'Juin 2018'!$B:$B,0),37,3,1)),1),I$3)</f>
        <v>0</v>
      </c>
      <c r="J19" s="29" t="n">
        <f aca="true">COUNTIF(INDIRECT(CONCATENATE(ADDRESS(MATCH($B19,'Juin 2018'!$B:$B,0),6,3,1,"Juin 2018"),":",ADDRESS(MATCH($B19,'Juin 2018'!$B:$B,0),37,3,1)),1),J$3)</f>
        <v>0</v>
      </c>
      <c r="K19" s="29" t="n">
        <f aca="true">COUNTIF(INDIRECT(CONCATENATE(ADDRESS(MATCH($B19,'Juin 2018'!$B:$B,0),6,3,1,"Juin 2018"),":",ADDRESS(MATCH($B19,'Juin 2018'!$B:$B,0),37,3,1)),1),K$3)</f>
        <v>0</v>
      </c>
      <c r="L19" s="30" t="n">
        <f aca="true">COUNTIF(INDIRECT(CONCATENATE(ADDRESS(MATCH($B19,'Juin 2018'!$B:$B,0),6,3,1,"Juin 2018"),":",ADDRESS(MATCH($B19,'Juin 2018'!$B:$B,0),37,3,1)),1),L$3)</f>
        <v>0</v>
      </c>
      <c r="M19" s="29" t="n">
        <f aca="true">COUNTIF(INDIRECT(CONCATENATE(ADDRESS(MATCH($B19,'Juin 2018'!$B:$B,0),6,3,1,"Juin 2018"),":",ADDRESS(MATCH($B19,'Juin 2018'!$B:$B,0),37,3,1)),1),M$3)</f>
        <v>0</v>
      </c>
      <c r="N19" s="29" t="n">
        <f aca="true">COUNTIF(INDIRECT(CONCATENATE(ADDRESS(MATCH($B19,'Juin 2018'!$B:$B,0),6,3,1,"Juin 2018"),":",ADDRESS(MATCH($B19,'Juin 2018'!$B:$B,0),37,3,1)),1),N$3)</f>
        <v>0</v>
      </c>
      <c r="O19" s="31" t="n">
        <f aca="true">COUNTIF(INDIRECT(CONCATENATE(ADDRESS(MATCH($B19,'Juin 2018'!$B:$B,0),6,3,1,"Juin 2018"),":",ADDRESS(MATCH($B19,'Juin 2018'!$B:$B,0),37,3,1)),1),O$3)</f>
        <v>0</v>
      </c>
    </row>
    <row r="20" customFormat="false" ht="13.8" hidden="false" customHeight="false" outlineLevel="0" collapsed="false">
      <c r="A20" s="3"/>
      <c r="B20" s="24" t="s">
        <v>42</v>
      </c>
      <c r="C20" s="52"/>
      <c r="D20" s="52"/>
      <c r="E20" s="53"/>
      <c r="F20" s="53"/>
      <c r="G20" s="54"/>
      <c r="H20" s="20" t="n">
        <f aca="true">COUNTIF(INDIRECT(CONCATENATE(ADDRESS(MATCH($B20,'Juin 2018'!$B:$B,0),6,3,1,"Juin 2018"),":",ADDRESS(MATCH($B20,'Juin 2018'!$B:$B,0),37,3,1)),1),H$3)</f>
        <v>0</v>
      </c>
      <c r="I20" s="21" t="n">
        <f aca="true">COUNTIF(INDIRECT(CONCATENATE(ADDRESS(MATCH($B20,'Juin 2018'!$B:$B,0),6,3,1,"Juin 2018"),":",ADDRESS(MATCH($B20,'Juin 2018'!$B:$B,0),37,3,1)),1),I$3)</f>
        <v>0</v>
      </c>
      <c r="J20" s="21" t="n">
        <f aca="true">COUNTIF(INDIRECT(CONCATENATE(ADDRESS(MATCH($B20,'Juin 2018'!$B:$B,0),6,3,1,"Juin 2018"),":",ADDRESS(MATCH($B20,'Juin 2018'!$B:$B,0),37,3,1)),1),J$3)</f>
        <v>0</v>
      </c>
      <c r="K20" s="21" t="n">
        <f aca="true">COUNTIF(INDIRECT(CONCATENATE(ADDRESS(MATCH($B20,'Juin 2018'!$B:$B,0),6,3,1,"Juin 2018"),":",ADDRESS(MATCH($B20,'Juin 2018'!$B:$B,0),37,3,1)),1),K$3)</f>
        <v>0</v>
      </c>
      <c r="L20" s="22" t="n">
        <f aca="true">COUNTIF(INDIRECT(CONCATENATE(ADDRESS(MATCH($B20,'Juin 2018'!$B:$B,0),6,3,1,"Juin 2018"),":",ADDRESS(MATCH($B20,'Juin 2018'!$B:$B,0),37,3,1)),1),L$3)</f>
        <v>0</v>
      </c>
      <c r="M20" s="21" t="n">
        <f aca="true">COUNTIF(INDIRECT(CONCATENATE(ADDRESS(MATCH($B20,'Juin 2018'!$B:$B,0),6,3,1,"Juin 2018"),":",ADDRESS(MATCH($B20,'Juin 2018'!$B:$B,0),37,3,1)),1),M$3)</f>
        <v>0</v>
      </c>
      <c r="N20" s="21" t="n">
        <f aca="true">COUNTIF(INDIRECT(CONCATENATE(ADDRESS(MATCH($B20,'Juin 2018'!$B:$B,0),6,3,1,"Juin 2018"),":",ADDRESS(MATCH($B20,'Juin 2018'!$B:$B,0),37,3,1)),1),N$3)</f>
        <v>0</v>
      </c>
      <c r="O20" s="23" t="n">
        <f aca="true">COUNTIF(INDIRECT(CONCATENATE(ADDRESS(MATCH($B20,'Juin 2018'!$B:$B,0),6,3,1,"Juin 2018"),":",ADDRESS(MATCH($B20,'Juin 2018'!$B:$B,0),37,3,1)),1),O$3)</f>
        <v>0</v>
      </c>
    </row>
    <row r="21" customFormat="false" ht="15.75" hidden="false" customHeight="false" outlineLevel="0" collapsed="false">
      <c r="B21" s="55"/>
      <c r="H21" s="55"/>
      <c r="I21" s="56"/>
      <c r="J21" s="56"/>
      <c r="K21" s="56"/>
      <c r="L21" s="56"/>
      <c r="M21" s="55"/>
      <c r="N21" s="55"/>
      <c r="O21" s="55"/>
    </row>
    <row r="22" customFormat="false" ht="15.75" hidden="false" customHeight="false" outlineLevel="0" collapsed="false">
      <c r="D22" s="57" t="s">
        <v>43</v>
      </c>
      <c r="E22" s="58" t="s">
        <v>44</v>
      </c>
      <c r="G22" s="59"/>
      <c r="H22" s="60" t="s">
        <v>3</v>
      </c>
      <c r="I22" s="61" t="s">
        <v>45</v>
      </c>
      <c r="J22" s="61"/>
      <c r="K22" s="61"/>
      <c r="L22" s="62" t="s">
        <v>5</v>
      </c>
      <c r="M22" s="63" t="s">
        <v>46</v>
      </c>
      <c r="N22" s="63"/>
      <c r="O22" s="63"/>
      <c r="P22" s="64"/>
    </row>
    <row r="23" customFormat="false" ht="15" hidden="false" customHeight="false" outlineLevel="0" collapsed="false">
      <c r="C23" s="3"/>
      <c r="D23" s="65" t="n">
        <v>43327</v>
      </c>
      <c r="E23" s="66" t="s">
        <v>47</v>
      </c>
      <c r="G23" s="59"/>
      <c r="H23" s="67" t="s">
        <v>4</v>
      </c>
      <c r="I23" s="68" t="s">
        <v>48</v>
      </c>
      <c r="J23" s="68"/>
      <c r="K23" s="68"/>
      <c r="L23" s="69" t="s">
        <v>8</v>
      </c>
      <c r="M23" s="70" t="s">
        <v>49</v>
      </c>
      <c r="N23" s="70"/>
      <c r="O23" s="70"/>
      <c r="P23" s="64"/>
    </row>
    <row r="24" customFormat="false" ht="15" hidden="false" customHeight="false" outlineLevel="0" collapsed="false">
      <c r="C24" s="3"/>
      <c r="D24" s="71" t="n">
        <v>43405</v>
      </c>
      <c r="E24" s="72" t="s">
        <v>50</v>
      </c>
      <c r="G24" s="59"/>
      <c r="H24" s="73" t="s">
        <v>6</v>
      </c>
      <c r="I24" s="74" t="s">
        <v>51</v>
      </c>
      <c r="J24" s="74"/>
      <c r="K24" s="74"/>
      <c r="L24" s="75" t="s">
        <v>9</v>
      </c>
      <c r="M24" s="76" t="s">
        <v>52</v>
      </c>
      <c r="N24" s="76"/>
      <c r="O24" s="76"/>
      <c r="P24" s="77"/>
    </row>
    <row r="25" customFormat="false" ht="15.75" hidden="false" customHeight="false" outlineLevel="0" collapsed="false">
      <c r="C25" s="3"/>
      <c r="D25" s="65" t="n">
        <v>43459</v>
      </c>
      <c r="E25" s="66" t="s">
        <v>53</v>
      </c>
      <c r="G25" s="59"/>
      <c r="H25" s="78" t="s">
        <v>54</v>
      </c>
      <c r="I25" s="79" t="s">
        <v>55</v>
      </c>
      <c r="J25" s="79"/>
      <c r="K25" s="79"/>
      <c r="L25" s="80" t="s">
        <v>10</v>
      </c>
      <c r="M25" s="81" t="s">
        <v>56</v>
      </c>
      <c r="N25" s="81"/>
      <c r="O25" s="81"/>
      <c r="P25" s="82"/>
    </row>
    <row r="26" customFormat="false" ht="15" hidden="false" customHeight="false" outlineLevel="0" collapsed="false">
      <c r="C26" s="3"/>
      <c r="D26" s="71" t="n">
        <v>43460</v>
      </c>
      <c r="E26" s="72" t="s">
        <v>57</v>
      </c>
      <c r="J26" s="55"/>
    </row>
    <row r="27" customFormat="false" ht="15" hidden="false" customHeight="false" outlineLevel="0" collapsed="false">
      <c r="C27" s="3"/>
      <c r="D27" s="65" t="n">
        <v>43466</v>
      </c>
      <c r="E27" s="66" t="s">
        <v>58</v>
      </c>
    </row>
    <row r="28" customFormat="false" ht="15" hidden="false" customHeight="false" outlineLevel="0" collapsed="false">
      <c r="C28" s="3"/>
      <c r="D28" s="71" t="n">
        <v>43510</v>
      </c>
      <c r="E28" s="72" t="s">
        <v>59</v>
      </c>
    </row>
    <row r="29" customFormat="false" ht="15" hidden="false" customHeight="false" outlineLevel="0" collapsed="false">
      <c r="C29" s="3"/>
      <c r="D29" s="65" t="n">
        <v>43574</v>
      </c>
      <c r="E29" s="66" t="s">
        <v>60</v>
      </c>
      <c r="I29" s="1"/>
    </row>
    <row r="30" customFormat="false" ht="15" hidden="false" customHeight="false" outlineLevel="0" collapsed="false">
      <c r="C30" s="3"/>
      <c r="D30" s="71" t="n">
        <v>43577</v>
      </c>
      <c r="E30" s="72" t="s">
        <v>61</v>
      </c>
      <c r="H30" s="1"/>
    </row>
    <row r="31" customFormat="false" ht="15" hidden="false" customHeight="false" outlineLevel="0" collapsed="false">
      <c r="C31" s="3"/>
      <c r="D31" s="65" t="n">
        <v>43221</v>
      </c>
      <c r="E31" s="66" t="s">
        <v>62</v>
      </c>
      <c r="J31" s="1"/>
    </row>
    <row r="32" customFormat="false" ht="15" hidden="false" customHeight="false" outlineLevel="0" collapsed="false">
      <c r="C32" s="3"/>
      <c r="D32" s="71" t="n">
        <v>43593</v>
      </c>
      <c r="E32" s="72" t="s">
        <v>63</v>
      </c>
      <c r="I32" s="1"/>
    </row>
    <row r="33" customFormat="false" ht="15" hidden="false" customHeight="false" outlineLevel="0" collapsed="false">
      <c r="C33" s="3"/>
      <c r="D33" s="65" t="n">
        <v>43250</v>
      </c>
      <c r="E33" s="66" t="s">
        <v>64</v>
      </c>
      <c r="J33" s="1"/>
    </row>
    <row r="34" customFormat="false" ht="15" hidden="false" customHeight="false" outlineLevel="0" collapsed="false">
      <c r="C34" s="3"/>
      <c r="D34" s="65"/>
      <c r="E34" s="66"/>
    </row>
    <row r="35" customFormat="false" ht="15.75" hidden="false" customHeight="false" outlineLevel="0" collapsed="false">
      <c r="B35" s="59"/>
      <c r="C35" s="3"/>
      <c r="D35" s="83"/>
      <c r="E35" s="84"/>
    </row>
  </sheetData>
  <mergeCells count="9">
    <mergeCell ref="H2:O2"/>
    <mergeCell ref="I22:K22"/>
    <mergeCell ref="M22:O22"/>
    <mergeCell ref="I23:K23"/>
    <mergeCell ref="M23:O23"/>
    <mergeCell ref="I24:K24"/>
    <mergeCell ref="M24:O24"/>
    <mergeCell ref="I25:K25"/>
    <mergeCell ref="M25:O25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  <tableParts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true"/>
  </sheetPr>
  <dimension ref="A1:AT38"/>
  <sheetViews>
    <sheetView showFormulas="false" showGridLines="false" showRowColHeaders="true" showZeros="false" rightToLeft="false" tabSelected="true" showOutlineSymbols="true" defaultGridColor="true" view="normal" topLeftCell="A1" colorId="64" zoomScale="100" zoomScaleNormal="100" zoomScalePageLayoutView="100" workbookViewId="0">
      <selection pane="topLeft" activeCell="A4" activeCellId="0" sqref="A4"/>
    </sheetView>
  </sheetViews>
  <sheetFormatPr defaultRowHeight="15" zeroHeight="false" outlineLevelRow="0" outlineLevelCol="0"/>
  <cols>
    <col collapsed="false" customWidth="true" hidden="false" outlineLevel="0" max="1" min="1" style="0" width="8.67"/>
    <col collapsed="false" customWidth="true" hidden="false" outlineLevel="0" max="2" min="2" style="0" width="12.13"/>
    <col collapsed="false" customWidth="true" hidden="false" outlineLevel="0" max="3" min="3" style="0" width="7.13"/>
    <col collapsed="false" customWidth="true" hidden="false" outlineLevel="0" max="4" min="4" style="0" width="7.82"/>
    <col collapsed="false" customWidth="true" hidden="false" outlineLevel="0" max="5" min="5" style="0" width="3.37"/>
    <col collapsed="false" customWidth="true" hidden="false" outlineLevel="0" max="6" min="6" style="0" width="5.16"/>
    <col collapsed="false" customWidth="true" hidden="false" outlineLevel="0" max="7" min="7" style="0" width="5.6"/>
    <col collapsed="false" customWidth="true" hidden="false" outlineLevel="0" max="8" min="8" style="0" width="5.32"/>
    <col collapsed="false" customWidth="true" hidden="false" outlineLevel="0" max="9" min="9" style="0" width="4.76"/>
    <col collapsed="false" customWidth="true" hidden="false" outlineLevel="0" max="11" min="10" style="0" width="5.32"/>
    <col collapsed="false" customWidth="true" hidden="false" outlineLevel="0" max="12" min="12" style="0" width="4.76"/>
    <col collapsed="false" customWidth="true" hidden="false" outlineLevel="0" max="13" min="13" style="0" width="5.16"/>
    <col collapsed="false" customWidth="true" hidden="false" outlineLevel="0" max="14" min="14" style="0" width="5.6"/>
    <col collapsed="false" customWidth="true" hidden="false" outlineLevel="0" max="15" min="15" style="0" width="5.32"/>
    <col collapsed="false" customWidth="true" hidden="false" outlineLevel="0" max="16" min="16" style="0" width="4.76"/>
    <col collapsed="false" customWidth="true" hidden="false" outlineLevel="0" max="18" min="17" style="0" width="5.32"/>
    <col collapsed="false" customWidth="true" hidden="false" outlineLevel="0" max="19" min="19" style="0" width="4.76"/>
    <col collapsed="false" customWidth="true" hidden="false" outlineLevel="0" max="20" min="20" style="0" width="5.16"/>
    <col collapsed="false" customWidth="true" hidden="false" outlineLevel="0" max="21" min="21" style="0" width="5.6"/>
    <col collapsed="false" customWidth="true" hidden="false" outlineLevel="0" max="22" min="22" style="0" width="5.32"/>
    <col collapsed="false" customWidth="true" hidden="false" outlineLevel="0" max="23" min="23" style="0" width="4.76"/>
    <col collapsed="false" customWidth="true" hidden="false" outlineLevel="0" max="25" min="24" style="0" width="5.32"/>
    <col collapsed="false" customWidth="true" hidden="false" outlineLevel="0" max="26" min="26" style="0" width="4.76"/>
    <col collapsed="false" customWidth="true" hidden="false" outlineLevel="0" max="27" min="27" style="0" width="5.16"/>
    <col collapsed="false" customWidth="true" hidden="false" outlineLevel="0" max="28" min="28" style="0" width="5.6"/>
    <col collapsed="false" customWidth="true" hidden="false" outlineLevel="0" max="29" min="29" style="0" width="5.32"/>
    <col collapsed="false" customWidth="true" hidden="false" outlineLevel="0" max="30" min="30" style="0" width="4.76"/>
    <col collapsed="false" customWidth="true" hidden="false" outlineLevel="0" max="32" min="31" style="0" width="5.32"/>
    <col collapsed="false" customWidth="true" hidden="false" outlineLevel="0" max="33" min="33" style="0" width="4.76"/>
    <col collapsed="false" customWidth="true" hidden="false" outlineLevel="0" max="34" min="34" style="0" width="5.16"/>
    <col collapsed="false" customWidth="true" hidden="false" outlineLevel="0" max="35" min="35" style="0" width="5.6"/>
    <col collapsed="false" customWidth="true" hidden="false" outlineLevel="0" max="1025" min="36" style="0" width="8.67"/>
  </cols>
  <sheetData>
    <row r="1" customFormat="false" ht="15" hidden="true" customHeight="false" outlineLevel="0" collapsed="false">
      <c r="A1" s="85" t="n">
        <f aca="false">Config!E6</f>
        <v>43252</v>
      </c>
    </row>
    <row r="2" customFormat="false" ht="13.8" hidden="true" customHeight="false" outlineLevel="0" collapsed="false">
      <c r="A2" s="86" t="n">
        <f aca="false">Config!F6</f>
        <v>43281</v>
      </c>
      <c r="F2" s="0" t="n">
        <f aca="false">IFERROR(WEEKDAY(F3),"")</f>
        <v>6</v>
      </c>
      <c r="G2" s="0" t="n">
        <f aca="false">IFERROR(WEEKDAY(G3),"")</f>
        <v>7</v>
      </c>
      <c r="H2" s="0" t="n">
        <f aca="false">IFERROR(WEEKDAY(H3),"")</f>
        <v>1</v>
      </c>
      <c r="I2" s="0" t="n">
        <f aca="false">IFERROR(WEEKDAY(I3),"")</f>
        <v>2</v>
      </c>
      <c r="J2" s="0" t="n">
        <f aca="false">IFERROR(WEEKDAY(J3),"")</f>
        <v>3</v>
      </c>
      <c r="K2" s="0" t="n">
        <f aca="false">IFERROR(WEEKDAY(K3),"")</f>
        <v>4</v>
      </c>
      <c r="L2" s="0" t="n">
        <f aca="false">IFERROR(WEEKDAY(L3),"")</f>
        <v>5</v>
      </c>
      <c r="M2" s="0" t="n">
        <f aca="false">IFERROR(WEEKDAY(M3),"")</f>
        <v>6</v>
      </c>
      <c r="N2" s="0" t="n">
        <f aca="false">IFERROR(WEEKDAY(N3),"")</f>
        <v>7</v>
      </c>
      <c r="O2" s="0" t="n">
        <f aca="false">IFERROR(WEEKDAY(O3),"")</f>
        <v>1</v>
      </c>
      <c r="P2" s="0" t="n">
        <f aca="false">IFERROR(WEEKDAY(P3),"")</f>
        <v>2</v>
      </c>
      <c r="Q2" s="0" t="n">
        <f aca="false">IFERROR(WEEKDAY(Q3),"")</f>
        <v>3</v>
      </c>
      <c r="R2" s="0" t="n">
        <f aca="false">IFERROR(WEEKDAY(R3),"")</f>
        <v>4</v>
      </c>
      <c r="S2" s="0" t="n">
        <f aca="false">IFERROR(WEEKDAY(S3),"")</f>
        <v>5</v>
      </c>
      <c r="T2" s="0" t="n">
        <f aca="false">IFERROR(WEEKDAY(T3),"")</f>
        <v>6</v>
      </c>
      <c r="U2" s="0" t="n">
        <f aca="false">IFERROR(WEEKDAY(U3),"")</f>
        <v>7</v>
      </c>
      <c r="V2" s="0" t="n">
        <f aca="false">IFERROR(WEEKDAY(V3),"")</f>
        <v>1</v>
      </c>
      <c r="W2" s="0" t="n">
        <f aca="false">IFERROR(WEEKDAY(W3),"")</f>
        <v>2</v>
      </c>
      <c r="X2" s="0" t="n">
        <f aca="false">IFERROR(WEEKDAY(X3),"")</f>
        <v>3</v>
      </c>
      <c r="Y2" s="0" t="n">
        <f aca="false">IFERROR(WEEKDAY(Y3),"")</f>
        <v>4</v>
      </c>
      <c r="Z2" s="0" t="n">
        <f aca="false">IFERROR(WEEKDAY(Z3),"")</f>
        <v>5</v>
      </c>
      <c r="AA2" s="0" t="n">
        <f aca="false">IFERROR(WEEKDAY(AA3),"")</f>
        <v>6</v>
      </c>
      <c r="AB2" s="0" t="n">
        <f aca="false">IFERROR(WEEKDAY(AB3),"")</f>
        <v>7</v>
      </c>
      <c r="AC2" s="0" t="n">
        <f aca="false">IFERROR(WEEKDAY(AC3),"")</f>
        <v>1</v>
      </c>
      <c r="AD2" s="0" t="n">
        <f aca="false">IFERROR(WEEKDAY(AD3),"")</f>
        <v>2</v>
      </c>
      <c r="AE2" s="0" t="n">
        <f aca="false">IFERROR(WEEKDAY(AE3),"")</f>
        <v>3</v>
      </c>
      <c r="AF2" s="0" t="n">
        <f aca="false">IFERROR(WEEKDAY(AF3),"")</f>
        <v>4</v>
      </c>
      <c r="AG2" s="0" t="n">
        <f aca="false">IFERROR(WEEKDAY(AG3),"")</f>
        <v>5</v>
      </c>
      <c r="AH2" s="0" t="n">
        <f aca="false">IFERROR(WEEKDAY(AH3),"")</f>
        <v>6</v>
      </c>
      <c r="AI2" s="0" t="n">
        <f aca="false">IFERROR(WEEKDAY(AI3),"")</f>
        <v>7</v>
      </c>
      <c r="AJ2" s="0" t="str">
        <f aca="false">IFERROR(WEEKDAY(AJ3),"")</f>
        <v/>
      </c>
    </row>
    <row r="3" customFormat="false" ht="73.5" hidden="true" customHeight="true" outlineLevel="0" collapsed="false">
      <c r="F3" s="87" t="n">
        <f aca="false">A1</f>
        <v>43252</v>
      </c>
      <c r="G3" s="87" t="n">
        <f aca="false">F3+1</f>
        <v>43253</v>
      </c>
      <c r="H3" s="87" t="n">
        <f aca="false">G3+1</f>
        <v>43254</v>
      </c>
      <c r="I3" s="87" t="n">
        <f aca="false">H3+1</f>
        <v>43255</v>
      </c>
      <c r="J3" s="87" t="n">
        <f aca="false">I3+1</f>
        <v>43256</v>
      </c>
      <c r="K3" s="87" t="n">
        <f aca="false">J3+1</f>
        <v>43257</v>
      </c>
      <c r="L3" s="87" t="n">
        <f aca="false">K3+1</f>
        <v>43258</v>
      </c>
      <c r="M3" s="87" t="n">
        <f aca="false">L3+1</f>
        <v>43259</v>
      </c>
      <c r="N3" s="87" t="n">
        <f aca="false">M3+1</f>
        <v>43260</v>
      </c>
      <c r="O3" s="87" t="n">
        <f aca="false">N3+1</f>
        <v>43261</v>
      </c>
      <c r="P3" s="87" t="n">
        <f aca="false">O3+1</f>
        <v>43262</v>
      </c>
      <c r="Q3" s="87" t="n">
        <f aca="false">P3+1</f>
        <v>43263</v>
      </c>
      <c r="R3" s="87" t="n">
        <f aca="false">Q3+1</f>
        <v>43264</v>
      </c>
      <c r="S3" s="87" t="n">
        <f aca="false">R3+1</f>
        <v>43265</v>
      </c>
      <c r="T3" s="87" t="n">
        <f aca="false">S3+1</f>
        <v>43266</v>
      </c>
      <c r="U3" s="87" t="n">
        <f aca="false">T3+1</f>
        <v>43267</v>
      </c>
      <c r="V3" s="87" t="n">
        <f aca="false">U3+1</f>
        <v>43268</v>
      </c>
      <c r="W3" s="87" t="n">
        <f aca="false">V3+1</f>
        <v>43269</v>
      </c>
      <c r="X3" s="87" t="n">
        <f aca="false">W3+1</f>
        <v>43270</v>
      </c>
      <c r="Y3" s="87" t="n">
        <f aca="false">X3+1</f>
        <v>43271</v>
      </c>
      <c r="Z3" s="87" t="n">
        <f aca="false">Y3+1</f>
        <v>43272</v>
      </c>
      <c r="AA3" s="87" t="n">
        <f aca="false">Z3+1</f>
        <v>43273</v>
      </c>
      <c r="AB3" s="87" t="n">
        <f aca="false">AA3+1</f>
        <v>43274</v>
      </c>
      <c r="AC3" s="87" t="n">
        <f aca="false">AB3+1</f>
        <v>43275</v>
      </c>
      <c r="AD3" s="87" t="n">
        <f aca="false">AC3+1</f>
        <v>43276</v>
      </c>
      <c r="AE3" s="87" t="n">
        <f aca="false">AD3+1</f>
        <v>43277</v>
      </c>
      <c r="AF3" s="87" t="n">
        <f aca="false">AE3+1</f>
        <v>43278</v>
      </c>
      <c r="AG3" s="87" t="n">
        <f aca="false">AF3+1</f>
        <v>43279</v>
      </c>
      <c r="AH3" s="87" t="n">
        <f aca="false">IFERROR(IF(AG3+1&gt;A2,"",AG3+1),"")</f>
        <v>43280</v>
      </c>
      <c r="AI3" s="87" t="n">
        <f aca="false">IFERROR(IF(AH3+1&gt;A2,"",AH3+1),"")</f>
        <v>43281</v>
      </c>
      <c r="AJ3" s="87" t="str">
        <f aca="false">IFERROR(IF(AI3+1&gt;A2,"",AI3+1),"")</f>
        <v/>
      </c>
      <c r="AK3" s="88"/>
      <c r="AL3" s="88"/>
      <c r="AM3" s="88"/>
      <c r="AN3" s="88"/>
      <c r="AO3" s="88"/>
      <c r="AP3" s="88"/>
      <c r="AQ3" s="88"/>
      <c r="AR3" s="88"/>
      <c r="AS3" s="88"/>
      <c r="AT3" s="88"/>
    </row>
    <row r="4" customFormat="false" ht="15" hidden="false" customHeight="false" outlineLevel="0" collapsed="false">
      <c r="B4" s="89" t="str">
        <f aca="false">TEXT(A1,"mmmmmmmmmmmmmm")</f>
        <v>juin</v>
      </c>
      <c r="C4" s="89"/>
      <c r="D4" s="89"/>
      <c r="E4" s="89"/>
      <c r="F4" s="89"/>
      <c r="G4" s="89"/>
      <c r="H4" s="89"/>
      <c r="I4" s="89"/>
      <c r="J4" s="89"/>
      <c r="K4" s="89"/>
      <c r="L4" s="89"/>
      <c r="M4" s="89"/>
      <c r="N4" s="89"/>
      <c r="O4" s="89"/>
      <c r="P4" s="89"/>
      <c r="Q4" s="89"/>
      <c r="R4" s="89"/>
      <c r="S4" s="89"/>
      <c r="T4" s="89"/>
      <c r="U4" s="89"/>
      <c r="V4" s="89"/>
      <c r="W4" s="89"/>
      <c r="X4" s="89"/>
      <c r="Y4" s="89"/>
      <c r="Z4" s="89"/>
      <c r="AA4" s="89"/>
      <c r="AB4" s="89"/>
      <c r="AC4" s="89"/>
      <c r="AD4" s="89"/>
      <c r="AE4" s="89"/>
      <c r="AF4" s="89"/>
      <c r="AG4" s="89"/>
      <c r="AH4" s="89"/>
      <c r="AI4" s="89"/>
      <c r="AJ4" s="89"/>
    </row>
    <row r="5" customFormat="false" ht="13.8" hidden="false" customHeight="false" outlineLevel="0" collapsed="false">
      <c r="B5" s="89"/>
      <c r="C5" s="89"/>
      <c r="D5" s="89"/>
      <c r="E5" s="89"/>
      <c r="F5" s="89"/>
      <c r="G5" s="89"/>
      <c r="H5" s="89"/>
      <c r="I5" s="89"/>
      <c r="J5" s="89"/>
      <c r="K5" s="89"/>
      <c r="L5" s="89"/>
      <c r="M5" s="89"/>
      <c r="N5" s="89"/>
      <c r="O5" s="89"/>
      <c r="P5" s="89"/>
      <c r="Q5" s="89"/>
      <c r="R5" s="89"/>
      <c r="S5" s="89"/>
      <c r="T5" s="89"/>
      <c r="U5" s="89"/>
      <c r="V5" s="89"/>
      <c r="W5" s="89"/>
      <c r="X5" s="89"/>
      <c r="Y5" s="89"/>
      <c r="Z5" s="89"/>
      <c r="AA5" s="89"/>
      <c r="AB5" s="89"/>
      <c r="AC5" s="89"/>
      <c r="AD5" s="89"/>
      <c r="AE5" s="89"/>
      <c r="AF5" s="89"/>
      <c r="AG5" s="89"/>
      <c r="AH5" s="89"/>
      <c r="AI5" s="89"/>
      <c r="AJ5" s="89"/>
    </row>
    <row r="6" customFormat="false" ht="15" hidden="false" customHeight="false" outlineLevel="0" collapsed="false">
      <c r="A6" s="59"/>
      <c r="B6" s="89"/>
      <c r="C6" s="89"/>
      <c r="D6" s="89"/>
      <c r="E6" s="89"/>
      <c r="F6" s="89"/>
      <c r="G6" s="89"/>
      <c r="H6" s="89"/>
      <c r="I6" s="89"/>
      <c r="J6" s="89"/>
      <c r="K6" s="89"/>
      <c r="L6" s="89"/>
      <c r="M6" s="89"/>
      <c r="N6" s="89"/>
      <c r="O6" s="89"/>
      <c r="P6" s="89"/>
      <c r="Q6" s="89"/>
      <c r="R6" s="89"/>
      <c r="S6" s="89"/>
      <c r="T6" s="89"/>
      <c r="U6" s="89"/>
      <c r="V6" s="89"/>
      <c r="W6" s="89"/>
      <c r="X6" s="89"/>
      <c r="Y6" s="89"/>
      <c r="Z6" s="89"/>
      <c r="AA6" s="89"/>
      <c r="AB6" s="89"/>
      <c r="AC6" s="89"/>
      <c r="AD6" s="89"/>
      <c r="AE6" s="89"/>
      <c r="AF6" s="89"/>
      <c r="AG6" s="89"/>
      <c r="AH6" s="89"/>
      <c r="AI6" s="89"/>
      <c r="AJ6" s="89"/>
    </row>
    <row r="7" customFormat="false" ht="15" hidden="false" customHeight="false" outlineLevel="0" collapsed="false">
      <c r="A7" s="59"/>
      <c r="B7" s="89"/>
      <c r="C7" s="89"/>
      <c r="D7" s="89"/>
      <c r="E7" s="89"/>
      <c r="F7" s="89"/>
      <c r="G7" s="89"/>
      <c r="H7" s="89"/>
      <c r="I7" s="89"/>
      <c r="J7" s="89"/>
      <c r="K7" s="89"/>
      <c r="L7" s="89"/>
      <c r="M7" s="89"/>
      <c r="N7" s="89"/>
      <c r="O7" s="89"/>
      <c r="P7" s="89"/>
      <c r="Q7" s="89"/>
      <c r="R7" s="89"/>
      <c r="S7" s="89"/>
      <c r="T7" s="89"/>
      <c r="U7" s="89"/>
      <c r="V7" s="89"/>
      <c r="W7" s="89"/>
      <c r="X7" s="89"/>
      <c r="Y7" s="89"/>
      <c r="Z7" s="89"/>
      <c r="AA7" s="89"/>
      <c r="AB7" s="89"/>
      <c r="AC7" s="89"/>
      <c r="AD7" s="89"/>
      <c r="AE7" s="89"/>
      <c r="AF7" s="89"/>
      <c r="AG7" s="89"/>
      <c r="AH7" s="89"/>
      <c r="AI7" s="89"/>
      <c r="AJ7" s="89"/>
    </row>
    <row r="8" customFormat="false" ht="15.75" hidden="false" customHeight="false" outlineLevel="0" collapsed="false">
      <c r="A8" s="59"/>
      <c r="B8" s="59"/>
      <c r="C8" s="59"/>
      <c r="D8" s="59"/>
      <c r="E8" s="59"/>
      <c r="F8" s="90"/>
      <c r="G8" s="90"/>
      <c r="H8" s="90"/>
      <c r="I8" s="90"/>
      <c r="J8" s="90"/>
      <c r="K8" s="90"/>
      <c r="L8" s="90"/>
      <c r="M8" s="90"/>
      <c r="N8" s="90"/>
      <c r="O8" s="90"/>
      <c r="P8" s="90"/>
      <c r="Q8" s="90"/>
      <c r="R8" s="90"/>
      <c r="S8" s="90"/>
      <c r="T8" s="90"/>
      <c r="U8" s="90"/>
      <c r="V8" s="90"/>
      <c r="W8" s="90"/>
      <c r="X8" s="90"/>
      <c r="Y8" s="90"/>
      <c r="Z8" s="90"/>
      <c r="AA8" s="90"/>
      <c r="AB8" s="90"/>
      <c r="AC8" s="90"/>
      <c r="AD8" s="90"/>
      <c r="AE8" s="90"/>
      <c r="AF8" s="90"/>
      <c r="AG8" s="90"/>
      <c r="AH8" s="90"/>
      <c r="AI8" s="90"/>
      <c r="AJ8" s="90"/>
    </row>
    <row r="9" customFormat="false" ht="15.75" hidden="false" customHeight="false" outlineLevel="0" collapsed="false">
      <c r="A9" s="59"/>
      <c r="B9" s="5"/>
      <c r="C9" s="91" t="s">
        <v>65</v>
      </c>
      <c r="D9" s="91"/>
      <c r="E9" s="91"/>
      <c r="F9" s="92" t="n">
        <f aca="false">DAY(F3)</f>
        <v>1</v>
      </c>
      <c r="G9" s="93" t="n">
        <f aca="false">DAY(G3)</f>
        <v>2</v>
      </c>
      <c r="H9" s="93" t="n">
        <f aca="false">DAY(H3)</f>
        <v>3</v>
      </c>
      <c r="I9" s="93" t="n">
        <f aca="false">DAY(I3)</f>
        <v>4</v>
      </c>
      <c r="J9" s="93" t="n">
        <f aca="false">DAY(J3)</f>
        <v>5</v>
      </c>
      <c r="K9" s="93" t="n">
        <f aca="false">DAY(K3)</f>
        <v>6</v>
      </c>
      <c r="L9" s="93" t="n">
        <f aca="false">DAY(L3)</f>
        <v>7</v>
      </c>
      <c r="M9" s="93" t="n">
        <f aca="false">DAY(M3)</f>
        <v>8</v>
      </c>
      <c r="N9" s="93" t="n">
        <f aca="false">DAY(N3)</f>
        <v>9</v>
      </c>
      <c r="O9" s="93" t="n">
        <f aca="false">DAY(O3)</f>
        <v>10</v>
      </c>
      <c r="P9" s="93" t="n">
        <f aca="false">DAY(P3)</f>
        <v>11</v>
      </c>
      <c r="Q9" s="93" t="n">
        <f aca="false">DAY(Q3)</f>
        <v>12</v>
      </c>
      <c r="R9" s="93" t="n">
        <f aca="false">DAY(R3)</f>
        <v>13</v>
      </c>
      <c r="S9" s="93" t="n">
        <f aca="false">DAY(S3)</f>
        <v>14</v>
      </c>
      <c r="T9" s="93" t="n">
        <f aca="false">DAY(T3)</f>
        <v>15</v>
      </c>
      <c r="U9" s="93" t="n">
        <f aca="false">DAY(U3)</f>
        <v>16</v>
      </c>
      <c r="V9" s="93" t="n">
        <f aca="false">DAY(V3)</f>
        <v>17</v>
      </c>
      <c r="W9" s="93" t="n">
        <f aca="false">DAY(W3)</f>
        <v>18</v>
      </c>
      <c r="X9" s="93" t="n">
        <f aca="false">DAY(X3)</f>
        <v>19</v>
      </c>
      <c r="Y9" s="93" t="n">
        <f aca="false">DAY(Y3)</f>
        <v>20</v>
      </c>
      <c r="Z9" s="93" t="n">
        <f aca="false">DAY(Z3)</f>
        <v>21</v>
      </c>
      <c r="AA9" s="93" t="n">
        <f aca="false">DAY(AA3)</f>
        <v>22</v>
      </c>
      <c r="AB9" s="93" t="n">
        <f aca="false">DAY(AB3)</f>
        <v>23</v>
      </c>
      <c r="AC9" s="93" t="n">
        <f aca="false">DAY(AC3)</f>
        <v>24</v>
      </c>
      <c r="AD9" s="93" t="n">
        <f aca="false">DAY(AD3)</f>
        <v>25</v>
      </c>
      <c r="AE9" s="93" t="n">
        <f aca="false">DAY(AE3)</f>
        <v>26</v>
      </c>
      <c r="AF9" s="93" t="n">
        <f aca="false">DAY(AF3)</f>
        <v>27</v>
      </c>
      <c r="AG9" s="93" t="n">
        <f aca="false">DAY(AG3)</f>
        <v>28</v>
      </c>
      <c r="AH9" s="93" t="n">
        <f aca="false">IFERROR(DAY(AH3),"")</f>
        <v>29</v>
      </c>
      <c r="AI9" s="93" t="n">
        <f aca="false">IFERROR(DAY(AI3),"")</f>
        <v>30</v>
      </c>
      <c r="AJ9" s="94" t="str">
        <f aca="false">IFERROR(DAY(AJ3),"")</f>
        <v/>
      </c>
    </row>
    <row r="10" customFormat="false" ht="13.8" hidden="false" customHeight="false" outlineLevel="0" collapsed="false">
      <c r="A10" s="3"/>
      <c r="B10" s="95" t="s">
        <v>1</v>
      </c>
      <c r="C10" s="96" t="s">
        <v>45</v>
      </c>
      <c r="D10" s="97" t="s">
        <v>48</v>
      </c>
      <c r="E10" s="98" t="s">
        <v>5</v>
      </c>
      <c r="F10" s="99" t="n">
        <f aca="false">IFERROR(WEEKDAY(F3),"")</f>
        <v>6</v>
      </c>
      <c r="G10" s="100" t="n">
        <f aca="false">IFERROR(WEEKDAY(G3),"")</f>
        <v>7</v>
      </c>
      <c r="H10" s="100" t="n">
        <f aca="false">IFERROR(WEEKDAY(H3),"")</f>
        <v>1</v>
      </c>
      <c r="I10" s="100" t="n">
        <f aca="false">IFERROR(WEEKDAY(I3),"")</f>
        <v>2</v>
      </c>
      <c r="J10" s="100" t="n">
        <f aca="false">IFERROR(WEEKDAY(J3),"")</f>
        <v>3</v>
      </c>
      <c r="K10" s="100" t="n">
        <f aca="false">IFERROR(WEEKDAY(K3),"")</f>
        <v>4</v>
      </c>
      <c r="L10" s="100" t="n">
        <f aca="false">IFERROR(WEEKDAY(L3),"")</f>
        <v>5</v>
      </c>
      <c r="M10" s="100" t="n">
        <f aca="false">IFERROR(WEEKDAY(M3),"")</f>
        <v>6</v>
      </c>
      <c r="N10" s="100" t="n">
        <f aca="false">IFERROR(WEEKDAY(N3),"")</f>
        <v>7</v>
      </c>
      <c r="O10" s="100" t="n">
        <f aca="false">IFERROR(WEEKDAY(O3),"")</f>
        <v>1</v>
      </c>
      <c r="P10" s="100" t="n">
        <f aca="false">IFERROR(WEEKDAY(P3),"")</f>
        <v>2</v>
      </c>
      <c r="Q10" s="100" t="n">
        <f aca="false">IFERROR(WEEKDAY(Q3),"")</f>
        <v>3</v>
      </c>
      <c r="R10" s="100" t="n">
        <f aca="false">IFERROR(WEEKDAY(R3),"")</f>
        <v>4</v>
      </c>
      <c r="S10" s="100" t="n">
        <f aca="false">IFERROR(WEEKDAY(S3),"")</f>
        <v>5</v>
      </c>
      <c r="T10" s="100" t="n">
        <f aca="false">IFERROR(WEEKDAY(T3),"")</f>
        <v>6</v>
      </c>
      <c r="U10" s="100" t="n">
        <f aca="false">IFERROR(WEEKDAY(U3),"")</f>
        <v>7</v>
      </c>
      <c r="V10" s="100" t="n">
        <f aca="false">IFERROR(WEEKDAY(V3),"")</f>
        <v>1</v>
      </c>
      <c r="W10" s="101" t="n">
        <f aca="false">IFERROR(WEEKDAY(W3),"")</f>
        <v>2</v>
      </c>
      <c r="X10" s="100" t="n">
        <f aca="false">IFERROR(WEEKDAY(X3),"")</f>
        <v>3</v>
      </c>
      <c r="Y10" s="100" t="n">
        <f aca="false">IFERROR(WEEKDAY(Y3),"")</f>
        <v>4</v>
      </c>
      <c r="Z10" s="100" t="n">
        <f aca="false">IFERROR(WEEKDAY(Z3),"")</f>
        <v>5</v>
      </c>
      <c r="AA10" s="100" t="n">
        <f aca="false">IFERROR(WEEKDAY(AA3),"")</f>
        <v>6</v>
      </c>
      <c r="AB10" s="100" t="n">
        <f aca="false">IFERROR(WEEKDAY(AB3),"")</f>
        <v>7</v>
      </c>
      <c r="AC10" s="100" t="n">
        <f aca="false">IFERROR(WEEKDAY(AC3),"")</f>
        <v>1</v>
      </c>
      <c r="AD10" s="100" t="n">
        <f aca="false">IFERROR(WEEKDAY(AD3),"")</f>
        <v>2</v>
      </c>
      <c r="AE10" s="100" t="n">
        <f aca="false">IFERROR(WEEKDAY(AE3),"")</f>
        <v>3</v>
      </c>
      <c r="AF10" s="100" t="n">
        <f aca="false">IFERROR(WEEKDAY(AF3),"")</f>
        <v>4</v>
      </c>
      <c r="AG10" s="100" t="n">
        <f aca="false">IFERROR(WEEKDAY(AG3),"")</f>
        <v>5</v>
      </c>
      <c r="AH10" s="100" t="n">
        <f aca="false">IFERROR(WEEKDAY(AH3),"")</f>
        <v>6</v>
      </c>
      <c r="AI10" s="100" t="n">
        <f aca="false">IFERROR(WEEKDAY(AI3),"")</f>
        <v>7</v>
      </c>
      <c r="AJ10" s="102" t="str">
        <f aca="false">IFERROR(WEEKDAY(AJ3),"")</f>
        <v/>
      </c>
      <c r="AK10" s="103" t="s">
        <v>66</v>
      </c>
      <c r="AL10" s="103" t="s">
        <v>67</v>
      </c>
      <c r="AM10" s="103" t="s">
        <v>68</v>
      </c>
      <c r="AN10" s="104" t="s">
        <v>69</v>
      </c>
    </row>
    <row r="11" customFormat="false" ht="13.8" hidden="false" customHeight="false" outlineLevel="0" collapsed="false">
      <c r="A11" s="3"/>
      <c r="B11" s="105" t="str">
        <f aca="false">IF(Config!B4&lt;&gt;"",Config!B4,"")</f>
        <v>EMPLOYE 1</v>
      </c>
      <c r="C11" s="106" t="n">
        <f aca="false">IF(B11="","",COUNTIF(F11:AJ11,"MA"))</f>
        <v>0</v>
      </c>
      <c r="D11" s="107" t="n">
        <f aca="false">IF(B11="","",COUNTIF(F11:AJ11,"CP"))</f>
        <v>2</v>
      </c>
      <c r="E11" s="108" t="n">
        <f aca="false">IF(B11="","",COUNTIF(F11:AJ11,"RC"))</f>
        <v>0</v>
      </c>
      <c r="F11" s="109"/>
      <c r="G11" s="103"/>
      <c r="H11" s="103"/>
      <c r="I11" s="110" t="s">
        <v>4</v>
      </c>
      <c r="J11" s="103" t="s">
        <v>4</v>
      </c>
      <c r="K11" s="103"/>
      <c r="L11" s="103"/>
      <c r="M11" s="110" t="s">
        <v>66</v>
      </c>
      <c r="N11" s="103"/>
      <c r="O11" s="103"/>
      <c r="P11" s="103" t="s">
        <v>70</v>
      </c>
      <c r="Q11" s="103" t="s">
        <v>67</v>
      </c>
      <c r="R11" s="103" t="s">
        <v>71</v>
      </c>
      <c r="S11" s="103" t="s">
        <v>72</v>
      </c>
      <c r="T11" s="103" t="s">
        <v>73</v>
      </c>
      <c r="U11" s="103" t="s">
        <v>74</v>
      </c>
      <c r="V11" s="103" t="s">
        <v>74</v>
      </c>
      <c r="W11" s="103" t="s">
        <v>75</v>
      </c>
      <c r="X11" s="103" t="s">
        <v>75</v>
      </c>
      <c r="Y11" s="103" t="s">
        <v>68</v>
      </c>
      <c r="Z11" s="103" t="s">
        <v>68</v>
      </c>
      <c r="AA11" s="103" t="s">
        <v>68</v>
      </c>
      <c r="AB11" s="103" t="s">
        <v>76</v>
      </c>
      <c r="AC11" s="103" t="s">
        <v>76</v>
      </c>
      <c r="AD11" s="103" t="s">
        <v>77</v>
      </c>
      <c r="AE11" s="103" t="s">
        <v>77</v>
      </c>
      <c r="AF11" s="103" t="s">
        <v>77</v>
      </c>
      <c r="AG11" s="103" t="s">
        <v>77</v>
      </c>
      <c r="AH11" s="103" t="s">
        <v>77</v>
      </c>
      <c r="AI11" s="103"/>
      <c r="AJ11" s="102"/>
      <c r="AK11" s="103" t="str">
        <f aca="false">TEXT((SUM((COUNTIFS(F11:AJ11,"AM")*9),(-COUNTIFS(F11:AJ11,"AM",F$2:AJ$2,2)))/24),"[hh]:mm")</f>
        <v>09:00</v>
      </c>
      <c r="AL11" s="103" t="str">
        <f aca="false">TEXT(COUNTIF(F11:AJ11,"PM")*8/24,"[hh]:mm")</f>
        <v>08:00</v>
      </c>
      <c r="AM11" s="103" t="str">
        <f aca="false">TEXT((SUM((COUNTIF(F11:AJ11,"N")*8),(COUNTIFS(F11:AJ11,"N",F2:AJ2,6)))/24),"[hh]:mm")</f>
        <v>25:00</v>
      </c>
      <c r="AN11" s="104" t="n">
        <f aca="false">SUM(AK11*1,AL11*1,AM11*1)</f>
        <v>1.75</v>
      </c>
    </row>
    <row r="12" customFormat="false" ht="13.8" hidden="false" customHeight="false" outlineLevel="0" collapsed="false">
      <c r="A12" s="3"/>
      <c r="B12" s="111" t="str">
        <f aca="false">IF(Config!B5&lt;&gt;"",Config!B5,"")</f>
        <v>EMPLOYE 2</v>
      </c>
      <c r="C12" s="106" t="n">
        <f aca="false">IF(B12="","",COUNTIF(F12:AJ12,"MA"))</f>
        <v>0</v>
      </c>
      <c r="D12" s="112" t="n">
        <f aca="false">IF(B12="","",COUNTIF(F12:AJ12,"CP"))</f>
        <v>0</v>
      </c>
      <c r="E12" s="113" t="n">
        <f aca="false">IF(B12="","",COUNTIF(F12:AJ12,"RC"))</f>
        <v>0</v>
      </c>
      <c r="F12" s="114"/>
      <c r="G12" s="115"/>
      <c r="H12" s="115"/>
      <c r="I12" s="110" t="s">
        <v>66</v>
      </c>
      <c r="J12" s="110" t="s">
        <v>66</v>
      </c>
      <c r="K12" s="110" t="s">
        <v>66</v>
      </c>
      <c r="L12" s="110" t="s">
        <v>66</v>
      </c>
      <c r="M12" s="110" t="s">
        <v>66</v>
      </c>
      <c r="N12" s="115"/>
      <c r="O12" s="115"/>
      <c r="P12" s="110" t="s">
        <v>66</v>
      </c>
      <c r="Q12" s="110" t="s">
        <v>66</v>
      </c>
      <c r="R12" s="110" t="s">
        <v>66</v>
      </c>
      <c r="S12" s="110" t="s">
        <v>66</v>
      </c>
      <c r="T12" s="110" t="s">
        <v>66</v>
      </c>
      <c r="U12" s="115"/>
      <c r="V12" s="115"/>
      <c r="W12" s="110" t="s">
        <v>66</v>
      </c>
      <c r="X12" s="110" t="s">
        <v>66</v>
      </c>
      <c r="Y12" s="110" t="s">
        <v>66</v>
      </c>
      <c r="Z12" s="110" t="s">
        <v>66</v>
      </c>
      <c r="AA12" s="110" t="s">
        <v>66</v>
      </c>
      <c r="AB12" s="115"/>
      <c r="AC12" s="115"/>
      <c r="AD12" s="115"/>
      <c r="AE12" s="115"/>
      <c r="AF12" s="115"/>
      <c r="AG12" s="115"/>
      <c r="AH12" s="115"/>
      <c r="AI12" s="115"/>
      <c r="AJ12" s="116"/>
      <c r="AK12" s="115" t="str">
        <f aca="false">TEXT((SUM((COUNTIFS(F12:AJ12,"AM")*9),(-COUNTIFS(F12:AJ12,"AM",F$2:AJ$2,2)))/24),"[hh]:mm")</f>
        <v>132:00</v>
      </c>
      <c r="AL12" s="115" t="str">
        <f aca="false">TEXT(COUNTIF(F12:AJ12,"PM")*8/24,"[hh]:mm")</f>
        <v>00:00</v>
      </c>
      <c r="AM12" s="115" t="str">
        <f aca="false">TEXT((SUM((COUNTIF(F12:AJ12,"N")*8),(COUNTIFS(F12:AJ12,"N",F3:AJ3,6)))/24),"[hh]:mm")</f>
        <v>00:00</v>
      </c>
      <c r="AN12" s="117" t="n">
        <f aca="false">SUM(AK12*1,AL12*1,AM12*1)</f>
        <v>5.5</v>
      </c>
    </row>
    <row r="13" customFormat="false" ht="13.8" hidden="false" customHeight="false" outlineLevel="0" collapsed="false">
      <c r="A13" s="3"/>
      <c r="B13" s="111" t="str">
        <f aca="false">IF(Config!B6&lt;&gt;"",Config!B6,"")</f>
        <v>EMPLOYE 3</v>
      </c>
      <c r="C13" s="106" t="n">
        <f aca="false">IF(B13="","",COUNTIF(F13:AJ13,"MA"))</f>
        <v>0</v>
      </c>
      <c r="D13" s="112" t="n">
        <f aca="false">IF(B13="","",COUNTIF(F13:AJ13,"CP"))</f>
        <v>0</v>
      </c>
      <c r="E13" s="113" t="n">
        <f aca="false">IF(B13="","",COUNTIF(F13:AJ13,"RC"))</f>
        <v>0</v>
      </c>
      <c r="F13" s="114"/>
      <c r="G13" s="115"/>
      <c r="H13" s="115"/>
      <c r="I13" s="118" t="s">
        <v>66</v>
      </c>
      <c r="J13" s="115" t="s">
        <v>6</v>
      </c>
      <c r="K13" s="115" t="s">
        <v>67</v>
      </c>
      <c r="L13" s="115"/>
      <c r="M13" s="118" t="s">
        <v>68</v>
      </c>
      <c r="N13" s="115"/>
      <c r="O13" s="115"/>
      <c r="P13" s="118" t="s">
        <v>66</v>
      </c>
      <c r="Q13" s="115"/>
      <c r="R13" s="115" t="s">
        <v>67</v>
      </c>
      <c r="S13" s="115"/>
      <c r="T13" s="115" t="s">
        <v>68</v>
      </c>
      <c r="U13" s="115"/>
      <c r="V13" s="115"/>
      <c r="W13" s="118" t="s">
        <v>66</v>
      </c>
      <c r="X13" s="115"/>
      <c r="Y13" s="115" t="s">
        <v>67</v>
      </c>
      <c r="Z13" s="115"/>
      <c r="AA13" s="115" t="s">
        <v>68</v>
      </c>
      <c r="AB13" s="115"/>
      <c r="AC13" s="115"/>
      <c r="AD13" s="118" t="s">
        <v>66</v>
      </c>
      <c r="AE13" s="115"/>
      <c r="AF13" s="115" t="s">
        <v>67</v>
      </c>
      <c r="AG13" s="115"/>
      <c r="AH13" s="115" t="s">
        <v>68</v>
      </c>
      <c r="AI13" s="115"/>
      <c r="AJ13" s="116"/>
      <c r="AK13" s="115" t="str">
        <f aca="false">TEXT((SUM((COUNTIFS(F13:AJ13,"AM")*9),(-COUNTIFS(F13:AJ13,"AM",F$2:AJ$2,2)))/24),"[hh]:mm")</f>
        <v>32:00</v>
      </c>
      <c r="AL13" s="115" t="str">
        <f aca="false">TEXT(COUNTIF(F13:AJ13,"PM")*8/24,"[hh]:mm")</f>
        <v>32:00</v>
      </c>
      <c r="AM13" s="115" t="str">
        <f aca="false">TEXT((SUM((COUNTIF(F13:AJ13,"N")*8),(COUNTIFS(F13:AJ13,"N",F4:AJ4,6)))/24),"[hh]:mm")</f>
        <v>32:00</v>
      </c>
      <c r="AN13" s="117" t="n">
        <f aca="false">SUM(AK13*1,AL13*1,AM13*1)</f>
        <v>4</v>
      </c>
    </row>
    <row r="14" customFormat="false" ht="13.8" hidden="false" customHeight="false" outlineLevel="0" collapsed="false">
      <c r="A14" s="3"/>
      <c r="B14" s="111" t="str">
        <f aca="false">IF(Config!B7&lt;&gt;"",Config!B7,"")</f>
        <v>EMPLOYE 4</v>
      </c>
      <c r="C14" s="106" t="n">
        <f aca="false">IF(B14="","",COUNTIF(F14:AJ14,"MA"))</f>
        <v>0</v>
      </c>
      <c r="D14" s="112" t="n">
        <f aca="false">IF(B14="","",COUNTIF(F14:AJ14,"CP"))</f>
        <v>0</v>
      </c>
      <c r="E14" s="113" t="n">
        <f aca="false">IF(B14="","",COUNTIF(F14:AJ14,"RC"))</f>
        <v>0</v>
      </c>
      <c r="F14" s="114"/>
      <c r="G14" s="115"/>
      <c r="H14" s="115"/>
      <c r="I14" s="118"/>
      <c r="J14" s="115" t="s">
        <v>67</v>
      </c>
      <c r="K14" s="118" t="s">
        <v>66</v>
      </c>
      <c r="L14" s="115" t="s">
        <v>68</v>
      </c>
      <c r="M14" s="118"/>
      <c r="N14" s="115"/>
      <c r="O14" s="115"/>
      <c r="P14" s="115"/>
      <c r="Q14" s="115" t="s">
        <v>67</v>
      </c>
      <c r="R14" s="118" t="s">
        <v>66</v>
      </c>
      <c r="S14" s="115" t="s">
        <v>68</v>
      </c>
      <c r="T14" s="115"/>
      <c r="U14" s="115"/>
      <c r="V14" s="115"/>
      <c r="W14" s="115"/>
      <c r="X14" s="115" t="s">
        <v>67</v>
      </c>
      <c r="Y14" s="118" t="s">
        <v>66</v>
      </c>
      <c r="Z14" s="115" t="s">
        <v>68</v>
      </c>
      <c r="AA14" s="115"/>
      <c r="AB14" s="115"/>
      <c r="AC14" s="115"/>
      <c r="AD14" s="115"/>
      <c r="AE14" s="115" t="s">
        <v>67</v>
      </c>
      <c r="AF14" s="118" t="s">
        <v>66</v>
      </c>
      <c r="AG14" s="115" t="s">
        <v>68</v>
      </c>
      <c r="AH14" s="115"/>
      <c r="AI14" s="115"/>
      <c r="AJ14" s="116"/>
      <c r="AK14" s="115" t="str">
        <f aca="false">TEXT((SUM((COUNTIFS(F14:AJ14,"AM")*9),(-COUNTIFS(F14:AJ14,"AM",F$2:AJ$2,2)))/24),"[hh]:mm")</f>
        <v>36:00</v>
      </c>
      <c r="AL14" s="115" t="str">
        <f aca="false">TEXT(COUNTIF(F14:AJ14,"PM")*8/24,"[hh]:mm")</f>
        <v>32:00</v>
      </c>
      <c r="AM14" s="115" t="str">
        <f aca="false">TEXT((SUM((COUNTIF(F14:AJ14,"N")*8),(COUNTIFS(F14:AJ14,"N",F5:AJ5,6)))/24),"[hh]:mm")</f>
        <v>32:00</v>
      </c>
      <c r="AN14" s="117" t="n">
        <f aca="false">SUM(AK14*1,AL14*1,AM14*1)</f>
        <v>4.16666666666667</v>
      </c>
    </row>
    <row r="15" customFormat="false" ht="13.8" hidden="false" customHeight="false" outlineLevel="0" collapsed="false">
      <c r="A15" s="3"/>
      <c r="B15" s="111" t="str">
        <f aca="false">IF(Config!B8&lt;&gt;"",Config!B8,"")</f>
        <v>EMPLOYE 5</v>
      </c>
      <c r="C15" s="106" t="n">
        <f aca="false">IF(B15="","",COUNTIF(F15:AJ15,"MA"))</f>
        <v>3</v>
      </c>
      <c r="D15" s="112" t="n">
        <f aca="false">IF(B15="","",COUNTIF(F15:AJ15,"CP"))</f>
        <v>2</v>
      </c>
      <c r="E15" s="113" t="n">
        <f aca="false">IF(B15="","",COUNTIF(F15:AJ15,"RC"))</f>
        <v>0</v>
      </c>
      <c r="F15" s="114"/>
      <c r="G15" s="115"/>
      <c r="H15" s="115"/>
      <c r="I15" s="115" t="s">
        <v>67</v>
      </c>
      <c r="J15" s="115"/>
      <c r="K15" s="115" t="s">
        <v>68</v>
      </c>
      <c r="L15" s="115" t="s">
        <v>4</v>
      </c>
      <c r="M15" s="118" t="s">
        <v>66</v>
      </c>
      <c r="N15" s="115"/>
      <c r="O15" s="115"/>
      <c r="P15" s="115" t="s">
        <v>67</v>
      </c>
      <c r="Q15" s="115" t="s">
        <v>3</v>
      </c>
      <c r="R15" s="115" t="s">
        <v>68</v>
      </c>
      <c r="S15" s="115" t="s">
        <v>3</v>
      </c>
      <c r="T15" s="118" t="s">
        <v>66</v>
      </c>
      <c r="U15" s="115"/>
      <c r="V15" s="115"/>
      <c r="W15" s="115" t="s">
        <v>67</v>
      </c>
      <c r="X15" s="115" t="s">
        <v>3</v>
      </c>
      <c r="Y15" s="115" t="s">
        <v>68</v>
      </c>
      <c r="Z15" s="115" t="s">
        <v>4</v>
      </c>
      <c r="AA15" s="118" t="s">
        <v>66</v>
      </c>
      <c r="AB15" s="115"/>
      <c r="AC15" s="115"/>
      <c r="AD15" s="115" t="s">
        <v>67</v>
      </c>
      <c r="AE15" s="115"/>
      <c r="AF15" s="115" t="s">
        <v>68</v>
      </c>
      <c r="AG15" s="115"/>
      <c r="AH15" s="118" t="s">
        <v>66</v>
      </c>
      <c r="AI15" s="115"/>
      <c r="AJ15" s="116"/>
      <c r="AK15" s="115" t="str">
        <f aca="false">TEXT((SUM((COUNTIFS(F15:AJ15,"AM")*9),(-COUNTIFS(F15:AJ15,"AM",F$2:AJ$2,2)))/24),"[hh]:mm")</f>
        <v>36:00</v>
      </c>
      <c r="AL15" s="115" t="str">
        <f aca="false">TEXT(COUNTIF(F15:AJ15,"PM")*8/24,"[hh]:mm")</f>
        <v>32:00</v>
      </c>
      <c r="AM15" s="115" t="str">
        <f aca="false">TEXT((SUM((COUNTIF(F15:AJ15,"N")*8),(COUNTIFS(F15:AJ15,"N",F6:AJ6,6)))/24),"[hh]:mm")</f>
        <v>32:00</v>
      </c>
      <c r="AN15" s="117" t="n">
        <f aca="false">SUM(AK15*1,AL15*1,AM15*1)</f>
        <v>4.16666666666667</v>
      </c>
    </row>
    <row r="16" customFormat="false" ht="13.8" hidden="false" customHeight="false" outlineLevel="0" collapsed="false">
      <c r="A16" s="3"/>
      <c r="B16" s="111" t="str">
        <f aca="false">IF(Config!B9&lt;&gt;"",Config!B9,"")</f>
        <v>EMPLOYE 6</v>
      </c>
      <c r="C16" s="106" t="n">
        <f aca="false">IF(B16="","",COUNTIF(F16:AJ16,"MA"))</f>
        <v>0</v>
      </c>
      <c r="D16" s="112" t="n">
        <f aca="false">IF(B16="","",COUNTIF(F16:AJ16,"CP"))</f>
        <v>0</v>
      </c>
      <c r="E16" s="113" t="n">
        <f aca="false">IF(B16="","",COUNTIF(F16:AJ16,"RC"))</f>
        <v>0</v>
      </c>
      <c r="F16" s="114"/>
      <c r="G16" s="115"/>
      <c r="H16" s="115"/>
      <c r="I16" s="118"/>
      <c r="J16" s="115"/>
      <c r="K16" s="115"/>
      <c r="L16" s="115"/>
      <c r="M16" s="118"/>
      <c r="N16" s="115"/>
      <c r="O16" s="115"/>
      <c r="P16" s="115"/>
      <c r="Q16" s="115"/>
      <c r="R16" s="115"/>
      <c r="S16" s="115"/>
      <c r="T16" s="115"/>
      <c r="U16" s="115"/>
      <c r="V16" s="115"/>
      <c r="W16" s="115"/>
      <c r="X16" s="115"/>
      <c r="Y16" s="115"/>
      <c r="Z16" s="115"/>
      <c r="AA16" s="115"/>
      <c r="AB16" s="115"/>
      <c r="AC16" s="115"/>
      <c r="AD16" s="115"/>
      <c r="AE16" s="115"/>
      <c r="AF16" s="115"/>
      <c r="AG16" s="115"/>
      <c r="AH16" s="115"/>
      <c r="AI16" s="115"/>
      <c r="AJ16" s="116"/>
      <c r="AK16" s="115" t="str">
        <f aca="false">TEXT((SUM((COUNTIFS(F16:AJ16,"AM")*9),(-COUNTIFS(F16:AJ16,"AM",F$2:AJ$2,2)))/24),"[hh]:mm")</f>
        <v>00:00</v>
      </c>
      <c r="AL16" s="115" t="str">
        <f aca="false">TEXT(COUNTIF(F16:AJ16,"PM")*8/24,"[hh]:mm")</f>
        <v>00:00</v>
      </c>
      <c r="AM16" s="115" t="str">
        <f aca="false">TEXT((SUM((COUNTIF(F16:AJ16,"N")*8),(COUNTIFS(F16:AJ16,"N",F7:AJ7,6)))/24),"[hh]:mm")</f>
        <v>00:00</v>
      </c>
      <c r="AN16" s="117" t="n">
        <f aca="false">SUM(AK16*1,AL16*1,AM16*1)</f>
        <v>0</v>
      </c>
    </row>
    <row r="17" customFormat="false" ht="13.8" hidden="false" customHeight="false" outlineLevel="0" collapsed="false">
      <c r="A17" s="3"/>
      <c r="B17" s="111" t="str">
        <f aca="false">IF(Config!B10&lt;&gt;"",Config!B10,"")</f>
        <v>EMPLOYE 7</v>
      </c>
      <c r="C17" s="106" t="n">
        <f aca="false">IF(B17="","",COUNTIF(F17:AJ17,"MA"))</f>
        <v>0</v>
      </c>
      <c r="D17" s="112" t="n">
        <f aca="false">IF(B17="","",COUNTIF(F17:AJ17,"CP"))</f>
        <v>0</v>
      </c>
      <c r="E17" s="113" t="n">
        <f aca="false">IF(B17="","",COUNTIF(F17:AJ17,"RC"))</f>
        <v>0</v>
      </c>
      <c r="F17" s="114"/>
      <c r="G17" s="115"/>
      <c r="H17" s="115"/>
      <c r="I17" s="118"/>
      <c r="J17" s="115"/>
      <c r="K17" s="115"/>
      <c r="L17" s="115"/>
      <c r="M17" s="118"/>
      <c r="N17" s="115"/>
      <c r="O17" s="115"/>
      <c r="P17" s="115"/>
      <c r="Q17" s="115"/>
      <c r="R17" s="115"/>
      <c r="S17" s="115"/>
      <c r="T17" s="115"/>
      <c r="U17" s="115"/>
      <c r="V17" s="115"/>
      <c r="W17" s="115"/>
      <c r="X17" s="115"/>
      <c r="Y17" s="115"/>
      <c r="Z17" s="115"/>
      <c r="AA17" s="115"/>
      <c r="AB17" s="115"/>
      <c r="AC17" s="115"/>
      <c r="AD17" s="115"/>
      <c r="AE17" s="115"/>
      <c r="AF17" s="115"/>
      <c r="AG17" s="115"/>
      <c r="AH17" s="115"/>
      <c r="AI17" s="115"/>
      <c r="AJ17" s="116"/>
      <c r="AK17" s="115" t="str">
        <f aca="false">TEXT((SUM((COUNTIFS(F17:AJ17,"AM")*9),(-COUNTIFS(F17:AJ17,"AM",F$2:AJ$2,2)))/24),"[hh]:mm")</f>
        <v>00:00</v>
      </c>
      <c r="AL17" s="115" t="str">
        <f aca="false">TEXT(COUNTIF(F17:AJ17,"PM")*8/24,"[hh]:mm")</f>
        <v>00:00</v>
      </c>
      <c r="AM17" s="115" t="str">
        <f aca="false">TEXT((SUM((COUNTIF(F17:AJ17,"N")*8),(COUNTIFS(F17:AJ17,"N",F8:AJ8,6)))/24),"[hh]:mm")</f>
        <v>00:00</v>
      </c>
      <c r="AN17" s="117" t="n">
        <f aca="false">SUM(AK17*1,AL17*1,AM17*1)</f>
        <v>0</v>
      </c>
    </row>
    <row r="18" customFormat="false" ht="13.8" hidden="false" customHeight="false" outlineLevel="0" collapsed="false">
      <c r="A18" s="3"/>
      <c r="B18" s="111" t="str">
        <f aca="false">IF(Config!B11&lt;&gt;"",Config!B11,"")</f>
        <v>EMPLOYE 8</v>
      </c>
      <c r="C18" s="106" t="n">
        <f aca="false">IF(B18="","",COUNTIF(F18:AJ18,"MA"))</f>
        <v>0</v>
      </c>
      <c r="D18" s="112" t="n">
        <f aca="false">IF(B18="","",COUNTIF(F18:AJ18,"CP"))</f>
        <v>0</v>
      </c>
      <c r="E18" s="113" t="n">
        <f aca="false">IF(B18="","",COUNTIF(F18:AJ18,"RC"))</f>
        <v>0</v>
      </c>
      <c r="F18" s="114"/>
      <c r="G18" s="115"/>
      <c r="H18" s="115"/>
      <c r="I18" s="118"/>
      <c r="J18" s="115"/>
      <c r="K18" s="115"/>
      <c r="L18" s="115"/>
      <c r="M18" s="118"/>
      <c r="N18" s="115"/>
      <c r="O18" s="115"/>
      <c r="P18" s="115"/>
      <c r="Q18" s="115"/>
      <c r="R18" s="115"/>
      <c r="S18" s="115"/>
      <c r="T18" s="115"/>
      <c r="U18" s="115"/>
      <c r="V18" s="115"/>
      <c r="W18" s="115"/>
      <c r="X18" s="115"/>
      <c r="Y18" s="115"/>
      <c r="Z18" s="115"/>
      <c r="AA18" s="115"/>
      <c r="AB18" s="115"/>
      <c r="AC18" s="115"/>
      <c r="AD18" s="115"/>
      <c r="AE18" s="115"/>
      <c r="AF18" s="115"/>
      <c r="AG18" s="115"/>
      <c r="AH18" s="115"/>
      <c r="AI18" s="115"/>
      <c r="AJ18" s="116"/>
      <c r="AK18" s="115" t="str">
        <f aca="false">TEXT((SUM((COUNTIFS(F18:AJ18,"AM")*9),(-COUNTIFS(F18:AJ18,"AM",F$2:AJ$2,2)))/24),"[hh]:mm")</f>
        <v>00:00</v>
      </c>
      <c r="AL18" s="115" t="str">
        <f aca="false">TEXT(COUNTIF(F18:AJ18,"PM")*8/24,"[hh]:mm")</f>
        <v>00:00</v>
      </c>
      <c r="AM18" s="115" t="str">
        <f aca="false">TEXT((SUM((COUNTIF(F18:AJ18,"N")*8),(COUNTIFS(F18:AJ18,"N",F9:AJ9,6)))/24),"[hh]:mm")</f>
        <v>00:00</v>
      </c>
      <c r="AN18" s="117" t="n">
        <f aca="false">SUM(AK18*1,AL18*1,AM18*1)</f>
        <v>0</v>
      </c>
    </row>
    <row r="19" customFormat="false" ht="13.8" hidden="false" customHeight="false" outlineLevel="0" collapsed="false">
      <c r="A19" s="3"/>
      <c r="B19" s="111" t="str">
        <f aca="false">IF(Config!B12&lt;&gt;"",Config!B12,"")</f>
        <v>EMPLOYE 9</v>
      </c>
      <c r="C19" s="106" t="n">
        <f aca="false">IF(B19="","",COUNTIF(F19:AJ19,"MA"))</f>
        <v>0</v>
      </c>
      <c r="D19" s="112" t="n">
        <f aca="false">IF(B19="","",COUNTIF(F19:AJ19,"CP"))</f>
        <v>0</v>
      </c>
      <c r="E19" s="113" t="n">
        <f aca="false">IF(B19="","",COUNTIF(F19:AJ19,"RC"))</f>
        <v>0</v>
      </c>
      <c r="F19" s="114"/>
      <c r="G19" s="115"/>
      <c r="H19" s="115"/>
      <c r="I19" s="118"/>
      <c r="J19" s="115"/>
      <c r="K19" s="115"/>
      <c r="L19" s="115"/>
      <c r="M19" s="118"/>
      <c r="N19" s="115"/>
      <c r="O19" s="115"/>
      <c r="P19" s="115"/>
      <c r="Q19" s="115"/>
      <c r="R19" s="115"/>
      <c r="S19" s="115"/>
      <c r="T19" s="115"/>
      <c r="U19" s="115"/>
      <c r="V19" s="115"/>
      <c r="W19" s="115"/>
      <c r="X19" s="115"/>
      <c r="Y19" s="115"/>
      <c r="Z19" s="115"/>
      <c r="AA19" s="115"/>
      <c r="AB19" s="115"/>
      <c r="AC19" s="115"/>
      <c r="AD19" s="115"/>
      <c r="AE19" s="115"/>
      <c r="AF19" s="115"/>
      <c r="AG19" s="115"/>
      <c r="AH19" s="115"/>
      <c r="AI19" s="115"/>
      <c r="AJ19" s="116"/>
      <c r="AK19" s="115" t="str">
        <f aca="false">TEXT((SUM((COUNTIFS(F19:AJ19,"AM")*9),(-COUNTIFS(F19:AJ19,"AM",F$2:AJ$2,2)))/24),"[hh]:mm")</f>
        <v>00:00</v>
      </c>
      <c r="AL19" s="115" t="str">
        <f aca="false">TEXT(COUNTIF(F19:AJ19,"PM")*8/24,"[hh]:mm")</f>
        <v>00:00</v>
      </c>
      <c r="AM19" s="115" t="str">
        <f aca="false">TEXT((SUM((COUNTIF(F19:AJ19,"N")*8),(COUNTIFS(F19:AJ19,"N",F10:AJ10,6)))/24),"[hh]:mm")</f>
        <v>00:00</v>
      </c>
      <c r="AN19" s="117" t="n">
        <f aca="false">SUM(AK19*1,AL19*1,AM19*1)</f>
        <v>0</v>
      </c>
    </row>
    <row r="20" customFormat="false" ht="13.8" hidden="false" customHeight="false" outlineLevel="0" collapsed="false">
      <c r="A20" s="3"/>
      <c r="B20" s="111" t="str">
        <f aca="false">IF(Config!B13&lt;&gt;"",Config!B13,"")</f>
        <v>EMPLOYE 10</v>
      </c>
      <c r="C20" s="106" t="n">
        <f aca="false">IF(B20="","",COUNTIF(F20:AJ20,"MA"))</f>
        <v>0</v>
      </c>
      <c r="D20" s="112" t="n">
        <f aca="false">IF(B20="","",COUNTIF(F20:AJ20,"CP"))</f>
        <v>0</v>
      </c>
      <c r="E20" s="113" t="n">
        <f aca="false">IF(B20="","",COUNTIF(F20:AJ20,"RC"))</f>
        <v>0</v>
      </c>
      <c r="F20" s="114"/>
      <c r="G20" s="115"/>
      <c r="H20" s="115"/>
      <c r="I20" s="118"/>
      <c r="J20" s="115"/>
      <c r="K20" s="115"/>
      <c r="L20" s="115"/>
      <c r="M20" s="118"/>
      <c r="N20" s="115"/>
      <c r="O20" s="115"/>
      <c r="P20" s="115"/>
      <c r="Q20" s="115"/>
      <c r="R20" s="115"/>
      <c r="S20" s="115"/>
      <c r="T20" s="115"/>
      <c r="U20" s="115"/>
      <c r="V20" s="115"/>
      <c r="W20" s="115"/>
      <c r="X20" s="115"/>
      <c r="Y20" s="115"/>
      <c r="Z20" s="115"/>
      <c r="AA20" s="115"/>
      <c r="AB20" s="115"/>
      <c r="AC20" s="115"/>
      <c r="AD20" s="115"/>
      <c r="AE20" s="115"/>
      <c r="AF20" s="115"/>
      <c r="AG20" s="115"/>
      <c r="AH20" s="115"/>
      <c r="AI20" s="115"/>
      <c r="AJ20" s="116"/>
      <c r="AK20" s="115" t="str">
        <f aca="false">TEXT((SUM((COUNTIFS(F20:AJ20,"AM")*9),(-COUNTIFS(F20:AJ20,"AM",F$2:AJ$2,2)))/24),"[hh]:mm")</f>
        <v>00:00</v>
      </c>
      <c r="AL20" s="115" t="str">
        <f aca="false">TEXT(COUNTIF(F20:AJ20,"PM")*8/24,"[hh]:mm")</f>
        <v>00:00</v>
      </c>
      <c r="AM20" s="115" t="str">
        <f aca="false">TEXT((SUM((COUNTIF(F20:AJ20,"N")*8),(COUNTIFS(F20:AJ20,"N",F11:AJ11,6)))/24),"[hh]:mm")</f>
        <v>00:00</v>
      </c>
      <c r="AN20" s="117" t="n">
        <f aca="false">SUM(AK20*1,AL20*1,AM20*1)</f>
        <v>0</v>
      </c>
    </row>
    <row r="21" customFormat="false" ht="13.8" hidden="false" customHeight="false" outlineLevel="0" collapsed="false">
      <c r="A21" s="3"/>
      <c r="B21" s="111" t="str">
        <f aca="false">IF(Config!B14&lt;&gt;"",Config!B14,"")</f>
        <v>EMPLOYE 11</v>
      </c>
      <c r="C21" s="106" t="n">
        <f aca="false">IF(B21="","",COUNTIF(F21:AJ21,"MA"))</f>
        <v>0</v>
      </c>
      <c r="D21" s="112" t="n">
        <f aca="false">IF(B21="","",COUNTIF(F21:AJ21,"CP"))</f>
        <v>0</v>
      </c>
      <c r="E21" s="113" t="n">
        <f aca="false">IF(B21="","",COUNTIF(F21:AJ21,"RC"))</f>
        <v>0</v>
      </c>
      <c r="F21" s="114"/>
      <c r="G21" s="115"/>
      <c r="H21" s="115"/>
      <c r="I21" s="118"/>
      <c r="J21" s="115"/>
      <c r="K21" s="115"/>
      <c r="L21" s="115"/>
      <c r="M21" s="118"/>
      <c r="N21" s="115"/>
      <c r="O21" s="115"/>
      <c r="P21" s="115"/>
      <c r="Q21" s="115"/>
      <c r="R21" s="115"/>
      <c r="S21" s="115"/>
      <c r="T21" s="115"/>
      <c r="U21" s="115"/>
      <c r="V21" s="115"/>
      <c r="W21" s="115"/>
      <c r="X21" s="115"/>
      <c r="Y21" s="115"/>
      <c r="Z21" s="115"/>
      <c r="AA21" s="115"/>
      <c r="AB21" s="115"/>
      <c r="AC21" s="115"/>
      <c r="AD21" s="115"/>
      <c r="AE21" s="115"/>
      <c r="AF21" s="115"/>
      <c r="AG21" s="115"/>
      <c r="AH21" s="115"/>
      <c r="AI21" s="115"/>
      <c r="AJ21" s="116"/>
      <c r="AK21" s="115" t="str">
        <f aca="false">TEXT((SUM((COUNTIFS(F21:AJ21,"AM")*9),(-COUNTIFS(F21:AJ21,"AM",F$2:AJ$2,2)))/24),"[hh]:mm")</f>
        <v>00:00</v>
      </c>
      <c r="AL21" s="115" t="str">
        <f aca="false">TEXT(COUNTIF(F21:AJ21,"PM")*8/24,"[hh]:mm")</f>
        <v>00:00</v>
      </c>
      <c r="AM21" s="115" t="str">
        <f aca="false">TEXT((SUM((COUNTIF(F21:AJ21,"N")*8),(COUNTIFS(F21:AJ21,"N",F12:AJ12,6)))/24),"[hh]:mm")</f>
        <v>00:00</v>
      </c>
      <c r="AN21" s="117" t="n">
        <f aca="false">SUM(AK21*1,AL21*1,AM21*1)</f>
        <v>0</v>
      </c>
    </row>
    <row r="22" customFormat="false" ht="13.8" hidden="false" customHeight="false" outlineLevel="0" collapsed="false">
      <c r="A22" s="3"/>
      <c r="B22" s="111" t="str">
        <f aca="false">IF(Config!B15&lt;&gt;"",Config!B15,"")</f>
        <v>EMPLOYE 12</v>
      </c>
      <c r="C22" s="106" t="n">
        <f aca="false">IF(B22="","",COUNTIF(F22:AJ22,"MA"))</f>
        <v>0</v>
      </c>
      <c r="D22" s="112" t="n">
        <f aca="false">IF(B22="","",COUNTIF(F22:AJ22,"CP"))</f>
        <v>0</v>
      </c>
      <c r="E22" s="113" t="n">
        <f aca="false">IF(B22="","",COUNTIF(F22:AJ22,"RC"))</f>
        <v>0</v>
      </c>
      <c r="F22" s="114"/>
      <c r="G22" s="115"/>
      <c r="H22" s="115"/>
      <c r="I22" s="118"/>
      <c r="J22" s="115"/>
      <c r="K22" s="115"/>
      <c r="L22" s="115"/>
      <c r="M22" s="118"/>
      <c r="N22" s="115"/>
      <c r="O22" s="115"/>
      <c r="P22" s="115"/>
      <c r="Q22" s="115"/>
      <c r="R22" s="115"/>
      <c r="S22" s="115"/>
      <c r="T22" s="115"/>
      <c r="U22" s="115"/>
      <c r="V22" s="115"/>
      <c r="W22" s="115"/>
      <c r="X22" s="115"/>
      <c r="Y22" s="115"/>
      <c r="Z22" s="115"/>
      <c r="AA22" s="115"/>
      <c r="AB22" s="115"/>
      <c r="AC22" s="115"/>
      <c r="AD22" s="115"/>
      <c r="AE22" s="115"/>
      <c r="AF22" s="115"/>
      <c r="AG22" s="115"/>
      <c r="AH22" s="115"/>
      <c r="AI22" s="115"/>
      <c r="AJ22" s="116"/>
      <c r="AK22" s="115" t="str">
        <f aca="false">TEXT((SUM((COUNTIFS(F22:AJ22,"AM")*9),(-COUNTIFS(F22:AJ22,"AM",F$2:AJ$2,2)))/24),"[hh]:mm")</f>
        <v>00:00</v>
      </c>
      <c r="AL22" s="115" t="str">
        <f aca="false">TEXT(COUNTIF(F22:AJ22,"PM")*8/24,"[hh]:mm")</f>
        <v>00:00</v>
      </c>
      <c r="AM22" s="115" t="str">
        <f aca="false">TEXT((SUM((COUNTIF(F22:AJ22,"N")*8),(COUNTIFS(F22:AJ22,"N",F13:AJ13,6)))/24),"[hh]:mm")</f>
        <v>00:00</v>
      </c>
      <c r="AN22" s="117" t="n">
        <f aca="false">SUM(AK22*1,AL22*1,AM22*1)</f>
        <v>0</v>
      </c>
    </row>
    <row r="23" customFormat="false" ht="13.8" hidden="false" customHeight="false" outlineLevel="0" collapsed="false">
      <c r="A23" s="3"/>
      <c r="B23" s="111" t="str">
        <f aca="false">IF(Config!B16&lt;&gt;"",Config!B16,"")</f>
        <v>EMPLOYE 13</v>
      </c>
      <c r="C23" s="106" t="n">
        <f aca="false">IF(B23="","",COUNTIF(F23:AJ23,"MA"))</f>
        <v>0</v>
      </c>
      <c r="D23" s="119" t="n">
        <f aca="false">IF(B23="","",COUNTIF(F23:AJ23,"CP"))</f>
        <v>0</v>
      </c>
      <c r="E23" s="120" t="n">
        <f aca="false">IF(B23="","",COUNTIF(F23:AJ23,"RC"))</f>
        <v>0</v>
      </c>
      <c r="F23" s="114"/>
      <c r="G23" s="115"/>
      <c r="H23" s="115"/>
      <c r="I23" s="118"/>
      <c r="J23" s="115"/>
      <c r="K23" s="115"/>
      <c r="L23" s="115"/>
      <c r="M23" s="118"/>
      <c r="N23" s="115"/>
      <c r="O23" s="115"/>
      <c r="P23" s="115"/>
      <c r="Q23" s="115"/>
      <c r="R23" s="115"/>
      <c r="S23" s="115"/>
      <c r="T23" s="115"/>
      <c r="U23" s="115"/>
      <c r="V23" s="115"/>
      <c r="W23" s="115"/>
      <c r="X23" s="115"/>
      <c r="Y23" s="115"/>
      <c r="Z23" s="115"/>
      <c r="AA23" s="115"/>
      <c r="AB23" s="115"/>
      <c r="AC23" s="115"/>
      <c r="AD23" s="115"/>
      <c r="AE23" s="115"/>
      <c r="AF23" s="115"/>
      <c r="AG23" s="115"/>
      <c r="AH23" s="115"/>
      <c r="AI23" s="115"/>
      <c r="AJ23" s="116"/>
      <c r="AK23" s="115" t="str">
        <f aca="false">TEXT((SUM((COUNTIFS(F23:AJ23,"AM")*9),(-COUNTIFS(F23:AJ23,"AM",F$2:AJ$2,2)))/24),"[hh]:mm")</f>
        <v>00:00</v>
      </c>
      <c r="AL23" s="115" t="str">
        <f aca="false">TEXT(COUNTIF(F23:AJ23,"PM")*8/24,"[hh]:mm")</f>
        <v>00:00</v>
      </c>
      <c r="AM23" s="115" t="str">
        <f aca="false">TEXT((SUM((COUNTIF(F23:AJ23,"N")*8),(COUNTIFS(F23:AJ23,"N",F14:AJ14,6)))/24),"[hh]:mm")</f>
        <v>00:00</v>
      </c>
      <c r="AN23" s="117" t="n">
        <f aca="false">SUM(AK23*1,AL23*1,AM23*1)</f>
        <v>0</v>
      </c>
    </row>
    <row r="24" customFormat="false" ht="13.8" hidden="false" customHeight="false" outlineLevel="0" collapsed="false">
      <c r="A24" s="3"/>
      <c r="B24" s="111" t="str">
        <f aca="false">IF(Config!B17&lt;&gt;"",Config!B17,"")</f>
        <v>EMPLOYE 14</v>
      </c>
      <c r="C24" s="106" t="n">
        <f aca="false">IF(B24="","",COUNTIF(F24:AJ24,"MA"))</f>
        <v>0</v>
      </c>
      <c r="D24" s="112" t="n">
        <f aca="false">IF(B24="","",COUNTIF(F24:AJ24,"CP"))</f>
        <v>0</v>
      </c>
      <c r="E24" s="113" t="n">
        <f aca="false">IF(B24="","",COUNTIF(F24:AJ24,"RC"))</f>
        <v>0</v>
      </c>
      <c r="F24" s="114"/>
      <c r="G24" s="115"/>
      <c r="H24" s="115"/>
      <c r="I24" s="118"/>
      <c r="J24" s="115"/>
      <c r="K24" s="115"/>
      <c r="L24" s="115"/>
      <c r="M24" s="118"/>
      <c r="N24" s="115"/>
      <c r="O24" s="115"/>
      <c r="P24" s="115"/>
      <c r="Q24" s="115"/>
      <c r="R24" s="115"/>
      <c r="S24" s="115"/>
      <c r="T24" s="115"/>
      <c r="U24" s="115"/>
      <c r="V24" s="115"/>
      <c r="W24" s="115"/>
      <c r="X24" s="115"/>
      <c r="Y24" s="115"/>
      <c r="Z24" s="115"/>
      <c r="AA24" s="115"/>
      <c r="AB24" s="115"/>
      <c r="AC24" s="115"/>
      <c r="AD24" s="115"/>
      <c r="AE24" s="115"/>
      <c r="AF24" s="115"/>
      <c r="AG24" s="115"/>
      <c r="AH24" s="115"/>
      <c r="AI24" s="115"/>
      <c r="AJ24" s="116"/>
      <c r="AK24" s="115" t="str">
        <f aca="false">TEXT((SUM((COUNTIFS(F24:AJ24,"AM")*9),(-COUNTIFS(F24:AJ24,"AM",F$2:AJ$2,2)))/24),"[hh]:mm")</f>
        <v>00:00</v>
      </c>
      <c r="AL24" s="115" t="str">
        <f aca="false">TEXT(COUNTIF(F24:AJ24,"PM")*8/24,"[hh]:mm")</f>
        <v>00:00</v>
      </c>
      <c r="AM24" s="115" t="str">
        <f aca="false">TEXT((SUM((COUNTIF(F24:AJ24,"N")*8),(COUNTIFS(F24:AJ24,"N",F15:AJ15,6)))/24),"[hh]:mm")</f>
        <v>00:00</v>
      </c>
      <c r="AN24" s="117" t="n">
        <f aca="false">SUM(AK24*1,AL24*1,AM24*1)</f>
        <v>0</v>
      </c>
    </row>
    <row r="25" customFormat="false" ht="13.8" hidden="false" customHeight="false" outlineLevel="0" collapsed="false">
      <c r="A25" s="3"/>
      <c r="B25" s="111" t="str">
        <f aca="false">IF(Config!B18&lt;&gt;"",Config!B18,"")</f>
        <v>EMPLOYE 15</v>
      </c>
      <c r="C25" s="106" t="n">
        <f aca="false">IF(B25="","",COUNTIF(F25:AJ25,"MA"))</f>
        <v>0</v>
      </c>
      <c r="D25" s="112" t="n">
        <f aca="false">IF(B25="","",COUNTIF(F25:AJ25,"CP"))</f>
        <v>0</v>
      </c>
      <c r="E25" s="113" t="n">
        <f aca="false">IF(B25="","",COUNTIF(F25:AJ25,"RC"))</f>
        <v>0</v>
      </c>
      <c r="F25" s="114"/>
      <c r="G25" s="115"/>
      <c r="H25" s="115"/>
      <c r="I25" s="118"/>
      <c r="J25" s="115"/>
      <c r="K25" s="115"/>
      <c r="L25" s="115"/>
      <c r="M25" s="118"/>
      <c r="N25" s="115"/>
      <c r="O25" s="115"/>
      <c r="P25" s="115"/>
      <c r="Q25" s="115"/>
      <c r="R25" s="115"/>
      <c r="S25" s="115"/>
      <c r="T25" s="115"/>
      <c r="U25" s="115"/>
      <c r="V25" s="115"/>
      <c r="W25" s="115"/>
      <c r="X25" s="115"/>
      <c r="Y25" s="115"/>
      <c r="Z25" s="115"/>
      <c r="AA25" s="115"/>
      <c r="AB25" s="115"/>
      <c r="AC25" s="115"/>
      <c r="AD25" s="115"/>
      <c r="AE25" s="115"/>
      <c r="AF25" s="115"/>
      <c r="AG25" s="115"/>
      <c r="AH25" s="115"/>
      <c r="AI25" s="115"/>
      <c r="AJ25" s="116"/>
      <c r="AK25" s="115" t="str">
        <f aca="false">TEXT((SUM((COUNTIFS(F25:AJ25,"AM")*9),(-COUNTIFS(F25:AJ25,"AM",F$2:AJ$2,2)))/24),"[hh]:mm")</f>
        <v>00:00</v>
      </c>
      <c r="AL25" s="115" t="str">
        <f aca="false">TEXT(COUNTIF(F25:AJ25,"PM")*8/24,"[hh]:mm")</f>
        <v>00:00</v>
      </c>
      <c r="AM25" s="115" t="str">
        <f aca="false">TEXT((SUM((COUNTIF(F25:AJ25,"N")*8),(COUNTIFS(F25:AJ25,"N",F16:AJ16,6)))/24),"[hh]:mm")</f>
        <v>00:00</v>
      </c>
      <c r="AN25" s="117" t="n">
        <f aca="false">SUM(AK25*1,AL25*1,AM25*1)</f>
        <v>0</v>
      </c>
    </row>
    <row r="26" customFormat="false" ht="13.8" hidden="false" customHeight="false" outlineLevel="0" collapsed="false">
      <c r="A26" s="3"/>
      <c r="B26" s="111" t="str">
        <f aca="false">IF(Config!B19&lt;&gt;"",Config!B19,"")</f>
        <v>EMPLOYE 16</v>
      </c>
      <c r="C26" s="106" t="n">
        <f aca="false">IF(B26="","",COUNTIF(F26:AJ26,"MA"))</f>
        <v>0</v>
      </c>
      <c r="D26" s="112" t="n">
        <f aca="false">IF(B26="","",COUNTIF(F26:AJ26,"CP"))</f>
        <v>0</v>
      </c>
      <c r="E26" s="113" t="n">
        <f aca="false">IF(B26="","",COUNTIF(F26:AJ26,"RC"))</f>
        <v>0</v>
      </c>
      <c r="F26" s="114"/>
      <c r="G26" s="115"/>
      <c r="H26" s="115"/>
      <c r="I26" s="118"/>
      <c r="J26" s="115"/>
      <c r="K26" s="115"/>
      <c r="L26" s="115"/>
      <c r="M26" s="118"/>
      <c r="N26" s="115"/>
      <c r="O26" s="115"/>
      <c r="P26" s="115"/>
      <c r="Q26" s="115"/>
      <c r="R26" s="115"/>
      <c r="S26" s="115"/>
      <c r="T26" s="115"/>
      <c r="U26" s="115"/>
      <c r="V26" s="115"/>
      <c r="W26" s="115"/>
      <c r="X26" s="115"/>
      <c r="Y26" s="115"/>
      <c r="Z26" s="115"/>
      <c r="AA26" s="115"/>
      <c r="AB26" s="115"/>
      <c r="AC26" s="115"/>
      <c r="AD26" s="115"/>
      <c r="AE26" s="115"/>
      <c r="AF26" s="115"/>
      <c r="AG26" s="115"/>
      <c r="AH26" s="115"/>
      <c r="AI26" s="115"/>
      <c r="AJ26" s="116"/>
      <c r="AK26" s="115" t="str">
        <f aca="false">TEXT((SUM((COUNTIFS(F26:AJ26,"AM")*9),(-COUNTIFS(F26:AJ26,"AM",F$2:AJ$2,2)))/24),"[hh]:mm")</f>
        <v>00:00</v>
      </c>
      <c r="AL26" s="115" t="str">
        <f aca="false">TEXT(COUNTIF(F26:AJ26,"PM")*8/24,"[hh]:mm")</f>
        <v>00:00</v>
      </c>
      <c r="AM26" s="115" t="str">
        <f aca="false">TEXT((SUM((COUNTIF(F26:AJ26,"N")*8),(COUNTIFS(F26:AJ26,"N",F17:AJ17,6)))/24),"[hh]:mm")</f>
        <v>00:00</v>
      </c>
      <c r="AN26" s="117" t="n">
        <f aca="false">SUM(AK26*1,AL26*1,AM26*1)</f>
        <v>0</v>
      </c>
    </row>
    <row r="27" customFormat="false" ht="13.8" hidden="false" customHeight="false" outlineLevel="0" collapsed="false">
      <c r="A27" s="3"/>
      <c r="B27" s="121" t="str">
        <f aca="false">IF(Config!B20&lt;&gt;"",Config!B20,"")</f>
        <v>EMPLOYE 17</v>
      </c>
      <c r="C27" s="106" t="n">
        <f aca="false">IF(B27="","",COUNTIF(F27:AJ27,"MA"))</f>
        <v>0</v>
      </c>
      <c r="D27" s="122" t="n">
        <f aca="false">IF(B27="","",COUNTIF(F27:AJ27,"CP"))</f>
        <v>0</v>
      </c>
      <c r="E27" s="123" t="n">
        <f aca="false">IF(B27="","",COUNTIF(F27:AJ27,"RC"))</f>
        <v>0</v>
      </c>
      <c r="F27" s="124"/>
      <c r="G27" s="125"/>
      <c r="H27" s="125"/>
      <c r="I27" s="126"/>
      <c r="J27" s="125"/>
      <c r="K27" s="125"/>
      <c r="L27" s="125"/>
      <c r="M27" s="126"/>
      <c r="N27" s="125"/>
      <c r="O27" s="125"/>
      <c r="P27" s="125"/>
      <c r="Q27" s="125"/>
      <c r="R27" s="125"/>
      <c r="S27" s="125"/>
      <c r="T27" s="125"/>
      <c r="U27" s="125"/>
      <c r="V27" s="125"/>
      <c r="W27" s="125"/>
      <c r="X27" s="125"/>
      <c r="Y27" s="125"/>
      <c r="Z27" s="125"/>
      <c r="AA27" s="125"/>
      <c r="AB27" s="125"/>
      <c r="AC27" s="125"/>
      <c r="AD27" s="125"/>
      <c r="AE27" s="125"/>
      <c r="AF27" s="125"/>
      <c r="AG27" s="125"/>
      <c r="AH27" s="125"/>
      <c r="AI27" s="125"/>
      <c r="AJ27" s="127"/>
      <c r="AK27" s="125" t="str">
        <f aca="false">TEXT((SUM((COUNTIFS(F27:AJ27,"AM")*9),(-COUNTIFS(F27:AJ27,"AM",F$2:AJ$2,2)))/24),"[hh]:mm")</f>
        <v>00:00</v>
      </c>
      <c r="AL27" s="125" t="str">
        <f aca="false">TEXT(COUNTIF(F27:AJ27,"PM")*8/24,"[hh]:mm")</f>
        <v>00:00</v>
      </c>
      <c r="AM27" s="125" t="str">
        <f aca="false">TEXT((SUM((COUNTIF(F27:AJ27,"N")*8),(COUNTIFS(F27:AJ27,"N",F18:AJ18,6)))/24),"[hh]:mm")</f>
        <v>00:00</v>
      </c>
      <c r="AN27" s="128" t="n">
        <f aca="false">SUM(AK27*1,AL27*1,AM27*1)</f>
        <v>0</v>
      </c>
    </row>
    <row r="28" customFormat="false" ht="15" hidden="false" customHeight="false" outlineLevel="0" collapsed="false">
      <c r="C28" s="55"/>
    </row>
    <row r="29" customFormat="false" ht="15" hidden="false" customHeight="false" outlineLevel="0" collapsed="false">
      <c r="F29" s="129" t="s">
        <v>4</v>
      </c>
      <c r="G29" s="130" t="s">
        <v>48</v>
      </c>
      <c r="H29" s="130"/>
      <c r="I29" s="130"/>
      <c r="J29" s="130"/>
      <c r="L29" s="131" t="s">
        <v>8</v>
      </c>
      <c r="M29" s="132" t="s">
        <v>49</v>
      </c>
      <c r="N29" s="132"/>
      <c r="O29" s="132"/>
      <c r="P29" s="132"/>
      <c r="R29" s="133" t="s">
        <v>3</v>
      </c>
      <c r="S29" s="134" t="s">
        <v>45</v>
      </c>
      <c r="T29" s="134"/>
      <c r="U29" s="134"/>
      <c r="V29" s="134"/>
      <c r="X29" s="135"/>
      <c r="Y29" s="136" t="s">
        <v>78</v>
      </c>
      <c r="Z29" s="136"/>
      <c r="AA29" s="136"/>
      <c r="AB29" s="136"/>
      <c r="AD29" s="137" t="s">
        <v>70</v>
      </c>
    </row>
    <row r="30" customFormat="false" ht="15" hidden="false" customHeight="false" outlineLevel="0" collapsed="false">
      <c r="AD30" s="138" t="s">
        <v>66</v>
      </c>
    </row>
    <row r="31" customFormat="false" ht="15" hidden="false" customHeight="false" outlineLevel="0" collapsed="false">
      <c r="F31" s="139" t="s">
        <v>6</v>
      </c>
      <c r="G31" s="140" t="s">
        <v>51</v>
      </c>
      <c r="H31" s="140"/>
      <c r="I31" s="140"/>
      <c r="J31" s="140"/>
      <c r="L31" s="141" t="s">
        <v>9</v>
      </c>
      <c r="M31" s="142" t="s">
        <v>52</v>
      </c>
      <c r="N31" s="142"/>
      <c r="O31" s="142"/>
      <c r="P31" s="142"/>
      <c r="R31" s="143" t="s">
        <v>10</v>
      </c>
      <c r="S31" s="144" t="s">
        <v>56</v>
      </c>
      <c r="T31" s="144"/>
      <c r="U31" s="144"/>
      <c r="V31" s="144"/>
      <c r="X31" s="145"/>
      <c r="Y31" s="146" t="s">
        <v>44</v>
      </c>
      <c r="Z31" s="146"/>
      <c r="AA31" s="146"/>
      <c r="AB31" s="146"/>
      <c r="AD31" s="147" t="s">
        <v>67</v>
      </c>
    </row>
    <row r="32" customFormat="false" ht="15" hidden="false" customHeight="false" outlineLevel="0" collapsed="false">
      <c r="AD32" s="148" t="s">
        <v>71</v>
      </c>
    </row>
    <row r="33" customFormat="false" ht="15" hidden="false" customHeight="false" outlineLevel="0" collapsed="false">
      <c r="F33" s="149" t="s">
        <v>5</v>
      </c>
      <c r="G33" s="150" t="s">
        <v>46</v>
      </c>
      <c r="H33" s="150"/>
      <c r="I33" s="150"/>
      <c r="J33" s="150"/>
      <c r="L33" s="151" t="s">
        <v>54</v>
      </c>
      <c r="M33" s="152" t="s">
        <v>55</v>
      </c>
      <c r="N33" s="152"/>
      <c r="O33" s="152"/>
      <c r="P33" s="152"/>
      <c r="AD33" s="153" t="s">
        <v>72</v>
      </c>
    </row>
    <row r="34" customFormat="false" ht="15" hidden="false" customHeight="false" outlineLevel="0" collapsed="false">
      <c r="AD34" s="154" t="s">
        <v>74</v>
      </c>
    </row>
    <row r="35" customFormat="false" ht="15" hidden="false" customHeight="false" outlineLevel="0" collapsed="false">
      <c r="AD35" s="155" t="s">
        <v>76</v>
      </c>
    </row>
    <row r="36" customFormat="false" ht="15" hidden="false" customHeight="false" outlineLevel="0" collapsed="false">
      <c r="AD36" s="156" t="s">
        <v>68</v>
      </c>
    </row>
    <row r="37" customFormat="false" ht="15" hidden="false" customHeight="false" outlineLevel="0" collapsed="false">
      <c r="AD37" s="157" t="s">
        <v>73</v>
      </c>
    </row>
    <row r="38" customFormat="false" ht="15" hidden="false" customHeight="false" outlineLevel="0" collapsed="false">
      <c r="AD38" s="158" t="s">
        <v>79</v>
      </c>
    </row>
  </sheetData>
  <mergeCells count="12">
    <mergeCell ref="B4:AJ7"/>
    <mergeCell ref="C9:E9"/>
    <mergeCell ref="G29:J29"/>
    <mergeCell ref="M29:P29"/>
    <mergeCell ref="S29:V29"/>
    <mergeCell ref="Y29:AB29"/>
    <mergeCell ref="G31:J31"/>
    <mergeCell ref="M31:P31"/>
    <mergeCell ref="S31:V31"/>
    <mergeCell ref="Y31:AB31"/>
    <mergeCell ref="G33:J33"/>
    <mergeCell ref="M33:P33"/>
  </mergeCells>
  <conditionalFormatting sqref="F10:AI10">
    <cfRule type="expression" priority="2" aboveAverage="0" equalAverage="0" bottom="0" percent="0" rank="0" text="" dxfId="0">
      <formula>OR(F$10=1,F$10=7)</formula>
    </cfRule>
  </conditionalFormatting>
  <conditionalFormatting sqref="F11:AN27 AJ10:AN10">
    <cfRule type="cellIs" priority="3" operator="equal" aboveAverage="0" equalAverage="0" bottom="0" percent="0" rank="0" text="" dxfId="1">
      <formula>"G"</formula>
    </cfRule>
    <cfRule type="containsText" priority="4" operator="containsText" aboveAverage="0" equalAverage="0" bottom="0" percent="0" rank="0" text="Q" dxfId="2">
      <formula>NOT(ISERROR(SEARCH("Q",F11)))</formula>
    </cfRule>
    <cfRule type="cellIs" priority="5" operator="equal" aboveAverage="0" equalAverage="0" bottom="0" percent="0" rank="0" text="" dxfId="3">
      <formula>"N"</formula>
    </cfRule>
    <cfRule type="cellIs" priority="6" operator="equal" aboveAverage="0" equalAverage="0" bottom="0" percent="0" rank="0" text="" dxfId="4">
      <formula>"PN"</formula>
    </cfRule>
    <cfRule type="containsText" priority="7" operator="containsText" aboveAverage="0" equalAverage="0" bottom="0" percent="0" rank="0" text="PJ" dxfId="5">
      <formula>NOT(ISERROR(SEARCH("PJ",F11)))</formula>
    </cfRule>
    <cfRule type="containsText" priority="8" operator="containsText" aboveAverage="0" equalAverage="0" bottom="0" percent="0" rank="0" text="J" dxfId="6">
      <formula>NOT(ISERROR(SEARCH("J",F11)))</formula>
    </cfRule>
    <cfRule type="containsText" priority="9" operator="containsText" aboveAverage="0" equalAverage="0" bottom="0" percent="0" rank="0" text="F" dxfId="7">
      <formula>NOT(ISERROR(SEARCH("F",F11)))</formula>
    </cfRule>
    <cfRule type="containsText" priority="10" operator="containsText" aboveAverage="0" equalAverage="0" bottom="0" percent="0" rank="0" text="GP" dxfId="8">
      <formula>NOT(ISERROR(SEARCH("GP",F11)))</formula>
    </cfRule>
    <cfRule type="containsText" priority="11" operator="containsText" aboveAverage="0" equalAverage="0" bottom="0" percent="0" rank="0" text="PM" dxfId="9">
      <formula>NOT(ISERROR(SEARCH("PM",F11)))</formula>
    </cfRule>
    <cfRule type="cellIs" priority="12" operator="equal" aboveAverage="0" equalAverage="0" bottom="0" percent="0" rank="0" text="" dxfId="10">
      <formula>"GA"</formula>
    </cfRule>
    <cfRule type="containsText" priority="13" operator="containsText" aboveAverage="0" equalAverage="0" bottom="0" percent="0" rank="0" text="AM" dxfId="11">
      <formula>NOT(ISERROR(SEARCH("AM",F11)))</formula>
    </cfRule>
    <cfRule type="cellIs" priority="14" operator="equal" aboveAverage="0" equalAverage="0" bottom="0" percent="0" rank="0" text="" dxfId="12">
      <formula>"CV"</formula>
    </cfRule>
    <cfRule type="cellIs" priority="15" operator="equal" aboveAverage="0" equalAverage="0" bottom="0" percent="0" rank="0" text="" dxfId="13">
      <formula>"ND"</formula>
    </cfRule>
    <cfRule type="cellIs" priority="16" operator="equal" aboveAverage="0" equalAverage="0" bottom="0" percent="0" rank="0" text="" dxfId="14">
      <formula>"CPA"</formula>
    </cfRule>
    <cfRule type="cellIs" priority="17" operator="equal" aboveAverage="0" equalAverage="0" bottom="0" percent="0" rank="0" text="" dxfId="15">
      <formula>"MA"</formula>
    </cfRule>
    <cfRule type="cellIs" priority="18" operator="equal" aboveAverage="0" equalAverage="0" bottom="0" percent="0" rank="0" text="" dxfId="16">
      <formula>"DR"</formula>
    </cfRule>
    <cfRule type="cellIs" priority="19" operator="equal" aboveAverage="0" equalAverage="0" bottom="0" percent="0" rank="0" text="" dxfId="17">
      <formula>"RC"</formula>
    </cfRule>
    <cfRule type="cellIs" priority="20" operator="equal" aboveAverage="0" equalAverage="0" bottom="0" percent="0" rank="0" text="" dxfId="18">
      <formula>"NC"</formula>
    </cfRule>
    <cfRule type="cellIs" priority="21" operator="equal" aboveAverage="0" equalAverage="0" bottom="0" percent="0" rank="0" text="" dxfId="19">
      <formula>"CP"</formula>
    </cfRule>
    <cfRule type="expression" priority="22" aboveAverage="0" equalAverage="0" bottom="0" percent="0" rank="0" text="" dxfId="20">
      <formula>OR(F$10=1,F$10=7)</formula>
    </cfRule>
    <cfRule type="cellIs" priority="23" operator="equal" aboveAverage="0" equalAverage="0" bottom="0" percent="0" rank="0" text="" dxfId="21">
      <formula>"R"</formula>
    </cfRule>
  </conditionalFormatting>
  <conditionalFormatting sqref="C11:E27">
    <cfRule type="cellIs" priority="24" operator="equal" aboveAverage="0" equalAverage="0" bottom="0" percent="0" rank="0" text="" dxfId="22">
      <formula>0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23</TotalTime>
  <Application>LibreOffice/6.1.0.3$Windows_X86_64 LibreOffice_project/efb621ed25068d70781dc026f7e9c5187a4decd1</Application>
  <Company>Huntsman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2018-09-02T04:43:50Z</dcterms:created>
  <dc:creator>Loic Despres</dc:creator>
  <dc:description/>
  <dc:language>fr-FR</dc:language>
  <cp:lastModifiedBy/>
  <cp:lastPrinted>2018-09-11T05:05:10Z</cp:lastPrinted>
  <dcterms:modified xsi:type="dcterms:W3CDTF">2018-09-15T00:27:05Z</dcterms:modified>
  <cp:revision>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Company">
    <vt:lpwstr>Huntsman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