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<sst xmlns="http://schemas.openxmlformats.org/spreadsheetml/2006/main" count="32" uniqueCount="29">
  <si>
    <t xml:space="preserve">Numéro de facture </t>
  </si>
  <si>
    <t xml:space="preserve">Libellé Facture</t>
  </si>
  <si>
    <t xml:space="preserve">Désignation de la facture</t>
  </si>
  <si>
    <t xml:space="preserve">Montant HT</t>
  </si>
  <si>
    <t xml:space="preserve">Montant TTC</t>
  </si>
  <si>
    <t xml:space="preserve">Révisions de prix HT</t>
  </si>
  <si>
    <t xml:space="preserve">Révisions de prix TTC</t>
  </si>
  <si>
    <t xml:space="preserve">Date de paiement</t>
  </si>
  <si>
    <t xml:space="preserve">Banque</t>
  </si>
  <si>
    <t xml:space="preserve">Montant réglé HT</t>
  </si>
  <si>
    <t xml:space="preserve">Date d'émission</t>
  </si>
  <si>
    <t xml:space="preserve">Relance facture
90 jours</t>
  </si>
  <si>
    <t xml:space="preserve">Relance facture n°2</t>
  </si>
  <si>
    <t xml:space="preserve">Relance facture n°3</t>
  </si>
  <si>
    <t xml:space="preserve">Relance facture n°4</t>
  </si>
  <si>
    <t xml:space="preserve">A relancer le </t>
  </si>
  <si>
    <t xml:space="preserve">21-01-001</t>
  </si>
  <si>
    <t xml:space="preserve">NOYON - Restructuration du site (silos A,B,C,E) et du chargement péniches - AGORA</t>
  </si>
  <si>
    <t xml:space="preserve">Acompte n° 03 à la remise du DIUO</t>
  </si>
  <si>
    <t xml:space="preserve">BNP</t>
  </si>
  <si>
    <t xml:space="preserve">21-01-002</t>
  </si>
  <si>
    <t xml:space="preserve">NOYON - Reconstruction de deux cellules mécaniques - AGORA</t>
  </si>
  <si>
    <t xml:space="preserve">21-01-003</t>
  </si>
  <si>
    <t xml:space="preserve">BETHUNE - Construction d'un ens à vocation cciale &amp; tertiaire - EPARECA</t>
  </si>
  <si>
    <t xml:space="preserve">Acompte n° 01 - Phase Conception</t>
  </si>
  <si>
    <t xml:space="preserve">21-01-004</t>
  </si>
  <si>
    <t xml:space="preserve">ANDRESY - Aménagt de l'avenue des Robaresses et Martyrs de Chateaubriand - CU GD PARIS SEINE &amp; OISE</t>
  </si>
  <si>
    <t xml:space="preserve">Acompte n° 04 à M+4 - T. Ferme</t>
  </si>
  <si>
    <t xml:space="preserve">31/04/2021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</si>
</sst>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;\-0;;@"/>
    <numFmt numFmtId="166" formatCode="_-* #,##0.00&quot; €&quot;_-;\-* #,##0.00&quot; €&quot;_-;_-* \-??&quot; €&quot;_-;_-@_-"/>
    <numFmt numFmtId="167" formatCode="dd/mm/yyyy"/>
    <numFmt numFmtId="168" formatCode="dd/mm/yy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22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1"/>
      <color rgb="FFFF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1">
    <border diagonalUp="false" diagonalDown="false">
      <left/>
      <right/>
      <top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4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3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2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0" borderId="4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6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7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8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8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5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8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9">
    <dxf>
      <fill>
        <patternFill>
          <bgColor rgb="FFD9D9D9"/>
        </patternFill>
      </fill>
    </dxf>
    <dxf>
      <fill>
        <patternFill>
          <bgColor rgb="FFE2F0D9"/>
        </patternFill>
      </fill>
    </dxf>
    <dxf>
      <fill>
        <patternFill>
          <bgColor rgb="FFDEEBF7"/>
        </patternFill>
      </fill>
    </dxf>
    <dxf>
      <fill>
        <patternFill>
          <bgColor rgb="FF3DBACF"/>
        </patternFill>
      </fill>
    </dxf>
    <dxf>
      <fill>
        <patternFill>
          <bgColor rgb="FFFFE699"/>
        </patternFill>
      </fill>
    </dxf>
    <dxf>
      <fill>
        <patternFill>
          <bgColor rgb="FFFF0000"/>
        </patternFill>
      </fill>
    </dxf>
    <dxf>
      <fill>
        <patternFill>
          <bgColor rgb="FFFD7A77"/>
        </patternFill>
      </fill>
    </dxf>
    <dxf>
      <fill>
        <patternFill>
          <bgColor rgb="FFFEACAC"/>
        </patternFill>
      </fill>
    </dxf>
    <dxf>
      <fill>
        <patternFill>
          <bgColor rgb="FFFFDDD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D7A77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E699"/>
      <rgbColor rgb="FF99CCFF"/>
      <rgbColor rgb="FFFEACAC"/>
      <rgbColor rgb="FFCC99FF"/>
      <rgbColor rgb="FFFFDDDD"/>
      <rgbColor rgb="FF3366FF"/>
      <rgbColor rgb="FF3DBACF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T8"/>
  <sheetViews>
    <sheetView showFormulas="false" showGridLines="true" showRowColHeaders="true" showZeros="true" rightToLeft="false" tabSelected="true" showOutlineSymbols="true" defaultGridColor="true" view="normal" topLeftCell="H1" colorId="64" zoomScale="100" zoomScaleNormal="100" zoomScalePageLayoutView="100" workbookViewId="0">
      <selection pane="topLeft" activeCell="N8" activeCellId="0" sqref="N8"/>
    </sheetView>
  </sheetViews>
  <sheetFormatPr defaultColWidth="11.41796875" defaultRowHeight="14.25" zeroHeight="false" outlineLevelRow="0" outlineLevelCol="0"/>
  <cols>
    <col collapsed="false" customWidth="true" hidden="false" outlineLevel="0" max="2" min="2" style="0" width="25.14"/>
    <col collapsed="false" customWidth="true" hidden="false" outlineLevel="0" max="3" min="3" style="0" width="99.4"/>
    <col collapsed="false" customWidth="true" hidden="false" outlineLevel="0" max="4" min="4" style="0" width="66.14"/>
    <col collapsed="false" customWidth="true" hidden="false" outlineLevel="0" max="5" min="5" style="0" width="18.39"/>
    <col collapsed="false" customWidth="true" hidden="false" outlineLevel="0" max="6" min="6" style="0" width="20.4"/>
    <col collapsed="false" customWidth="true" hidden="false" outlineLevel="0" max="8" min="7" style="0" width="16.14"/>
    <col collapsed="false" customWidth="true" hidden="false" outlineLevel="0" max="9" min="9" style="0" width="21.73"/>
    <col collapsed="false" customWidth="true" hidden="false" outlineLevel="0" max="10" min="10" style="0" width="10.6"/>
    <col collapsed="false" customWidth="true" hidden="false" outlineLevel="0" max="11" min="11" style="0" width="23.4"/>
    <col collapsed="false" customWidth="true" hidden="false" outlineLevel="0" max="12" min="12" style="0" width="1.39"/>
    <col collapsed="false" customWidth="true" hidden="false" outlineLevel="0" max="13" min="13" style="0" width="22.01"/>
    <col collapsed="false" customWidth="true" hidden="false" outlineLevel="0" max="14" min="14" style="0" width="15.4"/>
    <col collapsed="false" customWidth="true" hidden="false" outlineLevel="0" max="17" min="15" style="0" width="15.14"/>
    <col collapsed="false" customWidth="true" hidden="false" outlineLevel="0" max="18" min="18" style="0" width="1.39"/>
    <col collapsed="false" customWidth="true" hidden="false" outlineLevel="0" max="19" min="19" style="0" width="20.13"/>
    <col collapsed="false" customWidth="true" hidden="false" outlineLevel="0" max="21" min="21" style="0" width="13.13"/>
  </cols>
  <sheetData>
    <row r="1" s="1" customFormat="true" ht="7.5" hidden="false" customHeight="true" outlineLevel="0" collapsed="false">
      <c r="C1" s="2"/>
      <c r="D1" s="3"/>
      <c r="E1" s="4"/>
      <c r="F1" s="4"/>
      <c r="G1" s="4"/>
      <c r="H1" s="4"/>
      <c r="I1" s="5"/>
      <c r="J1" s="3"/>
      <c r="K1" s="4"/>
      <c r="M1" s="6"/>
      <c r="S1" s="7"/>
    </row>
    <row r="2" s="1" customFormat="true" ht="28.9" hidden="false" customHeight="false" outlineLevel="0" collapsed="false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</row>
    <row r="3" s="1" customFormat="true" ht="7.5" hidden="false" customHeight="true" outlineLevel="0" collapsed="false">
      <c r="C3" s="2"/>
      <c r="D3" s="3"/>
      <c r="E3" s="4"/>
      <c r="F3" s="4"/>
      <c r="G3" s="4"/>
      <c r="H3" s="4"/>
      <c r="I3" s="5"/>
      <c r="J3" s="3"/>
      <c r="K3" s="4"/>
      <c r="M3" s="6"/>
      <c r="S3" s="7"/>
    </row>
    <row r="4" s="1" customFormat="true" ht="23.85" hidden="false" customHeight="false" outlineLevel="0" collapsed="false">
      <c r="B4" s="9" t="s">
        <v>0</v>
      </c>
      <c r="C4" s="10" t="s">
        <v>1</v>
      </c>
      <c r="D4" s="11" t="s">
        <v>2</v>
      </c>
      <c r="E4" s="12" t="s">
        <v>3</v>
      </c>
      <c r="F4" s="12" t="s">
        <v>4</v>
      </c>
      <c r="G4" s="13" t="s">
        <v>5</v>
      </c>
      <c r="H4" s="13" t="s">
        <v>6</v>
      </c>
      <c r="I4" s="14" t="s">
        <v>7</v>
      </c>
      <c r="J4" s="10" t="s">
        <v>8</v>
      </c>
      <c r="K4" s="15" t="s">
        <v>9</v>
      </c>
      <c r="M4" s="16" t="s">
        <v>10</v>
      </c>
      <c r="N4" s="17" t="s">
        <v>11</v>
      </c>
      <c r="O4" s="17" t="s">
        <v>12</v>
      </c>
      <c r="P4" s="17" t="s">
        <v>13</v>
      </c>
      <c r="Q4" s="18" t="s">
        <v>14</v>
      </c>
      <c r="S4" s="19" t="s">
        <v>15</v>
      </c>
      <c r="T4" s="20"/>
    </row>
    <row r="5" s="1" customFormat="true" ht="22.5" hidden="false" customHeight="true" outlineLevel="0" collapsed="false">
      <c r="B5" s="21" t="s">
        <v>16</v>
      </c>
      <c r="C5" s="22" t="s">
        <v>17</v>
      </c>
      <c r="D5" s="23" t="s">
        <v>18</v>
      </c>
      <c r="E5" s="24"/>
      <c r="F5" s="24"/>
      <c r="G5" s="25"/>
      <c r="H5" s="25"/>
      <c r="I5" s="26" t="n">
        <v>44292</v>
      </c>
      <c r="J5" s="27" t="s">
        <v>19</v>
      </c>
      <c r="K5" s="28"/>
      <c r="M5" s="29" t="n">
        <v>44226</v>
      </c>
      <c r="N5" s="30" t="str">
        <f aca="false">IF(ISNUMBER($I5),"",$M5+90)</f>
        <v/>
      </c>
      <c r="O5" s="30" t="str">
        <f aca="false">IF(ISNUMBER($I5),"",$M5+97)</f>
        <v/>
      </c>
      <c r="P5" s="30" t="str">
        <f aca="false">IF(ISNUMBER($I5),"",$M5+104)</f>
        <v/>
      </c>
      <c r="Q5" s="30" t="str">
        <f aca="false">IF(ISNUMBER($I5),"",$M5+111)</f>
        <v/>
      </c>
      <c r="S5" s="31" t="str">
        <f aca="false">IF(IF(M5="","",IF(COUNTA($N5:$Q5),MAX($M5:$Q5)+7,$M5+90)),IF(ISNUMBER($I5),"Payée"))</f>
        <v>Payée</v>
      </c>
      <c r="T5" s="32" t="str">
        <f aca="false">IF(M5="","",IF(ISNUMBER($I5),"Payée",IF(COUNTA($N5:$Q5),MAX($M5:$Q5)+7,$M5+90)))</f>
        <v>Payée</v>
      </c>
    </row>
    <row r="6" s="1" customFormat="true" ht="22.5" hidden="false" customHeight="true" outlineLevel="0" collapsed="false">
      <c r="B6" s="21" t="s">
        <v>20</v>
      </c>
      <c r="C6" s="22" t="s">
        <v>21</v>
      </c>
      <c r="D6" s="23" t="s">
        <v>18</v>
      </c>
      <c r="E6" s="24"/>
      <c r="F6" s="24"/>
      <c r="G6" s="25"/>
      <c r="H6" s="25"/>
      <c r="I6" s="26" t="n">
        <v>44292</v>
      </c>
      <c r="J6" s="27" t="s">
        <v>19</v>
      </c>
      <c r="K6" s="28"/>
      <c r="M6" s="29" t="n">
        <v>44226</v>
      </c>
      <c r="N6" s="30" t="str">
        <f aca="false">IF(ISNUMBER($I6),"",$M6+90)</f>
        <v/>
      </c>
      <c r="O6" s="30" t="str">
        <f aca="false">IF(ISNUMBER($I6),"",$M6+97)</f>
        <v/>
      </c>
      <c r="P6" s="30" t="str">
        <f aca="false">IF(ISNUMBER($I6),"",$M6+104)</f>
        <v/>
      </c>
      <c r="Q6" s="30" t="str">
        <f aca="false">IF(ISNUMBER($I6),"",$M6+111)</f>
        <v/>
      </c>
      <c r="S6" s="31" t="n">
        <f aca="false">IF(M6="","",IF(COUNTA($N6:$Q6),MAX($M6:$Q6)+7,$M6+90))</f>
        <v>44233</v>
      </c>
      <c r="T6" s="32" t="str">
        <f aca="false">IF(M6="","",IF(ISNUMBER($I6),"Payée",IF(COUNTA($N6:$Q6),MAX($M6:$Q6)+7,$M6+90)))</f>
        <v>Payée</v>
      </c>
    </row>
    <row r="7" s="1" customFormat="true" ht="22.5" hidden="false" customHeight="true" outlineLevel="0" collapsed="false">
      <c r="B7" s="21" t="s">
        <v>22</v>
      </c>
      <c r="C7" s="22" t="s">
        <v>23</v>
      </c>
      <c r="D7" s="23" t="s">
        <v>24</v>
      </c>
      <c r="E7" s="24"/>
      <c r="F7" s="24"/>
      <c r="G7" s="25"/>
      <c r="H7" s="25"/>
      <c r="I7" s="26" t="n">
        <v>44260</v>
      </c>
      <c r="J7" s="27" t="s">
        <v>19</v>
      </c>
      <c r="K7" s="28"/>
      <c r="M7" s="29" t="n">
        <v>44226</v>
      </c>
      <c r="N7" s="30" t="str">
        <f aca="false">IF(ISNUMBER($I7),"",$M7+90)</f>
        <v/>
      </c>
      <c r="O7" s="30" t="str">
        <f aca="false">IF(ISNUMBER($I7),"",$M7+97)</f>
        <v/>
      </c>
      <c r="P7" s="30" t="str">
        <f aca="false">IF(ISNUMBER($I7),"",$M7+104)</f>
        <v/>
      </c>
      <c r="Q7" s="30" t="str">
        <f aca="false">IF(ISNUMBER($I7),"",$M7+111)</f>
        <v/>
      </c>
      <c r="S7" s="31" t="n">
        <f aca="false">IF(M7="","",IF(COUNTA($N7:$Q7),MAX($M7:$Q7)+7,$M7+90))</f>
        <v>44233</v>
      </c>
      <c r="T7" s="32" t="str">
        <f aca="false">IF(M7="","",IF(ISNUMBER($I7),"Payée",IF(COUNTA($N7:$Q7),MAX($M7:$Q7)+7,$M7+90)))</f>
        <v>Payée</v>
      </c>
    </row>
    <row r="8" s="1" customFormat="true" ht="22.5" hidden="false" customHeight="true" outlineLevel="0" collapsed="false">
      <c r="B8" s="21" t="s">
        <v>25</v>
      </c>
      <c r="C8" s="22" t="s">
        <v>26</v>
      </c>
      <c r="D8" s="23" t="s">
        <v>27</v>
      </c>
      <c r="E8" s="24"/>
      <c r="F8" s="24"/>
      <c r="G8" s="25"/>
      <c r="H8" s="25"/>
      <c r="I8" s="26"/>
      <c r="J8" s="27" t="n">
        <v>0</v>
      </c>
      <c r="K8" s="28"/>
      <c r="M8" s="29" t="s">
        <v>28</v>
      </c>
      <c r="N8" s="33" t="e">
        <f aca="false">IF(ISNUMBER($I8),"",($M8*1)+90)</f>
        <v>#VALUE!</v>
      </c>
      <c r="O8" s="30" t="e">
        <f aca="false">IF(ISNUMBER($I8),"",$M8+97)</f>
        <v>#VALUE!</v>
      </c>
      <c r="P8" s="30" t="e">
        <f aca="false">IF(ISNUMBER($I8),"",$M8+104)</f>
        <v>#VALUE!</v>
      </c>
      <c r="Q8" s="30" t="e">
        <f aca="false">IF(ISNUMBER($I8),"",$M8+111)</f>
        <v>#VALUE!</v>
      </c>
      <c r="S8" s="31"/>
      <c r="T8" s="32" t="e">
        <f aca="false">IF(M8="","",IF(ISNUMBER($I8),"Payée",IF(COUNTA($N8:$Q8),MAX($M8:$Q8)+7,$M8+90)))</f>
        <v>#VALUE!</v>
      </c>
    </row>
  </sheetData>
  <mergeCells count="1">
    <mergeCell ref="B2:S2"/>
  </mergeCells>
  <conditionalFormatting sqref="B5:S8">
    <cfRule type="expression" priority="2" aboveAverage="0" equalAverage="0" bottom="0" percent="0" rank="0" text="" dxfId="0">
      <formula>OR(ISNUMBER($I5),$I5="X")</formula>
    </cfRule>
    <cfRule type="expression" priority="3" aboveAverage="0" equalAverage="0" bottom="0" percent="0" rank="0" text="" dxfId="1">
      <formula>ISBLANK($S5)</formula>
    </cfRule>
    <cfRule type="expression" priority="4" aboveAverage="0" equalAverage="0" bottom="0" percent="0" rank="0" text="" dxfId="2">
      <formula>$S5="!!"</formula>
    </cfRule>
    <cfRule type="expression" priority="5" aboveAverage="0" equalAverage="0" bottom="0" percent="0" rank="0" text="" dxfId="3">
      <formula>$S5="%%"</formula>
    </cfRule>
    <cfRule type="expression" priority="6" aboveAverage="0" equalAverage="0" bottom="0" percent="0" rank="0" text="" dxfId="4">
      <formula>$S5&lt;TODAY()</formula>
    </cfRule>
    <cfRule type="expression" priority="7" aboveAverage="0" equalAverage="0" bottom="0" percent="0" rank="0" text="" dxfId="5">
      <formula>$Q5</formula>
    </cfRule>
    <cfRule type="expression" priority="8" aboveAverage="0" equalAverage="0" bottom="0" percent="0" rank="0" text="" dxfId="6">
      <formula>$P5</formula>
    </cfRule>
    <cfRule type="expression" priority="9" aboveAverage="0" equalAverage="0" bottom="0" percent="0" rank="0" text="" dxfId="7">
      <formula>$O5</formula>
    </cfRule>
    <cfRule type="expression" priority="10" aboveAverage="0" equalAverage="0" bottom="0" percent="0" rank="0" text="" dxfId="8">
      <formula>$N5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LibreOffice/7.1.3.2$Windows_X86_64 LibreOffice_project/47f78053abe362b9384784d31a6e56f8511eb1c1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2021-07-12T17:50:46Z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