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journal" sheetId="1" state="visible" r:id="rId2"/>
    <sheet name="grand livre" sheetId="2" state="visible" r:id="rId3"/>
  </sheets>
  <externalReferences>
    <externalReference r:id="rId4"/>
  </externalReferenc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<sst xmlns="http://schemas.openxmlformats.org/spreadsheetml/2006/main" count="39" uniqueCount="25">
  <si>
    <t xml:space="preserve">JOURNAL des VENTEs</t>
  </si>
  <si>
    <t xml:space="preserve">Journal</t>
  </si>
  <si>
    <t xml:space="preserve">Date</t>
  </si>
  <si>
    <t xml:space="preserve">Compte</t>
  </si>
  <si>
    <t xml:space="preserve">Libellé</t>
  </si>
  <si>
    <t xml:space="preserve">Débit</t>
  </si>
  <si>
    <t xml:space="preserve">Crédit</t>
  </si>
  <si>
    <t xml:space="preserve">Numéro</t>
  </si>
  <si>
    <t xml:space="preserve">Intitulé</t>
  </si>
  <si>
    <t xml:space="preserve">ven</t>
  </si>
  <si>
    <t xml:space="preserve">marchendises</t>
  </si>
  <si>
    <t xml:space="preserve">llkk</t>
  </si>
  <si>
    <t xml:space="preserve">kjgjgkgki</t>
  </si>
  <si>
    <t xml:space="preserve">jhhj</t>
  </si>
  <si>
    <t xml:space="preserve">irun</t>
  </si>
  <si>
    <t xml:space="preserve">va</t>
  </si>
  <si>
    <t xml:space="preserve">iuuuu</t>
  </si>
  <si>
    <t xml:space="preserve">Total</t>
  </si>
  <si>
    <t xml:space="preserve">GRAND LIVRE</t>
  </si>
  <si>
    <t xml:space="preserve">JAL</t>
  </si>
  <si>
    <t xml:space="preserve">Montant</t>
  </si>
  <si>
    <t xml:space="preserve">Lettrage</t>
  </si>
  <si>
    <t xml:space="preserve">TOTAUX</t>
  </si>
  <si>
    <t xml:space="preserve">Solde Débiteur</t>
  </si>
  <si>
    <t xml:space="preserve">Solde Créditeur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</si>
</sst>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/m;@"/>
    <numFmt numFmtId="166" formatCode="_-* #,##0.00&quot; €&quot;_-;\-* #,##0.00&quot; €&quot;_-;_-* \-??&quot; €&quot;_-;_-@_-"/>
    <numFmt numFmtId="167" formatCode="General"/>
    <numFmt numFmtId="168" formatCode="dd/mm/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8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5"/>
      <color rgb="FF000000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11"/>
      <color rgb="FF548235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4472C4"/>
        <bgColor rgb="FF666699"/>
      </patternFill>
    </fill>
    <fill>
      <patternFill patternType="solid">
        <fgColor rgb="FFED7D31"/>
        <bgColor rgb="FFFF8C00"/>
      </patternFill>
    </fill>
    <fill>
      <patternFill patternType="solid">
        <fgColor rgb="FFBFBFBF"/>
        <bgColor rgb="FFB4C7E7"/>
      </patternFill>
    </fill>
    <fill>
      <patternFill patternType="solid">
        <fgColor rgb="FFB4C7E7"/>
        <bgColor rgb="FFBFBFBF"/>
      </patternFill>
    </fill>
    <fill>
      <patternFill patternType="solid">
        <fgColor rgb="FFFF8C00"/>
        <bgColor rgb="FFED7D31"/>
      </patternFill>
    </fill>
    <fill>
      <patternFill patternType="solid">
        <fgColor rgb="FF000000"/>
        <bgColor rgb="FF003300"/>
      </patternFill>
    </fill>
    <fill>
      <patternFill patternType="solid">
        <fgColor rgb="FFFBE5D6"/>
        <bgColor rgb="FFFFFFFF"/>
      </patternFill>
    </fill>
    <fill>
      <patternFill patternType="solid">
        <fgColor rgb="FFC5E0B4"/>
        <bgColor rgb="FFBFBFBF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4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4" xfId="17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4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4" borderId="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4" borderId="4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5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5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5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7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8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7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0" fillId="8" borderId="4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8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8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9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9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9" borderId="7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0" fillId="9" borderId="4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9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9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548235"/>
      <rgbColor rgb="FF800080"/>
      <rgbColor rgb="FF008080"/>
      <rgbColor rgb="FFBFBFBF"/>
      <rgbColor rgb="FF808080"/>
      <rgbColor rgb="FF9999FF"/>
      <rgbColor rgb="FF993366"/>
      <rgbColor rgb="FFFBE5D6"/>
      <rgbColor rgb="FFCCFFFF"/>
      <rgbColor rgb="FF660066"/>
      <rgbColor rgb="FFFF8080"/>
      <rgbColor rgb="FF0066CC"/>
      <rgbColor rgb="FFB4C7E7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5E0B4"/>
      <rgbColor rgb="FFFFFF99"/>
      <rgbColor rgb="FF99CCFF"/>
      <rgbColor rgb="FFFF99CC"/>
      <rgbColor rgb="FFCC99FF"/>
      <rgbColor rgb="FFFFCC99"/>
      <rgbColor rgb="FF4472C4"/>
      <rgbColor rgb="FF33CCCC"/>
      <rgbColor rgb="FF99CC00"/>
      <rgbColor rgb="FFFFCC00"/>
      <rgbColor rgb="FFFF8C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../Comptat/EXCEL/Matrice/toute%20les%20matrice%20B%20-%20Copie.xlsx" TargetMode="External"/>
</Relationships>
</file>

<file path=xl/externalLinks/externalLink1.xml><?xml version="1.0" encoding="UTF-8" standalone="yes"?>
<externalLink xmlns="http://schemas.openxmlformats.org/spreadsheetml/2006/main"><externalBook xmlns:r="http://schemas.openxmlformats.org/officeDocument/2006/relationships" r:id="rId1"><sheetNames><sheetName val="Plan comptable A"/><sheetName val="journal"/><sheetName val="Balance"/><sheetName val="Grand Livre"/><sheetName val="bilant et CDR"/><sheetName val="rapprochement bancaire"/><sheetName val="état préparatoire TVA"/><sheetName val="CA3 TVA"/><sheetName val="situation de trésorerie"/><sheetName val="plan d&apos;armor linéaire"/><sheetName val="Plan d&apos;amorti dégrésif"/><sheetName val="Plan d&apos;amortis variable"/><sheetName val="Plan d&apos;amorti dérogatoire"/><sheetName val="dépréciation des immo"/><sheetName val="tableau stock"/></sheetNames><sheetDataSet><sheetData sheetId="0"><row r="1"><cell r="A1" t="str"><v>compte</v></cell><cell r="B1" t="str"><v>PLAN COMPTABLE</v></cell></row><row r="2"><cell r="A2"><v>101000</v></cell><cell r="B2" t="str"><v>Capital </v></cell></row><row r="3"><cell r="A3"><v>101100</v></cell><cell r="B3" t="str"><v>Capital souscrit - non appelé </v></cell></row><row r="4"><cell r="A4"><v>101200</v></cell><cell r="B4" t="str"><v>Capital sous - appelé, non versé </v></cell></row><row r="5"><cell r="A5"><v>101310</v></cell><cell r="B5" t="str"><v>Capital non amorti </v></cell></row><row r="6"><cell r="A6"><v>101320</v></cell><cell r="B6" t="str"><v>Capital amorti</v></cell></row><row r="7"><cell r="A7"><v>101800</v></cell><cell r="B7" t="str"><v>Capital souscrit soumis à des régl</v></cell></row><row r="8"><cell r="A8"><v>104000</v></cell><cell r="B8" t="str"><v>Primes liées au capital social </v></cell></row><row r="9"><cell r="A9"><v>104100</v></cell><cell r="B9" t="str"><v>Primes d'émission </v></cell></row><row r="10"><cell r="A10"><v>104200</v></cell><cell r="B10" t="str"><v>Primes de fusion </v></cell></row><row r="11"><cell r="A11"><v>104400</v></cell><cell r="B11" t="str"><v>Primes de convers d'oblig en actions  </v></cell></row><row r="12"><cell r="A12"><v>104500</v></cell><cell r="B12" t="str"><v>Bons de souscrip d'actions  </v></cell></row><row r="13"><cell r="A13"><v>105000</v></cell><cell r="B13" t="str"><v>Ecarts de réévaluation  </v></cell></row><row r="14"><cell r="A14"><v>105100</v></cell><cell r="B14" t="str"><v>Réserve spéc de rééval  </v></cell></row><row r="15"><cell r="A15"><v>105200</v></cell><cell r="B15" t="str"><v>Ecart de rééval libre  </v></cell></row><row r="16"><cell r="A16"><v>105300</v></cell><cell r="B16" t="str"><v>Réserve de rééval </v></cell></row><row r="17"><cell r="A17"><v>105500</v></cell><cell r="B17" t="str"><v>Ecarts de rééval (autres opé)</v></cell></row><row r="18"><cell r="A18"><v>105700</v></cell><cell r="B18" t="str"><v>Autres écarts de rééval en France  </v></cell></row><row r="19"><cell r="A19"><v>105800</v></cell><cell r="B19" t="str"><v>Autres écarts de rééval à l'étranger </v></cell></row><row r="20"><cell r="A20"><v>106000</v></cell><cell r="B20" t="str"><v>Réserves </v></cell></row><row r="21"><cell r="A21"><v>106100</v></cell><cell r="B21" t="str"><v>Réserve légale  </v></cell></row><row r="22"><cell r="A22"><v>106300</v></cell><cell r="B22" t="str"><v>Réserve statutaire</v></cell></row><row r="23"><cell r="A23"><v>106400</v></cell><cell r="B23" t="str"><v>Réserves réglementées  </v></cell></row><row r="24"><cell r="A24"><v>106480</v></cell><cell r="B24" t="str"><v>Autres réserves réglementées  </v></cell></row><row r="25"><cell r="A25"><v>106880</v></cell><cell r="B25" t="str"><v>Réserves diverses </v></cell></row><row r="26"><cell r="A26"><v>107000</v></cell><cell r="B26" t="str"><v>Ecart d'équival Plus-values nettes à long terme  </v></cell></row><row r="27"><cell r="A27"><v>108000</v></cell><cell r="B27" t="str"><v>Compte de l'exploitant </v></cell></row><row r="28"><cell r="A28"><v>109000</v></cell><cell r="B28" t="str"><v>Actionnaires : capital souscrit - non appelé  </v></cell></row><row r="29"><cell r="A29"><v>110000</v></cell><cell r="B29" t="str"><v>Report à nouveau (solde créditeur)  </v></cell></row><row r="30"><cell r="A30"><v>119000</v></cell><cell r="B30" t="str"><v>Report à nouveau (solde débiteur)  </v></cell></row><row r="31"><cell r="A31"><v>120000</v></cell><cell r="B31" t="str"><v>Résultat de l'exercice (bénéfice)  </v></cell></row><row r="32"><cell r="A32"><v>126000</v></cell><cell r="B32" t="str"><v>Transfert globale des charges</v></cell></row><row r="33"><cell r="A33"><v>127000</v></cell><cell r="B33" t="str"><v>Transfert globale des produits</v></cell></row><row r="34"><cell r="A34"><v>129000</v></cell><cell r="B34" t="str"><v>Résultat de l'exercice (perte)  </v></cell></row><row r="35"><cell r="A35"><v>131000</v></cell><cell r="B35" t="str"><v>Subven d'équipement Ecart d'équivalence </v></cell></row><row r="36"><cell r="A36"><v>131100</v></cell><cell r="B36" t="str"><v>Etat </v></cell></row><row r="37"><cell r="A37"><v>131200</v></cell><cell r="B37" t="str"><v>Régions </v></cell></row><row r="38"><cell r="A38"><v>131300</v></cell><cell r="B38" t="str"><v>Départements </v></cell></row><row r="39"><cell r="A39"><v>131400</v></cell><cell r="B39" t="str"><v>Communes </v></cell></row><row r="40"><cell r="A40"><v>131500</v></cell><cell r="B40" t="str"><v>Collectivités publiques  </v></cell></row><row r="41"><cell r="A41"><v>131600</v></cell><cell r="B41" t="str"><v>Entreprises publiques </v></cell></row><row r="42"><cell r="A42"><v>131700</v></cell><cell r="B42" t="str"><v>Entreprises et organismes privés  </v></cell></row><row r="43"><cell r="A43"><v>131800</v></cell><cell r="B43" t="str"><v>Autres </v></cell></row><row r="44"><cell r="A44"><v>138000</v></cell><cell r="B44" t="str"><v>Autres subven d'investis</v></cell></row><row r="45"><cell r="A45"><v>139000</v></cell><cell r="B45" t="str"><v>Subven d'investi inscrites au cpt de résultat  </v></cell></row><row r="46"><cell r="A46"><v>139100</v></cell><cell r="B46" t="str"><v>Subven d'équipement </v></cell></row><row r="47"><cell r="A47"><v>139120</v></cell><cell r="B47" t="str"><v>Régions </v></cell></row><row r="48"><cell r="A48"><v>139130</v></cell><cell r="B48" t="str"><v>Départements </v></cell></row><row r="49"><cell r="A49"><v>139150</v></cell><cell r="B49" t="str"><v>Collectivités publiques  </v></cell></row><row r="50"><cell r="A50"><v>139160</v></cell><cell r="B50" t="str"><v>Entreprises publiques </v></cell></row><row r="51"><cell r="A51"><v>142000</v></cell><cell r="B51" t="str"><v>Provisio régl relati/immo Etat </v></cell></row><row r="52"><cell r="A52"><v>142300</v></cell><cell r="B52" t="str"><v>Provis/reconstit/gisement miniers et pétroliers  </v></cell></row><row r="53"><cell r="A53"><v>143000</v></cell><cell r="B53" t="str"><v>Provis régl relat/stocks  </v></cell></row><row r="54"><cell r="A54"><v>143100</v></cell><cell r="B54" t="str"><v>Hausse des prix </v></cell></row><row r="55"><cell r="A55"><v>143200</v></cell><cell r="B55" t="str"><v>Fluctuation des cours </v></cell></row><row r="56"><cell r="A56"><v>144000</v></cell><cell r="B56" t="str"><v>Provis régl/relat/autres éléments de l'actif  </v></cell></row><row r="57"><cell r="A57"><v>145000</v></cell><cell r="B57" t="str"><v> Amorti dérogatoires </v></cell></row><row r="58"><cell r="A58"><v>146000</v></cell><cell r="B58" t="str"><v> Provision spéc de rééval  </v></cell></row><row r="59"><cell r="A59"><v>147000</v></cell><cell r="B59" t="str"><v>Plus-values réinvesties  </v></cell></row><row r="60"><cell r="A60"><v>148000</v></cell><cell r="B60" t="str"><v>Autres provis régl/Provis regle relat/immo  </v></cell></row><row r="61"><cell r="A61"><v>151000</v></cell><cell r="B61" t="str"><v>Provis pour risques  Provis pour investi (participation des salariés)  </v></cell></row><row r="62"><cell r="A62"><v>151300</v></cell><cell r="B62" t="str"><v> Provis/pertes s/marchés à terme  </v></cell></row><row r="63"><cell r="A63"><v>151500</v></cell><cell r="B63" t="str"><v> Provis/ pertes de change  </v></cell></row><row r="64"><cell r="A64"><v>151600</v></cell><cell r="B64" t="str"><v> Provisions pour pertes sur contrats  </v></cell></row><row r="65"><cell r="A65"><v>153000</v></cell><cell r="B65" t="str"><v> Provisions pour pensions et obligations similaires  Autres provisions réglementées  </v></cell></row><row r="66"><cell r="A66"><v>154000</v></cell><cell r="B66" t="str"><v> Provisions pour restructurations  </v></cell></row><row r="67"><cell r="A67"><v>155000</v></cell><cell r="B67" t="str"><v> Provisions pour impôts  Provisions pour risques </v></cell></row><row r="68"><cell r="A68"><v>156000</v></cell><cell r="B68" t="str"><v> Provisions pour renouvellement des immobilisations (entreprises concessionnaires)  </v></cell></row><row r="69"><cell r="A69"><v>157000</v></cell><cell r="B69" t="str"><v>Provisions pour charges à répartir sur plusieurs exercices  </v></cell></row><row r="70"><cell r="A70"><v>158000</v></cell><cell r="B70" t="str"><v>Autres provisions pour charges </v></cell></row><row r="71"><cell r="A71"><v>158100</v></cell><cell r="B71" t="str"><v>Provisions pour remises en état  </v></cell></row><row r="72"><cell r="A72"><v>161000</v></cell><cell r="B72" t="str"><v>Emprunts obligataires convertibles </v></cell></row><row r="73"><cell r="A73"><v>163000</v></cell><cell r="B73" t="str"><v>Autres emprunts obligataires </v></cell></row><row r="74"><cell r="A74"><v>164000</v></cell><cell r="B74" t="str"><v>Emprunts auprès des établissements de crédit  </v></cell></row><row r="75"><cell r="A75"><v>164100</v></cell><cell r="B75" t="str"><v>Emprunts et dettes assimilées</v></cell></row><row r="76"><cell r="A76"><v>165000</v></cell><cell r="B76" t="str"><v> Dépôts et cautionnements reçus   Provisions pour impôts </v></cell></row><row r="77"><cell r="A77"><v>165100</v></cell><cell r="B77" t="str"><v> Dépôts </v></cell></row><row r="78"><cell r="A78"><v>165500</v></cell><cell r="B78" t="str"><v> Cautionnements </v></cell></row><row r="79"><cell r="A79"><v>166000</v></cell><cell r="B79" t="str"><v> Participation des salariés aux résultats  </v></cell></row><row r="80"><cell r="A80"><v>166100</v></cell><cell r="B80" t="str"><v> Comptes bloqués </v></cell></row><row r="81"><cell r="A81"><v>166200</v></cell><cell r="B81" t="str"><v> Fonds de participation </v></cell></row><row r="82"><cell r="A82"><v>167000</v></cell><cell r="B82" t="str"><v>Emprunts et dettes assortis de conditions particulières  </v></cell></row><row r="83"><cell r="A83"><v>167100</v></cell><cell r="B83" t="str"><v>Emissions de titres participatifs </v></cell></row><row r="84"><cell r="A84"><v>167400</v></cell><cell r="B84" t="str"><v>Avances conditionnées de l'Etat  </v></cell></row><row r="85"><cell r="A85"><v>167500</v></cell><cell r="B85" t="str"><v>Emprunts participatifs </v></cell></row><row r="86"><cell r="A86"><v>168000</v></cell><cell r="B86" t="str"><v>Autres emprunts et dettes assimilées  </v></cell></row><row r="87"><cell r="A87"><v>168100</v></cell><cell r="B87" t="str"><v>Autres emprunts </v></cell></row><row r="88"><cell r="A88"><v>168700</v></cell><cell r="B88" t="str"><v>Autres dettes </v></cell></row><row r="89"><cell r="A89"><v>168840</v></cell><cell r="B89" t="str"><v>Intérêts courus sur emprunts auprès des établissements de crédit  </v></cell></row><row r="90"><cell r="A90"><v>168850</v></cell><cell r="B90" t="str"><v>Intérêts courus sur dépôts et cautionnements reçus  </v></cell></row><row r="91"><cell r="A91"><v>168860</v></cell><cell r="B91" t="str"><v>Intérêts courus sur participation des salariés aux résultats  </v></cell></row><row r="92"><cell r="A92"><v>169000</v></cell><cell r="B92" t="str"><v>Primes de remboursement des obligations  Rentes viagères capitalisées  </v></cell></row><row r="93"><cell r="A93"><v>171000</v></cell><cell r="B93" t="str"><v>Dettes rattachées à des participations (groupe)  </v></cell></row><row r="94"><cell r="A94"><v>174000</v></cell><cell r="B94" t="str"><v>Dettes rattachées à des participations (hors groupe)  </v></cell></row><row r="95"><cell r="A95"><v>178000</v></cell><cell r="B95" t="str"><v>Dettes rattachées à des sociétés en participation  </v></cell></row><row r="96"><cell r="A96"><v>178100</v></cell><cell r="B96" t="str"><v>Principal </v></cell></row><row r="97"><cell r="A97"><v>178800</v></cell><cell r="B97" t="str"><v>Intérêts courus </v></cell></row><row r="98"><cell r="A98"><v>181000</v></cell><cell r="B98" t="str"><v>Comptes de liaison des établissements  </v></cell></row><row r="99"><cell r="A99"><v>186000</v></cell><cell r="B99" t="str"><v>Biens et prestations de services échangés entre établissements (charges) </v></cell></row><row r="100"><cell r="A100"><v>187000</v></cell><cell r="B100" t="str"><v>Biens et prestations de services échangés entre établissements (produits) </v></cell></row><row r="101"><cell r="A101"><v>188000</v></cell><cell r="B101" t="str"><v>Comptes de liaison des sociétés en participation  </v></cell></row><row r="102"><cell r="A102"><v>201000</v></cell><cell r="B102" t="str"><v>Frais d'établissement </v></cell></row><row r="103"><cell r="A103"><v>201100</v></cell><cell r="B103" t="str"><v>Frais de constitution </v></cell></row><row r="104"><cell r="A104"><v>201210</v></cell><cell r="B104" t="str"><v>Frais de prospection </v></cell></row><row r="105"><cell r="A105"><v>201220</v></cell><cell r="B105" t="str"><v>Frais de publicité </v></cell></row><row r="106"><cell r="A106"><v>201300</v></cell><cell r="B106" t="str"><v>Frais d'augmentation de capital et d'opérations</v></cell></row><row r="107"><cell r="A107"><v>203000</v></cell><cell r="B107" t="str"><v>Frais de recherche et de développement  </v></cell></row><row r="108"><cell r="A108"><v>205000</v></cell><cell r="B108" t="str"><v>Concessions et droits similaires, brevets, licences, marques, procédés, logiciels, droits et valeurs similaires  </v></cell></row><row r="109"><cell r="A109"><v>206000</v></cell><cell r="B109" t="str"><v>Droit au bail </v></cell></row><row r="110"><cell r="A110"><v>207000</v></cell><cell r="B110" t="str"><v>Fonds commercial </v></cell></row><row r="111"><cell r="A111"><v>208000</v></cell><cell r="B111" t="str"><v>Autres immobilisations incorporelles  </v></cell></row><row r="112"><cell r="A112"><v>211000</v></cell><cell r="B112" t="str"><v> Terrains  </v></cell></row><row r="113"><cell r="A113"><v>211100</v></cell><cell r="B113" t="str"><v> Terrains nus </v></cell></row><row r="114"><cell r="A114"><v>211200</v></cell><cell r="B114" t="str"><v> Terrains aménagés </v></cell></row><row r="115"><cell r="A115"><v>211410</v></cell><cell r="B115" t="str"><v> Carrières </v></cell></row><row r="116"><cell r="A116"><v>211500</v></cell><cell r="B116" t="str"><v> Terrains bâtis </v></cell></row><row r="117"><cell r="A117"><v>211510</v></cell><cell r="B117" t="str"><v> Ensembles immobiliers industriels </v></cell></row><row r="118"><cell r="A118"><v>211550</v></cell><cell r="B118" t="str"><v> Ensembles immobiliers administratifs et commerciaux</v></cell></row><row r="119"><cell r="A119"><v>211580</v></cell><cell r="B119" t="str"><v>Autres ensembles immobiliers</v></cell></row><row r="120"><cell r="A120"><v>211581</v></cell><cell r="B120" t="str"><v>Affectés aux opérations professionnelles</v></cell></row><row r="121"><cell r="A121"><v>211588</v></cell><cell r="B121" t="str"><v>Affectés aux opérations non professionnelles </v></cell></row><row r="122"><cell r="A122"><v>211600</v></cell><cell r="B122" t="str"><v> Compte d'ordre sur immobilisations</v></cell></row><row r="123"><cell r="A123"><v>212000</v></cell><cell r="B123" t="str"><v> Agencements et aménagements de terrains</v></cell></row><row r="124"><cell r="A124"><v>213000</v></cell><cell r="B124" t="str"><v> Constructions </v></cell></row><row r="125"><cell r="A125"><v>213100</v></cell><cell r="B125" t="str"><v> Bâtiments </v></cell></row><row r="126"><cell r="A126"><v>213110</v></cell><cell r="B126" t="str"><v> Ensembles immobiliers industriels</v></cell></row><row r="127"><cell r="A127"><v>213150</v></cell><cell r="B127" t="str"><v> Ensembles immobiliers administratifs et commerciaux</v></cell></row><row r="128"><cell r="A128"><v>213500</v></cell><cell r="B128" t="str"><v> Installations générales - agencements - aménagements des constructions</v></cell></row><row r="129"><cell r="A129"><v>213800</v></cell><cell r="B129" t="str"><v>Ouvrages d'infrastructure </v></cell></row><row r="130"><cell r="A130"><v>213810</v></cell><cell r="B130" t="str"><v>Voies de terre </v></cell></row><row r="131"><cell r="A131"><v>213820</v></cell><cell r="B131" t="str"><v>Voies de fer </v></cell></row><row r="132"><cell r="A132"><v>213830</v></cell><cell r="B132" t="str"><v>Voies d'eau </v></cell></row><row r="133"><cell r="A133"><v>213840</v></cell><cell r="B133" t="str"><v>Barrages </v></cell></row><row r="134"><cell r="A134"><v>213850</v></cell><cell r="B134" t="str"><v>Pistes d'aérodromes </v></cell></row><row r="135"><cell r="A135"><v>214000</v></cell><cell r="B135" t="str"><v> Constructions sur sol d'autrui </v></cell></row><row r="136"><cell r="A136"><v>215000</v></cell><cell r="B136" t="str"><v> Installations techniques, matériels et outillage industriels  Affectés aux opérations professionnelles</v></cell></row><row r="137"><cell r="A137"><v>215100</v></cell><cell r="B137" t="str"><v> Installations complexes spécialisées  </v></cell></row><row r="138"><cell r="A138"><v>215110</v></cell><cell r="B138" t="str"><v>  Installations complexes spécialisées   sur sol propre </v></cell></row><row r="139"><cell r="A139"><v>215140</v></cell><cell r="B139" t="str"><v> Installations complexes spécialisées sur sol d'autrui </v></cell></row><row r="140"><cell r="A140"><v>215300</v></cell><cell r="B140" t="str"><v> Installations à caractère spécifique  </v></cell></row><row r="141"><cell r="A141"><v>215310</v></cell><cell r="B141" t="str"><v> Installations à caractère spécifique   sur sol propre </v></cell></row><row r="142"><cell r="A142"><v>215340</v></cell><cell r="B142" t="str"><v> Installations à caractère spécifique   sur sol d'autrui </v></cell></row><row r="143"><cell r="A143"><v>215400</v></cell><cell r="B143" t="str"><v> Matériels industriels </v></cell></row><row r="144"><cell r="A144"><v>215500</v></cell><cell r="B144" t="str"><v> Outillage industriel </v></cell></row><row r="145"><cell r="A145"><v>218000</v></cell><cell r="B145" t="str"><v>Autres immobilisations corporelles </v></cell></row><row r="146"><cell r="A146"><v>218100</v></cell><cell r="B146" t="str"><v>Installations générales, agencements, aménagements divers </v></cell></row><row r="147"><cell r="A147"><v>218200</v></cell><cell r="B147" t="str"><v>Maté/trans </v></cell></row><row r="148"><cell r="A148"><v>218300</v></cell><cell r="B148" t="str"><v>Maté/bureau/informa  </v></cell></row><row r="149"><cell r="A149"><v>218400</v></cell><cell r="B149" t="str"><v>Mobilier</v></cell></row><row r="150"><cell r="A150"><v>231000</v></cell><cell r="B150" t="str"><v> Immobilisations corporelles en cours </v></cell></row><row r="151"><cell r="A151"><v>231200</v></cell><cell r="B151" t="str"><v> Terrains </v></cell></row><row r="152"><cell r="A152"><v>231300</v></cell><cell r="B152" t="str"><v> Constructions </v></cell></row><row r="153"><cell r="A153"><v>231500</v></cell><cell r="B153" t="str"><v> Installations techniques, matériel et outillage industriels  </v></cell></row><row r="154"><cell r="A154"><v>232000</v></cell><cell r="B154" t="str"><v> Immobilisations incorporelles en cours  </v></cell></row><row r="155"><cell r="A155"><v>237000</v></cell><cell r="B155" t="str"><v>Avances et acomptes versés sur immobilisations incorporelles  </v></cell></row><row r="156"><cell r="A156"><v>238000</v></cell><cell r="B156" t="str"><v>Avances et acomptes versés sur commandes d'immobilisations corporelles  Emballages récupérables  </v></cell></row><row r="157"><cell r="A157"><v>238300</v></cell><cell r="B157" t="str"><v>Constructions </v></cell></row><row r="158"><cell r="A158"><v>238500</v></cell><cell r="B158" t="str"><v>Installations techniques, matériel et outillage industriels  </v></cell></row><row r="159"><cell r="A159"><v>238800</v></cell><cell r="B159" t="str"><v>Autres immobilisations corporelles  </v></cell></row><row r="160"><cell r="A160"><v>261000</v></cell><cell r="B160" t="str"><v> Titres de participation </v></cell></row><row r="161"><cell r="A161"><v>261800</v></cell><cell r="B161" t="str"><v>Autres titres </v></cell></row><row r="162"><cell r="A162"><v>266000</v></cell><cell r="B162" t="str"><v> Autres formes de participation  </v></cell></row><row r="163"><cell r="A163"><v>267000</v></cell><cell r="B163" t="str"><v>Créances rattachées à des participations  Terrains </v></cell></row><row r="164"><cell r="A164"><v>267100</v></cell><cell r="B164" t="str"><v>Créances rattachées à des participations (groupe)  </v></cell></row><row r="165"><cell r="A165"><v>267500</v></cell><cell r="B165" t="str"><v>Versements représentatifs d'apports non capitalisés (appel de fonds)  </v></cell></row><row r="166"><cell r="A166"><v>267600</v></cell><cell r="B166" t="str"><v>Avances consolidables </v></cell></row><row r="167"><cell r="A167"><v>267800</v></cell><cell r="B167" t="str"><v>Intérêts courus </v></cell></row><row r="168"><cell r="A168"><v>268000</v></cell><cell r="B168" t="str"><v>Créances rattachées à des sociétés en participation  </v></cell></row><row r="169"><cell r="A169"><v>269000</v></cell><cell r="B169" t="str"><v> Versements restant à effectuer sur titres de participation non libérés  </v></cell></row><row r="170"><cell r="A170"><v>271000</v></cell><cell r="B170" t="str"><v>Titres immobilisés autres que les titres immobilisés de l'activité de portefeuille </v></cell></row><row r="171"><cell r="A171"><v>271100</v></cell><cell r="B171" t="str"><v>Actions </v></cell></row><row r="172"><cell r="A172"><v>272000</v></cell><cell r="B172" t="str"><v>Titres immobilisés</v></cell></row><row r="173"><cell r="A173"><v>272100</v></cell><cell r="B173" t="str"><v>Obligations </v></cell></row><row r="174"><cell r="A174"><v>273000</v></cell><cell r="B174" t="str"><v>Titres immobilisés de l'activité de portefeuille  </v></cell></row><row r="175"><cell r="A175"><v>274000</v></cell><cell r="B175" t="str"><v>Prêts Intérêts courus </v></cell></row><row r="176"><cell r="A176"><v>274100</v></cell><cell r="B176" t="str"><v>Prêts participatifs </v></cell></row><row r="177"><cell r="A177"><v>274200</v></cell><cell r="B177" t="str"><v>Prêts aux associés  </v></cell></row><row r="178"><cell r="A178"><v>274300</v></cell><cell r="B178" t="str"><v>Prêts au personnel </v></cell></row><row r="179"><cell r="A179"><v>274800</v></cell><cell r="B179" t="str"><v>Autres prêts </v></cell></row><row r="180"><cell r="A180"><v>275000</v></cell><cell r="B180" t="str"><v>Dépôts et cautionnements versés  7Autres titres </v></cell></row><row r="181"><cell r="A181"><v>275100</v></cell><cell r="B181" t="str"><v>Dépôts </v></cell></row><row r="182"><cell r="A182"><v>275500</v></cell><cell r="B182" t="str"><v>Cautionnements </v></cell></row><row r="183"><cell r="A183"><v>276000</v></cell><cell r="B183" t="str"><v>Autres créances immobilisées  Bons </v></cell></row><row r="184"><cell r="A184"><v>276100</v></cell><cell r="B184" t="str"><v>Créances diverses </v></cell></row><row r="185"><cell r="A185"><v>276820</v></cell><cell r="B185" t="str"><v>Intérêts courus sur titres immobilisés</v></cell></row><row r="186"><cell r="A186"><v>276840</v></cell><cell r="B186" t="str"><v>Intérêts courus sur prêts </v></cell></row><row r="187"><cell r="A187"><v>276850</v></cell><cell r="B187" t="str"><v>Intérêts courus sur dépôts et cautionnements  </v></cell></row><row r="188"><cell r="A188"><v>276880</v></cell><cell r="B188" t="str"><v>Intérêts courus sur créances diverses  </v></cell></row><row r="189"><cell r="A189"><v>277000</v></cell><cell r="B189" t="str"><v>Actions propres ou parts propres Dépôts et cautionnements versés  </v></cell></row><row r="190"><cell r="A190"><v>277200</v></cell><cell r="B190" t="str"><v>Actions propres ou parts propres en voie d’annulation </v></cell></row><row r="191"><cell r="A191"><v>279000</v></cell><cell r="B191" t="str"><v>Versements restant à effectuer sur titres immobilisés non libérés  </v></cell></row><row r="192"><cell r="A192"><v>280000</v></cell><cell r="B192" t="str"><v>Amortissements des immobilisations incorporelles  </v></cell></row><row r="193"><cell r="A193"><v>280100</v></cell><cell r="B193" t="str"><v>Frais d'établissement</v></cell></row><row r="194"><cell r="A194"><v>280300</v></cell><cell r="B194" t="str"><v>Frais de recherche et de développement  </v></cell></row><row r="195"><cell r="A195"><v>280500</v></cell><cell r="B195" t="str"><v>Amortissements des logiciels</v></cell></row><row r="196"><cell r="A196"><v>280700</v></cell><cell r="B196" t="str"><v>Fonds commercial </v></cell></row><row r="197"><cell r="A197"><v>281000</v></cell><cell r="B197" t="str"><v>Amortissements des immobilisations corporelles  </v></cell></row><row r="198"><cell r="A198"><v>281100</v></cell><cell r="B198" t="str"><v>Terrains de gisement </v></cell></row><row r="199"><cell r="A199"><v>281200</v></cell><cell r="B199" t="str"><v>Agencements, aménagements de terrains</v></cell></row><row r="200"><cell r="A200"><v>281300</v></cell><cell r="B200" t="str"><v>Amortissements Constructions </v></cell></row><row r="201"><cell r="A201"><v>281500</v></cell><cell r="B201" t="str"><v>Installations, matériel et outillage industriels</v></cell></row><row r="202"><cell r="A202"><v>281540</v></cell><cell r="B202" t="str"><v>Amorti/maté indus</v></cell></row><row r="203"><cell r="A203"><v>281800</v></cell><cell r="B203" t="str"><v>Amortissements des autres immobilisations corporelles</v></cell></row><row r="204"><cell r="A204"><v>281820</v></cell><cell r="B204" t="str"><v>Amortissements matériel de transport</v></cell></row><row r="205"><cell r="A205"><v>281830</v></cell><cell r="B205" t="str"><v>Amortissements matériel de bureau</v></cell></row><row r="206"><cell r="A206"><v>281840</v></cell><cell r="B206" t="str"><v>Amortissements mobilier</v></cell></row><row r="207"><cell r="A207"><v>282000</v></cell><cell r="B207" t="str"><v>Amortissements des immobilisations mises en concession  8Concessions et droits similaires, brevets, licences, logiciels, droits et valeurs similaires  </v></cell></row><row r="208"><cell r="A208"><v>290000</v></cell><cell r="B208" t="str"><v>Dépréciations des immobilisations incorporelles  </v></cell></row><row r="209"><cell r="A209"><v>290600</v></cell><cell r="B209" t="str"><v>Droit au bail </v></cell></row><row r="210"><cell r="A210"><v>290700</v></cell><cell r="B210" t="str"><v>Fonds commercial </v></cell></row><row r="211"><cell r="A211"><v>290800</v></cell><cell r="B211" t="str"><v>Autres immobilisations incorporelles  </v></cell></row><row r="212"><cell r="A212"><v>291000</v></cell><cell r="B212" t="str"><v> Dépréci/immo corpo</v></cell></row><row r="213"><cell r="A213"><v>291100</v></cell><cell r="B213" t="str"><v>Déprécia/Terrain</v></cell></row><row r="214"><cell r="A214"><v>292000</v></cell><cell r="B214" t="str"><v> Dépréciations des immobilisations mises en concession  </v></cell></row><row r="215"><cell r="A215"><v>293000</v></cell><cell r="B215" t="str"><v> Dépréciations des immobilisations en cours  </v></cell></row><row r="216"><cell r="A216"><v>293100</v></cell><cell r="B216" t="str"><v> Dépréciations Immobilisations corporelles en cours  </v></cell></row><row r="217"><cell r="A217"><v>293200</v></cell><cell r="B217" t="str"><v> Dépréciations Immobilisations incorporelles en cours  </v></cell></row><row r="218"><cell r="A218"><v>296000</v></cell><cell r="B218" t="str"><v> Provisions pour dépréciation des participations et créances rattachées à des participations  </v></cell></row><row r="219"><cell r="A219"><v>296100</v></cell><cell r="B219" t="str"><v> Titres de participation </v></cell></row><row r="220"><cell r="A220"><v>296600</v></cell><cell r="B220" t="str"><v> Autres formes de participation </v></cell></row><row r="221"><cell r="A221"><v>296700</v></cell><cell r="B221" t="str"><v>Créances rattachées à des participations</v></cell></row><row r="222"><cell r="A222"><v>296800</v></cell><cell r="B222" t="str"><v>Créances rattachées à des sociétés en participation</v></cell></row><row r="223"><cell r="A223"><v>297000</v></cell><cell r="B223" t="str"><v>Provisions pour dépréciation des autres immobilisations financières  </v></cell></row><row r="224"><cell r="A224"><v>297100</v></cell><cell r="B224" t="str"><v>Titres immobilisés autres que les titres immobilisés de l'activité de portefeuille - droit de propriété</v></cell></row><row r="225"><cell r="A225"><v>297200</v></cell><cell r="B225" t="str"><v>Titres immobilisés - droit de créance</v></cell></row><row r="226"><cell r="A226"><v>297300</v></cell><cell r="B226" t="str"><v>Titres immobilisés de l'activité de portefeuille  </v></cell></row><row r="227"><cell r="A227"><v>297400</v></cell><cell r="B227" t="str"><v>Prêts (même ventilation que celle du compte 7)  </v></cell></row><row r="228"><cell r="A228"><v>297500</v></cell><cell r="B228" t="str"><v>Dépôts et cautionnements versés</v></cell></row><row r="229"><cell r="A229"><v>297600</v></cell><cell r="B229" t="str"><v>Autres créances immobilisées</v></cell></row><row r="230"><cell r="A230"><v>311000</v></cell><cell r="B230" t="str"><v>Stock Matières Premières (ou groupe) A </v></cell></row><row r="231"><cell r="A231"><v>312000</v></cell><cell r="B231" t="str"><v> Stock Matières Premières (ou groupe) B </v></cell></row><row r="232"><cell r="A232"><v>317000</v></cell><cell r="B232" t="str"><v>Stock Fournitures A, B, C, </v></cell></row><row r="233"><cell r="A233"><v>321000</v></cell><cell r="B233" t="str"><v> Autres approvisionnements Matières consommables </v></cell></row><row r="234"><cell r="A234"><v>321100</v></cell><cell r="B234" t="str"><v> Stock Matières consommables (ou groupe) C  </v></cell></row><row r="235"><cell r="A235"><v>321200</v></cell><cell r="B235" t="str"><v> Stock Matières consommables (ou groupe) D  </v></cell></row><row r="236"><cell r="A236"><v>322000</v></cell><cell r="B236" t="str"><v> Autres approvisionnements Fournitures consommables </v></cell></row><row r="237"><cell r="A237"><v>322200</v></cell><cell r="B237" t="str"><v> Stock Produits d'entretien  </v></cell></row><row r="238"><cell r="A238"><v>322300</v></cell><cell r="B238" t="str"><v> Stock Fournitures d'atelier et d'usine  </v></cell></row><row r="239"><cell r="A239"><v>322500</v></cell><cell r="B239" t="str"><v> Stock Fournitures de bureau </v></cell></row><row r="240"><cell r="A240"><v>326000</v></cell><cell r="B240" t="str"><v> Autres approvisionnements Emballages </v></cell></row><row r="241"><cell r="A241"><v>326100</v></cell><cell r="B241" t="str"><v> Stock Emballages perdus </v></cell></row><row r="242"><cell r="A242"><v>326700</v></cell><cell r="B242" t="str"><v>Stock Emballages à usage mixte  </v></cell></row><row r="243"><cell r="A243"><v>331000</v></cell><cell r="B243" t="str"><v>Stock Produits en cours   </v></cell></row><row r="244"><cell r="A244"><v>331100</v></cell><cell r="B244" t="str"><v> Produits en cours P  </v></cell></row><row r="245"><cell r="A245"><v>331200</v></cell><cell r="B245" t="str"><v> Produits en cours P  </v></cell></row><row r="246"><cell r="A246"><v>335000</v></cell><cell r="B246" t="str"><v> Travaux en cours </v></cell></row><row r="247"><cell r="A247"><v>335200</v></cell><cell r="B247" t="str"><v> Travaux en cours T  </v></cell></row><row r="248"><cell r="A248"><v>341000</v></cell><cell r="B248" t="str"><v> Etudes en cours  Emballages récupérables non identifiables  </v></cell></row><row r="249"><cell r="A249"><v>341100</v></cell><cell r="B249" t="str"><v> Etudes en cours E  </v></cell></row><row r="250"><cell r="A250"><v>341200</v></cell><cell r="B250" t="str"><v> Etudes en cours E  </v></cell></row><row r="251"><cell r="A251"><v>345000</v></cell><cell r="B251" t="str"><v> Prestations de services en cours  Produits en cours </v></cell></row><row r="252"><cell r="A252"><v>345100</v></cell><cell r="B252" t="str"><v> Prestations de services S  </v></cell></row><row r="253"><cell r="A253"><v>345200</v></cell><cell r="B253" t="str"><v> Prestations de services S  </v></cell></row><row r="254"><cell r="A254"><v>351000</v></cell><cell r="B254" t="str"><v> Produits intermédiaires </v></cell></row><row r="255"><cell r="A255"><v>351100</v></cell><cell r="B255" t="str"><v> Produits intermédiaires (ou groupe) A  </v></cell></row><row r="256"><cell r="A256"><v>355000</v></cell><cell r="B256" t="str"><v>Stock Produits finis  </v></cell></row><row r="257"><cell r="A257"><v>355100</v></cell><cell r="B257" t="str"><v> Produits finis (ou groupe) A </v></cell></row><row r="258"><cell r="A258"><v>355200</v></cell><cell r="B258" t="str"><v> Produits finis (ou groupe) B </v></cell></row><row r="259"><cell r="A259"><v>358000</v></cell><cell r="B259" t="str"><v>Produits résiduels (ou matières de récupération)   Prestations de services en cours </v></cell></row><row r="260"><cell r="A260"><v>358100</v></cell><cell r="B260" t="str"><v>Déchets </v></cell></row><row r="261"><cell r="A261"><v>358500</v></cell><cell r="B261" t="str"><v>Rebuts </v></cell></row><row r="262"><cell r="A262"><v>358600</v></cell><cell r="B262" t="str"><v>Matières de récupération  </v></cell></row><row r="263"><cell r="A263"><v>370000</v></cell><cell r="B263" t="str"><v>Stock de marchandises</v></cell></row><row r="264"><cell r="A264"><v>371000</v></cell><cell r="B264" t="str"><v>Stock de Marchandises (ou groupe) A  </v></cell></row><row r="265"><cell r="A265"><v>372000</v></cell><cell r="B265" t="str"><v>Marchandises (ou groupe) B  Produits finis </v></cell></row><row r="266"><cell r="A266"><v>391000</v></cell><cell r="B266" t="str"><v> Provisions pour dépréciation des matières premières (et fournitures)  </v></cell></row><row r="267"><cell r="A267"><v>391200</v></cell><cell r="B267" t="str"><v> Matières (ou groupe B) </v></cell></row><row r="268"><cell r="A268"><v>391700</v></cell><cell r="B268" t="str"><v>Fournitures A, B, C, </v></cell></row><row r="269"><cell r="A269"><v>392000</v></cell><cell r="B269" t="str"><v> Provisions pour dépréciation des autres approvisionnements  </v></cell></row><row r="270"><cell r="A270"><v>392100</v></cell><cell r="B270" t="str"><v> Matières consommables</v></cell></row><row r="271"><cell r="A271"><v>392200</v></cell><cell r="B271" t="str"><v> Fournitures consommables</v></cell></row><row r="272"><cell r="A272"><v>393000</v></cell><cell r="B272" t="str"><v> Provisions pour dépréciation des en-cours de production de biens  </v></cell></row><row r="273"><cell r="A273"><v>393100</v></cell><cell r="B273" t="str"><v> Produits en cours</v></cell></row><row r="274"><cell r="A274"><v>393500</v></cell><cell r="B274" t="str"><v> Travaux en cours</v></cell></row><row r="275"><cell r="A275"><v>394000</v></cell><cell r="B275" t="str"><v> Provisions pour dépréciation des en-cours de production de services   Matières (ou groupe A)</v></cell></row><row r="276"><cell r="A276"><v>394100</v></cell><cell r="B276" t="str"><v> Etudes en cours (même ventilation que celle du compte )  </v></cell></row><row r="277"><cell r="A277"><v>394500</v></cell><cell r="B277" t="str"><v> Prestations de services en cours</v></cell></row><row r="278"><cell r="A278"><v>395000</v></cell><cell r="B278" t="str"><v> Provisions pour dépréciation des stocks de produits   Provisions pour dépréciation des autres approvisionnements  </v></cell></row><row r="279"><cell r="A279"><v>395100</v></cell><cell r="B279" t="str"><v> Produits intermédiaires</v></cell></row><row r="280"><cell r="A280"><v>395500</v></cell><cell r="B280" t="str"><v> Dépréciation stock Produits finis </v></cell></row><row r="281"><cell r="A281"><v>397000</v></cell><cell r="B281" t="str"><v>Provisions pour dépréciation des stocks de marchandises   Emballages</v></cell></row><row r="282"><cell r="A282"><v>397100</v></cell><cell r="B282" t="str"><v>Marchandise (ou groupe A) </v></cell></row><row r="283"><cell r="A283"><v>397200</v></cell><cell r="B283" t="str"><v>Marchandise (ou groupe B) </v></cell></row><row r="284"><cell r="A284"><v>400000</v></cell><cell r="B284" t="str"><v>Fournisseurs et Comptes rattachés  </v></cell></row><row r="285"><cell r="A285"><v>401000</v></cell><cell r="B285" t="str"><v>Fournisseurs </v></cell></row><row r="286"><cell r="A286"><v>401100</v></cell><cell r="B286" t="str"><v>Fournisseurs - Achats de biens et prestations de services  </v></cell></row><row r="287"><cell r="A287"><v>403000</v></cell><cell r="B287" t="str"><v>Fournisseurs - Effets à payer </v></cell></row><row r="288"><cell r="A288"><v>404000</v></cell><cell r="B288" t="str"><v>FRS d'immo</v></cell></row><row r="289"><cell r="A289"><v>404100</v></cell><cell r="B289" t="str"><v>Fournisseurs - Achats d'immobilisations  </v></cell></row><row r="290"><cell r="A290"><v>404700</v></cell><cell r="B290" t="str"><v>Fournisseurs d'immobilisations - Retenues de garantie  </v></cell></row><row r="291"><cell r="A291"><v>405000</v></cell><cell r="B291" t="str"><v>Fournisseurs d'immobilisations - Effets à payer  </v></cell></row><row r="292"><cell r="A292"><v>408000</v></cell><cell r="B292" t="str"><v>Fournisseurs - Factures non parvenues  </v></cell></row><row r="293"><cell r="A293"><v>408100</v></cell><cell r="B293" t="str"><v>Fournisseurs </v></cell></row><row r="294"><cell r="A294"><v>409000</v></cell><cell r="B294" t="str"><v> Fournisseurs débiteurs </v></cell></row><row r="295"><cell r="A295"><v>409100</v></cell><cell r="B295" t="str"><v> Fournisseurs - Avances et acomptes versés sur commandes  </v></cell></row><row r="296"><cell r="A296"><v>409740</v></cell><cell r="B296" t="str"><v>Fournisseurs d'immobilisations  </v></cell></row><row r="297"><cell r="A297"><v>409800</v></cell><cell r="B297" t="str"><v>Rabais, remises, ristournes à obtenir et autres avoirs non encore reçus  </v></cell></row><row r="298"><cell r="A298"><v>410000</v></cell><cell r="B298" t="str"><v>Clients et comptes rattachés  </v></cell></row><row r="299"><cell r="A299"><v>411000</v></cell><cell r="B299" t="str"><v> Clients </v></cell></row><row r="300"><cell r="A300"><v>411100</v></cell><cell r="B300" t="str"><v> Clients - Ventes de biens ou de prestations de services  </v></cell></row><row r="301"><cell r="A301"><v>411700</v></cell><cell r="B301" t="str"><v>Clients - Retenues de garantie  </v></cell></row><row r="302"><cell r="A302"><v>413000</v></cell><cell r="B302" t="str"><v> Clients - Effets à recevoir </v></cell></row><row r="303"><cell r="A303"><v>416000</v></cell><cell r="B303" t="str"><v> Clients douteux ou litigieux Fournisseurs - Autres avoirs </v></cell></row><row r="304"><cell r="A304"><v>418000</v></cell><cell r="B304" t="str"><v>Clients - Produits non encore facturés  </v></cell></row><row r="305"><cell r="A305"><v>418800</v></cell><cell r="B305" t="str"><v>Clients - Intérêts courus  </v></cell></row><row r="306"><cell r="A306"><v>419000</v></cell><cell r="B306" t="str"><v> Clients créditeurs </v></cell></row><row r="307"><cell r="A307"><v>419800</v></cell><cell r="B307" t="str"><v>Rabais, remises, ristournes à accorder et autres avoirs à établir</v></cell></row><row r="308"><cell r="A308"><v>421000</v></cell><cell r="B308" t="str"><v> Perso - Rémun/dues  </v></cell></row><row r="309"><cell r="A309"><v>421100</v></cell><cell r="B309" t="str"><v>Personnel Ticket restaurant</v></cell></row><row r="310"><cell r="A310"><v>422000</v></cell><cell r="B310" t="str"><v> Comités d'entreprises, d'établissement,  </v></cell></row><row r="311"><cell r="A311"><v>424000</v></cell><cell r="B311" t="str"><v> Participation des salariés aux résultats  </v></cell></row><row r="312"><cell r="A312"><v>424600</v></cell><cell r="B312" t="str"><v> Réserve spéciale (art L - du code du travail)  </v></cell></row><row r="313"><cell r="A313"><v>425000</v></cell><cell r="B313" t="str"><v> Personnel - Avances et acomptes  Clients - Avances et acomptes reçus sur commandes  </v></cell></row><row r="314"><cell r="A314"><v>426000</v></cell><cell r="B314" t="str"><v> Personnel - Dépôts  Clients - Dettes sur emballages et matériels consignés  </v></cell></row><row r="315"><cell r="A315"><v>427000</v></cell><cell r="B315" t="str"><v>Personnel - Oppositions Clients - Autres avoirs </v></cell></row><row r="316"><cell r="A316"><v>428000</v></cell><cell r="B316" t="str"><v>Personnel - Charges à payer et produits à recevoir  Rabais, remises, ristournes à accorder et autres avoirs à établir  </v></cell></row><row r="317"><cell r="A317"><v>428200</v></cell><cell r="B317" t="str"><v>Dettes provisionnées pour congés à payer  </v></cell></row><row r="318"><cell r="A318"><v>428400</v></cell><cell r="B318" t="str"><v>Dettes provisionnées pour participation des salariés aux résultats  </v></cell></row><row r="319"><cell r="A319"><v>428700</v></cell><cell r="B319" t="str"><v>Produits à recevoir </v></cell></row><row r="320"><cell r="A320"><v>431000</v></cell><cell r="B320" t="str"><v> Sécurité sociale URSSAF POLE EMPLOI</v></cell></row><row r="321"><cell r="A321"><v>437000</v></cell><cell r="B321" t="str"><v>Autres organismes sociaux  Personnel - Avances et acomptes </v></cell></row><row r="322"><cell r="A322"><v>437100</v></cell><cell r="B322" t="str"><v>Caisse de Retraite</v></cell></row><row r="323"><cell r="A323"><v>437200</v></cell><cell r="B323" t="str"><v>Mutuelle</v></cell></row><row r="324"><cell r="A324"><v>437300</v></cell><cell r="B324" t="str"><v>ARRCO/AGIRC</v></cell></row><row r="325"><cell r="A325"><v>437400</v></cell><cell r="B325" t="str"><v>Chômage</v></cell></row><row r="326"><cell r="A326"><v>438000</v></cell><cell r="B326" t="str"><v>Organismes sociaux - Charges à payer et produits à recevoir   Personnel - Dépôts </v></cell></row><row r="327"><cell r="A327"><v>438200</v></cell><cell r="B327" t="str"><v>Charges sociales sur congés à payer  </v></cell></row><row r="328"><cell r="A328"><v>438600</v></cell><cell r="B328" t="str"><v>Autres charges à payer </v></cell></row><row r="329"><cell r="A329"><v>441000</v></cell><cell r="B329" t="str"><v> État - Subventions à recevoir </v></cell></row><row r="330"><cell r="A330"><v>441800</v></cell><cell r="B330" t="str"><v>Subventions d'équilibre  </v></cell></row><row r="331"><cell r="A331"><v>441900</v></cell><cell r="B331" t="str"><v> Avances sur subventions </v></cell></row><row r="332"><cell r="A332"><v>442000</v></cell><cell r="B332" t="str"><v> Etat - Impôts et taxes recouvrables sur des tiers  </v></cell></row><row r="333"><cell r="A333"><v>442100</v></cell><cell r="B333" t="str"><v>Prélévement à la source</v></cell></row><row r="334"><cell r="A334"><v>442400</v></cell><cell r="B334" t="str"><v> Obligataires </v></cell></row><row r="335"><cell r="A335"><v>442500</v></cell><cell r="B335" t="str"><v> Associés </v></cell></row><row r="336"><cell r="A336"><v>443000</v></cell><cell r="B336" t="str"><v> Opé particu avec l'Etat, les collectivités publiques, les organismes internationaux  </v></cell></row><row r="337"><cell r="A337"><v>443100</v></cell><cell r="B337" t="str"><v> Créances sur l'Etat résultant de la suppression de la règle du décalage d'un mois en matière de TVA  </v></cell></row><row r="338"><cell r="A338"><v>443800</v></cell><cell r="B338" t="str"><v>Intérêts courus sur créances figurant au compte   </v></cell></row><row r="339"><cell r="A339"><v>444000</v></cell><cell r="B339" t="str"><v> Etat - Impôts sur les bénéfices  </v></cell></row><row r="340"><cell r="A340"><v>445000</v></cell><cell r="B340" t="str"><v> Etat - Taxes sur le chiffre d'affaires  </v></cell></row><row r="341"><cell r="A341"><v>445200</v></cell><cell r="B341" t="str"><v> TVA due intra</v></cell></row><row r="342"><cell r="A342"><v>445500</v></cell><cell r="B342" t="str"><v> Taxes s/ chiff d'aff/décaisser  </v></cell></row><row r="343"><cell r="A343"><v>445510</v></cell><cell r="B343" t="str"><v> TVA à décaisser  </v></cell></row><row r="344"><cell r="A344"><v>445580</v></cell><cell r="B344" t="str"><v>Taxes assimilées à la TVA  </v></cell></row><row r="345"><cell r="A345"><v>445600</v></cell><cell r="B345" t="str"><v> Taxes s/chiffre d'affaires déd</v></cell></row><row r="346"><cell r="A346"><v>445620</v></cell><cell r="B346" t="str"><v> TVA sur immo</v></cell></row><row r="347"><cell r="A347"><v>445630</v></cell><cell r="B347" t="str"><v> TVA transfé par d'autres entreprises  </v></cell></row><row r="348"><cell r="A348"><v>445660</v></cell><cell r="B348" t="str"><v>TVA s/ABS</v></cell></row><row r="349"><cell r="A349"><v>445662</v></cell><cell r="B349" t="str"><v>TVA déd intra</v></cell></row><row r="350"><cell r="A350"><v>445670</v></cell><cell r="B350" t="str"><v>Crédit de TVA à reporter  </v></cell></row><row r="351"><cell r="A351"><v>445680</v></cell><cell r="B351" t="str"><v>Taxes assi à la TVA  </v></cell></row><row r="352"><cell r="A352"><v>445710</v></cell><cell r="B352" t="str"><v>TVA Collectée</v></cell></row><row r="353"><cell r="A353"><v>445800</v></cell><cell r="B353" t="str"><v>Taxes s/chiff d'affai à régul ou en atten </v></cell></row><row r="354"><cell r="A354"><v>445810</v></cell><cell r="B354" t="str"><v>Acomptes - Régi simpli d'impôt </v></cell></row><row r="355"><cell r="A355"><v>445820</v></cell><cell r="B355" t="str"><v>Acomptes - Régime du forfait  </v></cell></row><row r="356"><cell r="A356"><v>445840</v></cell><cell r="B356" t="str"><v>TVA récupérée d'avance  </v></cell></row><row r="357"><cell r="A357"><v>445860</v></cell><cell r="B357" t="str"><v>Taxe s/chiffre d'affaires s/fact non parvenues</v></cell></row><row r="358"><cell r="A358"><v>445870</v></cell><cell r="B358" t="str"><v>Taxes sur factures à établir</v></cell></row><row r="359"><cell r="A359"><v>446000</v></cell><cell r="B359" t="str"><v> Obligations cautionnées </v></cell></row><row r="360"><cell r="A360"><v>447000</v></cell><cell r="B360" t="str"><v>Autres impôts, taxes et vers assi</v></cell></row><row r="361"><cell r="A361"><v>448000</v></cell><cell r="B361" t="str"><v> Charg/payer et prod à rece Taxes assi/ TVA  </v></cell></row><row r="362"><cell r="A362"><v>448200</v></cell><cell r="B362" t="str"><v>Charg fiscales sur congés à payer  </v></cell></row><row r="363"><cell r="A363"><v>448600</v></cell><cell r="B363" t="str"><v>Charges à payer  </v></cell></row><row r="364"><cell r="A364"><v>448700</v></cell><cell r="B364" t="str"><v>Produits à recevoir  </v></cell></row><row r="365"><cell r="A365"><v>449000</v></cell><cell r="B365" t="str"><v> Quotas d'émission à restituer à l'Etat  </v></cell></row><row r="366"><cell r="A366"><v>451000</v></cell><cell r="B366" t="str"><v> Groupe Taxes sur le chiffre d'affaires sur factures non parvenues  </v></cell></row><row r="367"><cell r="A367"><v>455000</v></cell><cell r="B367" t="str"><v> Associés - Comptes courants  </v></cell></row><row r="368"><cell r="A368"><v>455100</v></cell><cell r="B368" t="str"><v> Principal </v></cell></row><row r="369"><cell r="A369"><v>455800</v></cell><cell r="B369" t="str"><v>Intérêts courus </v></cell></row><row r="370"><cell r="A370"><v>456000</v></cell><cell r="B370" t="str"><v> Associés - Opérations sur le capital  </v></cell></row><row r="371"><cell r="A371"><v>456150</v></cell><cell r="B371" t="str"><v> Apports en numéraire </v></cell></row><row r="372"><cell r="A372"><v>456200</v></cell><cell r="B372" t="str"><v> Apporteurs - Capital appelé, non versé  </v></cell></row><row r="373"><cell r="A373"><v>456210</v></cell><cell r="B373" t="str"><v> Actionnaires - Capital souscrit et appelé, non versé  </v></cell></row><row r="374"><cell r="A374"><v>457000</v></cell><cell r="B374" t="str"><v>Associés - Dividendes à payer  </v></cell></row><row r="375"><cell r="A375"><v>458000</v></cell><cell r="B375" t="str"><v>Associés - Opé faites en commun et en GIE  </v></cell></row><row r="376"><cell r="A376"><v>458100</v></cell><cell r="B376" t="str"><v>Opérations courantes </v></cell></row><row r="377"><cell r="A377"><v>462000</v></cell><cell r="B377" t="str"><v> Créances s/cessions d'immo </v></cell></row><row r="378"><cell r="A378"><v>464000</v></cell><cell r="B378" t="str"><v> Dettes sur acqui de valeurs mob de placement  </v></cell></row><row r="379"><cell r="A379"><v>465000</v></cell><cell r="B379" t="str"><v> Créances sur cessions de valeurs mobilières de placement  </v></cell></row><row r="380"><cell r="A380"><v>467000</v></cell><cell r="B380" t="str"><v>Autres comptes débit/crédit  Actionnaires défaillants  </v></cell></row><row r="381"><cell r="A381"><v>468000</v></cell><cell r="B381" t="str"><v>Divers - Charges à payer et produits à recevoir  </v></cell></row><row r="382"><cell r="A382"><v>468600</v></cell><cell r="B382" t="str"><v>Charges à payer </v></cell></row><row r="383"><cell r="A383"><v>468700</v></cell><cell r="B383" t="str"><v>Produits à recevoir </v></cell></row><row r="384"><cell r="A384"><v>471000</v></cell><cell r="B384" t="str"><v>Comptes d'attente</v></cell></row><row r="385"><cell r="A385"><v>475000</v></cell><cell r="B385" t="str"><v>Comptes d'attente suite 471</v></cell></row><row r="386"><cell r="A386"><v>476000</v></cell><cell r="B386" t="str"><v>Différence de conversion - Actif  </v></cell></row><row r="387"><cell r="A387"><v>476100</v></cell><cell r="B387" t="str"><v>Diminution des créances  </v></cell></row><row r="388"><cell r="A388"><v>477000</v></cell><cell r="B388" t="str"><v>Différences de conversion - Passif  Autres comptes débiteurs ou créditeurs  </v></cell></row><row r="389"><cell r="A389"><v>477100</v></cell><cell r="B389" t="str"><v>Augmentation des créances  </v></cell></row><row r="390"><cell r="A390"><v>477200</v></cell><cell r="B390" t="str"><v>Diminution des dettes </v></cell></row><row r="391"><cell r="A391"><v>478000</v></cell><cell r="B391" t="str"><v>Autres comptes transitoires </v></cell></row><row r="392"><cell r="A392"><v>481000</v></cell><cell r="B392" t="str"><v>Charges à répartir sur plusieurs exercices  Différence de conversion - Actif  </v></cell></row><row r="393"><cell r="A393"><v>481600</v></cell><cell r="B393" t="str"><v>Frais d'émission des emprunts  </v></cell></row><row r="394"><cell r="A394"><v>486000</v></cell><cell r="B394" t="str"><v>Charges constatées d'avance  </v></cell></row><row r="395"><cell r="A395"><v>487000</v></cell><cell r="B395" t="str"><v>Produits constatés d'avance  </v></cell></row><row r="396"><cell r="A396"><v>488000</v></cell><cell r="B396" t="str"><v>Comptes de répartition périodique des charges et des produits  7Différences de conversion - Passif  </v></cell></row><row r="397"><cell r="A397"><v>488600</v></cell><cell r="B397" t="str"><v>Charges </v></cell></row><row r="398"><cell r="A398"><v>488700</v></cell><cell r="B398" t="str"><v>Produits </v></cell></row><row r="399"><cell r="A399"><v>489000</v></cell><cell r="B399" t="str"><v>Quotas d'émission alloués par l'Etat  </v></cell></row><row r="400"><cell r="A400"><v>491000</v></cell><cell r="B400" t="str"><v> Provisions pour dépréciation des comptes de clients  </v></cell></row><row r="401"><cell r="A401"><v>495000</v></cell><cell r="B401" t="str"><v> Provisions pour dépréciation des comptes du groupe et des associés  </v></cell></row><row r="402"><cell r="A402"><v>495100</v></cell><cell r="B402" t="str"><v> Comptes du groupe </v></cell></row><row r="403"><cell r="A403"><v>495500</v></cell><cell r="B403" t="str"><v> Comptes courants des associés  </v></cell></row><row r="404"><cell r="A404"><v>495800</v></cell><cell r="B404" t="str"><v>Opérations faites en commun et en GIE  </v></cell></row><row r="405"><cell r="A405"><v>496000</v></cell><cell r="B405" t="str"><v> Provisions pour dépréciation des comptes de débiteurs divers  </v></cell></row><row r="406"><cell r="A406"><v>496200</v></cell><cell r="B406" t="str"><v> Créances sur cessions d'immobilisations  </v></cell></row><row r="407"><cell r="A407"><v>496500</v></cell><cell r="B407" t="str"><v> Créances sur cessions de valeurs mobilières de placement  </v></cell></row><row r="408"><cell r="A408"><v>496700</v></cell><cell r="B408" t="str"><v>Autres comptes débiteurs  </v></cell></row><row r="409"><cell r="A409"><v>501000</v></cell><cell r="B409" t="str"><v>Parts dans des entreprises liées  </v></cell></row><row r="410"><cell r="A410"><v>502000</v></cell><cell r="B410" t="str"><v>Actions propres </v></cell></row><row r="411"><cell r="A411"><v>503000</v></cell><cell r="B411" t="str"><v>Actions </v></cell></row><row r="412"><cell r="A412"><v>503100</v></cell><cell r="B412" t="str"><v>Titres cotés </v></cell></row><row r="413"><cell r="A413"><v>503500</v></cell><cell r="B413" t="str"><v>Titres non cotés </v></cell></row><row r="414"><cell r="A414"><v>504000</v></cell><cell r="B414" t="str"><v>Autres titres conférant un droit de propriété  </v></cell></row><row r="415"><cell r="A415"><v>505000</v></cell><cell r="B415" t="str"><v>Obligations et bons émis par la société et rachetés par elle  </v></cell></row><row r="416"><cell r="A416"><v>506000</v></cell><cell r="B416" t="str"><v>Obligations </v></cell></row><row r="417"><cell r="A417"><v>506100</v></cell><cell r="B417" t="str"><v>Titres cotés </v></cell></row><row r="418"><cell r="A418"><v>506500</v></cell><cell r="B418" t="str"><v>Titres non cotés </v></cell></row><row r="419"><cell r="A419"><v>507000</v></cell><cell r="B419" t="str"><v>Bons du Trésor et bons de caisse à court terme </v></cell></row><row r="420"><cell r="A420"><v>508000</v></cell><cell r="B420" t="str"><v>Autres valeurs mobilières de placement et autres créances assimilées  </v></cell></row><row r="421"><cell r="A421"><v>508200</v></cell><cell r="B421" t="str"><v>Bons de souscription </v></cell></row><row r="422"><cell r="A422"><v>508800</v></cell><cell r="B422" t="str"><v>Intérêts courus sur obligations, bons et valeurs assimilés  </v></cell></row><row r="423"><cell r="A423"><v>509000</v></cell><cell r="B423" t="str"><v> Versements restant à effectuer sur valeurs mobilières de placement non libérées  Autres titres conférant un droit de propriété  </v></cell></row><row r="424"><cell r="A424"><v>511000</v></cell><cell r="B424" t="str"><v> Valeurs à l'encaissement Obligations </v></cell></row><row r="425"><cell r="A425"><v>511200</v></cell><cell r="B425" t="str"><v>Chèques à encaisser</v></cell></row><row r="426"><cell r="A426"><v>511300</v></cell></row><row r="427"><cell r="A427"><v>511400</v></cell><cell r="B427" t="str"><v> Effets à l'escompte </v></cell></row><row r="428"><cell r="A428"><v>512000</v></cell><cell r="B428" t="str"><v> Banques  </v></cell></row><row r="429"><cell r="A429"><v>512100</v></cell><cell r="B429" t="str"><v> Comptes en monnaie nationale  </v></cell></row><row r="430"><cell r="A430"><v>512400</v></cell><cell r="B430" t="str"><v> Comptes en devises </v></cell></row><row r="431"><cell r="A431"><v>514000</v></cell><cell r="B431" t="str"><v> Chèques postaux </v></cell></row><row r="432"><cell r="A432"><v>515000</v></cell><cell r="B432" t="str"><v> " Caisses " du Trésor et des établissements publics  </v></cell></row><row r="433"><cell r="A433"><v>516000</v></cell><cell r="B433" t="str"><v> Sociétés de bourse </v></cell></row><row r="434"><cell r="A434"><v>517000</v></cell><cell r="B434" t="str"><v>Autres organismes financiers  Coupons échus à l'encaissement  </v></cell></row><row r="435"><cell r="A435"><v>518000</v></cell><cell r="B435" t="str"><v>Intérêts courus </v></cell></row><row r="436"><cell r="A436"><v>518100</v></cell><cell r="B436" t="str"><v>Intérêts courus à payer  </v></cell></row><row r="437"><cell r="A437"><v>519000</v></cell><cell r="B437" t="str"><v> Concours bancaires courants  Banques  </v></cell></row><row r="438"><cell r="A438"><v>519100</v></cell><cell r="B438" t="str"><v> Crédit de mobilisation de créances commerciales (CMCC)  </v></cell></row><row r="439"><cell r="A439"><v>519300</v></cell><cell r="B439" t="str"><v> Mobilisation de créances nées à l'étranger  </v></cell></row><row r="440"><cell r="A440"><v>519800</v></cell><cell r="B440" t="str"><v>Intérêts courus sur concours bancaires courants  </v></cell></row><row r="441"><cell r="A441"><v>530000</v></cell><cell r="B441" t="str"><v>Caisse  </v></cell></row><row r="442"><cell r="A442"><v>531000</v></cell><cell r="B442" t="str"><v> Caisse siège social Autres organismes financiers </v></cell></row><row r="443"><cell r="A443"><v>531100</v></cell><cell r="B443" t="str"><v> Caisse en monnaie nationale  </v></cell></row><row r="444"><cell r="A444"><v>531400</v></cell><cell r="B444" t="str"><v> Caisse en devises </v></cell></row><row r="445"><cell r="A445"><v>532000</v></cell><cell r="B445" t="str"><v> Caisse succursale (ou usine) A  </v></cell></row><row r="446"><cell r="A446"><v>533000</v></cell><cell r="B446" t="str"><v> Caisse succursale (ou usine) B  </v></cell></row><row r="447"><cell r="A447"><v>580000</v></cell><cell r="B447" t="str"><v>Virement interne</v></cell></row><row r="448"><cell r="A448"><v>590000</v></cell><cell r="B448" t="str"><v>Provisions pour dépréciation des valeurs mobilières de placement  </v></cell></row><row r="449"><cell r="A449"><v>590300</v></cell><cell r="B449" t="str"><v>Dépréciation des VMP et Actions </v></cell></row><row r="450"><cell r="A450"><v>590600</v></cell><cell r="B450" t="str"><v>Obligations </v></cell></row><row r="451"><cell r="A451"><v>590800</v></cell><cell r="B451" t="str"><v>Autres valeurs mobilières de placement et créances assimilées  </v></cell></row><row r="452"><cell r="A452"><v>601000</v></cell><cell r="B452" t="str"><v>Achats stockés - Mat/1er  </v></cell></row><row r="453"><cell r="A453"><v>601100</v></cell><cell r="B453" t="str"><v>Matières (ou groupe) A  </v></cell></row><row r="454"><cell r="A454"><v>601200</v></cell><cell r="B454" t="str"><v>Matières (ou groupe) B  </v></cell></row><row r="455"><cell r="A455"><v>601700</v></cell><cell r="B455" t="str"><v>Fournitures A, B, C, </v></cell></row><row r="456"><cell r="A456"><v>602000</v></cell><cell r="B456" t="str"><v>Achats stockés - Autres approvi</v></cell></row><row r="457"><cell r="A457"><v>602100</v></cell><cell r="B457" t="str"><v>Matières consommables </v></cell></row><row r="458"><cell r="A458"><v>602110</v></cell><cell r="B458" t="str"><v>Matières (ou groupe) C  </v></cell></row><row r="459"><cell r="A459"><v>602120</v></cell><cell r="B459" t="str"><v>Matières (ou groupe) D  </v></cell></row><row r="460"><cell r="A460"><v>602200</v></cell><cell r="B460" t="str"><v>Fourniture conso</v></cell></row><row r="461"><cell r="A461"><v>602230</v></cell><cell r="B461" t="str"><v>Fournitures d'atelier et d'usine  </v></cell></row><row r="462"><cell r="A462"><v>602240</v></cell><cell r="B462" t="str"><v>Fournitures de magasin </v></cell></row><row r="463"><cell r="A463"><v>602250</v></cell><cell r="B463" t="str"><v>Fourniture de bureau </v></cell></row><row r="464"><cell r="A464"><v>602600</v></cell><cell r="B464" t="str"><v>Emballages  </v></cell></row><row r="465"><cell r="A465"><v>602610</v></cell><cell r="B465" t="str"><v>Achats d'emballages perdus</v></cell></row><row r="466"><cell r="A466"><v>602650</v></cell><cell r="B466" t="str"><v>Emballages récupérables non iden</v></cell></row><row r="467"><cell r="A467"><v>602670</v></cell><cell r="B467" t="str"><v>Emballages à usage mixte  </v></cell></row><row r="468"><cell r="A468"><v>603100</v></cell><cell r="B468" t="str"><v>Variation/stocks/matié 1er </v></cell></row><row r="469"><cell r="A469"><v>603200</v></cell><cell r="B469" t="str"><v>Variation/stocks/autres approvis</v></cell></row><row r="470"><cell r="A470"><v>603261</v></cell><cell r="B470" t="str"><v>Variation/stocks/d'embal/perdus</v></cell></row><row r="471"><cell r="A471"><v>603700</v></cell><cell r="B471" t="str"><v>Variation/stocks/march</v></cell></row><row r="472"><cell r="A472"><v>604000</v></cell><cell r="B472" t="str"><v>Ach/d'études et presta/services  Fournitures conso</v></cell></row><row r="473"><cell r="A473"><v>605000</v></cell><cell r="B473" t="str"><v> Ach/maté/équipe/travaux  </v></cell></row><row r="474"><cell r="A474"><v>606000</v></cell><cell r="B474" t="str"><v>Ach/non stockés/matiè/fournitures  </v></cell></row><row r="475"><cell r="A475"><v>606100</v></cell><cell r="B475" t="str"><v>Fournitures non stockables (eau, énergie)  </v></cell></row><row r="476"><cell r="A476"><v>606300</v></cell><cell r="B476" t="str"><v>Fournitures d'entretien et de petit équipement  </v></cell></row><row r="477"><cell r="A477"><v>606400</v></cell><cell r="B477" t="str"><v>Fournitures administratives  </v></cell></row><row r="478"><cell r="A478"><v>606800</v></cell><cell r="B478" t="str"><v>Autres matières et fournitures  </v></cell></row><row r="479"><cell r="A479"><v>607000</v></cell><cell r="B479" t="str"><v>Ach/marchandises </v></cell></row><row r="480"><cell r="A480"><v>607100</v></cell><cell r="B480" t="str"><v>Marchandise (ou groupe) A </v></cell></row><row r="481"><cell r="A481"><v>609000</v></cell><cell r="B481" t="str"><v> Rabais, remises et ristournes obtenus sur achats  Achats d'études et prestations de services  </v></cell></row><row r="482"><cell r="A482"><v>609100</v></cell><cell r="B482" t="str"><v>RRR obtenus sur achats de matières premières</v></cell></row><row r="483"><cell r="A483"><v>609200</v></cell><cell r="B483" t="str"><v> d'autres approvisionnements stockés  </v></cell></row><row r="484"><cell r="A484"><v>609400</v></cell><cell r="B484" t="str"><v> d'études et prestations de services  </v></cell></row><row r="485"><cell r="A485"><v>609700</v></cell><cell r="B485" t="str"><v>RRR obtenus sur achats de marchandises</v></cell></row><row r="486"><cell r="A486"><v>609800</v></cell><cell r="B486" t="str"><v>Rabais, remises et ristournes non affectés  </v></cell></row><row r="487"><cell r="A487"><v>610000</v></cell><cell r="B487" t="str"><v>Services extérieurs</v></cell></row><row r="488"><cell r="A488"><v>611000</v></cell><cell r="B488" t="str"><v> Sous-traitance générale   de matériel, équipements et travaux  </v></cell></row><row r="489"><cell r="A489"><v>612000</v></cell><cell r="B489" t="str"><v> Redevances de crédit-bail </v></cell></row><row r="490"><cell r="A490"><v>612200</v></cell><cell r="B490" t="str"><v> Crédit-bail mobilier </v></cell></row><row r="491"><cell r="A491"><v>613000</v></cell><cell r="B491" t="str"><v> Locations  </v></cell></row><row r="492"><cell r="A492"><v>613200</v></cell><cell r="B492" t="str"><v> Locations immobilières  </v></cell></row><row r="493"><cell r="A493"><v>613500</v></cell><cell r="B493" t="str"><v> Locations mobilières </v></cell></row><row r="494"><cell r="A494"><v>613600</v></cell><cell r="B494" t="str"><v> Malis sur emballages </v></cell></row><row r="495"><cell r="A495"><v>614000</v></cell><cell r="B495" t="str"><v> Charges locatives et de copropriété  </v></cell></row><row r="496"><cell r="A496"><v>615000</v></cell><cell r="B496" t="str"><v> Entretien et réparations </v></cell></row><row r="497"><cell r="A497"><v>615200</v></cell><cell r="B497" t="str"><v> Sur biens immobiliers </v></cell></row><row r="498"><cell r="A498"><v>615500</v></cell><cell r="B498" t="str"><v> Sur biens mobiliers </v></cell></row><row r="499"><cell r="A499"><v>616000</v></cell><cell r="B499" t="str"><v> Primes d'assurances  </v></cell></row><row r="500"><cell r="A500"><v>616100</v></cell><cell r="B500" t="str"><v> Multirisques </v></cell></row><row r="501"><cell r="A501"><v>616200</v></cell><cell r="B501" t="str"><v> Assurance obligatoire dommage construction  </v></cell></row><row r="502"><cell r="A502"><v>616300</v></cell><cell r="B502" t="str"><v> Assurance-transport </v></cell></row><row r="503"><cell r="A503"><v>616370</v></cell><cell r="B503" t="str"><v>sur ventes </v></cell></row><row r="504"><cell r="A504"><v>616400</v></cell><cell r="B504" t="str"><v> Risques d'exploitation </v></cell></row><row r="505"><cell r="A505"><v>616500</v></cell><cell r="B505" t="str"><v> Insolvabilité clients </v></cell></row><row r="506"><cell r="A506"><v>617000</v></cell><cell r="B506" t="str"><v>Etudes et recherches  Maintenance </v></cell></row><row r="507"><cell r="A507"><v>618000</v></cell><cell r="B507" t="str"><v>Divers  Primes d'assurances </v></cell></row><row r="508"><cell r="A508"><v>618100</v></cell><cell r="B508" t="str"><v>Documentation générale  </v></cell></row><row r="509"><cell r="A509"><v>618300</v></cell><cell r="B509" t="str"><v>Documentation technique </v></cell></row><row r="510"><cell r="A510"><v>618500</v></cell><cell r="B510" t="str"><v>Frais de colloques, séminaires, conférences  </v></cell></row><row r="511"><cell r="A511"><v>619000</v></cell><cell r="B511" t="str"><v> Rabais, remises et ristournes obtenus sur services extérieurs   sur achats </v></cell></row><row r="512"><cell r="A512"><v>620000</v></cell><cell r="B512" t="str"><v>Autres services extérieurs</v></cell></row><row r="513"><cell r="A513"><v>621000</v></cell><cell r="B513" t="str"><v> Personnel extérieur à l'entreprise  sur autres biens </v></cell></row><row r="514"><cell r="A514"><v>621100</v></cell><cell r="B514" t="str"><v>Perso intérim</v></cell></row><row r="515"><cell r="A515"><v>621400</v></cell><cell r="B515" t="str"><v> Personnel détaché ou prêté à l'entreprise  </v></cell></row><row r="516"><cell r="A516"><v>622000</v></cell><cell r="B516" t="str"><v> Rémunérations d'intermédiaires et honoraires  </v></cell></row><row r="517"><cell r="A517"><v>622100</v></cell><cell r="B517" t="str"><v> Commissions et courtages sur achats  </v></cell></row><row r="518"><cell r="A518"><v>622200</v></cell><cell r="B518" t="str"><v> Commissions et courtages sur ventes  </v></cell></row><row r="519"><cell r="A519"><v>622400</v></cell><cell r="B519" t="str"><v> Rémunérations des transitaires  </v></cell></row><row r="520"><cell r="A520"><v>622500</v></cell><cell r="B520" t="str"><v> Rémunérations d'affacturage </v></cell></row><row r="521"><cell r="A521"><v>622600</v></cell><cell r="B521" t="str"><v> Honoraires </v></cell></row><row r="522"><cell r="A522"><v>622700</v></cell><cell r="B522" t="str"><v>Frais d'actes/contentieux  </v></cell></row><row r="523"><cell r="A523"><v>623000</v></cell><cell r="B523" t="str"><v> Pub, publica, rela public  </v></cell></row><row r="524"><cell r="A524"><v>623100</v></cell><cell r="B524" t="str"><v> Annonces et insertions </v></cell></row><row r="525"><cell r="A525"><v>623200</v></cell><cell r="B525" t="str"><v> Echantillons  </v></cell></row><row r="526"><cell r="A526"><v>623300</v></cell><cell r="B526" t="str"><v> Foires et expositions </v></cell></row><row r="527"><cell r="A527"><v>623400</v></cell><cell r="B527" t="str"><v> Cadeaux à la clientèle  </v></cell></row><row r="528"><cell r="A528"><v>623500</v></cell><cell r="B528" t="str"><v> Primes </v></cell></row><row r="529"><cell r="A529"><v>623700</v></cell><cell r="B529" t="str"><v>Publications  </v></cell></row><row r="530"><cell r="A530"><v>623800</v></cell><cell r="B530" t="str"><v>Divers (pourboires, dont courant)  </v></cell></row><row r="531"><cell r="A531"><v>624000</v></cell><cell r="B531" t="str"><v> Transports de biens et transports collectifs du personnel  </v></cell></row><row r="532"><cell r="A532"><v>624100</v></cell><cell r="B532" t="str"><v> Transports sur achats  </v></cell></row><row r="533"><cell r="A533"><v>624200</v></cell><cell r="B533" t="str"><v>Transports sur vente</v></cell></row><row r="534"><cell r="A534"><v>624400</v></cell><cell r="B534" t="str"><v> Transports administratifs  </v></cell></row><row r="535"><cell r="A535"><v>624700</v></cell><cell r="B535" t="str"><v>Transports collectifs du personnel  </v></cell></row><row r="536"><cell r="A536"><v>624800</v></cell><cell r="B536" t="str"><v>Divers  </v></cell></row><row r="537"><cell r="A537"><v>625000</v></cell><cell r="B537" t="str"><v> Déplacements, missions et réceptions   Catalogues et imprimés  </v></cell></row><row r="538"><cell r="A538"><v>625100</v></cell><cell r="B538" t="str"><v> Voyages et déplacements  </v></cell></row><row r="539"><cell r="A539"><v>625600</v></cell><cell r="B539" t="str"><v> Missions </v></cell></row><row r="540"><cell r="A540"><v>625700</v></cell><cell r="B540" t="str"><v>Réceptions </v></cell></row><row r="541"><cell r="A541"><v>626000</v></cell><cell r="B541" t="str"><v> Frais postaux/télécom</v></cell></row><row r="542"><cell r="A542"><v>627000</v></cell><cell r="B542" t="str"><v>Servi/BQ et assimi</v></cell></row><row r="543"><cell r="A543"><v>627200</v></cell><cell r="B543" t="str"><v>Commissions et frais sur émission d'emprunts  </v></cell></row><row r="544"><cell r="A544"><v>627500</v></cell><cell r="B544" t="str"><v>Frais sur effets </v></cell></row><row r="545"><cell r="A545"><v>627600</v></cell><cell r="B545" t="str"><v>Location de coffres </v></cell></row><row r="546"><cell r="A546"><v>627800</v></cell><cell r="B546" t="str"><v>Autres frais et commissions sur prestations de services  </v></cell></row><row r="547"><cell r="A547"><v>628000</v></cell><cell r="B547" t="str"><v>Divers  Frais de déménagement  </v></cell></row><row r="548"><cell r="A548"><v>628400</v></cell><cell r="B548" t="str"><v>Frais de recrutement de personnel  </v></cell></row><row r="549"><cell r="A549"><v>629000</v></cell><cell r="B549" t="str"><v> Rabais, remises et ristournes obtenus sur autres services extérieurs   Frais postaux et de télécommunications  </v></cell></row><row r="550"><cell r="A550"><v>630000</v></cell><cell r="B550" t="str"><v>Impôts et taxes et versement assimilés</v></cell></row><row r="551"><cell r="A551"><v>631000</v></cell><cell r="B551" t="str"><v> Impôts, taxes et versements assimilés sur rémunérations (administrations des impôts)  Frais sur titres (achat, vente, garde)  </v></cell></row><row r="552"><cell r="A552"><v>631100</v></cell><cell r="B552" t="str"><v> Taxe sur les salaires </v></cell></row><row r="553"><cell r="A553"><v>631200</v></cell><cell r="B553" t="str"><v> Taxe d'apprentissage </v></cell></row><row r="554"><cell r="A554"><v>631400</v></cell><cell r="B554" t="str"><v> Cotisation pour défaut d'investissement obligatoire dans la construction  </v></cell></row><row r="555"><cell r="A555"><v>631800</v></cell><cell r="B555" t="str"><v>Autres </v></cell></row><row r="556"><cell r="A556"><v>633000</v></cell><cell r="B556" t="str"><v> Impôts, taxes et versements assimilés sur rémunérations (autres organismes)  Concours divers (cotisations)  </v></cell></row><row r="557"><cell r="A557"><v>633100</v></cell><cell r="B557" t="str"><v> Versement de transport </v></cell></row><row r="558"><cell r="A558"><v>633200</v></cell><cell r="B558" t="str"><v> Allocations logement </v></cell></row><row r="559"><cell r="A559"><v>633300</v></cell><cell r="B559" t="str"><v> Participation des employeurs à la formation professionnelle continue  </v></cell></row><row r="560"><cell r="A560"><v>633400</v></cell><cell r="B560" t="str"><v> Participation des employeurs à l'effort de construction  </v></cell></row><row r="561"><cell r="A561"><v>633500</v></cell><cell r="B561" t="str"><v> Versements libératoires ouvrant droit à l'exonération de la taxe d'apprentissage  </v></cell></row><row r="562"><cell r="A562"><v>633800</v></cell><cell r="B562" t="str"><v>Autres </v></cell></row><row r="563"><cell r="A563"><v>635000</v></cell><cell r="B563" t="str"><v> Autres impôts, taxes et versements assimilés (administrations des impôts)  </v></cell></row><row r="564"><cell r="A564"><v>635110</v></cell><cell r="B564" t="str"><v> Taxe professionnelle </v></cell></row><row r="565"><cell r="A565"><v>635120</v></cell><cell r="B565" t="str"><v> Taxes foncières </v></cell></row><row r="566"><cell r="A566"><v>635130</v></cell><cell r="B566" t="str"><v> Autres impôts locaux  </v></cell></row><row r="567"><cell r="A567"><v>635140</v></cell><cell r="B567" t="str"><v> Taxe sur les véhicules des sociétés  </v></cell></row><row r="568"><cell r="A568"><v>635200</v></cell><cell r="B568" t="str"><v> Taxe sur le chiffre d'affaires non récupérables  </v></cell></row><row r="569"><cell r="A569"><v>635300</v></cell><cell r="B569" t="str"><v>Impôts indirectes</v></cell></row><row r="570"><cell r="A570"><v>635400</v></cell><cell r="B570" t="str"><v> Droits d'enregistrement et de timbre  </v></cell></row><row r="571"><cell r="A571"><v>635410</v></cell><cell r="B571" t="str"><v> Droits de mutation </v></cell></row><row r="572"><cell r="A572"><v>635800</v></cell><cell r="B572" t="str"><v>Autres droits  </v></cell></row><row r="573"><cell r="A573"><v>637000</v></cell><cell r="B573" t="str"><v>Autres impôts, taxes et versements assimilés (autres organismes)  </v></cell></row><row r="574"><cell r="A574"><v>637100</v></cell><cell r="B574" t="str"><v>Contribution sociale de solidarité à la charge des sociétés  </v></cell></row><row r="575"><cell r="A575"><v>637200</v></cell><cell r="B575" t="str"><v>Taxes perçues par les organismes publique internationaux</v></cell></row><row r="576"><cell r="A576"><v>637800</v></cell><cell r="B576" t="str"><v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</v></cell></row><row r="577"><cell r="A577"><v>640000</v></cell><cell r="B577" t="str"><v>Charges de personnel</v></cell></row><row r="578"><cell r="A578"><v>641000</v></cell><cell r="B578" t="str"><v> Rémunérations du personnel  </v></cell></row><row r="579"><cell r="A579"><v>641100</v></cell><cell r="B579" t="str"><v> Salaires, appointements </v></cell></row><row r="580"><cell r="A580"><v>641200</v></cell><cell r="B580" t="str"><v> Congés payés </v></cell></row><row r="581"><cell r="A581"><v>641300</v></cell><cell r="B581" t="str"><v>Primes et gratifications</v></cell></row><row r="582"><cell r="A582"><v>641400</v></cell><cell r="B582" t="str"><v>Indemnités et avantages PASS NAVIGO</v></cell></row><row r="583"><cell r="A583"><v>641500</v></cell><cell r="B583" t="str"><v> Supplément familial </v></cell></row><row r="584"><cell r="A584"><v>644000</v></cell><cell r="B584" t="str"><v> Rémunération du travail de l'exploitant  </v></cell></row><row r="585"><cell r="A585"><v>645000</v></cell><cell r="B585" t="str"><v> Charges de sécurité sociale et de prévoyance  </v></cell></row><row r="586"><cell r="A586"><v>645100</v></cell><cell r="B586" t="str"><v>Cotisations à l'URSSAF</v></cell></row><row r="587"><cell r="A587"><v>645200</v></cell><cell r="B587" t="str"><v> Cotisations aux mutuelles </v></cell></row><row r="588"><cell r="A588"><v>645300</v></cell><cell r="B588" t="str"><v>Cotisations AGIRC/ARRCO</v></cell></row><row r="589"><cell r="A589"><v>645400</v></cell><cell r="B589" t="str"><v>Cotisations  ASSEDIC/POLE EMPLOI</v></cell></row><row r="590"><cell r="A590"><v>645800</v></cell><cell r="B590" t="str"><v>Autres cotisations sociales</v></cell></row><row r="591"><cell r="A591"><v>646000</v></cell><cell r="B591" t="str"><v> Cotisations sociales personnelles de l'exploitant  </v></cell></row><row r="592"><cell r="A592"><v>647000</v></cell><cell r="B592" t="str"><v>Autres charges sociales </v></cell></row><row r="593"><cell r="A593"><v>647100</v></cell><cell r="B593" t="str"><v>Prestations directes </v></cell></row><row r="594"><cell r="A594"><v>647400</v></cell><cell r="B594" t="str"><v>Versements aux autres œuvres sociales  </v></cell></row><row r="595"><cell r="A595"><v>647500</v></cell><cell r="B595" t="str"><v>Médecine du travail, pharmacie  </v></cell></row><row r="596"><cell r="A596"><v>648000</v></cell><cell r="B596" t="str"><v>Autres charges de personnel  Cotisations aux caisses de retraites  </v></cell></row><row r="597"><cell r="A597"><v>651000</v></cell><cell r="B597" t="str"><v> Redevances pour concessions, brevets, licences, marques, procédés, logiciels, droits et valeurs similaires  </v></cell></row><row r="598"><cell r="A598"><v>651600</v></cell><cell r="B598" t="str"><v> Droits d'auteur et de reproduction  </v></cell></row><row r="599"><cell r="A599"><v>653000</v></cell><cell r="B599" t="str"><v> Jetons de présence </v></cell></row><row r="600"><cell r="A600"><v>654000</v></cell><cell r="B600" t="str"><v> Pertes sur créances irrécouvrables  </v></cell></row><row r="601"><cell r="A601"><v>654100</v></cell><cell r="B601" t="str"><v> Créances de l'exercice  </v></cell></row><row r="602"><cell r="A602"><v>654400</v></cell><cell r="B602" t="str"><v> Créances des exercices antérieurs  </v></cell></row><row r="603"><cell r="A603"><v>655000</v></cell><cell r="B603" t="str"><v> Quote-part de résultat sur opérations faites en commun  </v></cell></row><row r="604"><cell r="A604"><v>655100</v></cell><cell r="B604" t="str"><v> Quote-part de bénéfice transférée (comptabilité du gérant)  </v></cell></row><row r="605"><cell r="A605"><v>655500</v></cell><cell r="B605" t="str"><v> Quote-part de perte supportée (comptabilité des associés non gérants)  </v></cell></row><row r="606"><cell r="A606"><v>656000</v></cell><cell r="B606" t="str"><v>Perte de change</v></cell></row><row r="607"><cell r="A607"><v>658000</v></cell><cell r="B607" t="str"><v>Charges diverses de gest</v></cell></row><row r="608"><cell r="A608"><v>661000</v></cell><cell r="B608" t="str"><v> Charges d'intérêts Autres droits et valeurs similaires  </v></cell></row><row r="609"><cell r="A609"><v>661100</v></cell><cell r="B609" t="str"><v>Intérêts sur emprunts</v></cell></row><row r="610"><cell r="A610"><v>661500</v></cell><cell r="B610" t="str"><v>intérêts des comptes courants et des dépôt créditeurs</v></cell></row><row r="611"><cell r="A611"><v>661600</v></cell><cell r="B611" t="str"><v> Intérêts bancaires et sur opérations de financement (escompte,)  </v></cell></row><row r="612"><cell r="A612"><v>661800</v></cell><cell r="B612" t="str"><v> Intérêts des autres dettes  </v></cell></row><row r="613"><cell r="A613"><v>661810</v></cell><cell r="B613" t="str"><v>des dettes commerciales </v></cell></row><row r="614"><cell r="A614"><v>661880</v></cell><cell r="B614" t="str"><v>8des dettes diverses </v></cell></row><row r="615"><cell r="A615"><v>664000</v></cell><cell r="B615" t="str"><v> Pertes sur créances liées à des participations  </v></cell></row><row r="616"><cell r="A616"><v>665000</v></cell><cell r="B616" t="str"><v>  Escomptes accordés </v></cell></row><row r="617"><cell r="A617"><v>666000</v></cell><cell r="B617" t="str"><v> Pertes de change </v></cell></row><row r="618"><cell r="A618"><v>667000</v></cell><cell r="B618" t="str"><v>Charges nettes sur cessions de valeurs mobilières de placement  </v></cell></row><row r="619"><cell r="A619"><v>668000</v></cell><cell r="B619" t="str"><v>Autres charges financières   Intérêts des comptes courants et des dépôts créditeurs  </v></cell></row><row r="620"><cell r="A620"><v>671000</v></cell><cell r="B620" t="str"><v>Charges exceptionnelles sur opérations de gestion  </v></cell></row><row r="621"><cell r="A621"><v>671100</v></cell><cell r="B621" t="str"><v>Pénalités sur marchés (et dédits payés sur achats et ventes)  </v></cell></row><row r="622"><cell r="A622"><v>671200</v></cell><cell r="B622" t="str"><v>Pénalités, amendes fiscales et pénales  </v></cell></row><row r="623"><cell r="A623"><v>671300</v></cell><cell r="B623" t="str"><v>Dons, libéralités </v></cell></row><row r="624"><cell r="A624"><v>671500</v></cell><cell r="B624" t="str"><v>Subventions accordées </v></cell></row><row r="625"><cell r="A625"><v>671700</v></cell><cell r="B625" t="str"><v>Rappel d'impôts (autres qu'impôts sur les bénéfices)  </v></cell></row><row r="626"><cell r="A626"><v>671800</v></cell><cell r="B626" t="str"><v>Autres charges exceptionnelles sur opérations de gestion  </v></cell></row><row r="627"><cell r="A627"><v>672000</v></cell><cell r="B627" t="str"><v>(Compte à la disposition des entités pour enregistrer, en cours d'exercice, les charges sur exercices antérieurs)  </v></cell></row><row r="628"><cell r="A628"><v>675000</v></cell><cell r="B628" t="str"><v>Valeurs comptables des éléments d'actif cédés  </v></cell></row><row r="629"><cell r="A629"><v>675200</v></cell><cell r="B629" t="str"><v>Valeurs comptables des élém d'actif cédés  Immo corpo</v></cell></row><row r="630"><cell r="A630"><v>675600</v></cell><cell r="B630" t="str"><v>Immobilisations financières  </v></cell></row><row r="631"><cell r="A631"><v>675800</v></cell><cell r="B631" t="str"><v>Autres éléments d'actif  </v></cell></row><row r="632"><cell r="A632"><v>678000</v></cell><cell r="B632" t="str"><v>Autres charges exceptionnelles </v></cell></row><row r="633"><cell r="A633"><v>678100</v></cell><cell r="B633" t="str"><v>Malis provenant de clauses d'indexation  </v></cell></row><row r="634"><cell r="A634"><v>678200</v></cell><cell r="B634" t="str"><v>Lots </v></cell></row><row r="635"><cell r="A635"><v>678300</v></cell><cell r="B635" t="str"><v>Malis provenant du rachat par l'entreprise d'actions et obligations émises par elle-même  </v></cell></row><row r="636"><cell r="A636"><v>678800</v></cell><cell r="B636" t="str"><v>Charges exceptionnelles diverses </v></cell></row><row r="637"><cell r="A637"><v>681000</v></cell><cell r="B637" t="str"><v>Dotations aux amortissements et aux provisions - Charges d'exploitation  Dotations aux amortissements sur imm incorporelles et corporelles</v></cell></row><row r="638"><cell r="A638"><v>681100</v></cell><cell r="B638" t="str"><v>Dota/amorti s/immo</v></cell></row><row r="639"><cell r="A639"><v>681120</v></cell><cell r="B639" t="str"><v>Immo corpo</v></cell></row><row r="640"><cell r="A640"><v>681200</v></cell><cell r="B640" t="str"><v>Dotations aux amortissements des charges d'exploitation à répartir  </v></cell></row><row r="641"><cell r="A641"><v>681500</v></cell><cell r="B641" t="str"><v>Dotations aux provisions pour risques et charges d'exploitation  </v></cell></row><row r="642"><cell r="A642"><v>681600</v></cell><cell r="B642" t="str"><v>Dota/déprécia/immo incorpo et corpo  </v></cell></row><row r="643"><cell r="A643"><v>681610</v></cell><cell r="B643" t="str"><v>Immo incorpo  </v></cell></row><row r="644"><cell r="A644"><v>681620</v></cell><cell r="B644" t="str"><v>Immo/corpo </v></cell></row><row r="645"><cell r="A645"><v>681700</v></cell><cell r="B645" t="str"><v>Dotations pour dépréciation des actifs circulant</v></cell></row><row r="646"><cell r="A646"><v>681730</v></cell><cell r="B646" t="str"><v>Stocks et en-cours </v></cell></row><row r="647"><cell r="A647"><v>682183</v></cell><cell r="B647" t="str"><v>dot/amorti/mat/infor</v></cell></row><row r="648"><cell r="A648"><v>681740</v></cell><cell r="B648" t="str"><v>Créances </v></cell></row><row r="649"><cell r="A649"><v>686000</v></cell><cell r="B649" t="str"><v>Dotations aux amortissements et aux provisions - Charges financières  </v></cell></row><row r="650"><cell r="A650"><v>686100</v></cell><cell r="B650" t="str"><v>Dotations aux amortissements des primes de remboursement des obligations  </v></cell></row><row r="651"><cell r="A651"><v>686500</v></cell><cell r="B651" t="str"><v>Dotations aux provisions pour risques et charges financiers  </v></cell></row><row r="652"><cell r="A652"><v>686600</v></cell><cell r="B652" t="str"><v>Dotations aux provisions pour dépréciation des éléments financiers  </v></cell></row><row r="653"><cell r="A653"><v>686620</v></cell><cell r="B653" t="str"><v>Immobilisations financières  </v></cell></row><row r="654"><cell r="A654"><v>686650</v></cell><cell r="B654" t="str"><v>Valeurs mobilières de placement  </v></cell></row><row r="655"><cell r="A655"><v>687000</v></cell><cell r="B655" t="str"><v>Dotations aux amortissements et aux provisions - Charges exceptionnelles  8Dotations aux provisions pour dépréciation des actifs circulants  </v></cell></row><row r="656"><cell r="A656"><v>687100</v></cell><cell r="B656" t="str"><v>Dotations aux amortissements exceptionnels des immobilisations  </v></cell></row><row r="657"><cell r="A657"><v>687200</v></cell><cell r="B657" t="str"><v>Dotations aux provisions réglementées (immobilisations)  </v></cell></row><row r="658"><cell r="A658"><v>687250</v></cell><cell r="B658" t="str"><v>Amortissements dérogatoires </v></cell></row><row r="659"><cell r="A659"><v>687600</v></cell><cell r="B659" t="str"><v>Dotations aux dépréciations exceptionnelles  </v></cell></row><row r="660"><cell r="A660"><v>691000</v></cell><cell r="B660" t="str"><v> Participation des salariés aux résultats  8 Autres dotations </v></cell></row><row r="661"><cell r="A661"><v>695000</v></cell><cell r="B661" t="str"><v> Impôts sur les bénéfices  </v></cell></row><row r="662"><cell r="A662"><v>695100</v></cell><cell r="B662" t="str"><v> Impôts dus en France </v></cell></row><row r="663"><cell r="A663"><v>695200</v></cell><cell r="B663" t="str"><v> Contribution additionnelle à l'impôt sur les bénéfices  </v></cell></row><row r="664"><cell r="A664"><v>695400</v></cell><cell r="B664" t="str"><v> Impôts dus à l'étranger  </v></cell></row><row r="665"><cell r="A665"><v>696000</v></cell><cell r="B665" t="str"><v> Suppléments d'impôt sur les sociétés liés aux distributions  </v></cell></row><row r="666"><cell r="A666"><v>697000</v></cell><cell r="B666" t="str"><v>Imposition forfaitaire annuelle des sociétés  </v></cell></row><row r="667"><cell r="A667"><v>698000</v></cell><cell r="B667" t="str"><v>Intégration fiscale </v></cell></row><row r="668"><cell r="A668"><v>698100</v></cell><cell r="B668" t="str"><v>Intégration fiscale - Charges  </v></cell></row><row r="669"><cell r="A669"><v>698900</v></cell><cell r="B669" t="str"><v>Intégration fiscale - Produits  </v></cell></row><row r="670"><cell r="A670"><v>699000</v></cell><cell r="B670" t="str"><v>Produits - Reports en arrière des déficits  </v></cell></row><row r="671"><cell r="A671"><v>701000</v></cell><cell r="B671" t="str"><v>VT prod finis </v></cell></row><row r="672"><cell r="A672"><v>701100</v></cell><cell r="B672" t="str"><v>Prod/finis grp A </v></cell></row><row r="673"><cell r="A673"><v>701200</v></cell><cell r="B673" t="str"><v>Prod finis grp B </v></cell></row><row r="674"><cell r="A674"><v>702000</v></cell><cell r="B674" t="str"><v>VT prod intermé  </v></cell></row><row r="675"><cell r="A675"><v>703000</v></cell><cell r="B675" t="str"><v>VT prod/résiduels </v></cell></row><row r="676"><cell r="A676"><v>704000</v></cell><cell r="B676" t="str"><v>Travaux </v></cell></row><row r="677"><cell r="A677"><v>704100</v></cell><cell r="B677" t="str"><v>Travaux de catég /activ A  </v></cell></row><row r="678"><cell r="A678"><v>704200</v></cell><cell r="B678" t="str"><v>Travaux de catégo/activ B </v></cell></row><row r="679"><cell r="A679"><v>705000</v></cell><cell r="B679" t="str"><v>Etudes </v></cell></row><row r="680"><cell r="A680"><v>706000</v></cell><cell r="B680" t="str"><v>Presta de services </v></cell></row><row r="681"><cell r="A681"><v>707000</v></cell><cell r="B681" t="str"><v>VT marchandises </v></cell></row><row r="682"><cell r="A682"><v>707100</v></cell><cell r="B682" t="str"><v>Marchandises grp A </v></cell></row><row r="683"><cell r="A683"><v>708000</v></cell><cell r="B683" t="str"><v>Produits des activités annexes  Ventes de produits intermédiaires  </v></cell></row><row r="684"><cell r="A684"><v>708100</v></cell><cell r="B684" t="str"><v>Produits des services exploités dans l'intérêt du personnel  </v></cell></row><row r="685"><cell r="A685"><v>708200</v></cell><cell r="B685" t="str"><v>Commissions et courtages </v></cell></row><row r="686"><cell r="A686"><v>708300</v></cell><cell r="B686" t="str"><v>Locations diverses </v></cell></row><row r="687"><cell r="A687"><v>708400</v></cell><cell r="B687" t="str"><v>Mise à disposition de personnel facturée  </v></cell></row><row r="688"><cell r="A688"><v>708500</v></cell><cell r="B688" t="str"><v>Ports et frais accessoires facturés  </v></cell></row><row r="689"><cell r="A689"><v>708600</v></cell><cell r="B689" t="str"><v>Bonis sur reprises d'emballages consignés  </v></cell></row><row r="690"><cell r="A690"><v>708700</v></cell><cell r="B690" t="str"><v>Bonificat obte/CLT et primes s/ VT  </v></cell></row><row r="691"><cell r="A691"><v>709000</v></cell><cell r="B691" t="str"><v>RRR accor par l'entreprise  </v></cell></row><row r="692"><cell r="A692"><v>709100</v></cell><cell r="B692" t="str"><v>RRR accor/s VT prod finis</v></cell></row><row r="693"><cell r="A693"><v>709200</v></cell><cell r="B693" t="str"><v>RRR accor/s VT/prod intermé  </v></cell></row><row r="694"><cell r="A694"><v>709400</v></cell><cell r="B694" t="str"><v>RRR accor/s travaux </v></cell></row><row r="695"><cell r="A695"><v>709500</v></cell><cell r="B695" t="str"><v>RRR accor/s études </v></cell></row><row r="696"><cell r="A696"><v>709600</v></cell><cell r="B696" t="str"><v>RRR accor/s presta/servi </v></cell></row><row r="697"><cell r="A697"><v>709700</v></cell><cell r="B697" t="str"><v>RRR accor/s VT de march</v></cell></row><row r="698"><cell r="A698"><v>709800</v></cell><cell r="B698" t="str"><v>RRR accor/s prod/acti annexes  </v></cell></row><row r="699"><cell r="A699"><v>713000</v></cell><cell r="B699" t="str"><v>Varia/stocks (en-cours de prod)  </v></cell></row><row r="700"><cell r="A700"><v>713300</v></cell><cell r="B700" t="str"><v>Varia/en-cours de prod/B  </v></cell></row><row r="701"><cell r="A701"><v>713350</v></cell><cell r="B701" t="str"><v>Variation/travaux en cours</v></cell></row><row r="702"><cell r="A702"><v>713400</v></cell><cell r="B702" t="str"><v>Varia/ en-cours de prod/servi</v></cell></row><row r="703"><cell r="A703"><v>713410</v></cell><cell r="B703" t="str"><v>Etudes en cours </v></cell></row><row r="704"><cell r="A704"><v>713500</v></cell><cell r="B704" t="str"><v>Varia/stocks de prod </v></cell></row><row r="705"><cell r="A705"><v>713510</v></cell><cell r="B705" t="str"><v>Prod intermé </v></cell></row><row r="706"><cell r="A706"><v>713550</v></cell><cell r="B706" t="str"><v>Produits finis </v></cell></row><row r="707"><cell r="A707"><v>713580</v></cell><cell r="B707" t="str"><v>Variation/prod résiduelle</v></cell></row><row r="708"><cell r="A708"><v>721000</v></cell><cell r="B708" t="str"><v>Immobilisations incorporelles Produits en cours </v></cell></row><row r="709"><cell r="A709"><v>722000</v></cell><cell r="B709" t="str"><v>Immobilisations corporelles Travaux en cours </v></cell></row><row r="710"><cell r="A710"><v>751000</v></cell><cell r="B710" t="str"><v>Redevances pour concessions, brevets, licences, marques, procédés, logiciels, droits et valeurs similaires  Prestations de services en cours  </v></cell></row><row r="711"><cell r="A711"><v>751100</v></cell><cell r="B711" t="str"><v>Redevances pour concessions, brevets, licences, marques, procédés, logiciels  </v></cell></row><row r="712"><cell r="A712"><v>751800</v></cell><cell r="B712" t="str"><v>Autres droits et valeurs similaires  </v></cell></row><row r="713"><cell r="A713"><v>752000</v></cell><cell r="B713" t="str"><v>Revenus des immeubles non affectés à des activités professionnelles  </v></cell></row><row r="714"><cell r="A714"><v>753000</v></cell><cell r="B714" t="str"><v>Jetons de présence et rémunérations d'administrateurs, gérants,  </v></cell></row><row r="715"><cell r="A715"><v>754000</v></cell><cell r="B715" t="str"><v>Ristournes perçues des coopératives (provenant des excédents)  Immobilisations incorporelles </v></cell></row><row r="716"><cell r="A716"><v>755000</v></cell><cell r="B716" t="str"><v>Quotes-parts de résultat sur opérations faites en commun  </v></cell></row><row r="717"><cell r="A717"><v>755100</v></cell><cell r="B717" t="str"><v>Quote-part de perte transférée (comptabilité du gérant)  </v></cell></row><row r="718"><cell r="A718"><v>755500</v></cell><cell r="B718" t="str"><v>Quote-part de bénéfice attribuée (comptabilité des associés non-gérants)  </v></cell></row><row r="719"><cell r="A719"><v>756000</v></cell><cell r="B719" t="str"><v>Gain de change</v></cell></row><row r="720"><cell r="A720"><v>758000</v></cell><cell r="B720" t="str"><v>Prod divers de gest</v></cell></row><row r="721"><cell r="A721"><v>761000</v></cell><cell r="B721" t="str"><v>Produits de participations Droits d'auteur et de reproduction  </v></cell></row><row r="722"><cell r="A722"><v>762000</v></cell><cell r="B722" t="str"><v>Produits des autres immobilisations financières  Ristournes perçues des coopératives (provenant des excédents)  </v></cell></row><row r="723"><cell r="A723"><v>762600</v></cell><cell r="B723" t="str"><v>Revenus des prêts </v></cell></row><row r="724"><cell r="A724"><v>763000</v></cell><cell r="B724" t="str"><v>Revenus des autres créances </v></cell></row><row r="725"><cell r="A725"><v>763100</v></cell><cell r="B725" t="str"><v>Revenus des créances commerciales  </v></cell></row><row r="726"><cell r="A726"><v>763800</v></cell><cell r="B726" t="str"><v>Revenus des créances diverses  </v></cell></row><row r="727"><cell r="A727"><v>764000</v></cell><cell r="B727" t="str"><v>Revenus des valeurs mobilières de placement  </v></cell></row><row r="728"><cell r="A728"><v>765000</v></cell><cell r="B728" t="str"><v>Escomptes obtenus </v></cell></row><row r="729"><cell r="A729"><v>766000</v></cell><cell r="B729" t="str"><v>Gains de change </v></cell></row><row r="730"><cell r="A730"><v>767000</v></cell><cell r="B730" t="str"><v>Produits nets sur cessions de valeurs mobilières de placement  Produits des autres immobilisations financières  </v></cell></row><row r="731"><cell r="A731"><v>768000</v></cell><cell r="B731" t="str"><v>Autres produits financiers Revenus des titres immobilisés  </v></cell></row><row r="732"><cell r="A732"><v>771000</v></cell><cell r="B732" t="str"><v>Produits exceptionnels sur opérations de gestion  </v></cell></row><row r="733"><cell r="A733"><v>771100</v></cell><cell r="B733" t="str"><v>Dédits et pénalités perçus sur achats et sur ventes  </v></cell></row><row r="734"><cell r="A734"><v>771300</v></cell><cell r="B734" t="str"><v>Libéralités reçues  </v></cell></row><row r="735"><cell r="A735"><v>771700</v></cell><cell r="B735" t="str"><v>Dégrèvements d'impôts autres qu'impôts sur les bénéfices  </v></cell></row><row r="736"><cell r="A736"><v>771800</v></cell><cell r="B736" t="str"><v>Autres produits exceptionnels sur opérations de gestion  </v></cell></row><row r="737"><cell r="A737"><v>772000</v></cell><cell r="B737" t="str"><v>(Compte à la disposition des entités pour enregistrer, en cours d'exercice, les produits sur exercices antérieurs)  </v></cell></row><row r="738"><cell r="A738"><v>775000</v></cell><cell r="B738" t="str"><v>Produits des cessions d'éléments d'actif  </v></cell></row><row r="739"><cell r="A739"><v>775100</v></cell><cell r="B739" t="str"><v>Immobilisations incorporelles  </v></cell></row><row r="740"><cell r="A740"><v>775200</v></cell><cell r="B740" t="str"><v>Pdts/cessions élts d'actif immo corpo</v></cell></row><row r="741"><cell r="A741"><v>775600</v></cell><cell r="B741" t="str"><v>Immobilisations financières  </v></cell></row><row r="742"><cell r="A742"><v>775800</v></cell><cell r="B742" t="str"><v>Autres éléments d'actif  </v></cell></row><row r="743"><cell r="A743"><v>777000</v></cell><cell r="B743" t="str"><v>Quote-part des subventions d'investissement virée au résultat de l'exercice </v></cell></row><row r="744"><cell r="A744"><v>778000</v></cell><cell r="B744" t="str"><v>Autres produits exceptionnels  </v></cell></row><row r="745"><cell r="A745"><v>778100</v></cell><cell r="B745" t="str"><v>Bonis provenant de clauses d'indexation  </v></cell></row><row r="746"><cell r="A746"><v>778200</v></cell><cell r="B746" t="str"><v>Lots </v></cell></row><row r="747"><cell r="A747"><v>778300</v></cell><cell r="B747" t="str"><v>Bonis provenant du rachat par l'entreprise d'actions et d'obligations émises par elle-même  </v></cell></row><row r="748"><cell r="A748"><v>778800</v></cell><cell r="B748" t="str"><v>Produits exceptionnels divers  </v></cell></row><row r="749"><cell r="A749"><v>781000</v></cell><cell r="B749" t="str"><v>Reprises sur amortissements et provisions (à inscrire dans les produits d'exploitation)  </v></cell></row><row r="750"><cell r="A750"><v>781110</v></cell><cell r="B750" t="str"><v>Immobilisations incorporelles  </v></cell></row><row r="751"><cell r="A751"><v>781120</v></cell><cell r="B751" t="str"><v>Immobilisations corporelles </v></cell></row><row r="752"><cell r="A752"><v>781500</v></cell><cell r="B752" t="str"><v>Reprises sur provisions pour risques et charges d'exploitation  </v></cell></row><row r="753"><cell r="A753"><v>781600</v></cell><cell r="B753" t="str"><v>Reprises s/déprécia/immo incorpo/corpo  </v></cell></row><row r="754"><cell r="A754"><v>781620</v></cell><cell r="B754" t="str"><v>Immobilisations corporelles </v></cell></row><row r="755"><cell r="A755"><v>781700</v></cell><cell r="B755" t="str"><v>Reprise sur dépréciation des actifs circulant</v></cell></row><row r="756"><cell r="A756"><v>781730</v></cell><cell r="B756" t="str"><v>Stocks et en-cours </v></cell></row><row r="757"><cell r="A757"><v>781740</v></cell><cell r="B757" t="str"><v>Créances </v></cell></row><row r="758"><cell r="A758"><v>786000</v></cell><cell r="B758" t="str"><v>Reprises sur provisions pour risques (à inscrire dans les produits financiers)  </v></cell></row><row r="759"><cell r="A759"><v>786500</v></cell><cell r="B759" t="str"><v>Reprises sur provisions pour risques et charges financiers  </v></cell></row><row r="760"><cell r="A760"><v>786600</v></cell><cell r="B760" t="str"><v>Reprises sur provisions pour dépréciation des éléments financiers  </v></cell></row><row r="761"><cell r="A761"><v>786620</v></cell><cell r="B761" t="str"><v>Immobilisations financières  </v></cell></row><row r="762"><cell r="A762"><v>786650</v></cell><cell r="B762" t="str"><v>Valeurs mobilières de placements  </v></cell></row><row r="763"><cell r="A763"><v>787000</v></cell><cell r="B763" t="str"><v>Reprises sur provisions (à inscrire dans les produits exceptionnels)  7 Immobilisations incorporelles  </v></cell></row><row r="764"><cell r="A764"><v>787260</v></cell><cell r="B764" t="str"><v>Provision spéciale de réévaluation  </v></cell></row><row r="765"><cell r="A765"><v>787270</v></cell><cell r="B765" t="str"><v>Plus-values réinvesties  </v></cell></row><row r="766"><cell r="A766"><v>787300</v></cell><cell r="B766" t="str"><v>Reprises sur provisions réglementées (stocks)  </v></cell></row><row r="767"><cell r="A767"><v>787400</v></cell><cell r="B767" t="str"><v>Reprises sur autres provisions réglementées  </v></cell></row><row r="768"><cell r="A768"><v>787500</v></cell><cell r="B768" t="str"><v>Reprises sur provisions pour risques et charges exceptionnels  </v></cell></row><row r="769"><cell r="A769"><v>787600</v></cell><cell r="B769" t="str"><v>Reprises sur dépréciations exceptionnelles  </v></cell></row><row r="770"><cell r="A770"><v>791000</v></cell><cell r="B770" t="str"><v>Transferts de charges d'exploitation  </v></cell></row><row r="771"><cell r="A771"><v>796000</v></cell><cell r="B771" t="str"><v>Transferts de charges financières  </v></cell></row><row r="772"><cell r="A772"><v>797000</v></cell><cell r="B772" t="str"><v>Transferts de charges exceptionnelles  </v></cell></row><row r="773"><cell r="A773"><v>801000</v></cell><cell r="B773" t="str"><v>Engagements donnés par l'entité</v></cell></row><row r="774"><cell r="A774"><v>801100</v></cell><cell r="B774" t="str"><v>Avals, cautions, garanties</v></cell></row><row r="775"><cell r="A775"><v>801400</v></cell><cell r="B775" t="str"><v>Effets circulant sous l'endos de l'entité</v></cell></row><row r="776"><cell r="A776"><v>801600</v></cell><cell r="B776" t="str"><v>Redevances crédit-bail restant à courir</v></cell></row><row r="777"><cell r="A777"><v>801650</v></cell><cell r="B777" t="str"><v>Crédit-bail immobilier</v></cell></row><row r="778"><cell r="A778"><v>801800</v></cell><cell r="B778" t="str"><v>Autres engagements donnés</v></cell></row><row r="779"><cell r="A779"><v>802000</v></cell><cell r="B779" t="str"><v>Engagements reçus par l'entité</v></cell></row><row r="780"><cell r="A780"><v>802100</v></cell><cell r="B780" t="str"><v>Avals, cautions, garanties</v></cell></row><row r="781"><cell r="A781"><v>802400</v></cell><cell r="B781" t="str"><v>Créances escomptées non échues</v></cell></row><row r="782"><cell r="A782"><v>802600</v></cell><cell r="B782" t="str"><v>Engagements reçus pour utilisation en crédit-bail</v></cell></row><row r="783"><cell r="A783"><v>802610</v></cell><cell r="B783" t="str"><v>Crédit-bail mobilier</v></cell></row><row r="784"><cell r="A784"><v>802650</v></cell><cell r="B784" t="str"><v>Crédit-bail immobilier </v></cell></row><row r="785"><cell r="A785"><v>802800</v></cell><cell r="B785" t="str"><v>Autres engagements reçus</v></cell></row><row r="786"><cell r="A786"><v>809000</v></cell><cell r="B786" t="str"><v>Contrepartie des engagements </v></cell></row><row r="787"><cell r="A787"><v>809100</v></cell><cell r="B787" t="str"><v>Contrepartie 8</v></cell></row><row r="788"><cell r="A788"><v>809200</v></cell><cell r="B788" t="str"><v>Contrepartie 8</v></cell></row><row r="789"><cell r="A789"><v>880000</v></cell><cell r="B789" t="str"><v>Résultat en instance d'affectation</v></cell></row><row r="790"><cell r="A790"><v>890000</v></cell><cell r="B790" t="str"><v>Bilan</v></cell></row></sheetData><sheetData sheetId="1"></sheetData><sheetData sheetId="2"></sheetData><sheetData sheetId="3"></sheetData><sheetData sheetId="4"></sheetData><sheetData sheetId="5"></sheetData><sheetData sheetId="6"></sheetData><sheetData sheetId="7"></sheetData><sheetData sheetId="8"></sheetData><sheetData sheetId="9"></sheetData><sheetData sheetId="10"></sheetData><sheetData sheetId="11"></sheetData><sheetData sheetId="12"></sheetData><sheetData sheetId="13"></sheetData><sheetData sheetId="14"></sheetData></sheetDataSet></externalBook></externalLink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I2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8" activeCellId="0" sqref="A8"/>
    </sheetView>
  </sheetViews>
  <sheetFormatPr defaultColWidth="11.43359375" defaultRowHeight="15" zeroHeight="false" outlineLevelRow="0" outlineLevelCol="0"/>
  <cols>
    <col collapsed="false" customWidth="true" hidden="false" outlineLevel="0" max="4" min="4" style="0" width="22.86"/>
    <col collapsed="false" customWidth="true" hidden="false" outlineLevel="0" max="5" min="5" style="0" width="23.86"/>
    <col collapsed="false" customWidth="true" hidden="false" outlineLevel="0" max="7" min="7" style="0" width="14.28"/>
  </cols>
  <sheetData>
    <row r="1" customFormat="false" ht="23.2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</row>
    <row r="2" customFormat="false" ht="15" hidden="false" customHeight="false" outlineLevel="0" collapsed="false">
      <c r="A2" s="2" t="s">
        <v>1</v>
      </c>
      <c r="B2" s="2" t="s">
        <v>2</v>
      </c>
      <c r="C2" s="2" t="s">
        <v>3</v>
      </c>
      <c r="D2" s="2"/>
      <c r="E2" s="2" t="s">
        <v>4</v>
      </c>
      <c r="F2" s="2" t="s">
        <v>5</v>
      </c>
      <c r="G2" s="2" t="s">
        <v>6</v>
      </c>
    </row>
    <row r="3" customFormat="false" ht="15" hidden="false" customHeight="false" outlineLevel="0" collapsed="false">
      <c r="A3" s="3"/>
      <c r="B3" s="4"/>
      <c r="C3" s="5" t="s">
        <v>7</v>
      </c>
      <c r="D3" s="5" t="s">
        <v>8</v>
      </c>
      <c r="E3" s="4"/>
      <c r="F3" s="4"/>
      <c r="G3" s="4"/>
    </row>
    <row r="4" customFormat="false" ht="13.8" hidden="false" customHeight="false" outlineLevel="0" collapsed="false">
      <c r="A4" s="6" t="s">
        <v>9</v>
      </c>
      <c r="B4" s="7" t="n">
        <v>44242</v>
      </c>
      <c r="C4" s="6" t="n">
        <v>707000</v>
      </c>
      <c r="D4" s="6" t="str">
        <f aca="false">VLOOKUP(C4,'[1]Plan comptable A'!$A$1:$B$1048576,2,0)</f>
        <v>VT marchandises </v>
      </c>
      <c r="E4" s="6" t="s">
        <v>10</v>
      </c>
      <c r="F4" s="8" t="n">
        <v>1500</v>
      </c>
      <c r="G4" s="8"/>
      <c r="I4" s="9" t="n">
        <f aca="false">IF(C4='grand livre'!$C$2,B4,"")</f>
        <v>44242</v>
      </c>
    </row>
    <row r="5" customFormat="false" ht="13.8" hidden="false" customHeight="false" outlineLevel="0" collapsed="false">
      <c r="A5" s="10" t="s">
        <v>9</v>
      </c>
      <c r="B5" s="11" t="n">
        <v>44252</v>
      </c>
      <c r="C5" s="10" t="n">
        <v>706000</v>
      </c>
      <c r="D5" s="10" t="str">
        <f aca="false">VLOOKUP(C5,'[1]Plan comptable A'!$A$1:$B$1048576,2,0)</f>
        <v>Presta de services </v>
      </c>
      <c r="E5" s="10" t="s">
        <v>11</v>
      </c>
      <c r="F5" s="12"/>
      <c r="G5" s="12"/>
      <c r="I5" s="9" t="str">
        <f aca="false">IF(C5='grand livre'!$C$2,B5,"")</f>
        <v/>
      </c>
    </row>
    <row r="6" customFormat="false" ht="13.8" hidden="false" customHeight="false" outlineLevel="0" collapsed="false">
      <c r="A6" s="10" t="s">
        <v>9</v>
      </c>
      <c r="B6" s="11" t="n">
        <v>43863</v>
      </c>
      <c r="C6" s="10" t="n">
        <v>707000</v>
      </c>
      <c r="D6" s="10" t="str">
        <f aca="false">VLOOKUP(C6,'[1]Plan comptable A'!$A$1:$B$1048576,2,0)</f>
        <v>VT marchandises </v>
      </c>
      <c r="E6" s="10" t="s">
        <v>12</v>
      </c>
      <c r="F6" s="12" t="n">
        <v>1200</v>
      </c>
      <c r="G6" s="12"/>
      <c r="I6" s="9" t="n">
        <f aca="false">IF(C6='grand livre'!$C$2,B6,"")</f>
        <v>43863</v>
      </c>
    </row>
    <row r="7" customFormat="false" ht="35.05" hidden="false" customHeight="false" outlineLevel="0" collapsed="false">
      <c r="A7" s="10" t="s">
        <v>9</v>
      </c>
      <c r="B7" s="11" t="n">
        <v>44321</v>
      </c>
      <c r="C7" s="10" t="n">
        <v>708000</v>
      </c>
      <c r="D7" s="10" t="str">
        <f aca="false">VLOOKUP(C7,'[1]Plan comptable A'!$A$1:$B$1048576,2,0)</f>
        <v>Produits des activités annexes  Ventes de produits intermédiaires  </v>
      </c>
      <c r="E7" s="10" t="s">
        <v>13</v>
      </c>
      <c r="F7" s="12" t="n">
        <v>451</v>
      </c>
      <c r="G7" s="12"/>
      <c r="I7" s="9" t="str">
        <f aca="false">IF(C7='grand livre'!$C$2,B7,"")</f>
        <v/>
      </c>
    </row>
    <row r="8" customFormat="false" ht="13.8" hidden="false" customHeight="false" outlineLevel="0" collapsed="false">
      <c r="A8" s="10" t="s">
        <v>9</v>
      </c>
      <c r="B8" s="11" t="n">
        <v>44415</v>
      </c>
      <c r="C8" s="10" t="n">
        <v>707000</v>
      </c>
      <c r="D8" s="10" t="str">
        <f aca="false">VLOOKUP(C8,'[1]Plan comptable A'!$A$1:$B$1048576,2,0)</f>
        <v>VT marchandises </v>
      </c>
      <c r="E8" s="10" t="s">
        <v>14</v>
      </c>
      <c r="F8" s="12" t="n">
        <v>7000</v>
      </c>
      <c r="G8" s="12"/>
      <c r="I8" s="9" t="n">
        <f aca="false">IF(C8='grand livre'!$C$2,B8,"")</f>
        <v>44415</v>
      </c>
    </row>
    <row r="9" customFormat="false" ht="13.8" hidden="false" customHeight="false" outlineLevel="0" collapsed="false">
      <c r="A9" s="10" t="s">
        <v>15</v>
      </c>
      <c r="B9" s="11" t="n">
        <v>44416</v>
      </c>
      <c r="C9" s="10" t="n">
        <v>707000</v>
      </c>
      <c r="D9" s="10" t="str">
        <f aca="false">VLOOKUP(C9,'[1]Plan comptable A'!$A$1:$B$1048576,2,0)</f>
        <v>VT marchandises </v>
      </c>
      <c r="E9" s="10" t="s">
        <v>16</v>
      </c>
      <c r="F9" s="12"/>
      <c r="G9" s="12" t="n">
        <v>9000</v>
      </c>
      <c r="I9" s="9" t="n">
        <f aca="false">IF(C9='grand livre'!$C$2,B9,"")</f>
        <v>44416</v>
      </c>
    </row>
    <row r="10" customFormat="false" ht="13.8" hidden="false" customHeight="false" outlineLevel="0" collapsed="false">
      <c r="A10" s="10"/>
      <c r="B10" s="11"/>
      <c r="C10" s="10"/>
      <c r="D10" s="10" t="e">
        <f aca="false">VLOOKUP(C10,'[1]Plan comptable A'!$A$1:$B$1048576,2,0)</f>
        <v>#N/A</v>
      </c>
      <c r="E10" s="10"/>
      <c r="F10" s="12"/>
      <c r="G10" s="12"/>
      <c r="I10" s="9" t="str">
        <f aca="false">IF(C10='grand livre'!$C$2,B10,"")</f>
        <v/>
      </c>
    </row>
    <row r="11" customFormat="false" ht="13.8" hidden="false" customHeight="false" outlineLevel="0" collapsed="false">
      <c r="A11" s="10"/>
      <c r="B11" s="11"/>
      <c r="C11" s="10"/>
      <c r="D11" s="10" t="e">
        <f aca="false">VLOOKUP(C11,'[1]Plan comptable A'!$A$1:$B$1048576,2,0)</f>
        <v>#N/A</v>
      </c>
      <c r="E11" s="10"/>
      <c r="F11" s="12"/>
      <c r="G11" s="12"/>
      <c r="I11" s="9" t="str">
        <f aca="false">IF(C11='grand livre'!$C$2,B11,"")</f>
        <v/>
      </c>
    </row>
    <row r="12" customFormat="false" ht="13.8" hidden="false" customHeight="false" outlineLevel="0" collapsed="false">
      <c r="A12" s="10"/>
      <c r="B12" s="11"/>
      <c r="C12" s="10"/>
      <c r="D12" s="10" t="e">
        <f aca="false">VLOOKUP(C12,'[1]Plan comptable A'!$A$1:$B$1048576,2,0)</f>
        <v>#N/A</v>
      </c>
      <c r="E12" s="10"/>
      <c r="F12" s="12"/>
      <c r="G12" s="12"/>
      <c r="I12" s="9" t="str">
        <f aca="false">IF(C12='grand livre'!$C$2,B12,"")</f>
        <v/>
      </c>
    </row>
    <row r="13" customFormat="false" ht="13.8" hidden="false" customHeight="false" outlineLevel="0" collapsed="false">
      <c r="A13" s="10"/>
      <c r="B13" s="11"/>
      <c r="C13" s="10"/>
      <c r="D13" s="10" t="e">
        <f aca="false">VLOOKUP(C13,'[1]Plan comptable A'!$A$1:$B$1048576,2,0)</f>
        <v>#N/A</v>
      </c>
      <c r="E13" s="10"/>
      <c r="F13" s="12"/>
      <c r="G13" s="12"/>
      <c r="I13" s="9" t="str">
        <f aca="false">IF(C13='grand livre'!$C$2,B13,"")</f>
        <v/>
      </c>
    </row>
    <row r="14" customFormat="false" ht="13.8" hidden="false" customHeight="false" outlineLevel="0" collapsed="false">
      <c r="A14" s="10"/>
      <c r="B14" s="11"/>
      <c r="C14" s="10"/>
      <c r="D14" s="10" t="e">
        <f aca="false">VLOOKUP(C14,'[1]Plan comptable A'!$A$1:$B$1048576,2,0)</f>
        <v>#N/A</v>
      </c>
      <c r="E14" s="10"/>
      <c r="F14" s="12"/>
      <c r="G14" s="12"/>
      <c r="I14" s="9" t="str">
        <f aca="false">IF(C14='grand livre'!$C$2,B14,"")</f>
        <v/>
      </c>
    </row>
    <row r="15" customFormat="false" ht="13.8" hidden="false" customHeight="false" outlineLevel="0" collapsed="false">
      <c r="A15" s="10"/>
      <c r="B15" s="11"/>
      <c r="C15" s="10"/>
      <c r="D15" s="10" t="e">
        <f aca="false">VLOOKUP(C15,'[1]Plan comptable A'!$A$1:$B$1048576,2,0)</f>
        <v>#N/A</v>
      </c>
      <c r="E15" s="10"/>
      <c r="F15" s="12"/>
      <c r="G15" s="12"/>
      <c r="I15" s="9" t="str">
        <f aca="false">IF(C15='grand livre'!$C$2,B15,"")</f>
        <v/>
      </c>
    </row>
    <row r="16" customFormat="false" ht="13.8" hidden="false" customHeight="false" outlineLevel="0" collapsed="false">
      <c r="A16" s="10"/>
      <c r="B16" s="11"/>
      <c r="C16" s="10"/>
      <c r="D16" s="10" t="e">
        <f aca="false">VLOOKUP(C16,'[1]Plan comptable A'!$A$1:$B$1048576,2,0)</f>
        <v>#N/A</v>
      </c>
      <c r="E16" s="10"/>
      <c r="F16" s="12"/>
      <c r="G16" s="12"/>
      <c r="I16" s="9" t="str">
        <f aca="false">IF(C16='grand livre'!$C$2,B16,"")</f>
        <v/>
      </c>
    </row>
    <row r="17" customFormat="false" ht="13.8" hidden="false" customHeight="false" outlineLevel="0" collapsed="false">
      <c r="A17" s="10"/>
      <c r="B17" s="11"/>
      <c r="C17" s="10"/>
      <c r="D17" s="10" t="e">
        <f aca="false">VLOOKUP(C17,'[1]Plan comptable A'!$A$1:$B$1048576,2,0)</f>
        <v>#N/A</v>
      </c>
      <c r="E17" s="10"/>
      <c r="F17" s="12"/>
      <c r="G17" s="12"/>
      <c r="I17" s="9" t="str">
        <f aca="false">IF(C17='grand livre'!$C$2,B17,"")</f>
        <v/>
      </c>
    </row>
    <row r="18" customFormat="false" ht="13.8" hidden="false" customHeight="false" outlineLevel="0" collapsed="false">
      <c r="A18" s="10"/>
      <c r="B18" s="11"/>
      <c r="C18" s="10"/>
      <c r="D18" s="10" t="e">
        <f aca="false">VLOOKUP(C18,'[1]Plan comptable A'!$A$1:$B$1048576,2,0)</f>
        <v>#N/A</v>
      </c>
      <c r="E18" s="10"/>
      <c r="F18" s="12"/>
      <c r="G18" s="12"/>
      <c r="I18" s="9" t="str">
        <f aca="false">IF(C18='grand livre'!$C$2,B18,"")</f>
        <v/>
      </c>
    </row>
    <row r="19" customFormat="false" ht="13.8" hidden="false" customHeight="false" outlineLevel="0" collapsed="false">
      <c r="A19" s="10"/>
      <c r="B19" s="11"/>
      <c r="C19" s="10"/>
      <c r="D19" s="10" t="e">
        <f aca="false">VLOOKUP(C19,'[1]Plan comptable A'!$A$1:$B$1048576,2,0)</f>
        <v>#N/A</v>
      </c>
      <c r="E19" s="10"/>
      <c r="F19" s="12"/>
      <c r="G19" s="12"/>
      <c r="I19" s="9" t="str">
        <f aca="false">IF(C19='grand livre'!$C$2,B19,"")</f>
        <v/>
      </c>
    </row>
    <row r="20" customFormat="false" ht="13.8" hidden="false" customHeight="false" outlineLevel="0" collapsed="false">
      <c r="A20" s="10"/>
      <c r="B20" s="11"/>
      <c r="C20" s="10"/>
      <c r="D20" s="10" t="e">
        <f aca="false">VLOOKUP(C20,'[1]Plan comptable A'!$A$1:$B$1048576,2,0)</f>
        <v>#N/A</v>
      </c>
      <c r="E20" s="10"/>
      <c r="F20" s="12"/>
      <c r="G20" s="12"/>
      <c r="I20" s="9" t="str">
        <f aca="false">IF(C20='grand livre'!$C$2,B20,"")</f>
        <v/>
      </c>
    </row>
    <row r="21" customFormat="false" ht="13.8" hidden="false" customHeight="false" outlineLevel="0" collapsed="false">
      <c r="A21" s="10"/>
      <c r="B21" s="11"/>
      <c r="C21" s="10"/>
      <c r="D21" s="10" t="e">
        <f aca="false">VLOOKUP(C21,'[1]Plan comptable A'!$A$1:$B$1048576,2,0)</f>
        <v>#N/A</v>
      </c>
      <c r="E21" s="10"/>
      <c r="F21" s="12"/>
      <c r="G21" s="12"/>
      <c r="I21" s="9" t="str">
        <f aca="false">IF(C21='grand livre'!$C$2,B21,"")</f>
        <v/>
      </c>
    </row>
    <row r="22" customFormat="false" ht="13.8" hidden="false" customHeight="false" outlineLevel="0" collapsed="false">
      <c r="A22" s="10"/>
      <c r="B22" s="11"/>
      <c r="C22" s="10"/>
      <c r="D22" s="10" t="e">
        <f aca="false">VLOOKUP(C22,'[1]Plan comptable A'!$A$1:$B$1048576,2,0)</f>
        <v>#N/A</v>
      </c>
      <c r="E22" s="10"/>
      <c r="F22" s="12"/>
      <c r="G22" s="12"/>
      <c r="I22" s="9" t="str">
        <f aca="false">IF(C22='grand livre'!$C$2,B22,"")</f>
        <v/>
      </c>
    </row>
    <row r="23" customFormat="false" ht="13.8" hidden="false" customHeight="false" outlineLevel="0" collapsed="false">
      <c r="A23" s="10"/>
      <c r="B23" s="11"/>
      <c r="C23" s="10"/>
      <c r="D23" s="10" t="e">
        <f aca="false">VLOOKUP(C23,'[1]Plan comptable A'!$A$1:$B$1048576,2,0)</f>
        <v>#N/A</v>
      </c>
      <c r="E23" s="10"/>
      <c r="F23" s="12"/>
      <c r="G23" s="12"/>
      <c r="I23" s="9" t="str">
        <f aca="false">IF(C23='grand livre'!$C$2,B23,"")</f>
        <v/>
      </c>
    </row>
    <row r="24" customFormat="false" ht="15" hidden="false" customHeight="false" outlineLevel="0" collapsed="false">
      <c r="A24" s="13"/>
      <c r="B24" s="14"/>
      <c r="C24" s="14"/>
      <c r="D24" s="14"/>
      <c r="E24" s="15" t="s">
        <v>17</v>
      </c>
      <c r="F24" s="16" t="n">
        <f aca="false">SUM(F4:F23)</f>
        <v>10151</v>
      </c>
      <c r="G24" s="16" t="n">
        <f aca="false">SUM(G4:G23)</f>
        <v>9000</v>
      </c>
    </row>
  </sheetData>
  <mergeCells count="2">
    <mergeCell ref="A1:G1"/>
    <mergeCell ref="C2:D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1" activeCellId="0" sqref="A21"/>
    </sheetView>
  </sheetViews>
  <sheetFormatPr defaultColWidth="11.43359375" defaultRowHeight="15" zeroHeight="false" outlineLevelRow="0" outlineLevelCol="0"/>
  <cols>
    <col collapsed="false" customWidth="true" hidden="false" outlineLevel="0" max="1" min="1" style="0" width="9.91"/>
    <col collapsed="false" customWidth="true" hidden="false" outlineLevel="0" max="2" min="2" style="0" width="6.01"/>
    <col collapsed="false" customWidth="true" hidden="false" outlineLevel="0" max="3" min="3" style="0" width="23.28"/>
    <col collapsed="false" customWidth="true" hidden="false" outlineLevel="0" max="5" min="5" style="0" width="8.29"/>
    <col collapsed="false" customWidth="true" hidden="false" outlineLevel="0" max="6" min="6" style="0" width="7.29"/>
    <col collapsed="false" customWidth="true" hidden="false" outlineLevel="0" max="7" min="7" style="0" width="10.71"/>
    <col collapsed="false" customWidth="true" hidden="false" outlineLevel="0" max="8" min="8" style="0" width="6.15"/>
    <col collapsed="false" customWidth="true" hidden="false" outlineLevel="0" max="9" min="9" style="0" width="16.57"/>
    <col collapsed="false" customWidth="true" hidden="false" outlineLevel="0" max="10" min="10" style="0" width="11.71"/>
  </cols>
  <sheetData>
    <row r="1" customFormat="false" ht="23.25" hidden="false" customHeight="true" outlineLevel="0" collapsed="false">
      <c r="A1" s="17" t="s">
        <v>18</v>
      </c>
      <c r="B1" s="17"/>
      <c r="C1" s="17"/>
      <c r="D1" s="17"/>
      <c r="E1" s="17"/>
      <c r="F1" s="17"/>
      <c r="G1" s="17"/>
      <c r="H1" s="17"/>
      <c r="I1" s="17"/>
      <c r="J1" s="17"/>
      <c r="K1" s="17"/>
    </row>
    <row r="2" customFormat="false" ht="18.55" hidden="false" customHeight="false" outlineLevel="0" collapsed="false">
      <c r="A2" s="18" t="s">
        <v>5</v>
      </c>
      <c r="B2" s="18"/>
      <c r="C2" s="19" t="n">
        <v>707000</v>
      </c>
      <c r="D2" s="20" t="str">
        <f aca="false">VLOOKUP(C2,'[1]Plan comptable A'!$A$1:$B$1048576,2,0)</f>
        <v>VT marchandises </v>
      </c>
      <c r="E2" s="21"/>
      <c r="F2" s="21"/>
      <c r="G2" s="21"/>
      <c r="H2" s="22"/>
      <c r="I2" s="22"/>
      <c r="J2" s="18" t="s">
        <v>6</v>
      </c>
      <c r="K2" s="22"/>
    </row>
    <row r="3" customFormat="false" ht="15" hidden="false" customHeight="false" outlineLevel="0" collapsed="false">
      <c r="A3" s="23" t="s">
        <v>2</v>
      </c>
      <c r="B3" s="23" t="s">
        <v>19</v>
      </c>
      <c r="C3" s="23" t="s">
        <v>4</v>
      </c>
      <c r="D3" s="23" t="s">
        <v>20</v>
      </c>
      <c r="E3" s="23" t="s">
        <v>21</v>
      </c>
      <c r="F3" s="24"/>
      <c r="G3" s="23" t="s">
        <v>2</v>
      </c>
      <c r="H3" s="23" t="s">
        <v>19</v>
      </c>
      <c r="I3" s="23" t="s">
        <v>4</v>
      </c>
      <c r="J3" s="23" t="s">
        <v>20</v>
      </c>
      <c r="K3" s="23" t="s">
        <v>21</v>
      </c>
    </row>
    <row r="4" customFormat="false" ht="13.8" hidden="false" customHeight="false" outlineLevel="0" collapsed="false">
      <c r="A4" s="25" t="n">
        <f aca="true">IF(ISERROR(SMALL(journal!$I$4:$I$23,ROW()-3)),"",IF(INDIRECT("journal!A"&amp;MATCH(SMALL(journal!$I$4:$I$23,ROW()-3),journal!I:I,0),1)&lt;&gt;"ven","",INDIRECT("journal!B"&amp;MATCH(SMALL(journal!$I$4:$I$23,ROW()-3),journal!I:I,0),1)))</f>
        <v>43863</v>
      </c>
      <c r="B4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>ven</v>
      </c>
      <c r="C4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>kjgjgkgki</v>
      </c>
      <c r="D4" s="26" t="n">
        <f aca="true">IF(ISERROR(SMALL(journal!$I$4:$I$23,ROW()-3)),"",IF(INDIRECT("journal!A"&amp;MATCH(SMALL(journal!$I$4:$I$23,ROW()-3),journal!I:I,0),1)&lt;&gt;"ven","",INDIRECT("journal!F"&amp;MATCH(SMALL(journal!$I$4:$I$23,ROW()-3),journal!I:I,0),1)))</f>
        <v>1200</v>
      </c>
      <c r="E4" s="27"/>
      <c r="F4" s="24"/>
      <c r="G4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4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4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4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4" s="28"/>
    </row>
    <row r="5" customFormat="false" ht="13.8" hidden="false" customHeight="false" outlineLevel="0" collapsed="false">
      <c r="A5" s="25" t="n">
        <f aca="true">IF(ISERROR(SMALL(journal!$I$4:$I$23,ROW()-3)),"",IF(INDIRECT("journal!A"&amp;MATCH(SMALL(journal!$I$4:$I$23,ROW()-3),journal!I:I,0),1)&lt;&gt;"ven","",INDIRECT("journal!B"&amp;MATCH(SMALL(journal!$I$4:$I$23,ROW()-3),journal!I:I,0),1)))</f>
        <v>44242</v>
      </c>
      <c r="B5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>ven</v>
      </c>
      <c r="C5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>marchendises</v>
      </c>
      <c r="D5" s="26" t="n">
        <f aca="true">IF(ISERROR(SMALL(journal!$I$4:$I$23,ROW()-3)),"",IF(INDIRECT("journal!A"&amp;MATCH(SMALL(journal!$I$4:$I$23,ROW()-3),journal!I:I,0),1)&lt;&gt;"ven","",INDIRECT("journal!F"&amp;MATCH(SMALL(journal!$I$4:$I$23,ROW()-3),journal!I:I,0),1)))</f>
        <v>1500</v>
      </c>
      <c r="E5" s="27"/>
      <c r="F5" s="24"/>
      <c r="G5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5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5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5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5" s="28"/>
    </row>
    <row r="6" customFormat="false" ht="13.8" hidden="false" customHeight="false" outlineLevel="0" collapsed="false">
      <c r="A6" s="25" t="n">
        <f aca="true">IF(ISERROR(SMALL(journal!$I$4:$I$23,ROW()-3)),"",IF(INDIRECT("journal!A"&amp;MATCH(SMALL(journal!$I$4:$I$23,ROW()-3),journal!I:I,0),1)&lt;&gt;"ven","",INDIRECT("journal!B"&amp;MATCH(SMALL(journal!$I$4:$I$23,ROW()-3),journal!I:I,0),1)))</f>
        <v>44415</v>
      </c>
      <c r="B6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>ven</v>
      </c>
      <c r="C6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>irun</v>
      </c>
      <c r="D6" s="26" t="n">
        <f aca="true">IF(ISERROR(SMALL(journal!$I$4:$I$23,ROW()-3)),"",IF(INDIRECT("journal!A"&amp;MATCH(SMALL(journal!$I$4:$I$23,ROW()-3),journal!I:I,0),1)&lt;&gt;"ven","",INDIRECT("journal!F"&amp;MATCH(SMALL(journal!$I$4:$I$23,ROW()-3),journal!I:I,0),1)))</f>
        <v>7000</v>
      </c>
      <c r="E6" s="27"/>
      <c r="F6" s="24"/>
      <c r="G6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6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6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6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6" s="28"/>
    </row>
    <row r="7" customFormat="false" ht="13.8" hidden="false" customHeight="false" outlineLevel="0" collapsed="false">
      <c r="A7" s="25" t="str">
        <f aca="true">IF(ISERROR(SMALL(journal!$I$4:$I$23,ROW()-3)),"",IF(INDIRECT("journal!A"&amp;MATCH(SMALL(journal!$I$4:$I$23,ROW()-3),journal!I:I,0),1)&lt;&gt;"ven","",INDIRECT("journal!B"&amp;MATCH(SMALL(journal!$I$4:$I$23,ROW()-3),journal!I:I,0),1)))</f>
        <v/>
      </c>
      <c r="B7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/>
      </c>
      <c r="C7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/>
      </c>
      <c r="D7" s="26" t="str">
        <f aca="true">IF(ISERROR(SMALL(journal!$I$4:$I$23,ROW()-3)),"",IF(INDIRECT("journal!A"&amp;MATCH(SMALL(journal!$I$4:$I$23,ROW()-3),journal!I:I,0),1)&lt;&gt;"ven","",INDIRECT("journal!F"&amp;MATCH(SMALL(journal!$I$4:$I$23,ROW()-3),journal!I:I,0),1)))</f>
        <v/>
      </c>
      <c r="E7" s="27"/>
      <c r="F7" s="24"/>
      <c r="G7" s="25" t="n">
        <f aca="true">IF(ISERROR(SMALL(journal!$I$4:$I$23,ROW()-3)),"",IF(INDIRECT("journal!A"&amp;MATCH(SMALL(journal!$I$4:$I$23,ROW()-3),journal!I:I,0),1)&lt;&gt;"va","",INDIRECT("journal!B"&amp;MATCH(SMALL(journal!$I$4:$I$23,ROW()-3),journal!I:I,0),1)))</f>
        <v>44416</v>
      </c>
      <c r="H7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>va</v>
      </c>
      <c r="I7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>iuuuu</v>
      </c>
      <c r="J7" s="27" t="n">
        <f aca="true">IF(ISERROR(SMALL(journal!$I$4:$I$23,ROW()-3)),"",IF(INDIRECT("journal!A"&amp;MATCH(SMALL(journal!$I$4:$I$23,ROW()-3),journal!I:I,0),1)&lt;&gt;"va","",INDIRECT("journal!G"&amp;MATCH(SMALL(journal!$I$4:$I$23,ROW()-3),journal!I:I,0),1)))</f>
        <v>9000</v>
      </c>
      <c r="K7" s="28"/>
    </row>
    <row r="8" customFormat="false" ht="13.8" hidden="false" customHeight="false" outlineLevel="0" collapsed="false">
      <c r="A8" s="25" t="str">
        <f aca="true">IF(ISERROR(SMALL(journal!$I$4:$I$23,ROW()-3)),"",IF(INDIRECT("journal!A"&amp;MATCH(SMALL(journal!$I$4:$I$23,ROW()-3),journal!I:I,0),1)&lt;&gt;"ven","",INDIRECT("journal!B"&amp;MATCH(SMALL(journal!$I$4:$I$23,ROW()-3),journal!I:I,0),1)))</f>
        <v/>
      </c>
      <c r="B8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/>
      </c>
      <c r="C8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/>
      </c>
      <c r="D8" s="26" t="str">
        <f aca="true">IF(ISERROR(SMALL(journal!$I$4:$I$23,ROW()-3)),"",IF(INDIRECT("journal!A"&amp;MATCH(SMALL(journal!$I$4:$I$23,ROW()-3),journal!I:I,0),1)&lt;&gt;"ven","",INDIRECT("journal!F"&amp;MATCH(SMALL(journal!$I$4:$I$23,ROW()-3),journal!I:I,0),1)))</f>
        <v/>
      </c>
      <c r="E8" s="27"/>
      <c r="F8" s="24"/>
      <c r="G8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8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8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8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8" s="28"/>
    </row>
    <row r="9" customFormat="false" ht="13.8" hidden="false" customHeight="false" outlineLevel="0" collapsed="false">
      <c r="A9" s="25" t="str">
        <f aca="true">IF(ISERROR(SMALL(journal!$I$4:$I$23,ROW()-3)),"",IF(INDIRECT("journal!A"&amp;MATCH(SMALL(journal!$I$4:$I$23,ROW()-3),journal!I:I,0),1)&lt;&gt;"ven","",INDIRECT("journal!B"&amp;MATCH(SMALL(journal!$I$4:$I$23,ROW()-3),journal!I:I,0),1)))</f>
        <v/>
      </c>
      <c r="B9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/>
      </c>
      <c r="C9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/>
      </c>
      <c r="D9" s="26" t="str">
        <f aca="true">IF(ISERROR(SMALL(journal!$I$4:$I$23,ROW()-3)),"",IF(INDIRECT("journal!A"&amp;MATCH(SMALL(journal!$I$4:$I$23,ROW()-3),journal!I:I,0),1)&lt;&gt;"ven","",INDIRECT("journal!F"&amp;MATCH(SMALL(journal!$I$4:$I$23,ROW()-3),journal!I:I,0),1)))</f>
        <v/>
      </c>
      <c r="E9" s="27"/>
      <c r="F9" s="24"/>
      <c r="G9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9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9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9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9" s="28"/>
    </row>
    <row r="10" customFormat="false" ht="13.8" hidden="false" customHeight="false" outlineLevel="0" collapsed="false">
      <c r="A10" s="25" t="str">
        <f aca="true">IF(ISERROR(SMALL(journal!$I$4:$I$23,ROW()-3)),"",IF(INDIRECT("journal!A"&amp;MATCH(SMALL(journal!$I$4:$I$23,ROW()-3),journal!I:I,0),1)&lt;&gt;"ven","",INDIRECT("journal!B"&amp;MATCH(SMALL(journal!$I$4:$I$23,ROW()-3),journal!I:I,0),1)))</f>
        <v/>
      </c>
      <c r="B10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/>
      </c>
      <c r="C10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/>
      </c>
      <c r="D10" s="26" t="str">
        <f aca="true">IF(ISERROR(SMALL(journal!$I$4:$I$23,ROW()-3)),"",IF(INDIRECT("journal!A"&amp;MATCH(SMALL(journal!$I$4:$I$23,ROW()-3),journal!I:I,0),1)&lt;&gt;"ven","",INDIRECT("journal!F"&amp;MATCH(SMALL(journal!$I$4:$I$23,ROW()-3),journal!I:I,0),1)))</f>
        <v/>
      </c>
      <c r="E10" s="27"/>
      <c r="F10" s="24"/>
      <c r="G10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10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10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10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10" s="28"/>
    </row>
    <row r="11" customFormat="false" ht="13.8" hidden="false" customHeight="false" outlineLevel="0" collapsed="false">
      <c r="A11" s="25" t="str">
        <f aca="true">IF(ISERROR(SMALL(journal!$I$4:$I$23,ROW()-3)),"",IF(INDIRECT("journal!A"&amp;MATCH(SMALL(journal!$I$4:$I$23,ROW()-3),journal!I:I,0),1)&lt;&gt;"ven","",INDIRECT("journal!B"&amp;MATCH(SMALL(journal!$I$4:$I$23,ROW()-3),journal!I:I,0),1)))</f>
        <v/>
      </c>
      <c r="B11" s="7" t="str">
        <f aca="true">IF(ISERROR(SMALL(journal!$I$4:$I$23,ROW()-3)),"",IF(INDIRECT("journal!A"&amp;MATCH(SMALL(journal!$I$4:$I$23,ROW()-3),journal!I:I,0),1)&lt;&gt;"ven","",INDIRECT("journal!A"&amp;MATCH(SMALL(journal!$I$4:$I$23,ROW()-3),journal!I:I,0),1)))</f>
        <v/>
      </c>
      <c r="C11" s="7" t="str">
        <f aca="true">IF(ISERROR(SMALL(journal!$I$4:$I$23,ROW()-3)),"",IF(INDIRECT("journal!A"&amp;MATCH(SMALL(journal!$I$4:$I$23,ROW()-3),journal!I:I,0),1)&lt;&gt;"ven","",INDIRECT("journal!E"&amp;MATCH(SMALL(journal!$I$4:$I$23,ROW()-3),journal!I:I,0),1)))</f>
        <v/>
      </c>
      <c r="D11" s="26" t="str">
        <f aca="true">IF(ISERROR(SMALL(journal!$I$4:$I$23,ROW()-3)),"",IF(INDIRECT("journal!A"&amp;MATCH(SMALL(journal!$I$4:$I$23,ROW()-3),journal!I:I,0),1)&lt;&gt;"ven","",INDIRECT("journal!F"&amp;MATCH(SMALL(journal!$I$4:$I$23,ROW()-3),journal!I:I,0),1)))</f>
        <v/>
      </c>
      <c r="E11" s="27"/>
      <c r="F11" s="24"/>
      <c r="G11" s="25" t="str">
        <f aca="true">IF(ISERROR(SMALL(journal!$I$4:$I$23,ROW()-3)),"",IF(INDIRECT("journal!A"&amp;MATCH(SMALL(journal!$I$4:$I$23,ROW()-3),journal!I:I,0),1)&lt;&gt;"va","",INDIRECT("journal!B"&amp;MATCH(SMALL(journal!$I$4:$I$23,ROW()-3),journal!I:I,0),1)))</f>
        <v/>
      </c>
      <c r="H11" s="27" t="str">
        <f aca="true">IF(ISERROR(SMALL(journal!$I$4:$I$23,ROW()-3)),"",IF(INDIRECT("journal!A"&amp;MATCH(SMALL(journal!$I$4:$I$23,ROW()-3),journal!I:I,0),1)&lt;&gt;"va","",INDIRECT("journal!A"&amp;MATCH(SMALL(journal!$I$4:$I$23,ROW()-3),journal!I:I,0),1)))</f>
        <v/>
      </c>
      <c r="I11" s="27" t="str">
        <f aca="true">IF(ISERROR(SMALL(journal!$I$4:$I$23,ROW()-3)),"",IF(INDIRECT("journal!A"&amp;MATCH(SMALL(journal!$I$4:$I$23,ROW()-3),journal!I:I,0),1)&lt;&gt;"va","",INDIRECT("journal!E"&amp;MATCH(SMALL(journal!$I$4:$I$23,ROW()-3),journal!I:I,0),1)))</f>
        <v/>
      </c>
      <c r="J11" s="27" t="str">
        <f aca="true">IF(ISERROR(SMALL(journal!$I$4:$I$23,ROW()-3)),"",IF(INDIRECT("journal!A"&amp;MATCH(SMALL(journal!$I$4:$I$23,ROW()-3),journal!I:I,0),1)&lt;&gt;"va","",INDIRECT("journal!G"&amp;MATCH(SMALL(journal!$I$4:$I$23,ROW()-3),journal!I:I,0),1)))</f>
        <v/>
      </c>
      <c r="K11" s="28"/>
    </row>
    <row r="12" customFormat="false" ht="15" hidden="false" customHeight="false" outlineLevel="0" collapsed="false">
      <c r="A12" s="29"/>
      <c r="B12" s="30"/>
      <c r="C12" s="31" t="s">
        <v>22</v>
      </c>
      <c r="D12" s="32" t="n">
        <f aca="false">SUM(D4:D11)</f>
        <v>9700</v>
      </c>
      <c r="E12" s="33"/>
      <c r="F12" s="24"/>
      <c r="G12" s="34"/>
      <c r="H12" s="30"/>
      <c r="I12" s="31" t="s">
        <v>22</v>
      </c>
      <c r="J12" s="32" t="n">
        <f aca="false">SUM(J4:J11)</f>
        <v>9000</v>
      </c>
      <c r="K12" s="33"/>
    </row>
    <row r="13" customFormat="false" ht="15" hidden="false" customHeight="false" outlineLevel="0" collapsed="false">
      <c r="A13" s="35"/>
      <c r="B13" s="36"/>
      <c r="C13" s="37" t="s">
        <v>23</v>
      </c>
      <c r="D13" s="38" t="n">
        <f aca="false">IF(D12&gt;J12,D12-J12,"")</f>
        <v>700</v>
      </c>
      <c r="E13" s="39"/>
      <c r="F13" s="24"/>
      <c r="G13" s="35"/>
      <c r="H13" s="36"/>
      <c r="I13" s="37" t="s">
        <v>24</v>
      </c>
      <c r="J13" s="38" t="str">
        <f aca="false">IF(J12&gt;D12,J12-D12,"")</f>
        <v/>
      </c>
      <c r="K13" s="40"/>
    </row>
  </sheetData>
  <mergeCells count="1">
    <mergeCell ref="A1:K1"/>
  </mergeCells>
  <dataValidations count="1">
    <dataValidation allowBlank="false" errorStyle="stop" operator="equal" showDropDown="false" showErrorMessage="true" showInputMessage="false" sqref="C2" type="list">
      <formula1>"706000,707000,708000"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LibreOffice/7.1.3.2$Windows_X86_64 LibreOffice_project/47f78053abe362b9384784d31a6e56f8511eb1c1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2021-06-24T18:27:03Z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