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xl/workbook.xml" ContentType="application/vnd.openxmlformats-officedocument.spreadsheetml.sheet.main+xml"/>
  <Override PartName="/xl/styles.xml" ContentType="application/vnd.openxmlformats-officedocument.spreadsheetml.styles+xml"/>
  <Override PartName="/xl/worksheets/sheet1.xml" ContentType="application/vnd.openxmlformats-officedocument.spreadsheetml.worksheet+xml"/>
  <Override PartName="/xl/worksheets/_rels/sheet1.xml.rels" ContentType="application/vnd.openxmlformats-package.relationships+xml"/>
  <Override PartName="/xl/sharedStrings.xml" ContentType="application/vnd.openxmlformats-officedocument.spreadsheetml.sharedStrings+xml"/>
  <Override PartName="/xl/drawings/drawing1.xml" ContentType="application/vnd.openxmlformats-officedocument.drawing+xml"/>
  <Override PartName="/xl/_rels/workbook.xml.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Feuil1" sheetId="1" state="visible" r:id="rId2"/>
  </sheets>
  <definedNames>
    <definedName function="false" hidden="true" localSheetId="0" name="_xlnm._FilterDatabase" vbProcedure="false">Feuil1!$A$2:$P$135</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<sst xmlns="http://schemas.openxmlformats.org/spreadsheetml/2006/main" count="165" uniqueCount="25">
  <si>
    <t xml:space="preserve">DATE</t>
  </si>
  <si>
    <t xml:space="preserve">NOM</t>
  </si>
  <si>
    <t xml:space="preserve">PRENOM</t>
  </si>
  <si>
    <t xml:space="preserve">ADRESSE</t>
  </si>
  <si>
    <t xml:space="preserve">COMPAGNIE</t>
  </si>
  <si>
    <t xml:space="preserve">REEL</t>
  </si>
  <si>
    <t xml:space="preserve">AN</t>
  </si>
  <si>
    <t xml:space="preserve">CA</t>
  </si>
  <si>
    <t xml:space="preserve">Total converti</t>
  </si>
  <si>
    <t xml:space="preserve">COM </t>
  </si>
  <si>
    <t xml:space="preserve">DE</t>
  </si>
  <si>
    <t xml:space="preserve">APP</t>
  </si>
  <si>
    <t xml:space="preserve">Prime APP</t>
  </si>
  <si>
    <t xml:space="preserve">INFO</t>
  </si>
  <si>
    <t xml:space="preserve">ENVOYE</t>
  </si>
  <si>
    <t xml:space="preserve">SIGNE</t>
  </si>
  <si>
    <t xml:space="preserve">CLIENT 1</t>
  </si>
  <si>
    <t xml:space="preserve">CLIENT 3</t>
  </si>
  <si>
    <t xml:space="preserve">CLIENT 4</t>
  </si>
  <si>
    <t xml:space="preserve">CLIENT 2</t>
  </si>
  <si>
    <t xml:space="preserve">CLIENT 5</t>
  </si>
  <si>
    <t xml:space="preserve">TOTAL</t>
  </si>
  <si>
    <t xml:space="preserve">TOTAL CONVERTI</t>
  </si>
  <si>
    <t xml:space="preserve">Je voudrais que lorsque je filtre ma colonne en rouge, le sous total soit fait comme actuellement dans mon carré vert SAUF que je voudrais également pourvoir pouvoir ajouter une somme si avec critere "client 1" "client 2" pour automatiser sans rentrer le nombre de ligne manuellement. Je sais faire cette formule mais ne parviens pas à faire un somme si "client 1" alors sous total pour lorsque je filtre ma colonne rouge ...</t>
  </si>
  <si>
    <t xml:space="preserve">Total Client</t>
  </si>
</sst>
</file>

<file path=xl/styles.xml><?xml version="1.0" encoding="utf-8"?>
<styleSheet xmlns="http://schemas.openxmlformats.org/spreadsheetml/2006/main">
  <numFmts count="7">
    <numFmt numFmtId="164" formatCode="General"/>
    <numFmt numFmtId="165" formatCode="@"/>
    <numFmt numFmtId="166" formatCode="0.00"/>
    <numFmt numFmtId="167" formatCode="dd/mm/yyyy"/>
    <numFmt numFmtId="168" formatCode="#,##0"/>
    <numFmt numFmtId="169" formatCode="#,##0.00\ [$€-40C];[RED]\-#,##0.00\ [$€-40C]"/>
    <numFmt numFmtId="170" formatCode="#,##0.00\ [$€-40C];[RED]\-#,##0.00\ [$€-40C]"/>
  </numFmts>
  <fonts count="14">
    <font>
      <sz val="11"/>
      <color rgb="FF000000"/>
      <name val="Calibri"/>
      <family val="2"/>
      <charset val="1"/>
    </font>
    <font>
      <sz val="10"/>
      <name val="Arial"/>
      <family val="0"/>
    </font>
    <font>
      <sz val="10"/>
      <name val="Arial"/>
      <family val="0"/>
    </font>
    <font>
      <sz val="10"/>
      <name val="Arial"/>
      <family val="0"/>
    </font>
    <font>
      <sz val="10"/>
      <name val="Arial"/>
      <family val="2"/>
      <charset val="1"/>
    </font>
    <font>
      <b val="true"/>
      <sz val="28"/>
      <name val="Calibri"/>
      <family val="2"/>
      <charset val="1"/>
    </font>
    <font>
      <b val="true"/>
      <sz val="12"/>
      <name val="Calibri"/>
      <family val="2"/>
      <charset val="1"/>
    </font>
    <font>
      <sz val="10"/>
      <name val="Calibri"/>
      <family val="2"/>
      <charset val="1"/>
    </font>
    <font>
      <sz val="10"/>
      <color rgb="FF000000"/>
      <name val="Calibri"/>
      <family val="2"/>
      <charset val="1"/>
    </font>
    <font>
      <strike val="true"/>
      <sz val="10"/>
      <color rgb="FF000000"/>
      <name val="Calibri"/>
      <family val="2"/>
      <charset val="1"/>
    </font>
    <font>
      <b val="true"/>
      <sz val="16"/>
      <name val="Calibri"/>
      <family val="2"/>
      <charset val="1"/>
    </font>
    <font>
      <sz val="16"/>
      <name val="Calibri"/>
      <family val="2"/>
      <charset val="1"/>
    </font>
    <font>
      <b val="true"/>
      <sz val="10"/>
      <name val="Arial"/>
      <family val="0"/>
      <charset val="1"/>
    </font>
    <font>
      <b val="true"/>
      <sz val="11"/>
      <name val="Calibri"/>
      <family val="2"/>
      <charset val="1"/>
    </font>
  </fonts>
  <fills count="6">
    <fill>
      <patternFill patternType="none"/>
    </fill>
    <fill>
      <patternFill patternType="gray125"/>
    </fill>
    <fill>
      <patternFill patternType="solid">
        <fgColor rgb="FFFFFFFF"/>
        <bgColor rgb="FFFFFFCC"/>
      </patternFill>
    </fill>
    <fill>
      <patternFill patternType="solid">
        <fgColor rgb="FFFF7C80"/>
        <bgColor rgb="FFFF99CC"/>
      </patternFill>
    </fill>
    <fill>
      <patternFill patternType="solid">
        <fgColor rgb="FFFFFFCC"/>
        <bgColor rgb="FFFFFFFF"/>
      </patternFill>
    </fill>
    <fill>
      <patternFill patternType="solid">
        <fgColor rgb="FFC5E0B4"/>
        <bgColor rgb="FFCCFFCC"/>
      </patternFill>
    </fill>
  </fills>
  <borders count="16">
    <border diagonalUp="false" diagonalDown="false">
      <left/>
      <right/>
      <top/>
      <bottom/>
      <diagonal/>
    </border>
    <border diagonalUp="false" diagonalDown="false">
      <left/>
      <right style="thin"/>
      <top style="thin"/>
      <bottom style="thin"/>
      <diagonal/>
    </border>
    <border diagonalUp="false" diagonalDown="false">
      <left style="thin"/>
      <right style="thin"/>
      <top style="thin"/>
      <bottom style="thin"/>
      <diagonal/>
    </border>
    <border diagonalUp="false" diagonalDown="false">
      <left style="thin"/>
      <right style="thin"/>
      <top style="thin"/>
      <bottom/>
      <diagonal/>
    </border>
    <border diagonalUp="false" diagonalDown="false">
      <left style="thin"/>
      <right style="thin"/>
      <top/>
      <bottom/>
      <diagonal/>
    </border>
    <border diagonalUp="false" diagonalDown="false">
      <left style="thin"/>
      <right/>
      <top style="thin"/>
      <bottom style="thin"/>
      <diagonal/>
    </border>
    <border diagonalUp="false" diagonalDown="false">
      <left style="thin"/>
      <right style="thin"/>
      <top/>
      <bottom style="thin"/>
      <diagonal/>
    </border>
    <border diagonalUp="false" diagonalDown="false">
      <left style="medium"/>
      <right/>
      <top style="medium"/>
      <bottom style="medium"/>
      <diagonal/>
    </border>
    <border diagonalUp="false" diagonalDown="false">
      <left style="medium"/>
      <right style="medium"/>
      <top style="medium"/>
      <bottom style="medium"/>
      <diagonal/>
    </border>
    <border diagonalUp="false" diagonalDown="false">
      <left/>
      <right style="medium"/>
      <top style="medium"/>
      <bottom style="medium"/>
      <diagonal/>
    </border>
    <border diagonalUp="false" diagonalDown="false">
      <left/>
      <right style="thin"/>
      <top style="medium"/>
      <bottom style="medium"/>
      <diagonal/>
    </border>
    <border diagonalUp="false" diagonalDown="false">
      <left style="medium"/>
      <right style="medium"/>
      <top style="medium"/>
      <bottom/>
      <diagonal/>
    </border>
    <border diagonalUp="false" diagonalDown="false">
      <left/>
      <right style="thin"/>
      <top style="medium"/>
      <bottom/>
      <diagonal/>
    </border>
    <border diagonalUp="false" diagonalDown="false">
      <left style="medium"/>
      <right style="thin"/>
      <top style="medium"/>
      <bottom style="medium"/>
      <diagonal/>
    </border>
    <border diagonalUp="false" diagonalDown="false">
      <left style="medium"/>
      <right style="medium"/>
      <top/>
      <bottom style="medium"/>
      <diagonal/>
    </border>
    <border diagonalUp="false" diagonalDown="false">
      <left/>
      <right style="thin"/>
      <top/>
      <bottom style="medium"/>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4" fillId="0" borderId="0" applyFont="true" applyBorder="true" applyAlignment="true" applyProtection="true">
      <alignment horizontal="general" vertical="bottom" textRotation="0" wrapText="false" indent="0" shrinkToFit="false"/>
      <protection locked="true" hidden="false"/>
    </xf>
  </cellStyleXfs>
  <cellXfs count="45">
    <xf numFmtId="164" fontId="0" fillId="0" borderId="0" xfId="0" applyFont="false" applyBorder="false" applyAlignment="false" applyProtection="false">
      <alignment horizontal="general" vertical="bottom" textRotation="0" wrapText="false" indent="0" shrinkToFit="false"/>
      <protection locked="true" hidden="false"/>
    </xf>
    <xf numFmtId="164" fontId="0" fillId="2" borderId="0" xfId="0" applyFont="false" applyBorder="false" applyAlignment="false" applyProtection="false">
      <alignment horizontal="general" vertical="bottom" textRotation="0" wrapText="false" indent="0" shrinkToFit="false"/>
      <protection locked="true" hidden="false"/>
    </xf>
    <xf numFmtId="165" fontId="5" fillId="0" borderId="1" xfId="0" applyFont="true" applyBorder="true" applyAlignment="true" applyProtection="false">
      <alignment horizontal="center" vertical="center" textRotation="0" wrapText="false" indent="0" shrinkToFit="false"/>
      <protection locked="true" hidden="false"/>
    </xf>
    <xf numFmtId="164" fontId="6" fillId="0" borderId="2" xfId="0" applyFont="true" applyBorder="true" applyAlignment="true" applyProtection="false">
      <alignment horizontal="center" vertical="top" textRotation="0" wrapText="false" indent="0" shrinkToFit="false"/>
      <protection locked="true" hidden="false"/>
    </xf>
    <xf numFmtId="164" fontId="6" fillId="2" borderId="2" xfId="0" applyFont="true" applyBorder="true" applyAlignment="true" applyProtection="false">
      <alignment horizontal="center" vertical="top" textRotation="0" wrapText="false" indent="0" shrinkToFit="false"/>
      <protection locked="true" hidden="false"/>
    </xf>
    <xf numFmtId="166" fontId="6" fillId="0" borderId="2" xfId="0" applyFont="true" applyBorder="true" applyAlignment="true" applyProtection="false">
      <alignment horizontal="center" vertical="top" textRotation="0" wrapText="false" indent="0" shrinkToFit="false"/>
      <protection locked="true" hidden="false"/>
    </xf>
    <xf numFmtId="166" fontId="6" fillId="0" borderId="2" xfId="0" applyFont="true" applyBorder="true" applyAlignment="true" applyProtection="false">
      <alignment horizontal="center" vertical="top" textRotation="0" wrapText="true" indent="0" shrinkToFit="false"/>
      <protection locked="true" hidden="false"/>
    </xf>
    <xf numFmtId="164" fontId="6" fillId="3" borderId="2" xfId="0" applyFont="true" applyBorder="true" applyAlignment="true" applyProtection="false">
      <alignment horizontal="center" vertical="top" textRotation="0" wrapText="false" indent="0" shrinkToFit="false"/>
      <protection locked="true" hidden="false"/>
    </xf>
    <xf numFmtId="164" fontId="6" fillId="0" borderId="2" xfId="0" applyFont="true" applyBorder="true" applyAlignment="true" applyProtection="false">
      <alignment horizontal="center" vertical="top" textRotation="0" wrapText="true" indent="0" shrinkToFit="false"/>
      <protection locked="true" hidden="false"/>
    </xf>
    <xf numFmtId="167" fontId="7" fillId="2" borderId="2" xfId="20" applyFont="true" applyBorder="true" applyAlignment="true" applyProtection="false">
      <alignment horizontal="center" vertical="center" textRotation="0" wrapText="false" indent="0" shrinkToFit="false"/>
      <protection locked="true" hidden="false"/>
    </xf>
    <xf numFmtId="164" fontId="7" fillId="2" borderId="2" xfId="20" applyFont="true" applyBorder="true" applyAlignment="true" applyProtection="false">
      <alignment horizontal="center" vertical="center" textRotation="0" wrapText="false" indent="0" shrinkToFit="false"/>
      <protection locked="true" hidden="false"/>
    </xf>
    <xf numFmtId="164" fontId="8" fillId="2" borderId="2" xfId="0" applyFont="true" applyBorder="true" applyAlignment="true" applyProtection="false">
      <alignment horizontal="center" vertical="center" textRotation="0" wrapText="false" indent="0" shrinkToFit="false"/>
      <protection locked="true" hidden="false"/>
    </xf>
    <xf numFmtId="166" fontId="8" fillId="2" borderId="2" xfId="0" applyFont="true" applyBorder="true" applyAlignment="true" applyProtection="false">
      <alignment horizontal="center" vertical="center" textRotation="0" wrapText="false" indent="0" shrinkToFit="false"/>
      <protection locked="true" hidden="false"/>
    </xf>
    <xf numFmtId="164" fontId="8" fillId="3" borderId="2" xfId="0" applyFont="true" applyBorder="true" applyAlignment="true" applyProtection="false">
      <alignment horizontal="center" vertical="center" textRotation="0" wrapText="false" indent="0" shrinkToFit="false"/>
      <protection locked="true" hidden="false"/>
    </xf>
    <xf numFmtId="164" fontId="9" fillId="2" borderId="3" xfId="0" applyFont="true" applyBorder="true" applyAlignment="true" applyProtection="false">
      <alignment horizontal="general" vertical="center" textRotation="0" wrapText="false" indent="0" shrinkToFit="false"/>
      <protection locked="true" hidden="false"/>
    </xf>
    <xf numFmtId="168" fontId="8" fillId="2" borderId="2" xfId="0" applyFont="true" applyBorder="true" applyAlignment="true" applyProtection="false">
      <alignment horizontal="center" vertical="center" textRotation="0" wrapText="false" indent="0" shrinkToFit="false"/>
      <protection locked="true" hidden="false"/>
    </xf>
    <xf numFmtId="164" fontId="9" fillId="2" borderId="4" xfId="0" applyFont="true" applyBorder="true" applyAlignment="true" applyProtection="false">
      <alignment horizontal="general" vertical="center" textRotation="0" wrapText="false" indent="0" shrinkToFit="false"/>
      <protection locked="true" hidden="false"/>
    </xf>
    <xf numFmtId="167" fontId="7" fillId="4" borderId="2" xfId="20" applyFont="true" applyBorder="true" applyAlignment="true" applyProtection="false">
      <alignment horizontal="center" vertical="center" textRotation="0" wrapText="false" indent="0" shrinkToFit="false"/>
      <protection locked="true" hidden="false"/>
    </xf>
    <xf numFmtId="168" fontId="7" fillId="2" borderId="2" xfId="20" applyFont="true" applyBorder="true" applyAlignment="true" applyProtection="false">
      <alignment horizontal="center" vertical="center" textRotation="0" wrapText="false" indent="0" shrinkToFit="false"/>
      <protection locked="true" hidden="false"/>
    </xf>
    <xf numFmtId="167" fontId="8" fillId="4" borderId="2" xfId="0" applyFont="true" applyBorder="true" applyAlignment="true" applyProtection="false">
      <alignment horizontal="center" vertical="bottom" textRotation="0" wrapText="false" indent="0" shrinkToFit="false"/>
      <protection locked="true" hidden="false"/>
    </xf>
    <xf numFmtId="164" fontId="8" fillId="0" borderId="2" xfId="0" applyFont="true" applyBorder="true" applyAlignment="true" applyProtection="false">
      <alignment horizontal="center" vertical="bottom" textRotation="0" wrapText="false" indent="0" shrinkToFit="false"/>
      <protection locked="true" hidden="false"/>
    </xf>
    <xf numFmtId="164" fontId="8" fillId="2" borderId="2" xfId="0" applyFont="true" applyBorder="true" applyAlignment="true" applyProtection="false">
      <alignment horizontal="center" vertical="bottom" textRotation="0" wrapText="false" indent="0" shrinkToFit="false"/>
      <protection locked="true" hidden="false"/>
    </xf>
    <xf numFmtId="166" fontId="8" fillId="0" borderId="2" xfId="0" applyFont="true" applyBorder="true" applyAlignment="true" applyProtection="false">
      <alignment horizontal="center" vertical="bottom" textRotation="0" wrapText="false" indent="0" shrinkToFit="false"/>
      <protection locked="true" hidden="false"/>
    </xf>
    <xf numFmtId="167" fontId="8" fillId="0" borderId="2" xfId="0" applyFont="true" applyBorder="true" applyAlignment="true" applyProtection="false">
      <alignment horizontal="center" vertical="bottom" textRotation="0" wrapText="false" indent="0" shrinkToFit="false"/>
      <protection locked="true" hidden="false"/>
    </xf>
    <xf numFmtId="167" fontId="7" fillId="2" borderId="5" xfId="20" applyFont="true" applyBorder="true" applyAlignment="true" applyProtection="false">
      <alignment horizontal="center" vertical="center" textRotation="0" wrapText="false" indent="0" shrinkToFit="false"/>
      <protection locked="true" hidden="false"/>
    </xf>
    <xf numFmtId="164" fontId="9" fillId="2" borderId="6" xfId="0" applyFont="true" applyBorder="true" applyAlignment="true" applyProtection="false">
      <alignment horizontal="general" vertical="center" textRotation="0" wrapText="false" indent="0" shrinkToFit="false"/>
      <protection locked="true" hidden="false"/>
    </xf>
    <xf numFmtId="164" fontId="8" fillId="0" borderId="0" xfId="0" applyFont="true" applyBorder="false" applyAlignment="false" applyProtection="false">
      <alignment horizontal="general" vertical="bottom" textRotation="0" wrapText="false" indent="0" shrinkToFit="false"/>
      <protection locked="true" hidden="false"/>
    </xf>
    <xf numFmtId="164" fontId="10" fillId="5" borderId="7" xfId="0" applyFont="true" applyBorder="true" applyAlignment="true" applyProtection="false">
      <alignment horizontal="center" vertical="center" textRotation="0" wrapText="false" indent="0" shrinkToFit="false"/>
      <protection locked="true" hidden="false"/>
    </xf>
    <xf numFmtId="164" fontId="10" fillId="5" borderId="8" xfId="0" applyFont="true" applyBorder="true" applyAlignment="true" applyProtection="false">
      <alignment horizontal="center" vertical="center" textRotation="0" wrapText="false" indent="0" shrinkToFit="false"/>
      <protection locked="true" hidden="false"/>
    </xf>
    <xf numFmtId="164" fontId="10" fillId="5" borderId="9" xfId="0" applyFont="true" applyBorder="true" applyAlignment="true" applyProtection="false">
      <alignment horizontal="center" vertical="center" textRotation="0" wrapText="false" indent="0" shrinkToFit="false"/>
      <protection locked="true" hidden="false"/>
    </xf>
    <xf numFmtId="164" fontId="0" fillId="0" borderId="0" xfId="0" applyFont="true" applyBorder="true" applyAlignment="true" applyProtection="false">
      <alignment horizontal="center" vertical="bottom" textRotation="0" wrapText="true" indent="0" shrinkToFit="false"/>
      <protection locked="true" hidden="false"/>
    </xf>
    <xf numFmtId="169" fontId="11" fillId="5" borderId="8" xfId="0" applyFont="true" applyBorder="true" applyAlignment="true" applyProtection="false">
      <alignment horizontal="center" vertical="center" textRotation="0" wrapText="false" indent="0" shrinkToFit="false"/>
      <protection locked="true" hidden="false"/>
    </xf>
    <xf numFmtId="164" fontId="12" fillId="5" borderId="8" xfId="0" applyFont="true" applyBorder="true" applyAlignment="true" applyProtection="false">
      <alignment horizontal="center" vertical="center" textRotation="0" wrapText="true" indent="0" shrinkToFit="false"/>
      <protection locked="true" hidden="false"/>
    </xf>
    <xf numFmtId="169" fontId="13" fillId="5" borderId="10" xfId="0" applyFont="true" applyBorder="true" applyAlignment="true" applyProtection="false">
      <alignment horizontal="center" vertical="center" textRotation="0" wrapText="false" indent="0" shrinkToFit="false"/>
      <protection locked="true" hidden="false"/>
    </xf>
    <xf numFmtId="164" fontId="12" fillId="5" borderId="11" xfId="0" applyFont="true" applyBorder="true" applyAlignment="true" applyProtection="false">
      <alignment horizontal="center" vertical="center" textRotation="0" wrapText="false" indent="0" shrinkToFit="false"/>
      <protection locked="true" hidden="false"/>
    </xf>
    <xf numFmtId="169" fontId="13" fillId="5" borderId="12" xfId="0" applyFont="true" applyBorder="true" applyAlignment="true" applyProtection="false">
      <alignment horizontal="center" vertical="center" textRotation="0" wrapText="false" indent="0" shrinkToFit="false"/>
      <protection locked="true" hidden="false"/>
    </xf>
    <xf numFmtId="164" fontId="12" fillId="5" borderId="8" xfId="0" applyFont="true" applyBorder="true" applyAlignment="true" applyProtection="false">
      <alignment horizontal="center" vertical="center" textRotation="0" wrapText="false" indent="0" shrinkToFit="false"/>
      <protection locked="true" hidden="false"/>
    </xf>
    <xf numFmtId="169" fontId="13" fillId="5" borderId="13" xfId="0" applyFont="true" applyBorder="true" applyAlignment="true" applyProtection="false">
      <alignment horizontal="center" vertical="center" textRotation="0" wrapText="false" indent="0" shrinkToFit="false"/>
      <protection locked="true" hidden="false"/>
    </xf>
    <xf numFmtId="164" fontId="12" fillId="5" borderId="14" xfId="0" applyFont="true" applyBorder="true" applyAlignment="true" applyProtection="false">
      <alignment horizontal="center" vertical="center" textRotation="0" wrapText="false" indent="0" shrinkToFit="false"/>
      <protection locked="true" hidden="false"/>
    </xf>
    <xf numFmtId="169" fontId="13" fillId="5" borderId="15" xfId="0" applyFont="true" applyBorder="true" applyAlignment="true" applyProtection="false">
      <alignment horizontal="center" vertical="center" textRotation="0" wrapText="false" indent="0" shrinkToFit="false"/>
      <protection locked="true" hidden="false"/>
    </xf>
    <xf numFmtId="164" fontId="0" fillId="0" borderId="0" xfId="0" applyFont="false" applyBorder="false" applyAlignment="true" applyProtection="false">
      <alignment horizontal="center" vertical="bottom" textRotation="0" wrapText="false" indent="0" shrinkToFit="false"/>
      <protection locked="true" hidden="false"/>
    </xf>
    <xf numFmtId="164" fontId="0" fillId="3" borderId="0" xfId="0" applyFont="false" applyBorder="false" applyAlignment="true" applyProtection="false">
      <alignment horizontal="center" vertical="bottom" textRotation="0" wrapText="false" indent="0" shrinkToFit="false"/>
      <protection locked="true" hidden="false"/>
    </xf>
    <xf numFmtId="164" fontId="0" fillId="5" borderId="0" xfId="0" applyFont="true" applyBorder="false" applyAlignment="true" applyProtection="false">
      <alignment horizontal="center" vertical="bottom" textRotation="0" wrapText="false" indent="0" shrinkToFit="false"/>
      <protection locked="true" hidden="false"/>
    </xf>
    <xf numFmtId="169" fontId="13" fillId="5" borderId="0" xfId="0" applyFont="true" applyBorder="true" applyAlignment="true" applyProtection="false">
      <alignment horizontal="center" vertical="center" textRotation="0" wrapText="false" indent="0" shrinkToFit="false"/>
      <protection locked="true" hidden="false"/>
    </xf>
    <xf numFmtId="170" fontId="0" fillId="0" borderId="0" xfId="0" applyFont="false" applyBorder="false" applyAlignment="false" applyProtection="false">
      <alignment horizontal="general" vertical="bottom" textRotation="0" wrapText="fals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Normal 3" xfId="20"/>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5E0B4"/>
      <rgbColor rgb="FF808080"/>
      <rgbColor rgb="FF9999FF"/>
      <rgbColor rgb="FF993366"/>
      <rgbColor rgb="FFFFFFCC"/>
      <rgbColor rgb="FFCCFFFF"/>
      <rgbColor rgb="FF660066"/>
      <rgbColor rgb="FFFF7C80"/>
      <rgbColor rgb="FF0066CC"/>
      <rgbColor rgb="FFCCCCFF"/>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sharedStrings" Target="sharedStrings.xml"/>
</Relationships>
</file>

<file path=xl/drawings/drawing1.xml><?xml version="1.0" encoding="utf-8"?>
<xdr:wsDr xmlns:xdr="http://schemas.openxmlformats.org/drawingml/2006/spreadsheetDrawing" xmlns:a="http://schemas.openxmlformats.org/drawingml/2006/main" xmlns:r="http://schemas.openxmlformats.org/officeDocument/2006/relationships"/>
</file>

<file path=xl/worksheets/_rels/sheet1.xml.rels><?xml version="1.0" encoding="UTF-8"?>
<Relationships xmlns="http://schemas.openxmlformats.org/package/2006/relationships"><Relationship Id="rId1" Type="http://schemas.openxmlformats.org/officeDocument/2006/relationships/drawing" Target="../drawings/drawing1.xml"/>
</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sheetPr filterMode="true">
    <pageSetUpPr fitToPage="false"/>
  </sheetPr>
  <dimension ref="A1:P153"/>
  <sheetViews>
    <sheetView showFormulas="false" showGridLines="true" showRowColHeaders="true" showZeros="true" rightToLeft="false" tabSelected="true" showOutlineSymbols="true" defaultGridColor="true" view="normal" topLeftCell="A140" colorId="64" zoomScale="100" zoomScaleNormal="100" zoomScalePageLayoutView="100" workbookViewId="0">
      <selection pane="topLeft" activeCell="I157" activeCellId="0" sqref="I157"/>
    </sheetView>
  </sheetViews>
  <sheetFormatPr defaultColWidth="10.6875" defaultRowHeight="15" zeroHeight="false" outlineLevelRow="0" outlineLevelCol="0"/>
  <cols>
    <col collapsed="false" customWidth="true" hidden="false" outlineLevel="0" max="2" min="2" style="0" width="16"/>
    <col collapsed="false" customWidth="true" hidden="false" outlineLevel="0" max="3" min="3" style="0" width="17.4"/>
    <col collapsed="false" customWidth="true" hidden="false" outlineLevel="0" max="4" min="4" style="0" width="23.01"/>
    <col collapsed="false" customWidth="true" hidden="false" outlineLevel="0" max="5" min="5" style="1" width="13.14"/>
    <col collapsed="false" customWidth="true" hidden="false" outlineLevel="0" max="6" min="6" style="0" width="11.85"/>
  </cols>
  <sheetData>
    <row r="1" customFormat="false" ht="36" hidden="false" customHeight="false" outlineLevel="0" collapsed="false">
      <c r="A1" s="2"/>
      <c r="B1" s="2"/>
      <c r="C1" s="2"/>
      <c r="D1" s="2"/>
      <c r="E1" s="2"/>
      <c r="F1" s="2"/>
      <c r="G1" s="2"/>
      <c r="H1" s="2"/>
      <c r="I1" s="2"/>
      <c r="J1" s="2"/>
      <c r="K1" s="2"/>
      <c r="L1" s="2"/>
      <c r="M1" s="2"/>
      <c r="N1" s="2"/>
      <c r="O1" s="2"/>
      <c r="P1" s="2"/>
    </row>
    <row r="2" customFormat="false" ht="31.5" hidden="false" customHeight="false" outlineLevel="0" collapsed="false">
      <c r="A2" s="3" t="s">
        <v>0</v>
      </c>
      <c r="B2" s="3" t="s">
        <v>1</v>
      </c>
      <c r="C2" s="3" t="s">
        <v>2</v>
      </c>
      <c r="D2" s="3" t="s">
        <v>3</v>
      </c>
      <c r="E2" s="4" t="s">
        <v>4</v>
      </c>
      <c r="F2" s="3" t="s">
        <v>5</v>
      </c>
      <c r="G2" s="3" t="s">
        <v>6</v>
      </c>
      <c r="H2" s="5" t="s">
        <v>7</v>
      </c>
      <c r="I2" s="6" t="s">
        <v>8</v>
      </c>
      <c r="J2" s="7" t="s">
        <v>9</v>
      </c>
      <c r="K2" s="3" t="s">
        <v>10</v>
      </c>
      <c r="L2" s="3" t="s">
        <v>11</v>
      </c>
      <c r="M2" s="8" t="s">
        <v>12</v>
      </c>
      <c r="N2" s="3" t="s">
        <v>13</v>
      </c>
      <c r="O2" s="3" t="s">
        <v>14</v>
      </c>
      <c r="P2" s="3" t="s">
        <v>15</v>
      </c>
    </row>
    <row r="3" customFormat="false" ht="13.8" hidden="false" customHeight="false" outlineLevel="0" collapsed="false">
      <c r="A3" s="9" t="n">
        <v>43829</v>
      </c>
      <c r="B3" s="10"/>
      <c r="C3" s="10"/>
      <c r="D3" s="10"/>
      <c r="E3" s="10" t="s">
        <v>16</v>
      </c>
      <c r="F3" s="10" t="n">
        <v>75</v>
      </c>
      <c r="G3" s="11" t="n">
        <v>10</v>
      </c>
      <c r="H3" s="11" t="n">
        <f aca="false">SUM(F3*4.8)</f>
        <v>360</v>
      </c>
      <c r="I3" s="12" t="n">
        <f aca="false">F3</f>
        <v>75</v>
      </c>
      <c r="J3" s="13" t="n">
        <v>1</v>
      </c>
      <c r="K3" s="11"/>
      <c r="L3" s="11"/>
      <c r="M3" s="11" t="str">
        <f aca="false">IF(ISBLANK(L3),"",F3)</f>
        <v/>
      </c>
    </row>
    <row r="4" customFormat="false" ht="13.8" hidden="false" customHeight="false" outlineLevel="0" collapsed="false">
      <c r="A4" s="9" t="n">
        <v>43829</v>
      </c>
      <c r="B4" s="10"/>
      <c r="C4" s="10"/>
      <c r="D4" s="10"/>
      <c r="E4" s="10" t="s">
        <v>16</v>
      </c>
      <c r="F4" s="10" t="n">
        <v>75</v>
      </c>
      <c r="G4" s="11" t="n">
        <v>10</v>
      </c>
      <c r="H4" s="11" t="n">
        <f aca="false">SUM(F4*4.8)</f>
        <v>360</v>
      </c>
      <c r="I4" s="12" t="n">
        <f aca="false">F4</f>
        <v>75</v>
      </c>
      <c r="J4" s="13" t="n">
        <v>1</v>
      </c>
      <c r="K4" s="11"/>
      <c r="L4" s="11"/>
      <c r="M4" s="11" t="str">
        <f aca="false">IF(ISBLANK(L4),"",F4)</f>
        <v/>
      </c>
    </row>
    <row r="5" customFormat="false" ht="13.8" hidden="true" customHeight="false" outlineLevel="0" collapsed="false">
      <c r="A5" s="9" t="n">
        <v>43839</v>
      </c>
      <c r="B5" s="10"/>
      <c r="C5" s="10"/>
      <c r="D5" s="10"/>
      <c r="E5" s="10" t="s">
        <v>17</v>
      </c>
      <c r="F5" s="11" t="n">
        <v>750</v>
      </c>
      <c r="G5" s="14"/>
      <c r="H5" s="11" t="n">
        <f aca="false">SUM(F5*12)*15%</f>
        <v>1350</v>
      </c>
      <c r="I5" s="12" t="n">
        <f aca="false">(F5/3)</f>
        <v>250</v>
      </c>
      <c r="J5" s="13" t="n">
        <v>1</v>
      </c>
      <c r="K5" s="11"/>
      <c r="L5" s="11"/>
      <c r="M5" s="11" t="str">
        <f aca="false">IF(ISBLANK(L5),"",F5)</f>
        <v/>
      </c>
    </row>
    <row r="6" customFormat="false" ht="13.8" hidden="true" customHeight="false" outlineLevel="0" collapsed="false">
      <c r="A6" s="9" t="n">
        <v>43839</v>
      </c>
      <c r="B6" s="10"/>
      <c r="C6" s="10"/>
      <c r="D6" s="10"/>
      <c r="E6" s="10" t="s">
        <v>17</v>
      </c>
      <c r="F6" s="15" t="n">
        <v>400</v>
      </c>
      <c r="G6" s="16"/>
      <c r="H6" s="11" t="n">
        <f aca="false">SUM(F6*12)*15%</f>
        <v>720</v>
      </c>
      <c r="I6" s="12" t="n">
        <f aca="false">(F6/3)</f>
        <v>133.333333333333</v>
      </c>
      <c r="J6" s="13" t="n">
        <v>1</v>
      </c>
      <c r="K6" s="11"/>
      <c r="L6" s="11"/>
      <c r="M6" s="11" t="str">
        <f aca="false">IF(ISBLANK(L6),"",F6)</f>
        <v/>
      </c>
    </row>
    <row r="7" customFormat="false" ht="13.8" hidden="true" customHeight="false" outlineLevel="0" collapsed="false">
      <c r="A7" s="9" t="n">
        <v>43839</v>
      </c>
      <c r="B7" s="10"/>
      <c r="C7" s="10"/>
      <c r="D7" s="10"/>
      <c r="E7" s="10" t="s">
        <v>17</v>
      </c>
      <c r="F7" s="15" t="n">
        <v>1000</v>
      </c>
      <c r="G7" s="16"/>
      <c r="H7" s="11" t="n">
        <f aca="false">SUM(F7*12)*15%</f>
        <v>1800</v>
      </c>
      <c r="I7" s="12" t="n">
        <f aca="false">(F7/3)</f>
        <v>333.333333333333</v>
      </c>
      <c r="J7" s="13" t="n">
        <v>1</v>
      </c>
      <c r="K7" s="11"/>
      <c r="L7" s="11"/>
      <c r="M7" s="11" t="str">
        <f aca="false">IF(ISBLANK(L7),"",F7)</f>
        <v/>
      </c>
    </row>
    <row r="8" customFormat="false" ht="13.8" hidden="false" customHeight="false" outlineLevel="0" collapsed="false">
      <c r="A8" s="9" t="n">
        <v>43840</v>
      </c>
      <c r="B8" s="10"/>
      <c r="C8" s="10"/>
      <c r="D8" s="10"/>
      <c r="E8" s="10" t="s">
        <v>16</v>
      </c>
      <c r="F8" s="10" t="n">
        <v>100</v>
      </c>
      <c r="G8" s="11" t="n">
        <v>10</v>
      </c>
      <c r="H8" s="11"/>
      <c r="I8" s="12" t="n">
        <f aca="false">F8</f>
        <v>100</v>
      </c>
      <c r="J8" s="13" t="n">
        <v>1</v>
      </c>
      <c r="K8" s="11"/>
      <c r="L8" s="11"/>
      <c r="M8" s="11" t="str">
        <f aca="false">IF(ISBLANK(L8),"",F8)</f>
        <v/>
      </c>
    </row>
    <row r="9" customFormat="false" ht="13.8" hidden="false" customHeight="false" outlineLevel="0" collapsed="false">
      <c r="A9" s="9" t="n">
        <v>43840</v>
      </c>
      <c r="B9" s="10"/>
      <c r="C9" s="10"/>
      <c r="D9" s="10"/>
      <c r="E9" s="10" t="s">
        <v>16</v>
      </c>
      <c r="F9" s="10" t="n">
        <v>100</v>
      </c>
      <c r="G9" s="11" t="n">
        <v>30</v>
      </c>
      <c r="H9" s="11" t="n">
        <f aca="false">SUM(F9*4.8)</f>
        <v>480</v>
      </c>
      <c r="I9" s="12" t="n">
        <f aca="false">F9</f>
        <v>100</v>
      </c>
      <c r="J9" s="13" t="n">
        <v>1</v>
      </c>
      <c r="K9" s="11"/>
      <c r="L9" s="11"/>
      <c r="M9" s="11" t="str">
        <f aca="false">IF(ISBLANK(L9),"",F9)</f>
        <v/>
      </c>
    </row>
    <row r="10" customFormat="false" ht="13.8" hidden="false" customHeight="false" outlineLevel="0" collapsed="false">
      <c r="A10" s="9" t="n">
        <v>43840</v>
      </c>
      <c r="B10" s="10"/>
      <c r="C10" s="10"/>
      <c r="D10" s="10"/>
      <c r="E10" s="10" t="s">
        <v>16</v>
      </c>
      <c r="F10" s="10" t="n">
        <v>100</v>
      </c>
      <c r="G10" s="11" t="n">
        <v>30</v>
      </c>
      <c r="H10" s="11" t="n">
        <f aca="false">SUM(F10*4.8)</f>
        <v>480</v>
      </c>
      <c r="I10" s="12" t="n">
        <f aca="false">F10</f>
        <v>100</v>
      </c>
      <c r="J10" s="13" t="n">
        <v>1</v>
      </c>
      <c r="K10" s="11"/>
      <c r="L10" s="11"/>
      <c r="M10" s="11" t="str">
        <f aca="false">IF(ISBLANK(L10),"",F10)</f>
        <v/>
      </c>
    </row>
    <row r="11" customFormat="false" ht="13.8" hidden="false" customHeight="false" outlineLevel="0" collapsed="false">
      <c r="A11" s="9" t="n">
        <v>43841</v>
      </c>
      <c r="B11" s="10"/>
      <c r="C11" s="10"/>
      <c r="D11" s="10"/>
      <c r="E11" s="10" t="s">
        <v>16</v>
      </c>
      <c r="F11" s="10" t="n">
        <v>100</v>
      </c>
      <c r="G11" s="11" t="n">
        <v>20</v>
      </c>
      <c r="H11" s="11" t="n">
        <f aca="false">SUM(F11*4.8)</f>
        <v>480</v>
      </c>
      <c r="I11" s="12" t="n">
        <f aca="false">F11</f>
        <v>100</v>
      </c>
      <c r="J11" s="13" t="n">
        <v>1</v>
      </c>
      <c r="K11" s="11"/>
      <c r="L11" s="11"/>
      <c r="M11" s="11" t="str">
        <f aca="false">IF(ISBLANK(L11),"",F11)</f>
        <v/>
      </c>
    </row>
    <row r="12" customFormat="false" ht="13.8" hidden="false" customHeight="false" outlineLevel="0" collapsed="false">
      <c r="A12" s="9" t="n">
        <v>43844</v>
      </c>
      <c r="B12" s="10"/>
      <c r="C12" s="10"/>
      <c r="D12" s="10"/>
      <c r="E12" s="10" t="s">
        <v>16</v>
      </c>
      <c r="F12" s="10" t="n">
        <v>50</v>
      </c>
      <c r="G12" s="11" t="n">
        <v>20</v>
      </c>
      <c r="H12" s="11" t="n">
        <f aca="false">SUM(F12*4.8)</f>
        <v>240</v>
      </c>
      <c r="I12" s="12" t="n">
        <f aca="false">F12</f>
        <v>50</v>
      </c>
      <c r="J12" s="13" t="n">
        <v>1</v>
      </c>
      <c r="K12" s="11"/>
      <c r="L12" s="11"/>
      <c r="M12" s="11" t="str">
        <f aca="false">IF(ISBLANK(L12),"",F12)</f>
        <v/>
      </c>
    </row>
    <row r="13" customFormat="false" ht="13.8" hidden="false" customHeight="false" outlineLevel="0" collapsed="false">
      <c r="A13" s="17" t="n">
        <v>43844</v>
      </c>
      <c r="B13" s="10"/>
      <c r="C13" s="10"/>
      <c r="D13" s="10"/>
      <c r="E13" s="10" t="s">
        <v>16</v>
      </c>
      <c r="F13" s="10" t="n">
        <v>50</v>
      </c>
      <c r="G13" s="11" t="n">
        <v>20</v>
      </c>
      <c r="H13" s="11" t="n">
        <f aca="false">SUM(F13*4.8)</f>
        <v>240</v>
      </c>
      <c r="I13" s="12" t="n">
        <f aca="false">F13</f>
        <v>50</v>
      </c>
      <c r="J13" s="13" t="n">
        <v>1</v>
      </c>
      <c r="K13" s="11"/>
      <c r="L13" s="11"/>
      <c r="M13" s="11" t="str">
        <f aca="false">IF(ISBLANK(L13),"",F13)</f>
        <v/>
      </c>
    </row>
    <row r="14" customFormat="false" ht="13.8" hidden="true" customHeight="false" outlineLevel="0" collapsed="false">
      <c r="A14" s="9" t="n">
        <v>43844</v>
      </c>
      <c r="B14" s="10"/>
      <c r="C14" s="10"/>
      <c r="D14" s="10"/>
      <c r="E14" s="10" t="s">
        <v>17</v>
      </c>
      <c r="F14" s="15" t="n">
        <v>1000</v>
      </c>
      <c r="G14" s="16"/>
      <c r="H14" s="11" t="n">
        <f aca="false">SUM(F14*12)*15%</f>
        <v>1800</v>
      </c>
      <c r="I14" s="12" t="n">
        <f aca="false">(F14/3)</f>
        <v>333.333333333333</v>
      </c>
      <c r="J14" s="13" t="n">
        <v>1</v>
      </c>
      <c r="K14" s="11"/>
      <c r="L14" s="11"/>
      <c r="M14" s="11" t="str">
        <f aca="false">IF(ISBLANK(L14),"",F14)</f>
        <v/>
      </c>
    </row>
    <row r="15" customFormat="false" ht="13.8" hidden="true" customHeight="false" outlineLevel="0" collapsed="false">
      <c r="A15" s="9" t="n">
        <v>43845</v>
      </c>
      <c r="B15" s="10"/>
      <c r="C15" s="10"/>
      <c r="D15" s="10"/>
      <c r="E15" s="10" t="s">
        <v>17</v>
      </c>
      <c r="F15" s="15" t="n">
        <v>1000</v>
      </c>
      <c r="G15" s="16"/>
      <c r="H15" s="11" t="n">
        <f aca="false">SUM(F15*12)*15%</f>
        <v>1800</v>
      </c>
      <c r="I15" s="12" t="n">
        <f aca="false">(F15/3)</f>
        <v>333.333333333333</v>
      </c>
      <c r="J15" s="13" t="n">
        <v>1</v>
      </c>
      <c r="K15" s="11"/>
      <c r="L15" s="11"/>
      <c r="M15" s="11" t="str">
        <f aca="false">IF(ISBLANK(L15),"",F15)</f>
        <v/>
      </c>
    </row>
    <row r="16" customFormat="false" ht="13.8" hidden="true" customHeight="false" outlineLevel="0" collapsed="false">
      <c r="A16" s="9" t="n">
        <v>43845</v>
      </c>
      <c r="B16" s="10"/>
      <c r="C16" s="10"/>
      <c r="D16" s="10"/>
      <c r="E16" s="10" t="s">
        <v>18</v>
      </c>
      <c r="F16" s="18" t="n">
        <v>15500</v>
      </c>
      <c r="G16" s="16"/>
      <c r="H16" s="11" t="n">
        <f aca="false">SUM(F16*3%)</f>
        <v>465</v>
      </c>
      <c r="I16" s="12" t="n">
        <f aca="false">(F16*3%/6)</f>
        <v>77.5</v>
      </c>
      <c r="J16" s="13" t="n">
        <v>1</v>
      </c>
      <c r="K16" s="11"/>
      <c r="L16" s="11"/>
      <c r="M16" s="11" t="str">
        <f aca="false">IF(ISBLANK(L16),"",F16)</f>
        <v/>
      </c>
    </row>
    <row r="17" customFormat="false" ht="13.8" hidden="true" customHeight="false" outlineLevel="0" collapsed="false">
      <c r="A17" s="9" t="n">
        <v>43845</v>
      </c>
      <c r="B17" s="10"/>
      <c r="C17" s="10"/>
      <c r="D17" s="10"/>
      <c r="E17" s="10" t="s">
        <v>18</v>
      </c>
      <c r="F17" s="18" t="n">
        <v>15500</v>
      </c>
      <c r="G17" s="1"/>
      <c r="H17" s="11" t="n">
        <f aca="false">SUM(F17*3%)</f>
        <v>465</v>
      </c>
      <c r="I17" s="12" t="n">
        <f aca="false">(F17*3%/6)</f>
        <v>77.5</v>
      </c>
      <c r="J17" s="13" t="n">
        <v>1</v>
      </c>
      <c r="K17" s="11"/>
      <c r="L17" s="11"/>
      <c r="M17" s="11" t="str">
        <f aca="false">IF(ISBLANK(L17),"",F17)</f>
        <v/>
      </c>
    </row>
    <row r="18" customFormat="false" ht="13.8" hidden="true" customHeight="false" outlineLevel="0" collapsed="false">
      <c r="A18" s="19" t="n">
        <v>43846</v>
      </c>
      <c r="B18" s="20"/>
      <c r="C18" s="20"/>
      <c r="D18" s="20"/>
      <c r="E18" s="21" t="s">
        <v>19</v>
      </c>
      <c r="F18" s="20" t="n">
        <v>266.66</v>
      </c>
      <c r="G18" s="21" t="n">
        <v>25</v>
      </c>
      <c r="H18" s="22" t="n">
        <f aca="false">SUM(F18*12)*(G18/100)</f>
        <v>799.98</v>
      </c>
      <c r="I18" s="12" t="n">
        <f aca="false">(F18/2)</f>
        <v>133.33</v>
      </c>
      <c r="J18" s="13" t="n">
        <v>1</v>
      </c>
      <c r="K18" s="11"/>
      <c r="L18" s="11"/>
      <c r="M18" s="11" t="str">
        <f aca="false">IF(ISBLANK(L18),"",F18)</f>
        <v/>
      </c>
    </row>
    <row r="19" customFormat="false" ht="13.8" hidden="true" customHeight="false" outlineLevel="0" collapsed="false">
      <c r="A19" s="9" t="n">
        <v>43846</v>
      </c>
      <c r="B19" s="10"/>
      <c r="C19" s="10"/>
      <c r="D19" s="10"/>
      <c r="E19" s="10" t="s">
        <v>17</v>
      </c>
      <c r="F19" s="15" t="n">
        <v>500</v>
      </c>
      <c r="G19" s="16"/>
      <c r="H19" s="11" t="n">
        <f aca="false">SUM(F19*12)*15%</f>
        <v>900</v>
      </c>
      <c r="I19" s="12" t="n">
        <f aca="false">(F19/3)</f>
        <v>166.666666666667</v>
      </c>
      <c r="J19" s="13" t="n">
        <v>1</v>
      </c>
      <c r="K19" s="11"/>
      <c r="L19" s="11"/>
      <c r="M19" s="11" t="str">
        <f aca="false">IF(ISBLANK(L19),"",F19)</f>
        <v/>
      </c>
    </row>
    <row r="20" customFormat="false" ht="13.8" hidden="true" customHeight="false" outlineLevel="0" collapsed="false">
      <c r="A20" s="9" t="n">
        <v>43846</v>
      </c>
      <c r="B20" s="10"/>
      <c r="C20" s="10"/>
      <c r="D20" s="10"/>
      <c r="E20" s="10" t="s">
        <v>17</v>
      </c>
      <c r="F20" s="15" t="n">
        <v>500</v>
      </c>
      <c r="G20" s="16"/>
      <c r="H20" s="11" t="n">
        <f aca="false">SUM(F20*12)*15%</f>
        <v>900</v>
      </c>
      <c r="I20" s="12" t="n">
        <f aca="false">(F20/3)</f>
        <v>166.666666666667</v>
      </c>
      <c r="J20" s="13" t="n">
        <v>1</v>
      </c>
      <c r="K20" s="11"/>
      <c r="L20" s="11"/>
      <c r="M20" s="11" t="str">
        <f aca="false">IF(ISBLANK(L20),"",F20)</f>
        <v/>
      </c>
    </row>
    <row r="21" customFormat="false" ht="13.8" hidden="true" customHeight="false" outlineLevel="0" collapsed="false">
      <c r="A21" s="23" t="n">
        <v>43848</v>
      </c>
      <c r="B21" s="20"/>
      <c r="C21" s="20"/>
      <c r="D21" s="20"/>
      <c r="E21" s="21" t="s">
        <v>19</v>
      </c>
      <c r="F21" s="20" t="n">
        <v>50</v>
      </c>
      <c r="G21" s="21" t="n">
        <v>18</v>
      </c>
      <c r="H21" s="22" t="n">
        <f aca="false">SUM(F21*12)*(G21/100)</f>
        <v>108</v>
      </c>
      <c r="I21" s="12" t="n">
        <f aca="false">(F21/2)</f>
        <v>25</v>
      </c>
      <c r="J21" s="13" t="n">
        <v>1</v>
      </c>
      <c r="K21" s="11"/>
      <c r="L21" s="11"/>
      <c r="M21" s="11" t="str">
        <f aca="false">IF(ISBLANK(L21),"",F21)</f>
        <v/>
      </c>
    </row>
    <row r="22" customFormat="false" ht="13.8" hidden="true" customHeight="false" outlineLevel="0" collapsed="false">
      <c r="A22" s="23" t="n">
        <v>43848</v>
      </c>
      <c r="B22" s="20"/>
      <c r="C22" s="20"/>
      <c r="D22" s="20"/>
      <c r="E22" s="21" t="s">
        <v>19</v>
      </c>
      <c r="F22" s="20" t="n">
        <v>50</v>
      </c>
      <c r="G22" s="21" t="n">
        <v>20</v>
      </c>
      <c r="H22" s="22" t="n">
        <f aca="false">SUM(F22*12)*(G22/100)</f>
        <v>120</v>
      </c>
      <c r="I22" s="12" t="n">
        <f aca="false">(F22/2)</f>
        <v>25</v>
      </c>
      <c r="J22" s="13" t="n">
        <v>1</v>
      </c>
      <c r="K22" s="11"/>
      <c r="L22" s="11"/>
      <c r="M22" s="11" t="str">
        <f aca="false">IF(ISBLANK(L22),"",F22)</f>
        <v/>
      </c>
    </row>
    <row r="23" customFormat="false" ht="13.8" hidden="true" customHeight="false" outlineLevel="0" collapsed="false">
      <c r="A23" s="23" t="n">
        <v>43848</v>
      </c>
      <c r="B23" s="20"/>
      <c r="C23" s="20"/>
      <c r="D23" s="20"/>
      <c r="E23" s="21" t="s">
        <v>19</v>
      </c>
      <c r="F23" s="20" t="n">
        <v>150</v>
      </c>
      <c r="G23" s="21" t="n">
        <v>8</v>
      </c>
      <c r="H23" s="22" t="n">
        <f aca="false">SUM(F23*12)*(G23/100)</f>
        <v>144</v>
      </c>
      <c r="I23" s="12" t="n">
        <f aca="false">(F23/2)</f>
        <v>75</v>
      </c>
      <c r="J23" s="13" t="n">
        <v>1</v>
      </c>
      <c r="K23" s="11"/>
      <c r="L23" s="11"/>
      <c r="M23" s="11" t="str">
        <f aca="false">IF(ISBLANK(L23),"",F23)</f>
        <v/>
      </c>
    </row>
    <row r="24" customFormat="false" ht="13.8" hidden="true" customHeight="false" outlineLevel="0" collapsed="false">
      <c r="A24" s="23" t="n">
        <v>43848</v>
      </c>
      <c r="B24" s="20"/>
      <c r="C24" s="20"/>
      <c r="D24" s="20"/>
      <c r="E24" s="21" t="s">
        <v>19</v>
      </c>
      <c r="F24" s="20" t="n">
        <v>100</v>
      </c>
      <c r="G24" s="21" t="n">
        <v>10</v>
      </c>
      <c r="H24" s="22" t="n">
        <f aca="false">SUM(F24*12)*(G24/100)</f>
        <v>120</v>
      </c>
      <c r="I24" s="12" t="n">
        <f aca="false">(F24/2)</f>
        <v>50</v>
      </c>
      <c r="J24" s="13" t="n">
        <v>1</v>
      </c>
      <c r="K24" s="11"/>
      <c r="L24" s="11"/>
      <c r="M24" s="11" t="str">
        <f aca="false">IF(ISBLANK(L24),"",F24)</f>
        <v/>
      </c>
    </row>
    <row r="25" customFormat="false" ht="13.8" hidden="true" customHeight="false" outlineLevel="0" collapsed="false">
      <c r="A25" s="9" t="n">
        <v>43851</v>
      </c>
      <c r="B25" s="10"/>
      <c r="C25" s="10"/>
      <c r="D25" s="10"/>
      <c r="E25" s="10" t="s">
        <v>17</v>
      </c>
      <c r="F25" s="15" t="n">
        <v>500</v>
      </c>
      <c r="G25" s="16"/>
      <c r="H25" s="11" t="n">
        <f aca="false">SUM(F25*12)*15%</f>
        <v>900</v>
      </c>
      <c r="I25" s="12" t="n">
        <f aca="false">(F25/3)</f>
        <v>166.666666666667</v>
      </c>
      <c r="J25" s="13" t="n">
        <v>1</v>
      </c>
      <c r="K25" s="11"/>
      <c r="L25" s="11"/>
      <c r="M25" s="11" t="str">
        <f aca="false">IF(ISBLANK(L25),"",F25)</f>
        <v/>
      </c>
    </row>
    <row r="26" customFormat="false" ht="13.8" hidden="false" customHeight="false" outlineLevel="0" collapsed="false">
      <c r="A26" s="9" t="n">
        <v>43853</v>
      </c>
      <c r="B26" s="10"/>
      <c r="C26" s="10"/>
      <c r="D26" s="10"/>
      <c r="E26" s="10" t="s">
        <v>16</v>
      </c>
      <c r="F26" s="10" t="n">
        <v>100</v>
      </c>
      <c r="G26" s="11" t="n">
        <v>10</v>
      </c>
      <c r="H26" s="11" t="n">
        <f aca="false">SUM(F26*4.8)</f>
        <v>480</v>
      </c>
      <c r="I26" s="12" t="n">
        <f aca="false">F26</f>
        <v>100</v>
      </c>
      <c r="J26" s="13" t="n">
        <v>1</v>
      </c>
      <c r="K26" s="11"/>
      <c r="L26" s="11"/>
      <c r="M26" s="11" t="str">
        <f aca="false">IF(ISBLANK(L26),"",F26)</f>
        <v/>
      </c>
    </row>
    <row r="27" customFormat="false" ht="13.8" hidden="false" customHeight="false" outlineLevel="0" collapsed="false">
      <c r="A27" s="9" t="n">
        <v>43854</v>
      </c>
      <c r="B27" s="10"/>
      <c r="C27" s="10"/>
      <c r="D27" s="10"/>
      <c r="E27" s="10" t="s">
        <v>16</v>
      </c>
      <c r="F27" s="10" t="n">
        <v>70</v>
      </c>
      <c r="G27" s="11" t="n">
        <v>20</v>
      </c>
      <c r="H27" s="11" t="n">
        <f aca="false">SUM(F27*4.8)</f>
        <v>336</v>
      </c>
      <c r="I27" s="12" t="n">
        <f aca="false">F27</f>
        <v>70</v>
      </c>
      <c r="J27" s="13" t="n">
        <v>1</v>
      </c>
      <c r="K27" s="11"/>
      <c r="L27" s="11"/>
      <c r="M27" s="11" t="str">
        <f aca="false">IF(ISBLANK(L27),"",F27)</f>
        <v/>
      </c>
    </row>
    <row r="28" customFormat="false" ht="13.8" hidden="false" customHeight="false" outlineLevel="0" collapsed="false">
      <c r="A28" s="9" t="n">
        <v>43854</v>
      </c>
      <c r="B28" s="10"/>
      <c r="C28" s="10"/>
      <c r="D28" s="10"/>
      <c r="E28" s="10" t="s">
        <v>16</v>
      </c>
      <c r="F28" s="10" t="n">
        <v>100</v>
      </c>
      <c r="G28" s="11" t="n">
        <v>10</v>
      </c>
      <c r="H28" s="11" t="n">
        <f aca="false">SUM(F28*4.8)</f>
        <v>480</v>
      </c>
      <c r="I28" s="12" t="n">
        <f aca="false">F28</f>
        <v>100</v>
      </c>
      <c r="J28" s="13" t="n">
        <v>1</v>
      </c>
      <c r="K28" s="11"/>
      <c r="L28" s="11"/>
      <c r="M28" s="11" t="str">
        <f aca="false">IF(ISBLANK(L28),"",F28)</f>
        <v/>
      </c>
    </row>
    <row r="29" customFormat="false" ht="13.8" hidden="true" customHeight="false" outlineLevel="0" collapsed="false">
      <c r="A29" s="23" t="n">
        <v>43855</v>
      </c>
      <c r="B29" s="20"/>
      <c r="C29" s="20"/>
      <c r="D29" s="20"/>
      <c r="E29" s="21" t="s">
        <v>19</v>
      </c>
      <c r="F29" s="20" t="n">
        <v>100</v>
      </c>
      <c r="G29" s="21" t="n">
        <v>30</v>
      </c>
      <c r="H29" s="22" t="n">
        <f aca="false">SUM(F29*12)*(G29/100)</f>
        <v>360</v>
      </c>
      <c r="I29" s="12" t="n">
        <f aca="false">(F29/2)</f>
        <v>50</v>
      </c>
      <c r="J29" s="13" t="n">
        <v>1</v>
      </c>
      <c r="K29" s="11"/>
      <c r="L29" s="11"/>
      <c r="M29" s="11" t="str">
        <f aca="false">IF(ISBLANK(L29),"",F29)</f>
        <v/>
      </c>
    </row>
    <row r="30" customFormat="false" ht="13.8" hidden="false" customHeight="false" outlineLevel="0" collapsed="false">
      <c r="A30" s="9" t="n">
        <v>43857</v>
      </c>
      <c r="B30" s="10"/>
      <c r="C30" s="10"/>
      <c r="D30" s="10"/>
      <c r="E30" s="10" t="s">
        <v>16</v>
      </c>
      <c r="F30" s="10" t="n">
        <v>100</v>
      </c>
      <c r="G30" s="11" t="n">
        <v>10</v>
      </c>
      <c r="H30" s="11" t="n">
        <f aca="false">SUM(F30*4.8)</f>
        <v>480</v>
      </c>
      <c r="I30" s="12" t="n">
        <f aca="false">F30</f>
        <v>100</v>
      </c>
      <c r="J30" s="13" t="n">
        <v>1</v>
      </c>
      <c r="K30" s="11"/>
      <c r="L30" s="11"/>
      <c r="M30" s="11" t="str">
        <f aca="false">IF(ISBLANK(L30),"",F30)</f>
        <v/>
      </c>
    </row>
    <row r="31" customFormat="false" ht="13.8" hidden="true" customHeight="false" outlineLevel="0" collapsed="false">
      <c r="A31" s="24" t="n">
        <v>43857</v>
      </c>
      <c r="B31" s="10"/>
      <c r="C31" s="10"/>
      <c r="D31" s="10"/>
      <c r="E31" s="10" t="s">
        <v>18</v>
      </c>
      <c r="F31" s="11" t="n">
        <v>40000</v>
      </c>
      <c r="G31" s="25"/>
      <c r="H31" s="11"/>
      <c r="I31" s="12"/>
      <c r="J31" s="13" t="n">
        <v>1</v>
      </c>
      <c r="K31" s="11"/>
      <c r="L31" s="11"/>
      <c r="M31" s="11" t="str">
        <f aca="false">IF(ISBLANK(L31),"",F31)</f>
        <v/>
      </c>
    </row>
    <row r="32" customFormat="false" ht="13.8" hidden="false" customHeight="false" outlineLevel="0" collapsed="false">
      <c r="A32" s="9" t="n">
        <v>43858</v>
      </c>
      <c r="B32" s="10"/>
      <c r="C32" s="10"/>
      <c r="D32" s="10"/>
      <c r="E32" s="10" t="s">
        <v>16</v>
      </c>
      <c r="F32" s="10" t="n">
        <v>100</v>
      </c>
      <c r="G32" s="11" t="n">
        <v>20</v>
      </c>
      <c r="H32" s="11" t="n">
        <f aca="false">SUM(F32*4.8)</f>
        <v>480</v>
      </c>
      <c r="I32" s="12" t="n">
        <f aca="false">F32</f>
        <v>100</v>
      </c>
      <c r="J32" s="13" t="n">
        <v>1</v>
      </c>
      <c r="K32" s="11"/>
      <c r="L32" s="11"/>
      <c r="M32" s="11" t="str">
        <f aca="false">IF(ISBLANK(L32),"",F32)</f>
        <v/>
      </c>
    </row>
    <row r="33" customFormat="false" ht="13.8" hidden="true" customHeight="false" outlineLevel="0" collapsed="false">
      <c r="A33" s="9" t="n">
        <v>43858</v>
      </c>
      <c r="B33" s="10"/>
      <c r="C33" s="10"/>
      <c r="D33" s="10"/>
      <c r="E33" s="10" t="s">
        <v>17</v>
      </c>
      <c r="F33" s="15" t="n">
        <v>500</v>
      </c>
      <c r="G33" s="16"/>
      <c r="H33" s="11" t="n">
        <f aca="false">SUM(F33*12)*15%</f>
        <v>900</v>
      </c>
      <c r="I33" s="12" t="n">
        <f aca="false">(F33/3)</f>
        <v>166.666666666667</v>
      </c>
      <c r="J33" s="13" t="n">
        <v>1</v>
      </c>
      <c r="K33" s="11"/>
      <c r="L33" s="11"/>
      <c r="M33" s="11" t="str">
        <f aca="false">IF(ISBLANK(L33),"",F33)</f>
        <v/>
      </c>
    </row>
    <row r="34" customFormat="false" ht="13.8" hidden="true" customHeight="false" outlineLevel="0" collapsed="false">
      <c r="A34" s="9" t="n">
        <v>43858</v>
      </c>
      <c r="B34" s="10"/>
      <c r="C34" s="10"/>
      <c r="D34" s="10"/>
      <c r="E34" s="10" t="s">
        <v>17</v>
      </c>
      <c r="F34" s="15" t="n">
        <v>200</v>
      </c>
      <c r="G34" s="16"/>
      <c r="H34" s="11" t="n">
        <f aca="false">SUM(F34*12)*15%</f>
        <v>360</v>
      </c>
      <c r="I34" s="12" t="n">
        <f aca="false">(F34/3)</f>
        <v>66.6666666666667</v>
      </c>
      <c r="J34" s="13" t="n">
        <v>1</v>
      </c>
      <c r="K34" s="11"/>
      <c r="L34" s="11"/>
      <c r="M34" s="11" t="str">
        <f aca="false">IF(ISBLANK(L34),"",F34)</f>
        <v/>
      </c>
    </row>
    <row r="35" customFormat="false" ht="13.8" hidden="false" customHeight="false" outlineLevel="0" collapsed="false">
      <c r="A35" s="9" t="n">
        <v>43859</v>
      </c>
      <c r="B35" s="10"/>
      <c r="C35" s="10"/>
      <c r="D35" s="10"/>
      <c r="E35" s="10" t="s">
        <v>16</v>
      </c>
      <c r="F35" s="10" t="n">
        <v>100</v>
      </c>
      <c r="G35" s="11" t="n">
        <v>15</v>
      </c>
      <c r="H35" s="11" t="n">
        <f aca="false">SUM(F35*4.8)</f>
        <v>480</v>
      </c>
      <c r="I35" s="12" t="n">
        <f aca="false">F35</f>
        <v>100</v>
      </c>
      <c r="J35" s="13" t="n">
        <v>1</v>
      </c>
      <c r="K35" s="11"/>
      <c r="L35" s="11"/>
      <c r="M35" s="11" t="str">
        <f aca="false">IF(ISBLANK(L35),"",F35)</f>
        <v/>
      </c>
    </row>
    <row r="36" customFormat="false" ht="13.8" hidden="true" customHeight="false" outlineLevel="0" collapsed="false">
      <c r="A36" s="19" t="n">
        <v>43859</v>
      </c>
      <c r="B36" s="20"/>
      <c r="C36" s="20"/>
      <c r="D36" s="20"/>
      <c r="E36" s="21" t="s">
        <v>19</v>
      </c>
      <c r="F36" s="20" t="n">
        <v>100</v>
      </c>
      <c r="G36" s="21" t="n">
        <v>27</v>
      </c>
      <c r="H36" s="22" t="n">
        <f aca="false">SUM(F36*12)*(G36/100)</f>
        <v>324</v>
      </c>
      <c r="I36" s="12" t="n">
        <f aca="false">(F36/2)</f>
        <v>50</v>
      </c>
      <c r="J36" s="13" t="n">
        <v>1</v>
      </c>
      <c r="K36" s="11"/>
      <c r="L36" s="11"/>
      <c r="M36" s="11" t="str">
        <f aca="false">IF(ISBLANK(L36),"",F36)</f>
        <v/>
      </c>
    </row>
    <row r="37" customFormat="false" ht="13.8" hidden="true" customHeight="false" outlineLevel="0" collapsed="false">
      <c r="A37" s="23" t="n">
        <v>43859</v>
      </c>
      <c r="B37" s="20"/>
      <c r="C37" s="20"/>
      <c r="D37" s="20"/>
      <c r="E37" s="21" t="s">
        <v>19</v>
      </c>
      <c r="F37" s="20" t="n">
        <v>100</v>
      </c>
      <c r="G37" s="21" t="n">
        <v>10</v>
      </c>
      <c r="H37" s="22" t="n">
        <f aca="false">SUM(F37*12)*(G37/100)</f>
        <v>120</v>
      </c>
      <c r="I37" s="12" t="n">
        <f aca="false">(F37/2)</f>
        <v>50</v>
      </c>
      <c r="J37" s="13" t="n">
        <v>1</v>
      </c>
      <c r="K37" s="11"/>
      <c r="L37" s="11"/>
      <c r="M37" s="11" t="str">
        <f aca="false">IF(ISBLANK(L37),"",F37)</f>
        <v/>
      </c>
    </row>
    <row r="38" customFormat="false" ht="13.8" hidden="true" customHeight="false" outlineLevel="0" collapsed="false">
      <c r="A38" s="23" t="n">
        <v>43859</v>
      </c>
      <c r="B38" s="20"/>
      <c r="C38" s="20"/>
      <c r="D38" s="20"/>
      <c r="E38" s="21" t="s">
        <v>19</v>
      </c>
      <c r="F38" s="20" t="n">
        <v>100</v>
      </c>
      <c r="G38" s="21" t="n">
        <v>10</v>
      </c>
      <c r="H38" s="22" t="n">
        <f aca="false">SUM(F38*12)*(G38/100)</f>
        <v>120</v>
      </c>
      <c r="I38" s="12" t="n">
        <f aca="false">(F38/2)</f>
        <v>50</v>
      </c>
      <c r="J38" s="13" t="n">
        <v>1</v>
      </c>
      <c r="K38" s="11"/>
      <c r="L38" s="11"/>
      <c r="M38" s="11" t="str">
        <f aca="false">IF(ISBLANK(L38),"",F38)</f>
        <v/>
      </c>
    </row>
    <row r="39" customFormat="false" ht="13.8" hidden="true" customHeight="false" outlineLevel="0" collapsed="false">
      <c r="A39" s="9" t="n">
        <v>43859</v>
      </c>
      <c r="B39" s="10"/>
      <c r="C39" s="10"/>
      <c r="D39" s="10"/>
      <c r="E39" s="10" t="s">
        <v>18</v>
      </c>
      <c r="F39" s="18" t="n">
        <v>10000</v>
      </c>
      <c r="G39" s="16"/>
      <c r="H39" s="11" t="n">
        <f aca="false">SUM(F39*3%)</f>
        <v>300</v>
      </c>
      <c r="I39" s="12" t="n">
        <f aca="false">(F39*3%/6)</f>
        <v>50</v>
      </c>
      <c r="J39" s="13" t="n">
        <v>1</v>
      </c>
      <c r="K39" s="11"/>
      <c r="L39" s="11"/>
      <c r="M39" s="11" t="str">
        <f aca="false">IF(ISBLANK(L39),"",F39)</f>
        <v/>
      </c>
    </row>
    <row r="40" customFormat="false" ht="13.8" hidden="false" customHeight="false" outlineLevel="0" collapsed="false">
      <c r="A40" s="9" t="n">
        <v>43860</v>
      </c>
      <c r="B40" s="10"/>
      <c r="C40" s="10"/>
      <c r="D40" s="10"/>
      <c r="E40" s="10" t="s">
        <v>16</v>
      </c>
      <c r="F40" s="10" t="n">
        <v>50</v>
      </c>
      <c r="G40" s="11" t="n">
        <v>28</v>
      </c>
      <c r="H40" s="11" t="n">
        <f aca="false">SUM(F40*4.8)</f>
        <v>240</v>
      </c>
      <c r="I40" s="12" t="n">
        <f aca="false">F40</f>
        <v>50</v>
      </c>
      <c r="J40" s="13" t="n">
        <v>1</v>
      </c>
      <c r="K40" s="11"/>
      <c r="L40" s="11"/>
      <c r="M40" s="11" t="str">
        <f aca="false">IF(ISBLANK(L40),"",F40)</f>
        <v/>
      </c>
    </row>
    <row r="41" customFormat="false" ht="13.8" hidden="true" customHeight="false" outlineLevel="0" collapsed="false">
      <c r="A41" s="23" t="n">
        <v>43860</v>
      </c>
      <c r="B41" s="20"/>
      <c r="C41" s="20"/>
      <c r="D41" s="20"/>
      <c r="E41" s="21" t="s">
        <v>19</v>
      </c>
      <c r="F41" s="20" t="n">
        <v>100</v>
      </c>
      <c r="G41" s="21" t="n">
        <v>30</v>
      </c>
      <c r="H41" s="22" t="n">
        <f aca="false">SUM(F41*12)*(G41/100)</f>
        <v>360</v>
      </c>
      <c r="I41" s="12" t="n">
        <f aca="false">(F41/2)</f>
        <v>50</v>
      </c>
      <c r="J41" s="13" t="n">
        <v>1</v>
      </c>
      <c r="K41" s="11"/>
      <c r="L41" s="11"/>
      <c r="M41" s="11" t="str">
        <f aca="false">IF(ISBLANK(L41),"",F41)</f>
        <v/>
      </c>
    </row>
    <row r="42" customFormat="false" ht="13.8" hidden="true" customHeight="false" outlineLevel="0" collapsed="false">
      <c r="A42" s="23" t="n">
        <v>43860</v>
      </c>
      <c r="B42" s="20"/>
      <c r="C42" s="20"/>
      <c r="D42" s="20"/>
      <c r="E42" s="21" t="s">
        <v>19</v>
      </c>
      <c r="F42" s="20" t="n">
        <v>266.66</v>
      </c>
      <c r="G42" s="21" t="n">
        <v>30</v>
      </c>
      <c r="H42" s="22" t="n">
        <f aca="false">SUM(F42*12)*(G42/100)</f>
        <v>959.976</v>
      </c>
      <c r="I42" s="12" t="n">
        <f aca="false">(F42/2)</f>
        <v>133.33</v>
      </c>
      <c r="J42" s="13" t="n">
        <v>1</v>
      </c>
      <c r="K42" s="11"/>
      <c r="L42" s="11"/>
      <c r="M42" s="11" t="str">
        <f aca="false">IF(ISBLANK(L42),"",F42)</f>
        <v/>
      </c>
    </row>
    <row r="43" customFormat="false" ht="13.8" hidden="true" customHeight="false" outlineLevel="0" collapsed="false">
      <c r="A43" s="9" t="n">
        <v>43860</v>
      </c>
      <c r="B43" s="10"/>
      <c r="C43" s="10"/>
      <c r="D43" s="10"/>
      <c r="E43" s="10" t="s">
        <v>17</v>
      </c>
      <c r="F43" s="15" t="n">
        <v>200</v>
      </c>
      <c r="G43" s="16"/>
      <c r="H43" s="11" t="n">
        <f aca="false">SUM(F43*12)*15%</f>
        <v>360</v>
      </c>
      <c r="I43" s="12" t="n">
        <f aca="false">(F43/3)</f>
        <v>66.6666666666667</v>
      </c>
      <c r="J43" s="13" t="n">
        <v>1</v>
      </c>
      <c r="K43" s="11"/>
      <c r="L43" s="11"/>
      <c r="M43" s="11" t="str">
        <f aca="false">IF(ISBLANK(L43),"",F43)</f>
        <v/>
      </c>
    </row>
    <row r="44" customFormat="false" ht="13.8" hidden="true" customHeight="false" outlineLevel="0" collapsed="false">
      <c r="A44" s="9" t="n">
        <v>43860</v>
      </c>
      <c r="B44" s="10"/>
      <c r="C44" s="10"/>
      <c r="D44" s="10"/>
      <c r="E44" s="10" t="s">
        <v>17</v>
      </c>
      <c r="F44" s="15" t="n">
        <v>100</v>
      </c>
      <c r="G44" s="16"/>
      <c r="H44" s="11" t="n">
        <f aca="false">SUM(F44*12)*15%</f>
        <v>180</v>
      </c>
      <c r="I44" s="12" t="n">
        <f aca="false">(F44/3)</f>
        <v>33.3333333333333</v>
      </c>
      <c r="J44" s="13" t="n">
        <v>1</v>
      </c>
      <c r="K44" s="11"/>
      <c r="L44" s="11"/>
      <c r="M44" s="11" t="str">
        <f aca="false">IF(ISBLANK(L44),"",F44)</f>
        <v/>
      </c>
    </row>
    <row r="45" customFormat="false" ht="13.8" hidden="true" customHeight="false" outlineLevel="0" collapsed="false">
      <c r="A45" s="9" t="n">
        <v>43860</v>
      </c>
      <c r="B45" s="10"/>
      <c r="C45" s="10"/>
      <c r="D45" s="10"/>
      <c r="E45" s="10" t="s">
        <v>18</v>
      </c>
      <c r="F45" s="18" t="n">
        <v>2200</v>
      </c>
      <c r="G45" s="16"/>
      <c r="H45" s="11" t="n">
        <f aca="false">SUM(F45*3%)</f>
        <v>66</v>
      </c>
      <c r="I45" s="12" t="n">
        <f aca="false">(F45*3%/6)</f>
        <v>11</v>
      </c>
      <c r="J45" s="13" t="n">
        <v>1</v>
      </c>
      <c r="K45" s="11"/>
      <c r="L45" s="11"/>
      <c r="M45" s="11" t="str">
        <f aca="false">IF(ISBLANK(L45),"",F45)</f>
        <v/>
      </c>
    </row>
    <row r="46" customFormat="false" ht="13.8" hidden="true" customHeight="false" outlineLevel="0" collapsed="false">
      <c r="A46" s="9" t="n">
        <v>43861</v>
      </c>
      <c r="B46" s="10"/>
      <c r="C46" s="10"/>
      <c r="D46" s="10"/>
      <c r="E46" s="10" t="s">
        <v>17</v>
      </c>
      <c r="F46" s="15" t="n">
        <v>300</v>
      </c>
      <c r="G46" s="16"/>
      <c r="H46" s="11" t="n">
        <f aca="false">SUM(F46*12)*15%</f>
        <v>540</v>
      </c>
      <c r="I46" s="12" t="n">
        <f aca="false">(F46/3)</f>
        <v>100</v>
      </c>
      <c r="J46" s="13" t="n">
        <v>1</v>
      </c>
      <c r="K46" s="11"/>
      <c r="L46" s="11"/>
      <c r="M46" s="11" t="str">
        <f aca="false">IF(ISBLANK(L46),"",F46)</f>
        <v/>
      </c>
    </row>
    <row r="47" customFormat="false" ht="13.8" hidden="true" customHeight="false" outlineLevel="0" collapsed="false">
      <c r="A47" s="9" t="n">
        <v>43861</v>
      </c>
      <c r="B47" s="10"/>
      <c r="C47" s="10"/>
      <c r="D47" s="10"/>
      <c r="E47" s="10" t="s">
        <v>18</v>
      </c>
      <c r="F47" s="18" t="n">
        <v>8000</v>
      </c>
      <c r="G47" s="16"/>
      <c r="H47" s="11" t="n">
        <f aca="false">SUM(F47*3%)</f>
        <v>240</v>
      </c>
      <c r="I47" s="12" t="n">
        <f aca="false">(F47*3%/6)</f>
        <v>40</v>
      </c>
      <c r="J47" s="13" t="n">
        <v>1</v>
      </c>
      <c r="K47" s="11"/>
      <c r="L47" s="11"/>
      <c r="M47" s="11" t="str">
        <f aca="false">IF(ISBLANK(L47),"",F47)</f>
        <v/>
      </c>
    </row>
    <row r="48" customFormat="false" ht="13.8" hidden="true" customHeight="false" outlineLevel="0" collapsed="false">
      <c r="A48" s="23" t="n">
        <v>43819</v>
      </c>
      <c r="B48" s="20"/>
      <c r="C48" s="20"/>
      <c r="D48" s="20"/>
      <c r="E48" s="21" t="s">
        <v>19</v>
      </c>
      <c r="F48" s="20" t="n">
        <v>150</v>
      </c>
      <c r="G48" s="21" t="n">
        <v>27</v>
      </c>
      <c r="H48" s="22" t="n">
        <f aca="false">SUM(F48*12)*(G48/100)</f>
        <v>486</v>
      </c>
      <c r="I48" s="12" t="n">
        <f aca="false">(F48/2)</f>
        <v>75</v>
      </c>
      <c r="J48" s="13" t="n">
        <v>2</v>
      </c>
      <c r="K48" s="11"/>
      <c r="L48" s="11"/>
      <c r="M48" s="11" t="str">
        <f aca="false">IF(ISBLANK(L48),"",F48)</f>
        <v/>
      </c>
    </row>
    <row r="49" customFormat="false" ht="13.8" hidden="true" customHeight="false" outlineLevel="0" collapsed="false">
      <c r="A49" s="23" t="n">
        <v>43819</v>
      </c>
      <c r="B49" s="20"/>
      <c r="C49" s="20"/>
      <c r="D49" s="20"/>
      <c r="E49" s="21" t="s">
        <v>19</v>
      </c>
      <c r="F49" s="20" t="n">
        <v>150</v>
      </c>
      <c r="G49" s="21" t="n">
        <v>26</v>
      </c>
      <c r="H49" s="22" t="n">
        <f aca="false">SUM(F49*12)*(G49/100)</f>
        <v>468</v>
      </c>
      <c r="I49" s="12" t="n">
        <f aca="false">(F49/2)</f>
        <v>75</v>
      </c>
      <c r="J49" s="13" t="n">
        <v>2</v>
      </c>
      <c r="K49" s="11"/>
      <c r="L49" s="11"/>
      <c r="M49" s="11" t="str">
        <f aca="false">IF(ISBLANK(L49),"",F49)</f>
        <v/>
      </c>
    </row>
    <row r="50" customFormat="false" ht="13.8" hidden="true" customHeight="false" outlineLevel="0" collapsed="false">
      <c r="A50" s="23" t="n">
        <v>43836</v>
      </c>
      <c r="B50" s="20"/>
      <c r="C50" s="20"/>
      <c r="D50" s="20"/>
      <c r="E50" s="21" t="s">
        <v>19</v>
      </c>
      <c r="F50" s="20" t="n">
        <v>25</v>
      </c>
      <c r="G50" s="21" t="n">
        <v>17</v>
      </c>
      <c r="H50" s="22" t="n">
        <f aca="false">SUM(F50*12)*(G50/100)</f>
        <v>51</v>
      </c>
      <c r="I50" s="12" t="n">
        <f aca="false">(F50/2)</f>
        <v>12.5</v>
      </c>
      <c r="J50" s="13" t="n">
        <v>2</v>
      </c>
      <c r="K50" s="11"/>
      <c r="L50" s="11"/>
      <c r="M50" s="11" t="str">
        <f aca="false">IF(ISBLANK(L50),"",F50)</f>
        <v/>
      </c>
    </row>
    <row r="51" customFormat="false" ht="13.8" hidden="true" customHeight="false" outlineLevel="0" collapsed="false">
      <c r="A51" s="19" t="n">
        <v>43836</v>
      </c>
      <c r="B51" s="20"/>
      <c r="C51" s="20"/>
      <c r="D51" s="20"/>
      <c r="E51" s="21" t="s">
        <v>19</v>
      </c>
      <c r="F51" s="20" t="n">
        <v>25</v>
      </c>
      <c r="G51" s="21" t="n">
        <v>17</v>
      </c>
      <c r="H51" s="22" t="n">
        <f aca="false">SUM(F51*12)*(G51/100)</f>
        <v>51</v>
      </c>
      <c r="I51" s="12" t="n">
        <f aca="false">(F51/2)</f>
        <v>12.5</v>
      </c>
      <c r="J51" s="13" t="n">
        <v>2</v>
      </c>
      <c r="K51" s="11"/>
      <c r="L51" s="11"/>
      <c r="M51" s="11" t="str">
        <f aca="false">IF(ISBLANK(L51),"",F51)</f>
        <v/>
      </c>
    </row>
    <row r="52" customFormat="false" ht="13.8" hidden="true" customHeight="false" outlineLevel="0" collapsed="false">
      <c r="A52" s="9" t="n">
        <v>43837</v>
      </c>
      <c r="B52" s="10"/>
      <c r="C52" s="10"/>
      <c r="D52" s="10"/>
      <c r="E52" s="10" t="s">
        <v>16</v>
      </c>
      <c r="F52" s="10" t="n">
        <v>60</v>
      </c>
      <c r="G52" s="11" t="n">
        <v>10</v>
      </c>
      <c r="H52" s="11" t="n">
        <f aca="false">SUM(F52*4.8)</f>
        <v>288</v>
      </c>
      <c r="I52" s="12" t="n">
        <f aca="false">F52</f>
        <v>60</v>
      </c>
      <c r="J52" s="13" t="n">
        <v>2</v>
      </c>
      <c r="K52" s="11"/>
      <c r="L52" s="11"/>
      <c r="M52" s="11" t="str">
        <f aca="false">IF(ISBLANK(L52),"",F52)</f>
        <v/>
      </c>
    </row>
    <row r="53" customFormat="false" ht="13.8" hidden="true" customHeight="false" outlineLevel="0" collapsed="false">
      <c r="A53" s="9" t="n">
        <v>43837</v>
      </c>
      <c r="B53" s="10"/>
      <c r="C53" s="10"/>
      <c r="D53" s="10"/>
      <c r="E53" s="10" t="s">
        <v>16</v>
      </c>
      <c r="F53" s="10" t="n">
        <v>60</v>
      </c>
      <c r="G53" s="11" t="n">
        <v>10</v>
      </c>
      <c r="H53" s="11" t="n">
        <f aca="false">SUM(F53*4.8)</f>
        <v>288</v>
      </c>
      <c r="I53" s="12" t="n">
        <f aca="false">F53</f>
        <v>60</v>
      </c>
      <c r="J53" s="13" t="n">
        <v>2</v>
      </c>
      <c r="K53" s="11"/>
      <c r="L53" s="11"/>
      <c r="M53" s="11" t="str">
        <f aca="false">IF(ISBLANK(L53),"",F53)</f>
        <v/>
      </c>
    </row>
    <row r="54" customFormat="false" ht="13.8" hidden="true" customHeight="false" outlineLevel="0" collapsed="false">
      <c r="A54" s="9" t="n">
        <v>43839</v>
      </c>
      <c r="B54" s="10"/>
      <c r="C54" s="10"/>
      <c r="D54" s="10"/>
      <c r="E54" s="10" t="s">
        <v>16</v>
      </c>
      <c r="F54" s="10" t="n">
        <v>37.5</v>
      </c>
      <c r="G54" s="11" t="n">
        <v>30</v>
      </c>
      <c r="H54" s="11" t="n">
        <f aca="false">SUM(F54*4.8)</f>
        <v>180</v>
      </c>
      <c r="I54" s="12" t="n">
        <f aca="false">F54</f>
        <v>37.5</v>
      </c>
      <c r="J54" s="13" t="n">
        <v>2</v>
      </c>
      <c r="K54" s="11"/>
      <c r="L54" s="11"/>
      <c r="M54" s="11" t="str">
        <f aca="false">IF(ISBLANK(L54),"",F54)</f>
        <v/>
      </c>
    </row>
    <row r="55" customFormat="false" ht="13.8" hidden="true" customHeight="false" outlineLevel="0" collapsed="false">
      <c r="A55" s="17" t="n">
        <v>43839</v>
      </c>
      <c r="B55" s="10"/>
      <c r="C55" s="10"/>
      <c r="D55" s="10"/>
      <c r="E55" s="10" t="s">
        <v>16</v>
      </c>
      <c r="F55" s="10" t="n">
        <v>37.5</v>
      </c>
      <c r="G55" s="11" t="n">
        <v>30</v>
      </c>
      <c r="H55" s="11" t="n">
        <f aca="false">SUM(F55*4.8)</f>
        <v>180</v>
      </c>
      <c r="I55" s="12" t="n">
        <f aca="false">F55</f>
        <v>37.5</v>
      </c>
      <c r="J55" s="13" t="n">
        <v>2</v>
      </c>
      <c r="K55" s="11"/>
      <c r="L55" s="11"/>
      <c r="M55" s="11" t="str">
        <f aca="false">IF(ISBLANK(L55),"",F55)</f>
        <v/>
      </c>
    </row>
    <row r="56" customFormat="false" ht="13.8" hidden="true" customHeight="false" outlineLevel="0" collapsed="false">
      <c r="A56" s="9" t="n">
        <v>43839</v>
      </c>
      <c r="B56" s="10"/>
      <c r="C56" s="10"/>
      <c r="D56" s="10"/>
      <c r="E56" s="10" t="s">
        <v>18</v>
      </c>
      <c r="F56" s="18" t="n">
        <v>15000</v>
      </c>
      <c r="G56" s="16"/>
      <c r="H56" s="11" t="n">
        <f aca="false">SUM(F56*3%)</f>
        <v>450</v>
      </c>
      <c r="I56" s="12" t="n">
        <f aca="false">(F56*3%/6)</f>
        <v>75</v>
      </c>
      <c r="J56" s="13" t="n">
        <v>2</v>
      </c>
      <c r="K56" s="11"/>
      <c r="L56" s="11"/>
      <c r="M56" s="11" t="str">
        <f aca="false">IF(ISBLANK(L56),"",F56)</f>
        <v/>
      </c>
    </row>
    <row r="57" customFormat="false" ht="13.8" hidden="true" customHeight="false" outlineLevel="0" collapsed="false">
      <c r="A57" s="9" t="n">
        <v>43840</v>
      </c>
      <c r="B57" s="10"/>
      <c r="C57" s="10"/>
      <c r="D57" s="10"/>
      <c r="E57" s="10" t="s">
        <v>16</v>
      </c>
      <c r="F57" s="10" t="n">
        <v>175</v>
      </c>
      <c r="G57" s="11" t="n">
        <v>15</v>
      </c>
      <c r="H57" s="11" t="n">
        <f aca="false">SUM(F57*4.8)</f>
        <v>840</v>
      </c>
      <c r="I57" s="12" t="n">
        <f aca="false">F57</f>
        <v>175</v>
      </c>
      <c r="J57" s="13" t="n">
        <v>2</v>
      </c>
      <c r="K57" s="11"/>
      <c r="L57" s="11"/>
      <c r="M57" s="11" t="str">
        <f aca="false">IF(ISBLANK(L57),"",F57)</f>
        <v/>
      </c>
    </row>
    <row r="58" customFormat="false" ht="13.8" hidden="true" customHeight="false" outlineLevel="0" collapsed="false">
      <c r="A58" s="9" t="n">
        <v>43841</v>
      </c>
      <c r="B58" s="10"/>
      <c r="C58" s="10"/>
      <c r="D58" s="10"/>
      <c r="E58" s="21" t="s">
        <v>19</v>
      </c>
      <c r="F58" s="10" t="n">
        <v>210</v>
      </c>
      <c r="G58" s="11" t="n">
        <v>24</v>
      </c>
      <c r="H58" s="22" t="n">
        <f aca="false">SUM(F58*12)*(G58/100)</f>
        <v>604.8</v>
      </c>
      <c r="I58" s="12" t="n">
        <f aca="false">(F58/2)</f>
        <v>105</v>
      </c>
      <c r="J58" s="13" t="n">
        <v>2</v>
      </c>
      <c r="K58" s="11"/>
      <c r="L58" s="11"/>
      <c r="M58" s="11" t="str">
        <f aca="false">IF(ISBLANK(L58),"",F58)</f>
        <v/>
      </c>
    </row>
    <row r="59" customFormat="false" ht="13.8" hidden="true" customHeight="false" outlineLevel="0" collapsed="false">
      <c r="A59" s="9" t="n">
        <v>43841</v>
      </c>
      <c r="B59" s="10"/>
      <c r="C59" s="10"/>
      <c r="D59" s="10"/>
      <c r="E59" s="21" t="s">
        <v>19</v>
      </c>
      <c r="F59" s="10" t="n">
        <v>150</v>
      </c>
      <c r="G59" s="11" t="n">
        <v>30</v>
      </c>
      <c r="H59" s="22" t="n">
        <f aca="false">SUM(F59*12)*(G59/100)</f>
        <v>540</v>
      </c>
      <c r="I59" s="12" t="n">
        <f aca="false">(F59/2)</f>
        <v>75</v>
      </c>
      <c r="J59" s="13" t="n">
        <v>2</v>
      </c>
      <c r="K59" s="11"/>
      <c r="L59" s="11"/>
      <c r="M59" s="11" t="str">
        <f aca="false">IF(ISBLANK(L59),"",F59)</f>
        <v/>
      </c>
    </row>
    <row r="60" customFormat="false" ht="13.8" hidden="true" customHeight="false" outlineLevel="0" collapsed="false">
      <c r="A60" s="23" t="n">
        <v>43843</v>
      </c>
      <c r="B60" s="20"/>
      <c r="C60" s="20"/>
      <c r="D60" s="20"/>
      <c r="E60" s="21" t="s">
        <v>19</v>
      </c>
      <c r="F60" s="20" t="n">
        <v>50</v>
      </c>
      <c r="G60" s="21" t="n">
        <v>30</v>
      </c>
      <c r="H60" s="22" t="n">
        <f aca="false">SUM(F60*12)*(G60/100)</f>
        <v>180</v>
      </c>
      <c r="I60" s="12" t="n">
        <f aca="false">(F60/2)</f>
        <v>25</v>
      </c>
      <c r="J60" s="13" t="n">
        <v>2</v>
      </c>
      <c r="K60" s="11"/>
      <c r="L60" s="11"/>
      <c r="M60" s="11" t="str">
        <f aca="false">IF(ISBLANK(L60),"",F60)</f>
        <v/>
      </c>
    </row>
    <row r="61" customFormat="false" ht="13.8" hidden="true" customHeight="false" outlineLevel="0" collapsed="false">
      <c r="A61" s="9" t="n">
        <v>43843</v>
      </c>
      <c r="B61" s="10"/>
      <c r="C61" s="10"/>
      <c r="D61" s="10"/>
      <c r="E61" s="10" t="s">
        <v>18</v>
      </c>
      <c r="F61" s="18" t="n">
        <v>30000</v>
      </c>
      <c r="G61" s="16"/>
      <c r="H61" s="11" t="n">
        <f aca="false">SUM(F61*3%)</f>
        <v>900</v>
      </c>
      <c r="I61" s="12" t="n">
        <f aca="false">(F61*3%/6)</f>
        <v>150</v>
      </c>
      <c r="J61" s="13" t="n">
        <v>2</v>
      </c>
      <c r="K61" s="11"/>
      <c r="L61" s="11"/>
      <c r="M61" s="11" t="str">
        <f aca="false">IF(ISBLANK(L61),"",F61)</f>
        <v/>
      </c>
    </row>
    <row r="62" customFormat="false" ht="13.8" hidden="true" customHeight="false" outlineLevel="0" collapsed="false">
      <c r="A62" s="9" t="n">
        <v>43844</v>
      </c>
      <c r="B62" s="10"/>
      <c r="C62" s="10"/>
      <c r="D62" s="10"/>
      <c r="E62" s="10" t="s">
        <v>16</v>
      </c>
      <c r="F62" s="10" t="n">
        <v>75</v>
      </c>
      <c r="G62" s="11" t="n">
        <v>30</v>
      </c>
      <c r="H62" s="11" t="n">
        <f aca="false">SUM(F62*4.8)</f>
        <v>360</v>
      </c>
      <c r="I62" s="12" t="n">
        <f aca="false">F62</f>
        <v>75</v>
      </c>
      <c r="J62" s="13" t="n">
        <v>2</v>
      </c>
      <c r="K62" s="11"/>
      <c r="L62" s="11"/>
      <c r="M62" s="11" t="str">
        <f aca="false">IF(ISBLANK(L62),"",F62)</f>
        <v/>
      </c>
    </row>
    <row r="63" customFormat="false" ht="13.8" hidden="true" customHeight="false" outlineLevel="0" collapsed="false">
      <c r="A63" s="9" t="n">
        <v>43844</v>
      </c>
      <c r="B63" s="10"/>
      <c r="C63" s="10"/>
      <c r="D63" s="10"/>
      <c r="E63" s="10" t="s">
        <v>18</v>
      </c>
      <c r="F63" s="18" t="n">
        <v>13000</v>
      </c>
      <c r="G63" s="16"/>
      <c r="H63" s="11" t="n">
        <f aca="false">SUM(F63*3%)</f>
        <v>390</v>
      </c>
      <c r="I63" s="12" t="n">
        <f aca="false">(F63*3%/6)</f>
        <v>65</v>
      </c>
      <c r="J63" s="13" t="n">
        <v>2</v>
      </c>
      <c r="K63" s="11"/>
      <c r="L63" s="11"/>
      <c r="M63" s="11" t="str">
        <f aca="false">IF(ISBLANK(L63),"",F63)</f>
        <v/>
      </c>
    </row>
    <row r="64" customFormat="false" ht="13.8" hidden="true" customHeight="false" outlineLevel="0" collapsed="false">
      <c r="A64" s="9" t="n">
        <v>43845</v>
      </c>
      <c r="B64" s="10"/>
      <c r="C64" s="10"/>
      <c r="D64" s="10"/>
      <c r="E64" s="10" t="s">
        <v>16</v>
      </c>
      <c r="F64" s="10" t="n">
        <v>500</v>
      </c>
      <c r="G64" s="11" t="n">
        <v>30</v>
      </c>
      <c r="H64" s="11" t="n">
        <f aca="false">SUM(F64*4.8)</f>
        <v>2400</v>
      </c>
      <c r="I64" s="12" t="n">
        <f aca="false">F64</f>
        <v>500</v>
      </c>
      <c r="J64" s="13" t="n">
        <v>2</v>
      </c>
      <c r="K64" s="11"/>
      <c r="L64" s="11"/>
      <c r="M64" s="11" t="str">
        <f aca="false">IF(ISBLANK(L64),"",F64)</f>
        <v/>
      </c>
    </row>
    <row r="65" customFormat="false" ht="13.8" hidden="true" customHeight="false" outlineLevel="0" collapsed="false">
      <c r="A65" s="9" t="n">
        <v>43845</v>
      </c>
      <c r="B65" s="10"/>
      <c r="C65" s="10"/>
      <c r="D65" s="10"/>
      <c r="E65" s="21" t="s">
        <v>19</v>
      </c>
      <c r="F65" s="10" t="n">
        <v>150</v>
      </c>
      <c r="G65" s="11" t="n">
        <v>19</v>
      </c>
      <c r="H65" s="22" t="n">
        <f aca="false">SUM(F65*12)*(G65/100)</f>
        <v>342</v>
      </c>
      <c r="I65" s="12" t="n">
        <f aca="false">(F65/2)</f>
        <v>75</v>
      </c>
      <c r="J65" s="13" t="n">
        <v>2</v>
      </c>
      <c r="K65" s="11"/>
      <c r="L65" s="11"/>
      <c r="M65" s="11" t="str">
        <f aca="false">IF(ISBLANK(L65),"",F65)</f>
        <v/>
      </c>
    </row>
    <row r="66" customFormat="false" ht="13.8" hidden="true" customHeight="false" outlineLevel="0" collapsed="false">
      <c r="A66" s="9" t="n">
        <v>43847</v>
      </c>
      <c r="B66" s="10"/>
      <c r="C66" s="10"/>
      <c r="D66" s="10"/>
      <c r="E66" s="10" t="s">
        <v>18</v>
      </c>
      <c r="F66" s="10" t="n">
        <v>1500</v>
      </c>
      <c r="G66" s="16"/>
      <c r="H66" s="11" t="n">
        <f aca="false">SUM(F66*3%)</f>
        <v>45</v>
      </c>
      <c r="I66" s="12" t="n">
        <f aca="false">(F66*3%/6)</f>
        <v>7.5</v>
      </c>
      <c r="J66" s="13" t="n">
        <v>2</v>
      </c>
      <c r="K66" s="11"/>
      <c r="L66" s="11"/>
      <c r="M66" s="11" t="str">
        <f aca="false">IF(ISBLANK(L66),"",F66)</f>
        <v/>
      </c>
    </row>
    <row r="67" customFormat="false" ht="13.8" hidden="true" customHeight="false" outlineLevel="0" collapsed="false">
      <c r="A67" s="9" t="n">
        <v>43847</v>
      </c>
      <c r="B67" s="10"/>
      <c r="C67" s="10"/>
      <c r="D67" s="10"/>
      <c r="E67" s="10" t="s">
        <v>18</v>
      </c>
      <c r="F67" s="18" t="n">
        <v>15000</v>
      </c>
      <c r="G67" s="16"/>
      <c r="H67" s="11" t="n">
        <f aca="false">SUM(F67*3%)</f>
        <v>450</v>
      </c>
      <c r="I67" s="12" t="n">
        <f aca="false">(F67*3%/6)</f>
        <v>75</v>
      </c>
      <c r="J67" s="13" t="n">
        <v>2</v>
      </c>
      <c r="K67" s="11"/>
      <c r="L67" s="11"/>
      <c r="M67" s="11" t="str">
        <f aca="false">IF(ISBLANK(L67),"",F67)</f>
        <v/>
      </c>
    </row>
    <row r="68" customFormat="false" ht="13.8" hidden="true" customHeight="false" outlineLevel="0" collapsed="false">
      <c r="A68" s="23" t="n">
        <v>43848</v>
      </c>
      <c r="B68" s="20"/>
      <c r="C68" s="20"/>
      <c r="D68" s="20"/>
      <c r="E68" s="21" t="s">
        <v>19</v>
      </c>
      <c r="F68" s="20" t="n">
        <v>266</v>
      </c>
      <c r="G68" s="21" t="n">
        <v>30</v>
      </c>
      <c r="H68" s="22" t="n">
        <f aca="false">SUM(F68*12)*(G68/100)</f>
        <v>957.6</v>
      </c>
      <c r="I68" s="12" t="n">
        <f aca="false">(F68/2)</f>
        <v>133</v>
      </c>
      <c r="J68" s="13" t="n">
        <v>2</v>
      </c>
      <c r="K68" s="11"/>
      <c r="L68" s="11"/>
      <c r="M68" s="11" t="str">
        <f aca="false">IF(ISBLANK(L68),"",F68)</f>
        <v/>
      </c>
    </row>
    <row r="69" customFormat="false" ht="13.8" hidden="true" customHeight="false" outlineLevel="0" collapsed="false">
      <c r="A69" s="9" t="n">
        <v>43850</v>
      </c>
      <c r="B69" s="10"/>
      <c r="C69" s="10"/>
      <c r="D69" s="10"/>
      <c r="E69" s="10" t="s">
        <v>16</v>
      </c>
      <c r="F69" s="10" t="n">
        <v>100</v>
      </c>
      <c r="G69" s="11" t="n">
        <v>30</v>
      </c>
      <c r="H69" s="11" t="n">
        <f aca="false">SUM(F69*4.8)</f>
        <v>480</v>
      </c>
      <c r="I69" s="12" t="n">
        <f aca="false">F69</f>
        <v>100</v>
      </c>
      <c r="J69" s="13" t="n">
        <v>2</v>
      </c>
      <c r="K69" s="11"/>
      <c r="L69" s="11"/>
      <c r="M69" s="11" t="str">
        <f aca="false">IF(ISBLANK(L69),"",F69)</f>
        <v/>
      </c>
    </row>
    <row r="70" customFormat="false" ht="13.8" hidden="true" customHeight="false" outlineLevel="0" collapsed="false">
      <c r="A70" s="23" t="n">
        <v>43851</v>
      </c>
      <c r="B70" s="20"/>
      <c r="C70" s="20"/>
      <c r="D70" s="20"/>
      <c r="E70" s="21" t="s">
        <v>19</v>
      </c>
      <c r="F70" s="20" t="n">
        <v>266.66</v>
      </c>
      <c r="G70" s="21" t="n">
        <v>30</v>
      </c>
      <c r="H70" s="22" t="n">
        <f aca="false">SUM(F70*12)*(G70/100)</f>
        <v>959.976</v>
      </c>
      <c r="I70" s="12" t="n">
        <f aca="false">(F70/2)</f>
        <v>133.33</v>
      </c>
      <c r="J70" s="13" t="n">
        <v>2</v>
      </c>
      <c r="K70" s="11"/>
      <c r="L70" s="11"/>
      <c r="M70" s="11" t="str">
        <f aca="false">IF(ISBLANK(L70),"",F70)</f>
        <v/>
      </c>
    </row>
    <row r="71" customFormat="false" ht="13.8" hidden="true" customHeight="false" outlineLevel="0" collapsed="false">
      <c r="A71" s="23" t="n">
        <v>43853</v>
      </c>
      <c r="B71" s="20"/>
      <c r="C71" s="20"/>
      <c r="D71" s="20"/>
      <c r="E71" s="21" t="s">
        <v>19</v>
      </c>
      <c r="F71" s="20" t="n">
        <v>75</v>
      </c>
      <c r="G71" s="21" t="n">
        <v>26</v>
      </c>
      <c r="H71" s="22" t="n">
        <f aca="false">SUM(F71*12)*(G71/100)</f>
        <v>234</v>
      </c>
      <c r="I71" s="12" t="n">
        <f aca="false">(F71/2)</f>
        <v>37.5</v>
      </c>
      <c r="J71" s="13" t="n">
        <v>2</v>
      </c>
      <c r="K71" s="11"/>
      <c r="L71" s="11"/>
      <c r="M71" s="11" t="str">
        <f aca="false">IF(ISBLANK(L71),"",F71)</f>
        <v/>
      </c>
    </row>
    <row r="72" customFormat="false" ht="13.8" hidden="true" customHeight="false" outlineLevel="0" collapsed="false">
      <c r="A72" s="23" t="n">
        <v>43854</v>
      </c>
      <c r="B72" s="20"/>
      <c r="C72" s="20"/>
      <c r="D72" s="20"/>
      <c r="E72" s="21" t="s">
        <v>19</v>
      </c>
      <c r="F72" s="20" t="n">
        <v>266</v>
      </c>
      <c r="G72" s="21" t="n">
        <v>18</v>
      </c>
      <c r="H72" s="22" t="n">
        <f aca="false">SUM(F72*12)*(G72/100)</f>
        <v>574.56</v>
      </c>
      <c r="I72" s="12" t="n">
        <f aca="false">(F72/2)</f>
        <v>133</v>
      </c>
      <c r="J72" s="13" t="n">
        <v>2</v>
      </c>
      <c r="K72" s="11"/>
      <c r="L72" s="11"/>
      <c r="M72" s="11" t="str">
        <f aca="false">IF(ISBLANK(L72),"",F72)</f>
        <v/>
      </c>
    </row>
    <row r="73" customFormat="false" ht="13.8" hidden="true" customHeight="false" outlineLevel="0" collapsed="false">
      <c r="A73" s="9" t="n">
        <v>43857</v>
      </c>
      <c r="B73" s="10"/>
      <c r="C73" s="10"/>
      <c r="D73" s="10"/>
      <c r="E73" s="10" t="s">
        <v>16</v>
      </c>
      <c r="F73" s="10" t="n">
        <v>50</v>
      </c>
      <c r="G73" s="11" t="n">
        <v>30</v>
      </c>
      <c r="H73" s="11" t="n">
        <f aca="false">SUM(F73*4.8)</f>
        <v>240</v>
      </c>
      <c r="I73" s="12" t="n">
        <f aca="false">F73</f>
        <v>50</v>
      </c>
      <c r="J73" s="13" t="n">
        <v>2</v>
      </c>
      <c r="K73" s="11"/>
      <c r="L73" s="11"/>
      <c r="M73" s="11" t="str">
        <f aca="false">IF(ISBLANK(L73),"",F73)</f>
        <v/>
      </c>
    </row>
    <row r="74" customFormat="false" ht="13.8" hidden="true" customHeight="false" outlineLevel="0" collapsed="false">
      <c r="A74" s="9" t="n">
        <v>43857</v>
      </c>
      <c r="B74" s="10"/>
      <c r="C74" s="10"/>
      <c r="D74" s="10"/>
      <c r="E74" s="10" t="s">
        <v>16</v>
      </c>
      <c r="F74" s="10" t="n">
        <v>70</v>
      </c>
      <c r="G74" s="11" t="n">
        <v>20</v>
      </c>
      <c r="H74" s="11" t="n">
        <f aca="false">SUM(F74*4.8)</f>
        <v>336</v>
      </c>
      <c r="I74" s="12" t="n">
        <f aca="false">F74</f>
        <v>70</v>
      </c>
      <c r="J74" s="13" t="n">
        <v>2</v>
      </c>
      <c r="K74" s="11"/>
      <c r="L74" s="11"/>
      <c r="M74" s="11" t="str">
        <f aca="false">IF(ISBLANK(L74),"",F74)</f>
        <v/>
      </c>
    </row>
    <row r="75" customFormat="false" ht="13.8" hidden="true" customHeight="false" outlineLevel="0" collapsed="false">
      <c r="A75" s="23" t="n">
        <v>43857</v>
      </c>
      <c r="B75" s="20"/>
      <c r="C75" s="20"/>
      <c r="D75" s="20"/>
      <c r="E75" s="21" t="s">
        <v>19</v>
      </c>
      <c r="F75" s="20" t="n">
        <v>266</v>
      </c>
      <c r="G75" s="21" t="n">
        <v>10</v>
      </c>
      <c r="H75" s="22" t="n">
        <f aca="false">SUM(F75*12)*(G75/100)</f>
        <v>319.2</v>
      </c>
      <c r="I75" s="12" t="n">
        <f aca="false">(F75/2)</f>
        <v>133</v>
      </c>
      <c r="J75" s="13" t="n">
        <v>2</v>
      </c>
      <c r="K75" s="11"/>
      <c r="L75" s="11"/>
      <c r="M75" s="11" t="str">
        <f aca="false">IF(ISBLANK(L75),"",F75)</f>
        <v/>
      </c>
    </row>
    <row r="76" customFormat="false" ht="13.8" hidden="true" customHeight="false" outlineLevel="0" collapsed="false">
      <c r="A76" s="23" t="n">
        <v>43857</v>
      </c>
      <c r="B76" s="20"/>
      <c r="C76" s="20"/>
      <c r="D76" s="20"/>
      <c r="E76" s="21" t="s">
        <v>19</v>
      </c>
      <c r="F76" s="20" t="n">
        <v>200</v>
      </c>
      <c r="G76" s="21" t="n">
        <v>24</v>
      </c>
      <c r="H76" s="22" t="n">
        <f aca="false">SUM(F76*12)*(G76/100)</f>
        <v>576</v>
      </c>
      <c r="I76" s="12" t="n">
        <f aca="false">(F76/2)</f>
        <v>100</v>
      </c>
      <c r="J76" s="13" t="n">
        <v>2</v>
      </c>
      <c r="K76" s="11"/>
      <c r="L76" s="11"/>
      <c r="M76" s="11" t="str">
        <f aca="false">IF(ISBLANK(L76),"",F76)</f>
        <v/>
      </c>
    </row>
    <row r="77" customFormat="false" ht="13.8" hidden="true" customHeight="false" outlineLevel="0" collapsed="false">
      <c r="A77" s="9" t="n">
        <v>43857</v>
      </c>
      <c r="B77" s="10"/>
      <c r="C77" s="10"/>
      <c r="D77" s="10"/>
      <c r="E77" s="10" t="s">
        <v>18</v>
      </c>
      <c r="F77" s="18" t="n">
        <v>10475</v>
      </c>
      <c r="G77" s="16"/>
      <c r="H77" s="11" t="n">
        <f aca="false">SUM(F77*3%)</f>
        <v>314.25</v>
      </c>
      <c r="I77" s="12" t="n">
        <f aca="false">(F77*3%/6)</f>
        <v>52.375</v>
      </c>
      <c r="J77" s="13" t="n">
        <v>2</v>
      </c>
      <c r="K77" s="11"/>
      <c r="L77" s="11"/>
      <c r="M77" s="11" t="str">
        <f aca="false">IF(ISBLANK(L77),"",F77)</f>
        <v/>
      </c>
    </row>
    <row r="78" customFormat="false" ht="13.8" hidden="true" customHeight="false" outlineLevel="0" collapsed="false">
      <c r="A78" s="9" t="n">
        <v>43858</v>
      </c>
      <c r="B78" s="10"/>
      <c r="C78" s="10"/>
      <c r="D78" s="10"/>
      <c r="E78" s="10" t="s">
        <v>16</v>
      </c>
      <c r="F78" s="10" t="n">
        <v>100</v>
      </c>
      <c r="G78" s="11" t="n">
        <v>20</v>
      </c>
      <c r="H78" s="11" t="n">
        <f aca="false">SUM(F78*4.8)</f>
        <v>480</v>
      </c>
      <c r="I78" s="12" t="n">
        <f aca="false">F78</f>
        <v>100</v>
      </c>
      <c r="J78" s="13" t="n">
        <v>2</v>
      </c>
      <c r="K78" s="11"/>
      <c r="L78" s="11"/>
      <c r="M78" s="11" t="str">
        <f aca="false">IF(ISBLANK(L78),"",F78)</f>
        <v/>
      </c>
    </row>
    <row r="79" customFormat="false" ht="13.8" hidden="true" customHeight="false" outlineLevel="0" collapsed="false">
      <c r="A79" s="9" t="n">
        <v>43858</v>
      </c>
      <c r="B79" s="10"/>
      <c r="C79" s="10"/>
      <c r="D79" s="10"/>
      <c r="E79" s="10" t="s">
        <v>16</v>
      </c>
      <c r="F79" s="10" t="n">
        <v>112</v>
      </c>
      <c r="G79" s="11" t="n">
        <v>30</v>
      </c>
      <c r="H79" s="11" t="n">
        <f aca="false">SUM(F79*4.8)</f>
        <v>537.6</v>
      </c>
      <c r="I79" s="12" t="n">
        <f aca="false">F79</f>
        <v>112</v>
      </c>
      <c r="J79" s="13" t="n">
        <v>2</v>
      </c>
      <c r="K79" s="11"/>
      <c r="L79" s="11"/>
      <c r="M79" s="11" t="str">
        <f aca="false">IF(ISBLANK(L79),"",F79)</f>
        <v/>
      </c>
    </row>
    <row r="80" customFormat="false" ht="13.8" hidden="true" customHeight="false" outlineLevel="0" collapsed="false">
      <c r="A80" s="9" t="n">
        <v>43859</v>
      </c>
      <c r="B80" s="10"/>
      <c r="C80" s="10"/>
      <c r="D80" s="10"/>
      <c r="E80" s="10" t="s">
        <v>16</v>
      </c>
      <c r="F80" s="10" t="n">
        <v>60</v>
      </c>
      <c r="G80" s="11" t="n">
        <v>30</v>
      </c>
      <c r="H80" s="11" t="n">
        <f aca="false">SUM(F80*4.8)</f>
        <v>288</v>
      </c>
      <c r="I80" s="12" t="n">
        <f aca="false">F80</f>
        <v>60</v>
      </c>
      <c r="J80" s="13" t="n">
        <v>2</v>
      </c>
      <c r="K80" s="11"/>
      <c r="L80" s="11"/>
      <c r="M80" s="11" t="str">
        <f aca="false">IF(ISBLANK(L80),"",F80)</f>
        <v/>
      </c>
    </row>
    <row r="81" customFormat="false" ht="13.8" hidden="true" customHeight="false" outlineLevel="0" collapsed="false">
      <c r="A81" s="23" t="n">
        <v>43859</v>
      </c>
      <c r="B81" s="20"/>
      <c r="C81" s="20"/>
      <c r="D81" s="20"/>
      <c r="E81" s="21" t="s">
        <v>19</v>
      </c>
      <c r="F81" s="20" t="n">
        <v>80</v>
      </c>
      <c r="G81" s="21" t="n">
        <v>27</v>
      </c>
      <c r="H81" s="22" t="n">
        <f aca="false">SUM(F81*12)*(G81/100)</f>
        <v>259.2</v>
      </c>
      <c r="I81" s="12" t="n">
        <f aca="false">(F81/2)</f>
        <v>40</v>
      </c>
      <c r="J81" s="13" t="n">
        <v>2</v>
      </c>
      <c r="K81" s="11"/>
      <c r="L81" s="11"/>
      <c r="M81" s="11" t="str">
        <f aca="false">IF(ISBLANK(L81),"",F81)</f>
        <v/>
      </c>
    </row>
    <row r="82" customFormat="false" ht="13.8" hidden="true" customHeight="false" outlineLevel="0" collapsed="false">
      <c r="A82" s="9" t="n">
        <v>43860</v>
      </c>
      <c r="B82" s="10"/>
      <c r="C82" s="10"/>
      <c r="D82" s="10"/>
      <c r="E82" s="10" t="s">
        <v>16</v>
      </c>
      <c r="F82" s="10" t="n">
        <v>50</v>
      </c>
      <c r="G82" s="11" t="n">
        <v>30</v>
      </c>
      <c r="H82" s="11" t="n">
        <f aca="false">SUM(F82*4.8)</f>
        <v>240</v>
      </c>
      <c r="I82" s="12" t="n">
        <f aca="false">F82</f>
        <v>50</v>
      </c>
      <c r="J82" s="13" t="n">
        <v>2</v>
      </c>
      <c r="K82" s="11"/>
      <c r="L82" s="11"/>
      <c r="M82" s="11" t="str">
        <f aca="false">IF(ISBLANK(L82),"",F82)</f>
        <v/>
      </c>
    </row>
    <row r="83" customFormat="false" ht="13.8" hidden="true" customHeight="false" outlineLevel="0" collapsed="false">
      <c r="A83" s="9" t="n">
        <v>43860</v>
      </c>
      <c r="B83" s="10"/>
      <c r="C83" s="10"/>
      <c r="D83" s="10"/>
      <c r="E83" s="10" t="s">
        <v>16</v>
      </c>
      <c r="F83" s="10" t="n">
        <v>150</v>
      </c>
      <c r="G83" s="11" t="n">
        <v>10</v>
      </c>
      <c r="H83" s="11" t="n">
        <f aca="false">SUM(F83*4.8)</f>
        <v>720</v>
      </c>
      <c r="I83" s="12" t="n">
        <f aca="false">F83</f>
        <v>150</v>
      </c>
      <c r="J83" s="13" t="n">
        <v>2</v>
      </c>
      <c r="K83" s="11"/>
      <c r="L83" s="11"/>
      <c r="M83" s="11" t="str">
        <f aca="false">IF(ISBLANK(L83),"",F83)</f>
        <v/>
      </c>
    </row>
    <row r="84" customFormat="false" ht="13.8" hidden="true" customHeight="false" outlineLevel="0" collapsed="false">
      <c r="A84" s="23" t="n">
        <v>43860</v>
      </c>
      <c r="B84" s="20"/>
      <c r="C84" s="20"/>
      <c r="D84" s="20"/>
      <c r="E84" s="21" t="s">
        <v>19</v>
      </c>
      <c r="F84" s="20" t="n">
        <v>50</v>
      </c>
      <c r="G84" s="21" t="n">
        <v>15</v>
      </c>
      <c r="H84" s="22" t="n">
        <f aca="false">SUM(F84*12)*(G84/100)</f>
        <v>90</v>
      </c>
      <c r="I84" s="12" t="n">
        <f aca="false">(F84/2)</f>
        <v>25</v>
      </c>
      <c r="J84" s="13" t="n">
        <v>2</v>
      </c>
      <c r="K84" s="11"/>
      <c r="L84" s="11"/>
      <c r="M84" s="11" t="str">
        <f aca="false">IF(ISBLANK(L84),"",F84)</f>
        <v/>
      </c>
    </row>
    <row r="85" customFormat="false" ht="13.8" hidden="true" customHeight="false" outlineLevel="0" collapsed="false">
      <c r="A85" s="23" t="n">
        <v>43860</v>
      </c>
      <c r="B85" s="20"/>
      <c r="C85" s="20"/>
      <c r="D85" s="20"/>
      <c r="E85" s="21" t="s">
        <v>19</v>
      </c>
      <c r="F85" s="20" t="n">
        <v>50</v>
      </c>
      <c r="G85" s="21" t="n">
        <v>17</v>
      </c>
      <c r="H85" s="22" t="n">
        <f aca="false">SUM(F85*12)*(G85/100)</f>
        <v>102</v>
      </c>
      <c r="I85" s="12" t="n">
        <f aca="false">(F85/2)</f>
        <v>25</v>
      </c>
      <c r="J85" s="13" t="n">
        <v>2</v>
      </c>
      <c r="K85" s="11"/>
      <c r="L85" s="11"/>
      <c r="M85" s="11" t="str">
        <f aca="false">IF(ISBLANK(L85),"",F85)</f>
        <v/>
      </c>
    </row>
    <row r="86" customFormat="false" ht="13.8" hidden="true" customHeight="false" outlineLevel="0" collapsed="false">
      <c r="A86" s="23" t="n">
        <v>43860</v>
      </c>
      <c r="B86" s="20"/>
      <c r="C86" s="20"/>
      <c r="D86" s="20"/>
      <c r="E86" s="21" t="s">
        <v>19</v>
      </c>
      <c r="F86" s="20" t="n">
        <v>100</v>
      </c>
      <c r="G86" s="21" t="n">
        <v>30</v>
      </c>
      <c r="H86" s="22" t="n">
        <f aca="false">SUM(F86*12)*(G86/100)</f>
        <v>360</v>
      </c>
      <c r="I86" s="12" t="n">
        <f aca="false">(F86/2)</f>
        <v>50</v>
      </c>
      <c r="J86" s="13" t="n">
        <v>2</v>
      </c>
      <c r="K86" s="11"/>
      <c r="L86" s="11"/>
      <c r="M86" s="11" t="str">
        <f aca="false">IF(ISBLANK(L86),"",F86)</f>
        <v/>
      </c>
    </row>
    <row r="87" customFormat="false" ht="13.8" hidden="true" customHeight="false" outlineLevel="0" collapsed="false">
      <c r="A87" s="23" t="n">
        <v>43860</v>
      </c>
      <c r="B87" s="20"/>
      <c r="C87" s="20"/>
      <c r="D87" s="20"/>
      <c r="E87" s="21" t="s">
        <v>19</v>
      </c>
      <c r="F87" s="20" t="n">
        <v>266.66</v>
      </c>
      <c r="G87" s="21" t="n">
        <v>28</v>
      </c>
      <c r="H87" s="22" t="n">
        <f aca="false">SUM(F87*12)*(G87/100)</f>
        <v>895.9776</v>
      </c>
      <c r="I87" s="12" t="n">
        <f aca="false">(F87/2)</f>
        <v>133.33</v>
      </c>
      <c r="J87" s="13" t="n">
        <v>2</v>
      </c>
      <c r="K87" s="11"/>
      <c r="L87" s="11"/>
      <c r="M87" s="11" t="str">
        <f aca="false">IF(ISBLANK(L87),"",F87)</f>
        <v/>
      </c>
    </row>
    <row r="88" customFormat="false" ht="13.8" hidden="true" customHeight="false" outlineLevel="0" collapsed="false">
      <c r="A88" s="9" t="n">
        <v>43860</v>
      </c>
      <c r="B88" s="10"/>
      <c r="C88" s="10"/>
      <c r="D88" s="10"/>
      <c r="E88" s="10" t="s">
        <v>18</v>
      </c>
      <c r="F88" s="18" t="n">
        <v>20000</v>
      </c>
      <c r="G88" s="16"/>
      <c r="H88" s="11" t="n">
        <f aca="false">SUM(F88*3%)</f>
        <v>600</v>
      </c>
      <c r="I88" s="12" t="n">
        <f aca="false">(F88*3%/6)</f>
        <v>100</v>
      </c>
      <c r="J88" s="13" t="n">
        <v>2</v>
      </c>
      <c r="K88" s="11"/>
      <c r="L88" s="11"/>
      <c r="M88" s="11" t="str">
        <f aca="false">IF(ISBLANK(L88),"",F88)</f>
        <v/>
      </c>
    </row>
    <row r="89" customFormat="false" ht="13.8" hidden="true" customHeight="false" outlineLevel="0" collapsed="false">
      <c r="A89" s="9" t="n">
        <v>43861</v>
      </c>
      <c r="B89" s="10"/>
      <c r="C89" s="10"/>
      <c r="D89" s="10"/>
      <c r="E89" s="10" t="s">
        <v>16</v>
      </c>
      <c r="F89" s="10" t="n">
        <v>100</v>
      </c>
      <c r="G89" s="11" t="n">
        <v>20</v>
      </c>
      <c r="H89" s="11" t="n">
        <f aca="false">SUM(F89*4.8)</f>
        <v>480</v>
      </c>
      <c r="I89" s="12" t="n">
        <f aca="false">F89</f>
        <v>100</v>
      </c>
      <c r="J89" s="13" t="n">
        <v>2</v>
      </c>
      <c r="K89" s="11"/>
      <c r="L89" s="11"/>
      <c r="M89" s="11" t="str">
        <f aca="false">IF(ISBLANK(L89),"",F89)</f>
        <v/>
      </c>
    </row>
    <row r="90" customFormat="false" ht="13.8" hidden="true" customHeight="false" outlineLevel="0" collapsed="false">
      <c r="A90" s="23" t="n">
        <v>43861</v>
      </c>
      <c r="B90" s="20"/>
      <c r="C90" s="20"/>
      <c r="D90" s="20"/>
      <c r="E90" s="21" t="s">
        <v>19</v>
      </c>
      <c r="F90" s="20" t="n">
        <v>100</v>
      </c>
      <c r="G90" s="21" t="n">
        <v>20</v>
      </c>
      <c r="H90" s="22" t="n">
        <f aca="false">SUM(F90*12)*(G90/100)</f>
        <v>240</v>
      </c>
      <c r="I90" s="12" t="n">
        <f aca="false">(F90/2)</f>
        <v>50</v>
      </c>
      <c r="J90" s="13" t="n">
        <v>2</v>
      </c>
      <c r="K90" s="11"/>
      <c r="L90" s="11"/>
      <c r="M90" s="11" t="str">
        <f aca="false">IF(ISBLANK(L90),"",F90)</f>
        <v/>
      </c>
    </row>
    <row r="91" customFormat="false" ht="13.8" hidden="true" customHeight="false" outlineLevel="0" collapsed="false">
      <c r="A91" s="23" t="n">
        <v>44195</v>
      </c>
      <c r="B91" s="20"/>
      <c r="C91" s="20"/>
      <c r="D91" s="20"/>
      <c r="E91" s="21" t="s">
        <v>19</v>
      </c>
      <c r="F91" s="20" t="n">
        <v>50</v>
      </c>
      <c r="G91" s="21" t="n">
        <v>28</v>
      </c>
      <c r="H91" s="22" t="n">
        <f aca="false">SUM(F91*12)*(G91/100)</f>
        <v>168</v>
      </c>
      <c r="I91" s="12" t="n">
        <f aca="false">(F91/2)</f>
        <v>25</v>
      </c>
      <c r="J91" s="13" t="n">
        <v>2</v>
      </c>
      <c r="K91" s="11"/>
      <c r="L91" s="11"/>
      <c r="M91" s="11" t="str">
        <f aca="false">IF(ISBLANK(L91),"",F91)</f>
        <v/>
      </c>
    </row>
    <row r="92" customFormat="false" ht="13.8" hidden="true" customHeight="false" outlineLevel="0" collapsed="false">
      <c r="A92" s="9" t="n">
        <v>43803</v>
      </c>
      <c r="B92" s="10"/>
      <c r="C92" s="10"/>
      <c r="D92" s="26"/>
      <c r="E92" s="10" t="s">
        <v>18</v>
      </c>
      <c r="F92" s="18" t="n">
        <v>5000</v>
      </c>
      <c r="G92" s="16"/>
      <c r="H92" s="11" t="n">
        <f aca="false">SUM(F92*3%)</f>
        <v>150</v>
      </c>
      <c r="I92" s="12" t="n">
        <f aca="false">(F92*3%/6)</f>
        <v>25</v>
      </c>
      <c r="J92" s="13" t="n">
        <v>3</v>
      </c>
      <c r="K92" s="11"/>
      <c r="L92" s="11"/>
      <c r="M92" s="11" t="str">
        <f aca="false">IF(ISBLANK(L92),"",F92)</f>
        <v/>
      </c>
    </row>
    <row r="93" customFormat="false" ht="13.8" hidden="true" customHeight="false" outlineLevel="0" collapsed="false">
      <c r="A93" s="9" t="n">
        <v>43810</v>
      </c>
      <c r="B93" s="10"/>
      <c r="C93" s="10"/>
      <c r="D93" s="10"/>
      <c r="E93" s="10" t="s">
        <v>16</v>
      </c>
      <c r="F93" s="10" t="n">
        <v>75</v>
      </c>
      <c r="G93" s="11" t="n">
        <v>20</v>
      </c>
      <c r="H93" s="11" t="n">
        <f aca="false">SUM(F93*4.8)</f>
        <v>360</v>
      </c>
      <c r="I93" s="12" t="n">
        <f aca="false">F93</f>
        <v>75</v>
      </c>
      <c r="J93" s="13" t="n">
        <v>3</v>
      </c>
      <c r="K93" s="11"/>
      <c r="L93" s="11"/>
      <c r="M93" s="11" t="str">
        <f aca="false">IF(ISBLANK(L93),"",F93)</f>
        <v/>
      </c>
    </row>
    <row r="94" customFormat="false" ht="13.8" hidden="true" customHeight="false" outlineLevel="0" collapsed="false">
      <c r="A94" s="9" t="n">
        <v>43833</v>
      </c>
      <c r="B94" s="10"/>
      <c r="C94" s="10"/>
      <c r="D94" s="10"/>
      <c r="E94" s="10" t="s">
        <v>16</v>
      </c>
      <c r="F94" s="10" t="n">
        <v>70</v>
      </c>
      <c r="G94" s="11" t="n">
        <v>23</v>
      </c>
      <c r="H94" s="11" t="n">
        <f aca="false">SUM(F94*4.8)</f>
        <v>336</v>
      </c>
      <c r="I94" s="12" t="n">
        <f aca="false">F94</f>
        <v>70</v>
      </c>
      <c r="J94" s="13" t="n">
        <v>3</v>
      </c>
      <c r="K94" s="11"/>
      <c r="L94" s="11"/>
      <c r="M94" s="11" t="str">
        <f aca="false">IF(ISBLANK(L94),"",F94)</f>
        <v/>
      </c>
    </row>
    <row r="95" customFormat="false" ht="13.8" hidden="true" customHeight="false" outlineLevel="0" collapsed="false">
      <c r="A95" s="23" t="n">
        <v>43833</v>
      </c>
      <c r="B95" s="20"/>
      <c r="C95" s="20"/>
      <c r="D95" s="20"/>
      <c r="E95" s="21" t="s">
        <v>19</v>
      </c>
      <c r="F95" s="20" t="n">
        <v>70</v>
      </c>
      <c r="G95" s="21" t="n">
        <v>24</v>
      </c>
      <c r="H95" s="22" t="n">
        <f aca="false">SUM(F95*12)*(G95/100)</f>
        <v>201.6</v>
      </c>
      <c r="I95" s="12" t="n">
        <f aca="false">(F95/2)</f>
        <v>35</v>
      </c>
      <c r="J95" s="13" t="n">
        <v>3</v>
      </c>
      <c r="K95" s="11"/>
      <c r="L95" s="11"/>
      <c r="M95" s="11" t="str">
        <f aca="false">IF(ISBLANK(L95),"",F95)</f>
        <v/>
      </c>
    </row>
    <row r="96" customFormat="false" ht="13.8" hidden="true" customHeight="false" outlineLevel="0" collapsed="false">
      <c r="A96" s="23" t="n">
        <v>43836</v>
      </c>
      <c r="B96" s="20"/>
      <c r="C96" s="20"/>
      <c r="D96" s="20"/>
      <c r="E96" s="21" t="s">
        <v>19</v>
      </c>
      <c r="F96" s="20" t="n">
        <v>25</v>
      </c>
      <c r="G96" s="21" t="n">
        <v>12</v>
      </c>
      <c r="H96" s="22" t="n">
        <f aca="false">SUM(F96*12)*(G96/100)</f>
        <v>36</v>
      </c>
      <c r="I96" s="12" t="n">
        <f aca="false">(F96/2)</f>
        <v>12.5</v>
      </c>
      <c r="J96" s="13" t="n">
        <v>3</v>
      </c>
      <c r="K96" s="11"/>
      <c r="L96" s="11"/>
      <c r="M96" s="11" t="str">
        <f aca="false">IF(ISBLANK(L96),"",F96)</f>
        <v/>
      </c>
    </row>
    <row r="97" customFormat="false" ht="13.8" hidden="true" customHeight="false" outlineLevel="0" collapsed="false">
      <c r="A97" s="19" t="n">
        <v>43836</v>
      </c>
      <c r="B97" s="20"/>
      <c r="C97" s="20"/>
      <c r="D97" s="20"/>
      <c r="E97" s="21" t="s">
        <v>19</v>
      </c>
      <c r="F97" s="20" t="n">
        <v>25</v>
      </c>
      <c r="G97" s="21" t="n">
        <v>12</v>
      </c>
      <c r="H97" s="22" t="n">
        <f aca="false">SUM(F97*12)*(G97/100)</f>
        <v>36</v>
      </c>
      <c r="I97" s="12" t="n">
        <f aca="false">(F97/2)</f>
        <v>12.5</v>
      </c>
      <c r="J97" s="13" t="n">
        <v>3</v>
      </c>
      <c r="K97" s="11"/>
      <c r="L97" s="11"/>
      <c r="M97" s="11" t="str">
        <f aca="false">IF(ISBLANK(L97),"",F97)</f>
        <v/>
      </c>
    </row>
    <row r="98" customFormat="false" ht="13.8" hidden="true" customHeight="false" outlineLevel="0" collapsed="false">
      <c r="A98" s="19" t="n">
        <v>43836</v>
      </c>
      <c r="B98" s="20"/>
      <c r="C98" s="20"/>
      <c r="D98" s="20"/>
      <c r="E98" s="21" t="s">
        <v>19</v>
      </c>
      <c r="F98" s="20" t="n">
        <v>50</v>
      </c>
      <c r="G98" s="21" t="n">
        <v>23</v>
      </c>
      <c r="H98" s="22" t="n">
        <f aca="false">SUM(F98*12)*(G98/100)</f>
        <v>138</v>
      </c>
      <c r="I98" s="12" t="n">
        <f aca="false">(F98/2)</f>
        <v>25</v>
      </c>
      <c r="J98" s="13" t="n">
        <v>3</v>
      </c>
      <c r="K98" s="11"/>
      <c r="L98" s="11"/>
      <c r="M98" s="11" t="str">
        <f aca="false">IF(ISBLANK(L98),"",F98)</f>
        <v/>
      </c>
    </row>
    <row r="99" customFormat="false" ht="13.8" hidden="true" customHeight="false" outlineLevel="0" collapsed="false">
      <c r="A99" s="23" t="n">
        <v>43836</v>
      </c>
      <c r="B99" s="20"/>
      <c r="C99" s="20"/>
      <c r="D99" s="20"/>
      <c r="E99" s="21" t="s">
        <v>19</v>
      </c>
      <c r="F99" s="20" t="n">
        <v>266</v>
      </c>
      <c r="G99" s="21" t="n">
        <v>30</v>
      </c>
      <c r="H99" s="22" t="n">
        <f aca="false">SUM(F99*12)*(G99/100)</f>
        <v>957.6</v>
      </c>
      <c r="I99" s="12" t="n">
        <f aca="false">(F99/2)</f>
        <v>133</v>
      </c>
      <c r="J99" s="13" t="n">
        <v>3</v>
      </c>
      <c r="K99" s="11"/>
      <c r="L99" s="11"/>
      <c r="M99" s="11" t="str">
        <f aca="false">IF(ISBLANK(L99),"",F99)</f>
        <v/>
      </c>
    </row>
    <row r="100" customFormat="false" ht="13.8" hidden="true" customHeight="false" outlineLevel="0" collapsed="false">
      <c r="A100" s="23" t="n">
        <v>43836</v>
      </c>
      <c r="B100" s="20"/>
      <c r="C100" s="20"/>
      <c r="D100" s="20"/>
      <c r="E100" s="21" t="s">
        <v>19</v>
      </c>
      <c r="F100" s="20" t="n">
        <v>150</v>
      </c>
      <c r="G100" s="21" t="n">
        <v>30</v>
      </c>
      <c r="H100" s="22" t="n">
        <f aca="false">SUM(F100*12)*(G100/100)</f>
        <v>540</v>
      </c>
      <c r="I100" s="12" t="n">
        <f aca="false">(F100/2)</f>
        <v>75</v>
      </c>
      <c r="J100" s="13" t="n">
        <v>3</v>
      </c>
      <c r="K100" s="11"/>
      <c r="L100" s="11"/>
      <c r="M100" s="11" t="str">
        <f aca="false">IF(ISBLANK(L100),"",F100)</f>
        <v/>
      </c>
    </row>
    <row r="101" customFormat="false" ht="13.8" hidden="true" customHeight="false" outlineLevel="0" collapsed="false">
      <c r="A101" s="9" t="n">
        <v>43837</v>
      </c>
      <c r="B101" s="10"/>
      <c r="C101" s="10"/>
      <c r="D101" s="10"/>
      <c r="E101" s="10" t="s">
        <v>16</v>
      </c>
      <c r="F101" s="10" t="n">
        <v>115</v>
      </c>
      <c r="G101" s="11" t="n">
        <v>12</v>
      </c>
      <c r="H101" s="11" t="n">
        <f aca="false">SUM(F101*4.8)</f>
        <v>552</v>
      </c>
      <c r="I101" s="12" t="n">
        <f aca="false">F101</f>
        <v>115</v>
      </c>
      <c r="J101" s="13" t="n">
        <v>3</v>
      </c>
      <c r="K101" s="11"/>
      <c r="L101" s="11"/>
      <c r="M101" s="11" t="str">
        <f aca="false">IF(ISBLANK(L101),"",F101)</f>
        <v/>
      </c>
    </row>
    <row r="102" customFormat="false" ht="13.8" hidden="true" customHeight="false" outlineLevel="0" collapsed="false">
      <c r="A102" s="9" t="n">
        <v>43837</v>
      </c>
      <c r="B102" s="10"/>
      <c r="C102" s="10"/>
      <c r="D102" s="10"/>
      <c r="E102" s="10" t="s">
        <v>16</v>
      </c>
      <c r="F102" s="10" t="n">
        <v>115</v>
      </c>
      <c r="G102" s="11" t="n">
        <v>15</v>
      </c>
      <c r="H102" s="11" t="n">
        <f aca="false">SUM(F102*4.8)</f>
        <v>552</v>
      </c>
      <c r="I102" s="12" t="n">
        <f aca="false">F102</f>
        <v>115</v>
      </c>
      <c r="J102" s="13" t="n">
        <v>3</v>
      </c>
      <c r="K102" s="11"/>
      <c r="L102" s="11"/>
      <c r="M102" s="11" t="str">
        <f aca="false">IF(ISBLANK(L102),"",F102)</f>
        <v/>
      </c>
    </row>
    <row r="103" customFormat="false" ht="13.8" hidden="true" customHeight="false" outlineLevel="0" collapsed="false">
      <c r="A103" s="23" t="n">
        <v>43837</v>
      </c>
      <c r="B103" s="20"/>
      <c r="C103" s="20"/>
      <c r="D103" s="20"/>
      <c r="E103" s="21" t="s">
        <v>19</v>
      </c>
      <c r="F103" s="20" t="n">
        <v>100</v>
      </c>
      <c r="G103" s="21" t="n">
        <v>30</v>
      </c>
      <c r="H103" s="22" t="n">
        <f aca="false">SUM(F103*12)*(G103/100)</f>
        <v>360</v>
      </c>
      <c r="I103" s="12" t="n">
        <f aca="false">(F103/2)</f>
        <v>50</v>
      </c>
      <c r="J103" s="13" t="n">
        <v>3</v>
      </c>
      <c r="K103" s="11"/>
      <c r="L103" s="11"/>
      <c r="M103" s="11" t="str">
        <f aca="false">IF(ISBLANK(L103),"",F103)</f>
        <v/>
      </c>
    </row>
    <row r="104" customFormat="false" ht="13.8" hidden="true" customHeight="false" outlineLevel="0" collapsed="false">
      <c r="A104" s="9" t="n">
        <v>43843</v>
      </c>
      <c r="B104" s="10"/>
      <c r="C104" s="10"/>
      <c r="D104" s="10"/>
      <c r="E104" s="10" t="s">
        <v>16</v>
      </c>
      <c r="F104" s="10" t="n">
        <v>100</v>
      </c>
      <c r="G104" s="11" t="n">
        <v>30</v>
      </c>
      <c r="H104" s="11" t="n">
        <f aca="false">SUM(F104*4.8)</f>
        <v>480</v>
      </c>
      <c r="I104" s="12" t="n">
        <f aca="false">F104</f>
        <v>100</v>
      </c>
      <c r="J104" s="13" t="n">
        <v>3</v>
      </c>
      <c r="K104" s="11"/>
      <c r="L104" s="11"/>
      <c r="M104" s="11" t="str">
        <f aca="false">IF(ISBLANK(L104),"",F104)</f>
        <v/>
      </c>
    </row>
    <row r="105" customFormat="false" ht="13.8" hidden="true" customHeight="false" outlineLevel="0" collapsed="false">
      <c r="A105" s="23" t="n">
        <v>43843</v>
      </c>
      <c r="B105" s="20"/>
      <c r="C105" s="20"/>
      <c r="D105" s="20"/>
      <c r="E105" s="21" t="s">
        <v>19</v>
      </c>
      <c r="F105" s="20" t="n">
        <v>100</v>
      </c>
      <c r="G105" s="21" t="n">
        <v>20</v>
      </c>
      <c r="H105" s="22" t="n">
        <f aca="false">SUM(F105*12)*(G105/100)</f>
        <v>240</v>
      </c>
      <c r="I105" s="12" t="n">
        <f aca="false">(F105/2)</f>
        <v>50</v>
      </c>
      <c r="J105" s="13" t="n">
        <v>3</v>
      </c>
      <c r="K105" s="11"/>
      <c r="L105" s="11"/>
      <c r="M105" s="11" t="str">
        <f aca="false">IF(ISBLANK(L105),"",F105)</f>
        <v/>
      </c>
    </row>
    <row r="106" customFormat="false" ht="13.8" hidden="true" customHeight="false" outlineLevel="0" collapsed="false">
      <c r="A106" s="9" t="n">
        <v>43845</v>
      </c>
      <c r="B106" s="10"/>
      <c r="C106" s="10"/>
      <c r="D106" s="10"/>
      <c r="E106" s="10" t="s">
        <v>16</v>
      </c>
      <c r="F106" s="10" t="n">
        <v>200</v>
      </c>
      <c r="G106" s="11" t="n">
        <v>30</v>
      </c>
      <c r="H106" s="11" t="n">
        <f aca="false">SUM(F106*4.8)</f>
        <v>960</v>
      </c>
      <c r="I106" s="12" t="n">
        <f aca="false">F106</f>
        <v>200</v>
      </c>
      <c r="J106" s="13" t="n">
        <v>3</v>
      </c>
      <c r="K106" s="11"/>
      <c r="L106" s="11"/>
      <c r="M106" s="11" t="str">
        <f aca="false">IF(ISBLANK(L106),"",F106)</f>
        <v/>
      </c>
    </row>
    <row r="107" customFormat="false" ht="13.8" hidden="true" customHeight="false" outlineLevel="0" collapsed="false">
      <c r="A107" s="19" t="n">
        <v>43845</v>
      </c>
      <c r="B107" s="20"/>
      <c r="C107" s="20"/>
      <c r="D107" s="20"/>
      <c r="E107" s="21" t="s">
        <v>19</v>
      </c>
      <c r="F107" s="20" t="n">
        <v>266.66</v>
      </c>
      <c r="G107" s="21" t="n">
        <v>13</v>
      </c>
      <c r="H107" s="22" t="n">
        <f aca="false">SUM(F107*12)*(G107/100)</f>
        <v>415.9896</v>
      </c>
      <c r="I107" s="12" t="n">
        <f aca="false">(F107/2)</f>
        <v>133.33</v>
      </c>
      <c r="J107" s="13" t="n">
        <v>3</v>
      </c>
      <c r="K107" s="11"/>
      <c r="L107" s="11"/>
      <c r="M107" s="11" t="str">
        <f aca="false">IF(ISBLANK(L107),"",F107)</f>
        <v/>
      </c>
    </row>
    <row r="108" customFormat="false" ht="13.8" hidden="true" customHeight="false" outlineLevel="0" collapsed="false">
      <c r="A108" s="23" t="n">
        <v>43846</v>
      </c>
      <c r="B108" s="20"/>
      <c r="C108" s="20"/>
      <c r="D108" s="20"/>
      <c r="E108" s="21" t="s">
        <v>19</v>
      </c>
      <c r="F108" s="20" t="n">
        <v>200</v>
      </c>
      <c r="G108" s="21" t="n">
        <v>21</v>
      </c>
      <c r="H108" s="22" t="n">
        <f aca="false">SUM(F108*12)*(G108/100)</f>
        <v>504</v>
      </c>
      <c r="I108" s="12" t="n">
        <f aca="false">(F108/2)</f>
        <v>100</v>
      </c>
      <c r="J108" s="13" t="n">
        <v>3</v>
      </c>
      <c r="K108" s="11"/>
      <c r="L108" s="11"/>
      <c r="M108" s="11" t="str">
        <f aca="false">IF(ISBLANK(L108),"",F108)</f>
        <v/>
      </c>
    </row>
    <row r="109" customFormat="false" ht="13.8" hidden="true" customHeight="false" outlineLevel="0" collapsed="false">
      <c r="A109" s="19" t="n">
        <v>43848</v>
      </c>
      <c r="B109" s="20"/>
      <c r="C109" s="20"/>
      <c r="D109" s="20"/>
      <c r="E109" s="21" t="s">
        <v>19</v>
      </c>
      <c r="F109" s="20" t="n">
        <v>50</v>
      </c>
      <c r="G109" s="21" t="n">
        <v>26</v>
      </c>
      <c r="H109" s="22" t="n">
        <f aca="false">SUM(F109*12)*(G109/100)</f>
        <v>156</v>
      </c>
      <c r="I109" s="12" t="n">
        <f aca="false">(F109/2)</f>
        <v>25</v>
      </c>
      <c r="J109" s="13" t="n">
        <v>3</v>
      </c>
      <c r="K109" s="11"/>
      <c r="L109" s="11"/>
      <c r="M109" s="11" t="str">
        <f aca="false">IF(ISBLANK(L109),"",F109)</f>
        <v/>
      </c>
    </row>
    <row r="110" customFormat="false" ht="13.8" hidden="true" customHeight="false" outlineLevel="0" collapsed="false">
      <c r="A110" s="19" t="n">
        <v>43851</v>
      </c>
      <c r="B110" s="20"/>
      <c r="C110" s="20"/>
      <c r="D110" s="20"/>
      <c r="E110" s="21" t="s">
        <v>19</v>
      </c>
      <c r="F110" s="20" t="n">
        <v>100</v>
      </c>
      <c r="G110" s="21" t="n">
        <v>30</v>
      </c>
      <c r="H110" s="22" t="n">
        <f aca="false">SUM(F110*12)*(G110/100)</f>
        <v>360</v>
      </c>
      <c r="I110" s="12" t="n">
        <f aca="false">(F110/2)</f>
        <v>50</v>
      </c>
      <c r="J110" s="13" t="n">
        <v>3</v>
      </c>
      <c r="K110" s="11"/>
      <c r="L110" s="11"/>
      <c r="M110" s="11" t="str">
        <f aca="false">IF(ISBLANK(L110),"",F110)</f>
        <v/>
      </c>
    </row>
    <row r="111" customFormat="false" ht="13.8" hidden="true" customHeight="false" outlineLevel="0" collapsed="false">
      <c r="A111" s="19" t="n">
        <v>43852</v>
      </c>
      <c r="B111" s="20"/>
      <c r="C111" s="20"/>
      <c r="D111" s="20"/>
      <c r="E111" s="21" t="s">
        <v>19</v>
      </c>
      <c r="F111" s="20" t="n">
        <v>133.25</v>
      </c>
      <c r="G111" s="21" t="n">
        <v>30</v>
      </c>
      <c r="H111" s="22" t="n">
        <f aca="false">SUM(F111*12)*(G111/100)</f>
        <v>479.7</v>
      </c>
      <c r="I111" s="12" t="n">
        <f aca="false">(F111/2)</f>
        <v>66.625</v>
      </c>
      <c r="J111" s="13" t="n">
        <v>3</v>
      </c>
      <c r="K111" s="11"/>
      <c r="L111" s="11"/>
      <c r="M111" s="11" t="str">
        <f aca="false">IF(ISBLANK(L111),"",F111)</f>
        <v/>
      </c>
    </row>
    <row r="112" customFormat="false" ht="13.8" hidden="true" customHeight="false" outlineLevel="0" collapsed="false">
      <c r="A112" s="23" t="n">
        <v>43852</v>
      </c>
      <c r="B112" s="20"/>
      <c r="C112" s="20"/>
      <c r="D112" s="20"/>
      <c r="E112" s="21" t="s">
        <v>19</v>
      </c>
      <c r="F112" s="20" t="n">
        <v>133.25</v>
      </c>
      <c r="G112" s="21" t="n">
        <v>30</v>
      </c>
      <c r="H112" s="22" t="n">
        <f aca="false">SUM(F112*12)*(G112/100)</f>
        <v>479.7</v>
      </c>
      <c r="I112" s="12" t="n">
        <f aca="false">(F112/2)</f>
        <v>66.625</v>
      </c>
      <c r="J112" s="13" t="n">
        <v>3</v>
      </c>
      <c r="K112" s="11"/>
      <c r="L112" s="11"/>
      <c r="M112" s="11" t="str">
        <f aca="false">IF(ISBLANK(L112),"",F112)</f>
        <v/>
      </c>
    </row>
    <row r="113" customFormat="false" ht="13.8" hidden="true" customHeight="false" outlineLevel="0" collapsed="false">
      <c r="A113" s="23" t="n">
        <v>43858</v>
      </c>
      <c r="B113" s="20"/>
      <c r="C113" s="20"/>
      <c r="D113" s="20"/>
      <c r="E113" s="21" t="s">
        <v>19</v>
      </c>
      <c r="F113" s="20" t="n">
        <v>266.5</v>
      </c>
      <c r="G113" s="21" t="n">
        <v>30</v>
      </c>
      <c r="H113" s="22" t="n">
        <f aca="false">SUM(F113*12)*(G113/100)</f>
        <v>959.4</v>
      </c>
      <c r="I113" s="12" t="n">
        <f aca="false">(F113/2)</f>
        <v>133.25</v>
      </c>
      <c r="J113" s="13" t="n">
        <v>3</v>
      </c>
      <c r="K113" s="11"/>
      <c r="L113" s="11"/>
      <c r="M113" s="11" t="str">
        <f aca="false">IF(ISBLANK(L113),"",F113)</f>
        <v/>
      </c>
    </row>
    <row r="114" customFormat="false" ht="13.8" hidden="true" customHeight="false" outlineLevel="0" collapsed="false">
      <c r="A114" s="23" t="n">
        <v>43858</v>
      </c>
      <c r="B114" s="20"/>
      <c r="C114" s="20"/>
      <c r="D114" s="20"/>
      <c r="E114" s="21" t="s">
        <v>19</v>
      </c>
      <c r="F114" s="20" t="n">
        <v>266.5</v>
      </c>
      <c r="G114" s="21" t="n">
        <v>30</v>
      </c>
      <c r="H114" s="22" t="n">
        <f aca="false">SUM(F114*12)*(G114/100)</f>
        <v>959.4</v>
      </c>
      <c r="I114" s="12" t="n">
        <f aca="false">(F114/2)</f>
        <v>133.25</v>
      </c>
      <c r="J114" s="13" t="n">
        <v>3</v>
      </c>
      <c r="K114" s="11"/>
      <c r="L114" s="11"/>
      <c r="M114" s="11" t="str">
        <f aca="false">IF(ISBLANK(L114),"",F114)</f>
        <v/>
      </c>
    </row>
    <row r="115" customFormat="false" ht="13.8" hidden="true" customHeight="false" outlineLevel="0" collapsed="false">
      <c r="A115" s="23" t="n">
        <v>43858</v>
      </c>
      <c r="B115" s="20"/>
      <c r="C115" s="20"/>
      <c r="D115" s="20"/>
      <c r="E115" s="21" t="s">
        <v>19</v>
      </c>
      <c r="F115" s="20" t="n">
        <v>50</v>
      </c>
      <c r="G115" s="21" t="n">
        <v>29</v>
      </c>
      <c r="H115" s="22" t="n">
        <f aca="false">SUM(F115*12)*(G115/100)</f>
        <v>174</v>
      </c>
      <c r="I115" s="12" t="n">
        <f aca="false">(F115/2)</f>
        <v>25</v>
      </c>
      <c r="J115" s="13" t="n">
        <v>3</v>
      </c>
      <c r="K115" s="11"/>
      <c r="L115" s="11"/>
      <c r="M115" s="11" t="str">
        <f aca="false">IF(ISBLANK(L115),"",F115)</f>
        <v/>
      </c>
    </row>
    <row r="116" customFormat="false" ht="13.8" hidden="true" customHeight="false" outlineLevel="0" collapsed="false">
      <c r="A116" s="23" t="n">
        <v>43860</v>
      </c>
      <c r="B116" s="20"/>
      <c r="C116" s="20"/>
      <c r="D116" s="20"/>
      <c r="E116" s="21" t="s">
        <v>19</v>
      </c>
      <c r="F116" s="20" t="n">
        <v>100</v>
      </c>
      <c r="G116" s="21" t="n">
        <v>21</v>
      </c>
      <c r="H116" s="22" t="n">
        <f aca="false">SUM(F116*12)*(G116/100)</f>
        <v>252</v>
      </c>
      <c r="I116" s="12" t="n">
        <f aca="false">(F116/2)</f>
        <v>50</v>
      </c>
      <c r="J116" s="13" t="n">
        <v>3</v>
      </c>
      <c r="K116" s="11"/>
      <c r="L116" s="11"/>
      <c r="M116" s="11" t="str">
        <f aca="false">IF(ISBLANK(L116),"",F116)</f>
        <v/>
      </c>
    </row>
    <row r="117" customFormat="false" ht="13.8" hidden="true" customHeight="false" outlineLevel="0" collapsed="false">
      <c r="A117" s="23" t="n">
        <v>43844</v>
      </c>
      <c r="B117" s="20"/>
      <c r="C117" s="20"/>
      <c r="D117" s="20"/>
      <c r="E117" s="21" t="s">
        <v>19</v>
      </c>
      <c r="F117" s="20" t="n">
        <v>100</v>
      </c>
      <c r="G117" s="21" t="n">
        <v>20</v>
      </c>
      <c r="H117" s="22" t="n">
        <f aca="false">SUM(F117*12)*(G117/100)</f>
        <v>240</v>
      </c>
      <c r="I117" s="12" t="n">
        <f aca="false">(F117/2)</f>
        <v>50</v>
      </c>
      <c r="J117" s="13" t="n">
        <v>4</v>
      </c>
      <c r="K117" s="11"/>
      <c r="L117" s="11"/>
      <c r="M117" s="11" t="str">
        <f aca="false">IF(ISBLANK(L117),"",F117)</f>
        <v/>
      </c>
    </row>
    <row r="118" customFormat="false" ht="13.8" hidden="true" customHeight="false" outlineLevel="0" collapsed="false">
      <c r="A118" s="9" t="n">
        <v>43845</v>
      </c>
      <c r="B118" s="10"/>
      <c r="C118" s="10"/>
      <c r="D118" s="10"/>
      <c r="E118" s="10" t="s">
        <v>17</v>
      </c>
      <c r="F118" s="15" t="n">
        <v>500</v>
      </c>
      <c r="G118" s="16"/>
      <c r="H118" s="11" t="n">
        <f aca="false">SUM(F118*12)*15%</f>
        <v>900</v>
      </c>
      <c r="I118" s="12" t="n">
        <f aca="false">(F118/3)</f>
        <v>166.666666666667</v>
      </c>
      <c r="J118" s="13" t="n">
        <v>4</v>
      </c>
      <c r="K118" s="11"/>
      <c r="L118" s="11"/>
      <c r="M118" s="11" t="str">
        <f aca="false">IF(ISBLANK(L118),"",F118)</f>
        <v/>
      </c>
    </row>
    <row r="119" customFormat="false" ht="13.8" hidden="true" customHeight="false" outlineLevel="0" collapsed="false">
      <c r="A119" s="9" t="n">
        <v>43846</v>
      </c>
      <c r="B119" s="10"/>
      <c r="C119" s="10"/>
      <c r="D119" s="10"/>
      <c r="E119" s="10" t="s">
        <v>17</v>
      </c>
      <c r="F119" s="15" t="n">
        <v>500</v>
      </c>
      <c r="G119" s="16"/>
      <c r="H119" s="11" t="n">
        <f aca="false">SUM(F119*12)*15%</f>
        <v>900</v>
      </c>
      <c r="I119" s="12" t="n">
        <f aca="false">(F119/3)</f>
        <v>166.666666666667</v>
      </c>
      <c r="J119" s="13" t="n">
        <v>4</v>
      </c>
      <c r="K119" s="11"/>
      <c r="L119" s="11"/>
      <c r="M119" s="11" t="str">
        <f aca="false">IF(ISBLANK(L119),"",F119)</f>
        <v/>
      </c>
    </row>
    <row r="120" customFormat="false" ht="13.8" hidden="true" customHeight="false" outlineLevel="0" collapsed="false">
      <c r="A120" s="23" t="n">
        <v>43847</v>
      </c>
      <c r="B120" s="20"/>
      <c r="C120" s="20"/>
      <c r="D120" s="20"/>
      <c r="E120" s="21" t="s">
        <v>19</v>
      </c>
      <c r="F120" s="20" t="n">
        <v>50</v>
      </c>
      <c r="G120" s="21" t="n">
        <v>30</v>
      </c>
      <c r="H120" s="22" t="n">
        <f aca="false">SUM(F120*12)*(G120/100)</f>
        <v>180</v>
      </c>
      <c r="I120" s="12" t="n">
        <f aca="false">(F120/2)</f>
        <v>25</v>
      </c>
      <c r="J120" s="13" t="n">
        <v>4</v>
      </c>
      <c r="K120" s="11"/>
      <c r="L120" s="11"/>
      <c r="M120" s="11" t="str">
        <f aca="false">IF(ISBLANK(L120),"",F120)</f>
        <v/>
      </c>
    </row>
    <row r="121" customFormat="false" ht="13.8" hidden="true" customHeight="false" outlineLevel="0" collapsed="false">
      <c r="A121" s="23" t="n">
        <v>43847</v>
      </c>
      <c r="B121" s="20"/>
      <c r="C121" s="20"/>
      <c r="D121" s="20"/>
      <c r="E121" s="21" t="s">
        <v>19</v>
      </c>
      <c r="F121" s="20" t="n">
        <v>50</v>
      </c>
      <c r="G121" s="21" t="n">
        <v>30</v>
      </c>
      <c r="H121" s="22" t="n">
        <f aca="false">SUM(F121*12)*(G121/100)</f>
        <v>180</v>
      </c>
      <c r="I121" s="12" t="n">
        <f aca="false">(F121/2)</f>
        <v>25</v>
      </c>
      <c r="J121" s="13" t="n">
        <v>4</v>
      </c>
      <c r="K121" s="11"/>
      <c r="L121" s="11"/>
      <c r="M121" s="11" t="str">
        <f aca="false">IF(ISBLANK(L121),"",F121)</f>
        <v/>
      </c>
    </row>
    <row r="122" customFormat="false" ht="13.8" hidden="true" customHeight="false" outlineLevel="0" collapsed="false">
      <c r="A122" s="23" t="n">
        <v>43847</v>
      </c>
      <c r="B122" s="20"/>
      <c r="C122" s="20"/>
      <c r="D122" s="20"/>
      <c r="E122" s="21" t="s">
        <v>19</v>
      </c>
      <c r="F122" s="20" t="n">
        <v>100</v>
      </c>
      <c r="G122" s="21" t="n">
        <v>22</v>
      </c>
      <c r="H122" s="22" t="n">
        <f aca="false">SUM(F122*12)*(G122/100)</f>
        <v>264</v>
      </c>
      <c r="I122" s="12" t="n">
        <f aca="false">(F122/2)</f>
        <v>50</v>
      </c>
      <c r="J122" s="13" t="n">
        <v>4</v>
      </c>
      <c r="K122" s="11"/>
      <c r="L122" s="11"/>
      <c r="M122" s="11" t="str">
        <f aca="false">IF(ISBLANK(L122),"",F122)</f>
        <v/>
      </c>
    </row>
    <row r="123" customFormat="false" ht="13.8" hidden="true" customHeight="false" outlineLevel="0" collapsed="false">
      <c r="A123" s="23" t="n">
        <v>43850</v>
      </c>
      <c r="B123" s="20"/>
      <c r="C123" s="20"/>
      <c r="D123" s="20"/>
      <c r="E123" s="21" t="s">
        <v>19</v>
      </c>
      <c r="F123" s="20" t="n">
        <v>100</v>
      </c>
      <c r="G123" s="21" t="n">
        <v>30</v>
      </c>
      <c r="H123" s="22" t="n">
        <f aca="false">SUM(F123*12)*(G123/100)</f>
        <v>360</v>
      </c>
      <c r="I123" s="12" t="n">
        <f aca="false">(F123/2)</f>
        <v>50</v>
      </c>
      <c r="J123" s="13" t="n">
        <v>4</v>
      </c>
      <c r="K123" s="11"/>
      <c r="L123" s="11"/>
      <c r="M123" s="11" t="str">
        <f aca="false">IF(ISBLANK(L123),"",F123)</f>
        <v/>
      </c>
    </row>
    <row r="124" customFormat="false" ht="13.8" hidden="true" customHeight="false" outlineLevel="0" collapsed="false">
      <c r="A124" s="23" t="n">
        <v>43850</v>
      </c>
      <c r="B124" s="20"/>
      <c r="C124" s="20"/>
      <c r="D124" s="20"/>
      <c r="E124" s="21" t="s">
        <v>19</v>
      </c>
      <c r="F124" s="20" t="n">
        <v>50</v>
      </c>
      <c r="G124" s="21" t="n">
        <v>30</v>
      </c>
      <c r="H124" s="22" t="n">
        <f aca="false">SUM(F124*12)*(G124/100)</f>
        <v>180</v>
      </c>
      <c r="I124" s="12" t="n">
        <f aca="false">(F124/2)</f>
        <v>25</v>
      </c>
      <c r="J124" s="13" t="n">
        <v>4</v>
      </c>
      <c r="K124" s="11"/>
      <c r="L124" s="11"/>
      <c r="M124" s="11" t="str">
        <f aca="false">IF(ISBLANK(L124),"",F124)</f>
        <v/>
      </c>
    </row>
    <row r="125" customFormat="false" ht="13.8" hidden="true" customHeight="false" outlineLevel="0" collapsed="false">
      <c r="A125" s="9" t="n">
        <v>43851</v>
      </c>
      <c r="B125" s="10"/>
      <c r="C125" s="10"/>
      <c r="D125" s="10"/>
      <c r="E125" s="10" t="s">
        <v>16</v>
      </c>
      <c r="F125" s="10" t="n">
        <v>100</v>
      </c>
      <c r="G125" s="11" t="n">
        <v>30</v>
      </c>
      <c r="H125" s="11" t="n">
        <f aca="false">SUM(F125*4.8)</f>
        <v>480</v>
      </c>
      <c r="I125" s="12" t="n">
        <f aca="false">F125</f>
        <v>100</v>
      </c>
      <c r="J125" s="13" t="n">
        <v>4</v>
      </c>
      <c r="K125" s="11"/>
      <c r="L125" s="11"/>
      <c r="M125" s="11" t="str">
        <f aca="false">IF(ISBLANK(L125),"",F125)</f>
        <v/>
      </c>
    </row>
    <row r="126" customFormat="false" ht="13.8" hidden="true" customHeight="false" outlineLevel="0" collapsed="false">
      <c r="A126" s="17" t="n">
        <v>43852</v>
      </c>
      <c r="B126" s="10"/>
      <c r="C126" s="10"/>
      <c r="D126" s="10"/>
      <c r="E126" s="10" t="s">
        <v>16</v>
      </c>
      <c r="F126" s="10" t="n">
        <v>50</v>
      </c>
      <c r="G126" s="11" t="n">
        <v>20</v>
      </c>
      <c r="H126" s="11" t="n">
        <f aca="false">SUM(F126*4.8)</f>
        <v>240</v>
      </c>
      <c r="I126" s="12" t="n">
        <f aca="false">F126</f>
        <v>50</v>
      </c>
      <c r="J126" s="13" t="n">
        <v>4</v>
      </c>
      <c r="K126" s="11"/>
      <c r="L126" s="11"/>
      <c r="M126" s="11" t="str">
        <f aca="false">IF(ISBLANK(L126),"",F126)</f>
        <v/>
      </c>
    </row>
    <row r="127" customFormat="false" ht="13.8" hidden="true" customHeight="false" outlineLevel="0" collapsed="false">
      <c r="A127" s="17" t="n">
        <v>43852</v>
      </c>
      <c r="B127" s="10"/>
      <c r="C127" s="10"/>
      <c r="D127" s="10"/>
      <c r="E127" s="10" t="s">
        <v>16</v>
      </c>
      <c r="F127" s="10" t="n">
        <v>50</v>
      </c>
      <c r="G127" s="11" t="n">
        <v>20</v>
      </c>
      <c r="H127" s="11" t="n">
        <f aca="false">SUM(F127*4.8)</f>
        <v>240</v>
      </c>
      <c r="I127" s="12" t="n">
        <f aca="false">F127</f>
        <v>50</v>
      </c>
      <c r="J127" s="13" t="n">
        <v>4</v>
      </c>
      <c r="K127" s="11"/>
      <c r="L127" s="11"/>
      <c r="M127" s="11" t="str">
        <f aca="false">IF(ISBLANK(L127),"",F127)</f>
        <v/>
      </c>
    </row>
    <row r="128" customFormat="false" ht="13.8" hidden="true" customHeight="false" outlineLevel="0" collapsed="false">
      <c r="A128" s="9" t="n">
        <v>43852</v>
      </c>
      <c r="B128" s="10"/>
      <c r="C128" s="10"/>
      <c r="D128" s="10"/>
      <c r="E128" s="10" t="s">
        <v>16</v>
      </c>
      <c r="F128" s="10" t="n">
        <v>100</v>
      </c>
      <c r="G128" s="11" t="n">
        <v>30</v>
      </c>
      <c r="H128" s="11" t="n">
        <f aca="false">SUM(F128*4.8)</f>
        <v>480</v>
      </c>
      <c r="I128" s="12" t="n">
        <f aca="false">F128</f>
        <v>100</v>
      </c>
      <c r="J128" s="13" t="n">
        <v>4</v>
      </c>
      <c r="K128" s="11"/>
      <c r="L128" s="11"/>
      <c r="M128" s="11" t="str">
        <f aca="false">IF(ISBLANK(L128),"",F128)</f>
        <v/>
      </c>
    </row>
    <row r="129" customFormat="false" ht="13.8" hidden="true" customHeight="false" outlineLevel="0" collapsed="false">
      <c r="A129" s="9" t="n">
        <v>43852</v>
      </c>
      <c r="B129" s="10"/>
      <c r="C129" s="10"/>
      <c r="D129" s="10"/>
      <c r="E129" s="10" t="s">
        <v>16</v>
      </c>
      <c r="F129" s="10" t="n">
        <v>50</v>
      </c>
      <c r="G129" s="11" t="n">
        <v>30</v>
      </c>
      <c r="H129" s="11" t="n">
        <f aca="false">SUM(F129*4.8)</f>
        <v>240</v>
      </c>
      <c r="I129" s="12" t="n">
        <f aca="false">F129</f>
        <v>50</v>
      </c>
      <c r="J129" s="13" t="n">
        <v>4</v>
      </c>
      <c r="K129" s="11"/>
      <c r="L129" s="11"/>
      <c r="M129" s="11" t="str">
        <f aca="false">IF(ISBLANK(L129),"",F129)</f>
        <v/>
      </c>
    </row>
    <row r="130" customFormat="false" ht="13.8" hidden="true" customHeight="false" outlineLevel="0" collapsed="false">
      <c r="A130" s="9" t="n">
        <v>43852</v>
      </c>
      <c r="B130" s="10"/>
      <c r="C130" s="10"/>
      <c r="D130" s="10"/>
      <c r="E130" s="10" t="s">
        <v>16</v>
      </c>
      <c r="F130" s="10" t="n">
        <v>100</v>
      </c>
      <c r="G130" s="11" t="n">
        <v>10</v>
      </c>
      <c r="H130" s="11" t="n">
        <f aca="false">SUM(F130*4.8)</f>
        <v>480</v>
      </c>
      <c r="I130" s="12" t="n">
        <f aca="false">F130</f>
        <v>100</v>
      </c>
      <c r="J130" s="13" t="n">
        <v>4</v>
      </c>
      <c r="K130" s="11"/>
      <c r="L130" s="11"/>
      <c r="M130" s="11" t="str">
        <f aca="false">IF(ISBLANK(L130),"",F130)</f>
        <v/>
      </c>
    </row>
    <row r="131" customFormat="false" ht="13.8" hidden="true" customHeight="false" outlineLevel="0" collapsed="false">
      <c r="A131" s="9" t="n">
        <v>43852</v>
      </c>
      <c r="B131" s="10"/>
      <c r="C131" s="10"/>
      <c r="D131" s="10"/>
      <c r="E131" s="10" t="s">
        <v>17</v>
      </c>
      <c r="F131" s="15" t="n">
        <v>500</v>
      </c>
      <c r="G131" s="16"/>
      <c r="H131" s="11" t="n">
        <f aca="false">SUM(F131*12)*15%</f>
        <v>900</v>
      </c>
      <c r="I131" s="12" t="n">
        <f aca="false">(F131/3)</f>
        <v>166.666666666667</v>
      </c>
      <c r="J131" s="13" t="n">
        <v>4</v>
      </c>
      <c r="K131" s="11"/>
      <c r="L131" s="11"/>
      <c r="M131" s="11" t="str">
        <f aca="false">IF(ISBLANK(L131),"",F131)</f>
        <v/>
      </c>
    </row>
    <row r="132" customFormat="false" ht="13.8" hidden="true" customHeight="false" outlineLevel="0" collapsed="false">
      <c r="A132" s="23" t="n">
        <v>43857</v>
      </c>
      <c r="B132" s="20"/>
      <c r="C132" s="20"/>
      <c r="D132" s="20"/>
      <c r="E132" s="21" t="s">
        <v>19</v>
      </c>
      <c r="F132" s="20" t="n">
        <v>50</v>
      </c>
      <c r="G132" s="21" t="n">
        <v>30</v>
      </c>
      <c r="H132" s="22" t="n">
        <f aca="false">SUM(F132*12)*(G132/100)</f>
        <v>180</v>
      </c>
      <c r="I132" s="12" t="n">
        <f aca="false">(F132/2)</f>
        <v>25</v>
      </c>
      <c r="J132" s="13" t="n">
        <v>4</v>
      </c>
      <c r="K132" s="11"/>
      <c r="L132" s="11"/>
      <c r="M132" s="11" t="str">
        <f aca="false">IF(ISBLANK(L132),"",F132)</f>
        <v/>
      </c>
    </row>
    <row r="133" customFormat="false" ht="13.8" hidden="true" customHeight="false" outlineLevel="0" collapsed="false">
      <c r="A133" s="24" t="n">
        <v>43857</v>
      </c>
      <c r="B133" s="10"/>
      <c r="C133" s="10"/>
      <c r="D133" s="10"/>
      <c r="E133" s="10" t="s">
        <v>20</v>
      </c>
      <c r="F133" s="11" t="n">
        <v>10.36</v>
      </c>
      <c r="G133" s="25"/>
      <c r="H133" s="11"/>
      <c r="I133" s="12"/>
      <c r="J133" s="13" t="n">
        <v>4</v>
      </c>
      <c r="K133" s="11"/>
      <c r="L133" s="11"/>
      <c r="M133" s="11" t="str">
        <f aca="false">IF(ISBLANK(L133),"",F133)</f>
        <v/>
      </c>
    </row>
    <row r="134" customFormat="false" ht="13.8" hidden="true" customHeight="false" outlineLevel="0" collapsed="false">
      <c r="A134" s="23" t="n">
        <v>43859</v>
      </c>
      <c r="B134" s="20"/>
      <c r="C134" s="20"/>
      <c r="D134" s="20"/>
      <c r="E134" s="21" t="s">
        <v>19</v>
      </c>
      <c r="F134" s="20" t="n">
        <v>50</v>
      </c>
      <c r="G134" s="21" t="n">
        <v>15</v>
      </c>
      <c r="H134" s="22" t="n">
        <f aca="false">SUM(F134*12)*(G134/100)</f>
        <v>90</v>
      </c>
      <c r="I134" s="12" t="n">
        <f aca="false">(F134/2)</f>
        <v>25</v>
      </c>
      <c r="J134" s="13" t="n">
        <v>4</v>
      </c>
      <c r="K134" s="11"/>
      <c r="L134" s="11"/>
      <c r="M134" s="11" t="str">
        <f aca="false">IF(ISBLANK(L134),"",F134)</f>
        <v/>
      </c>
    </row>
    <row r="135" customFormat="false" ht="13.8" hidden="true" customHeight="false" outlineLevel="0" collapsed="false">
      <c r="A135" s="23" t="n">
        <v>43859</v>
      </c>
      <c r="B135" s="20"/>
      <c r="C135" s="20"/>
      <c r="D135" s="20"/>
      <c r="E135" s="21" t="s">
        <v>19</v>
      </c>
      <c r="F135" s="20" t="n">
        <v>100</v>
      </c>
      <c r="G135" s="21" t="n">
        <v>30</v>
      </c>
      <c r="H135" s="22" t="n">
        <f aca="false">SUM(F135*12)*(G135/100)</f>
        <v>360</v>
      </c>
      <c r="I135" s="12" t="n">
        <f aca="false">(F135/2)</f>
        <v>50</v>
      </c>
      <c r="J135" s="13" t="n">
        <v>4</v>
      </c>
      <c r="K135" s="11"/>
      <c r="L135" s="11"/>
      <c r="M135" s="11" t="str">
        <f aca="false">IF(ISBLANK(L135),"",F135)</f>
        <v/>
      </c>
    </row>
    <row r="139" customFormat="false" ht="15.75" hidden="false" customHeight="false" outlineLevel="0" collapsed="false"/>
    <row r="140" customFormat="false" ht="21.75" hidden="false" customHeight="true" outlineLevel="0" collapsed="false">
      <c r="A140" s="27" t="s">
        <v>21</v>
      </c>
      <c r="B140" s="27" t="s">
        <v>7</v>
      </c>
      <c r="C140" s="28" t="s">
        <v>5</v>
      </c>
      <c r="D140" s="29" t="s">
        <v>22</v>
      </c>
      <c r="F140" s="30" t="s">
        <v>23</v>
      </c>
      <c r="G140" s="30"/>
      <c r="H140" s="30"/>
      <c r="I140" s="30"/>
      <c r="J140" s="30"/>
    </row>
    <row r="141" customFormat="false" ht="19.7" hidden="false" customHeight="false" outlineLevel="0" collapsed="false">
      <c r="A141" s="27"/>
      <c r="B141" s="31" t="n">
        <f aca="false">SUBTOTAL(9,H32:H135)</f>
        <v>1200</v>
      </c>
      <c r="C141" s="31" t="n">
        <f aca="false">SUBTOTAL(9,F32:F135)</f>
        <v>250</v>
      </c>
      <c r="D141" s="31" t="n">
        <f aca="false">SUM(D142:D146)</f>
        <v>1120</v>
      </c>
      <c r="F141" s="30"/>
      <c r="G141" s="30"/>
      <c r="H141" s="30"/>
      <c r="I141" s="30"/>
      <c r="J141" s="30"/>
    </row>
    <row r="142" customFormat="false" ht="13.8" hidden="false" customHeight="false" outlineLevel="0" collapsed="false">
      <c r="A142" s="32" t="s">
        <v>16</v>
      </c>
      <c r="B142" s="33" t="n">
        <f aca="false">SUBTOTAL(9,H5:H47)</f>
        <v>4896</v>
      </c>
      <c r="C142" s="33" t="n">
        <f aca="false">SUBTOTAL(9,F5:F47)</f>
        <v>1120</v>
      </c>
      <c r="D142" s="33" t="n">
        <f aca="false">C142</f>
        <v>1120</v>
      </c>
      <c r="F142" s="30"/>
      <c r="G142" s="30"/>
      <c r="H142" s="30"/>
      <c r="I142" s="30"/>
      <c r="J142" s="30"/>
    </row>
    <row r="143" customFormat="false" ht="13.8" hidden="false" customHeight="false" outlineLevel="0" collapsed="false">
      <c r="A143" s="34" t="s">
        <v>19</v>
      </c>
      <c r="B143" s="35" t="n">
        <f aca="false">SUBTOTAL(9,H48:H106)</f>
        <v>0</v>
      </c>
      <c r="C143" s="35" t="n">
        <f aca="false">SUBTOTAL(9,F48:F106)</f>
        <v>0</v>
      </c>
      <c r="D143" s="35" t="n">
        <f aca="false">C143/2</f>
        <v>0</v>
      </c>
      <c r="F143" s="30"/>
      <c r="G143" s="30"/>
      <c r="H143" s="30"/>
      <c r="I143" s="30"/>
      <c r="J143" s="30"/>
    </row>
    <row r="144" customFormat="false" ht="13.8" hidden="false" customHeight="false" outlineLevel="0" collapsed="false">
      <c r="A144" s="36" t="s">
        <v>17</v>
      </c>
      <c r="B144" s="37" t="n">
        <f aca="false">SUBTOTAL(9,H123:H135)</f>
        <v>0</v>
      </c>
      <c r="C144" s="37" t="n">
        <f aca="false">SUBTOTAL(9,F123:F135)</f>
        <v>0</v>
      </c>
      <c r="D144" s="37" t="n">
        <f aca="false">C144*3%/6</f>
        <v>0</v>
      </c>
      <c r="F144" s="30"/>
      <c r="G144" s="30"/>
      <c r="H144" s="30"/>
      <c r="I144" s="30"/>
      <c r="J144" s="30"/>
    </row>
    <row r="145" customFormat="false" ht="13.8" hidden="false" customHeight="false" outlineLevel="0" collapsed="false">
      <c r="A145" s="38" t="s">
        <v>18</v>
      </c>
      <c r="B145" s="39" t="n">
        <f aca="false">SUBTOTAL(9,H107:H122)</f>
        <v>0</v>
      </c>
      <c r="C145" s="39" t="n">
        <f aca="false">SUBTOTAL(9,F107:F122)</f>
        <v>0</v>
      </c>
      <c r="D145" s="39" t="n">
        <f aca="false">C145/3</f>
        <v>0</v>
      </c>
      <c r="F145" s="30"/>
      <c r="G145" s="30"/>
      <c r="H145" s="30"/>
      <c r="I145" s="30"/>
      <c r="J145" s="30"/>
    </row>
    <row r="146" customFormat="false" ht="13.8" hidden="false" customHeight="false" outlineLevel="0" collapsed="false">
      <c r="A146" s="38" t="s">
        <v>20</v>
      </c>
      <c r="B146" s="39" t="n">
        <f aca="false">SUBTOTAL(9,H135)</f>
        <v>0</v>
      </c>
      <c r="C146" s="39" t="n">
        <f aca="false">SUBTOTAL(9,I135)</f>
        <v>0</v>
      </c>
      <c r="D146" s="39"/>
    </row>
    <row r="148" customFormat="false" ht="13.8" hidden="false" customHeight="false" outlineLevel="0" collapsed="false">
      <c r="A148" s="40"/>
      <c r="B148" s="41" t="n">
        <v>1</v>
      </c>
      <c r="C148" s="41" t="n">
        <v>2</v>
      </c>
      <c r="D148" s="41" t="n">
        <v>3</v>
      </c>
      <c r="E148" s="41" t="n">
        <v>4</v>
      </c>
      <c r="F148" s="40" t="s">
        <v>24</v>
      </c>
    </row>
    <row r="149" customFormat="false" ht="13.8" hidden="false" customHeight="false" outlineLevel="0" collapsed="false">
      <c r="A149" s="42" t="s">
        <v>16</v>
      </c>
      <c r="B149" s="43" t="n">
        <f aca="false">SUMIFS($H$5:$H$135,$J$5:$J$135,B$148,$E$5:$E$135,$A149)</f>
        <v>4896</v>
      </c>
      <c r="C149" s="44" t="n">
        <f aca="false">SUMIFS($H$5:$H$135,$J$5:$J$135,C$148,$E$5:$E$135,$A149)</f>
        <v>8337.6</v>
      </c>
      <c r="D149" s="44" t="n">
        <f aca="false">SUMIFS($H$5:$H$135,$J$5:$J$135,D$148,$E$5:$E$135,$A149)</f>
        <v>3240</v>
      </c>
      <c r="E149" s="44" t="n">
        <f aca="false">SUMIFS($H$5:$H$135,$J$5:$J$135,E$148,$E$5:$E$135,$A149)</f>
        <v>2160</v>
      </c>
      <c r="F149" s="44" t="n">
        <f aca="false">SUM(B149:E149)</f>
        <v>18633.6</v>
      </c>
    </row>
    <row r="150" customFormat="false" ht="13.8" hidden="false" customHeight="false" outlineLevel="0" collapsed="false">
      <c r="A150" s="42" t="s">
        <v>19</v>
      </c>
      <c r="B150" s="44" t="n">
        <f aca="false">SUMIFS($H$5:$H$135,$J$5:$J$135,B$148,$E$5:$E$135,$A150)</f>
        <v>3535.956</v>
      </c>
      <c r="C150" s="44" t="n">
        <f aca="false">SUMIFS($H$5:$H$135,$J$5:$J$135,C$148,$E$5:$E$135,$A150)</f>
        <v>8459.3136</v>
      </c>
      <c r="D150" s="44" t="n">
        <f aca="false">SUMIFS($H$5:$H$135,$J$5:$J$135,D$148,$E$5:$E$135,$A150)</f>
        <v>7249.3896</v>
      </c>
      <c r="E150" s="44" t="n">
        <f aca="false">SUMIFS($H$5:$H$135,$J$5:$J$135,E$148,$E$5:$E$135,$A150)</f>
        <v>2034</v>
      </c>
      <c r="F150" s="44" t="n">
        <f aca="false">SUM(B150:E150)</f>
        <v>21278.6592</v>
      </c>
    </row>
    <row r="151" customFormat="false" ht="13.8" hidden="false" customHeight="false" outlineLevel="0" collapsed="false">
      <c r="A151" s="42" t="s">
        <v>17</v>
      </c>
      <c r="B151" s="44" t="n">
        <f aca="false">SUMIFS($H$5:$H$135,$J$5:$J$135,B$148,$E$5:$E$135,$A151)</f>
        <v>12510</v>
      </c>
      <c r="C151" s="44" t="n">
        <f aca="false">SUMIFS($H$5:$H$135,$J$5:$J$135,C$148,$E$5:$E$135,$A151)</f>
        <v>0</v>
      </c>
      <c r="D151" s="44" t="n">
        <f aca="false">SUMIFS($H$5:$H$135,$J$5:$J$135,D$148,$E$5:$E$135,$A151)</f>
        <v>0</v>
      </c>
      <c r="E151" s="44" t="n">
        <f aca="false">SUMIFS($H$5:$H$135,$J$5:$J$135,E$148,$E$5:$E$135,$A151)</f>
        <v>2700</v>
      </c>
      <c r="F151" s="44" t="n">
        <f aca="false">SUM(B151:E151)</f>
        <v>15210</v>
      </c>
    </row>
    <row r="152" customFormat="false" ht="13.8" hidden="false" customHeight="false" outlineLevel="0" collapsed="false">
      <c r="A152" s="42" t="s">
        <v>18</v>
      </c>
      <c r="B152" s="44" t="n">
        <f aca="false">SUMIFS($H$5:$H$135,$J$5:$J$135,B$148,$E$5:$E$135,$A152)</f>
        <v>1536</v>
      </c>
      <c r="C152" s="44" t="n">
        <f aca="false">SUMIFS($H$5:$H$135,$J$5:$J$135,C$148,$E$5:$E$135,$A152)</f>
        <v>3149.25</v>
      </c>
      <c r="D152" s="44" t="n">
        <f aca="false">SUMIFS($H$5:$H$135,$J$5:$J$135,D$148,$E$5:$E$135,$A152)</f>
        <v>150</v>
      </c>
      <c r="E152" s="44" t="n">
        <f aca="false">SUMIFS($H$5:$H$135,$J$5:$J$135,E$148,$E$5:$E$135,$A152)</f>
        <v>0</v>
      </c>
      <c r="F152" s="44" t="n">
        <f aca="false">SUM(B152:E152)</f>
        <v>4835.25</v>
      </c>
    </row>
    <row r="153" customFormat="false" ht="13.8" hidden="false" customHeight="false" outlineLevel="0" collapsed="false">
      <c r="A153" s="42" t="s">
        <v>20</v>
      </c>
      <c r="B153" s="44" t="n">
        <f aca="false">SUMIFS($H$5:$H$135,$J$5:$J$135,B$148,$E$5:$E$135,$A153)</f>
        <v>0</v>
      </c>
      <c r="C153" s="44" t="n">
        <f aca="false">SUMIFS($H$5:$H$135,$J$5:$J$135,C$148,$E$5:$E$135,$A153)</f>
        <v>0</v>
      </c>
      <c r="D153" s="44" t="n">
        <f aca="false">SUMIFS($H$5:$H$135,$J$5:$J$135,D$148,$E$5:$E$135,$A153)</f>
        <v>0</v>
      </c>
      <c r="E153" s="44" t="n">
        <f aca="false">SUMIFS($H$5:$H$135,$J$5:$J$135,E$148,$E$5:$E$135,$A153)</f>
        <v>0</v>
      </c>
      <c r="F153" s="44" t="n">
        <f aca="false">SUM(B153:E153)</f>
        <v>0</v>
      </c>
    </row>
  </sheetData>
  <autoFilter ref="A2:P135">
    <filterColumn colId="9">
      <customFilters and="true">
        <customFilter operator="equal" val="1"/>
      </customFilters>
    </filterColumn>
    <filterColumn colId="4">
      <customFilters and="true">
        <customFilter operator="equal" val="CLIENT 1"/>
      </customFilters>
    </filterColumn>
  </autoFilter>
  <mergeCells count="3">
    <mergeCell ref="A1:P1"/>
    <mergeCell ref="A140:A141"/>
    <mergeCell ref="F140:J145"/>
  </mergeCells>
  <printOptions headings="false" gridLines="false" gridLinesSet="true" horizontalCentered="false" verticalCentered="false"/>
  <pageMargins left="0.7" right="0.7" top="0.75" bottom="0.75" header="0.511805555555555" footer="0.511805555555555"/>
  <pageSetup paperSize="9" scale="100" fitToWidth="1" fitToHeight="1" pageOrder="downThenOver" orientation="portrait" blackAndWhite="false" draft="false" cellComments="none" horizontalDpi="300" verticalDpi="300" copies="1"/>
  <headerFooter differentFirst="false" differentOddEven="false">
    <oddHeader/>
    <oddFooter/>
  </headerFooter>
  <drawing r:id="rId1"/>
</worksheet>
</file>

<file path=docProps/app.xml><?xml version="1.0" encoding="utf-8"?>
<Properties xmlns="http://schemas.openxmlformats.org/officeDocument/2006/extended-properties" xmlns:vt="http://schemas.openxmlformats.org/officeDocument/2006/docPropsVTypes">
  <Template/>
  <TotalTime>0</TotalTime>
  <Application>LibreOffice/7.1.1.2$Windows_X86_64 LibreOffice_project/fe0b08f4af1bacafe4c7ecc87ce55bb426164676</Application>
  <AppVersion>15.0000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2021-04-18T22:15:12Z</dcterms:created>
  <dc:creator/>
  <dc:description/>
  <dc:language>fr-FR</dc:language>
  <cp:lastModifiedBy/>
  <cp:revision>1</cp:revision>
  <dc:subject/>
  <dc:title/>
</cp:coreProperties>
</file>

<file path=docProps/custom.xml><?xml version="1.0" encoding="utf-8"?>
<Properties xmlns="http://schemas.openxmlformats.org/officeDocument/2006/custom-properties" xmlns:vt="http://schemas.openxmlformats.org/officeDocument/2006/docPropsVTypes"/>
</file>