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<sst xmlns="http://schemas.openxmlformats.org/spreadsheetml/2006/main" count="42" uniqueCount="12">
  <si>
    <t xml:space="preserve">DP-VE-GL-1B-0054</t>
  </si>
  <si>
    <t xml:space="preserve">Référence groupée</t>
  </si>
  <si>
    <t xml:space="preserve">PRIX FINAL AFFICHE</t>
  </si>
  <si>
    <t xml:space="preserve">AR-VE-GL-1B-0764</t>
  </si>
  <si>
    <t xml:space="preserve">Fourchette surface</t>
  </si>
  <si>
    <t xml:space="preserve">Fourchette épaisseur</t>
  </si>
  <si>
    <t xml:space="preserve">1,31-1,6</t>
  </si>
  <si>
    <t xml:space="preserve">0,9-1,7</t>
  </si>
  <si>
    <t xml:space="preserve">1,91-2,20</t>
  </si>
  <si>
    <t xml:space="preserve">1,2-1,4</t>
  </si>
  <si>
    <t xml:space="preserve">1,61-1,9</t>
  </si>
  <si>
    <t xml:space="preserve">1,5-1,7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</si>
</sst>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#,##0.00\ [$€-40C];[RED]\-#,##0.00\ [$€-40C]"/>
    <numFmt numFmtId="166" formatCode="General"/>
  </numFmts>
  <fonts count="6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Times New Roman"/>
      <family val="1"/>
    </font>
    <font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P2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RowHeight="12.8" zeroHeight="false" outlineLevelRow="0" outlineLevelCol="0"/>
  <cols>
    <col collapsed="false" customWidth="true" hidden="false" outlineLevel="0" max="1" min="1" style="0" width="22.7"/>
    <col collapsed="false" customWidth="false" hidden="false" outlineLevel="0" max="9" min="2" style="0" width="11.52"/>
    <col collapsed="false" customWidth="true" hidden="false" outlineLevel="0" max="10" min="10" style="0" width="19.34"/>
    <col collapsed="false" customWidth="true" hidden="false" outlineLevel="0" max="11" min="11" style="0" width="17.46"/>
    <col collapsed="false" customWidth="true" hidden="false" outlineLevel="0" max="12" min="12" style="0" width="11.14"/>
    <col collapsed="false" customWidth="false" hidden="false" outlineLevel="0" max="1025" min="13" style="0" width="11.52"/>
  </cols>
  <sheetData>
    <row r="2" customFormat="false" ht="23.95" hidden="false" customHeight="false" outlineLevel="0" collapsed="false">
      <c r="A2" s="1" t="s">
        <v>0</v>
      </c>
      <c r="B2" s="2" t="n">
        <f aca="false">_xlfn.MINIFS(L3:L11,M3:M11,"&gt;"&amp;1)</f>
        <v>61.11</v>
      </c>
      <c r="K2" s="1" t="s">
        <v>1</v>
      </c>
      <c r="L2" s="1" t="s">
        <v>2</v>
      </c>
    </row>
    <row r="3" customFormat="false" ht="12.9" hidden="false" customHeight="false" outlineLevel="0" collapsed="false">
      <c r="A3" s="3" t="str">
        <f aca="true">IF(ISERROR(SMALL(O$15:O$23,ROW()-2)),"",CONCATENATE("Surface de ",LEFT(INDIRECT("K"&amp;MATCH(SMALL(O$15:O$23,ROW()-2),N$15:N$23,0)+14,1),FIND("-",INDIRECT("K"&amp;MATCH(SMALL(O$15:O$23,ROW()-2),N$15:N$23,0)+14),1)-1)," à ",MID(INDIRECT("K"&amp;MATCH(SMALL(O$15:O$23,ROW()-2),N$15:N$23,0)+14,1),FIND("-",INDIRECT("K"&amp;MATCH(SMALL(O$15:O$23,ROW()-2),N$15:N$23,0)+14),1)+1,4)," m² =&gt; Epaisseur de ",LEFT(INDIRECT("L"&amp;MATCH(SMALL(O$15:O$23,ROW()-2),N$15:N$23,0)+14,1),FIND("-",INDIRECT("L"&amp;MATCH(SMALL(O$15:O$23,ROW()-2),N$15:N$23,0)+14),1)-1)," à ",MID(INDIRECT("L"&amp;MATCH(SMALL(O$15:O$23,ROW()-2),N$15:N$23,0)+14,1),FIND("-",INDIRECT("L"&amp;MATCH(SMALL(O$15:O$23,ROW()-2),N$15:N$23,0)+14,1))+1,4)," mm"))</f>
        <v>Surface de 1,31 à 1,6 m² =&gt; Epaisseur de 1,2 à 1,4 mm</v>
      </c>
      <c r="B3" s="3"/>
      <c r="C3" s="3"/>
      <c r="D3" s="3"/>
      <c r="J3" s="4"/>
      <c r="K3" s="5" t="s">
        <v>3</v>
      </c>
      <c r="L3" s="5" t="n">
        <v>42</v>
      </c>
      <c r="M3" s="0" t="str">
        <f aca="false">IF(K3=$A$2,ROW(),"")</f>
        <v/>
      </c>
    </row>
    <row r="4" customFormat="false" ht="12.9" hidden="false" customHeight="false" outlineLevel="0" collapsed="false">
      <c r="A4" s="0" t="str">
        <f aca="true">IF(ISERROR(SMALL(O$15:O$23,ROW()-2)),"",CONCATENATE("Surface de ",LEFT(INDIRECT("K"&amp;MATCH(SMALL(O$15:O$23,ROW()-2),N$15:N$23,0)+14,1),FIND("-",INDIRECT("K"&amp;MATCH(SMALL(O$15:O$23,ROW()-2),N$15:N$23,0)+14),1)-1)," à ",MID(INDIRECT("K"&amp;MATCH(SMALL(O$15:O$23,ROW()-2),N$15:N$23,0)+14,1),FIND("-",INDIRECT("K"&amp;MATCH(SMALL(O$15:O$23,ROW()-2),N$15:N$23,0)+14),1)+1,4)," m² =&gt; Epaisseur de ",LEFT(INDIRECT("L"&amp;MATCH(SMALL(O$15:O$23,ROW()-2),N$15:N$23,0)+14,1),FIND("-",INDIRECT("L"&amp;MATCH(SMALL(O$15:O$23,ROW()-2),N$15:N$23,0)+14),1)-1)," à ",MID(INDIRECT("L"&amp;MATCH(SMALL(O$15:O$23,ROW()-2),N$15:N$23,0)+14,1),FIND("-",INDIRECT("L"&amp;MATCH(SMALL(O$15:O$23,ROW()-2),N$15:N$23,0)+14,1))+1,4)," mm"))</f>
        <v>Surface de 1,61 à 1,9 m² =&gt; Epaisseur de 1,5 à 1,7 mm</v>
      </c>
      <c r="J4" s="4"/>
      <c r="K4" s="5" t="s">
        <v>3</v>
      </c>
      <c r="L4" s="5" t="n">
        <v>52</v>
      </c>
      <c r="M4" s="0" t="str">
        <f aca="false">IF(K4=$A$2,ROW(),"")</f>
        <v/>
      </c>
    </row>
    <row r="5" customFormat="false" ht="12.9" hidden="false" customHeight="false" outlineLevel="0" collapsed="false">
      <c r="A5" s="0" t="str">
        <f aca="true">IF(ISERROR(SMALL(O$15:O$23,ROW()-2)),"",CONCATENATE("Surface de ",LEFT(INDIRECT("K"&amp;MATCH(SMALL(O$15:O$23,ROW()-2),N$15:N$23,0)+14,1),FIND("-",INDIRECT("K"&amp;MATCH(SMALL(O$15:O$23,ROW()-2),N$15:N$23,0)+14),1)-1)," à ",MID(INDIRECT("K"&amp;MATCH(SMALL(O$15:O$23,ROW()-2),N$15:N$23,0)+14,1),FIND("-",INDIRECT("K"&amp;MATCH(SMALL(O$15:O$23,ROW()-2),N$15:N$23,0)+14),1)+1,4)," m² =&gt; Epaisseur de ",LEFT(INDIRECT("L"&amp;MATCH(SMALL(O$15:O$23,ROW()-2),N$15:N$23,0)+14,1),FIND("-",INDIRECT("L"&amp;MATCH(SMALL(O$15:O$23,ROW()-2),N$15:N$23,0)+14),1)-1)," à ",MID(INDIRECT("L"&amp;MATCH(SMALL(O$15:O$23,ROW()-2),N$15:N$23,0)+14,1),FIND("-",INDIRECT("L"&amp;MATCH(SMALL(O$15:O$23,ROW()-2),N$15:N$23,0)+14,1))+1,4)," mm"))</f>
        <v>Surface de 1,91 à 2,20 m² =&gt; Epaisseur de 0,9 à 1,7 mm</v>
      </c>
      <c r="J5" s="4"/>
      <c r="K5" s="5" t="s">
        <v>3</v>
      </c>
      <c r="L5" s="5" t="n">
        <v>65</v>
      </c>
      <c r="M5" s="0" t="str">
        <f aca="false">IF(K5=$A$2,ROW(),"")</f>
        <v/>
      </c>
    </row>
    <row r="6" customFormat="false" ht="12.9" hidden="false" customHeight="false" outlineLevel="0" collapsed="false">
      <c r="A6" s="0" t="str">
        <f aca="true">IF(ISERROR(SMALL(O$15:O$23,ROW()-2)),"",CONCATENATE("Surface de ",LEFT(INDIRECT("K"&amp;MATCH(SMALL(O$15:O$23,ROW()-2),O$15:O$23,0)+14,1),FIND("-",INDIRECT("K"&amp;MATCH(SMALL(O$15:O$23,ROW()-2),O$15:O$23,0)+14),1)-1)," à ",MID(INDIRECT("K"&amp;MATCH(SMALL(O$15:O$23,ROW()-2),O$15:O$23,0)+14,1),FIND("-",INDIRECT("K"&amp;MATCH(SMALL(O$15:O$23,ROW()-2),O$15:O$23,0)+14),1)+1,4)," m² =&gt; Epaisseur de ",LEFT(INDIRECT("L"&amp;MATCH(SMALL(O$15:O$23,ROW()-2),O$15:O$23,0)+14,1),FIND("-",INDIRECT("L"&amp;MATCH(SMALL(O$15:O$23,ROW()-2),O$15:O$23,0)+14),1)-1)," à ",MID(INDIRECT("L"&amp;MATCH(SMALL(O$15:O$23,ROW()-2),O$15:O$23,0)+14,1),FIND("-",INDIRECT("L"&amp;MATCH(SMALL(O$15:O$23,ROW()-2),O$15:O$23,0)+14,1))+1,4)," mm"))</f>
        <v/>
      </c>
      <c r="J6" s="4"/>
      <c r="K6" s="5" t="s">
        <v>3</v>
      </c>
      <c r="L6" s="5" t="n">
        <v>89</v>
      </c>
      <c r="M6" s="0" t="str">
        <f aca="false">IF(K6=$A$2,ROW(),"")</f>
        <v/>
      </c>
    </row>
    <row r="7" customFormat="false" ht="12.9" hidden="false" customHeight="false" outlineLevel="0" collapsed="false">
      <c r="A7" s="0" t="str">
        <f aca="true">IF(ISERROR(SMALL(O$15:O$23,ROW()-2)),"",CONCATENATE("Surface de ",LEFT(INDIRECT("K"&amp;MATCH(SMALL(O$15:O$23,ROW()-2),O$15:O$23,0)+14,1),FIND("-",INDIRECT("K"&amp;MATCH(SMALL(O$15:O$23,ROW()-2),O$15:O$23,0)+14),1)-1)," à ",MID(INDIRECT("K"&amp;MATCH(SMALL(O$15:O$23,ROW()-2),O$15:O$23,0)+14,1),FIND("-",INDIRECT("K"&amp;MATCH(SMALL(O$15:O$23,ROW()-2),O$15:O$23,0)+14),1)+1,4)," m² =&gt; Epaisseur de ",LEFT(INDIRECT("L"&amp;MATCH(SMALL(O$15:O$23,ROW()-2),O$15:O$23,0)+14,1),FIND("-",INDIRECT("L"&amp;MATCH(SMALL(O$15:O$23,ROW()-2),O$15:O$23,0)+14),1)-1)," à ",MID(INDIRECT("L"&amp;MATCH(SMALL(O$15:O$23,ROW()-2),O$15:O$23,0)+14,1),FIND("-",INDIRECT("L"&amp;MATCH(SMALL(O$15:O$23,ROW()-2),O$15:O$23,0)+14,1))+1,4)," mm"))</f>
        <v/>
      </c>
      <c r="J7" s="4"/>
      <c r="K7" s="5" t="s">
        <v>0</v>
      </c>
      <c r="L7" s="5" t="n">
        <v>61.11</v>
      </c>
      <c r="M7" s="0" t="n">
        <f aca="false">IF(K7=$A$2,ROW(),"")</f>
        <v>7</v>
      </c>
    </row>
    <row r="8" customFormat="false" ht="12.9" hidden="false" customHeight="false" outlineLevel="0" collapsed="false">
      <c r="A8" s="0" t="str">
        <f aca="true">IF(ISERROR(SMALL(O$15:O$23,ROW()-2)),"",CONCATENATE("Surface de ",LEFT(INDIRECT("K"&amp;MATCH(SMALL(O$15:O$23,ROW()-2),O$15:O$23,0)+14,1),FIND("-",INDIRECT("K"&amp;MATCH(SMALL(O$15:O$23,ROW()-2),O$15:O$23,0)+14),1)-1)," à ",MID(INDIRECT("K"&amp;MATCH(SMALL(O$15:O$23,ROW()-2),O$15:O$23,0)+14,1),FIND("-",INDIRECT("K"&amp;MATCH(SMALL(O$15:O$23,ROW()-2),O$15:O$23,0)+14),1)+1,4)," m² =&gt; Epaisseur de ",LEFT(INDIRECT("L"&amp;MATCH(SMALL(O$15:O$23,ROW()-2),O$15:O$23,0)+14,1),FIND("-",INDIRECT("L"&amp;MATCH(SMALL(O$15:O$23,ROW()-2),O$15:O$23,0)+14),1)-1)," à ",MID(INDIRECT("L"&amp;MATCH(SMALL(O$15:O$23,ROW()-2),O$15:O$23,0)+14,1),FIND("-",INDIRECT("L"&amp;MATCH(SMALL(O$15:O$23,ROW()-2),O$15:O$23,0)+14,1))+1,4)," mm"))</f>
        <v/>
      </c>
      <c r="J8" s="4"/>
      <c r="K8" s="5" t="s">
        <v>0</v>
      </c>
      <c r="L8" s="5" t="n">
        <v>73.71</v>
      </c>
      <c r="M8" s="0" t="n">
        <f aca="false">IF(K8=$A$2,ROW(),"")</f>
        <v>8</v>
      </c>
    </row>
    <row r="9" customFormat="false" ht="12.9" hidden="false" customHeight="false" outlineLevel="0" collapsed="false">
      <c r="A9" s="0" t="str">
        <f aca="true">IF(ISERROR(SMALL(O$15:O$23,ROW()-2)),"",CONCATENATE("Surface de ",LEFT(INDIRECT("K"&amp;MATCH(SMALL(O$15:O$23,ROW()-2),O$15:O$23,0)+14,1),FIND("-",INDIRECT("K"&amp;MATCH(SMALL(O$15:O$23,ROW()-2),O$15:O$23,0)+14),1)-1)," à ",MID(INDIRECT("K"&amp;MATCH(SMALL(O$15:O$23,ROW()-2),O$15:O$23,0)+14,1),FIND("-",INDIRECT("K"&amp;MATCH(SMALL(O$15:O$23,ROW()-2),O$15:O$23,0)+14),1)+1,4)," m² =&gt; Epaisseur de ",LEFT(INDIRECT("L"&amp;MATCH(SMALL(O$15:O$23,ROW()-2),O$15:O$23,0)+14,1),FIND("-",INDIRECT("L"&amp;MATCH(SMALL(O$15:O$23,ROW()-2),O$15:O$23,0)+14),1)-1)," à ",MID(INDIRECT("L"&amp;MATCH(SMALL(O$15:O$23,ROW()-2),O$15:O$23,0)+14,1),FIND("-",INDIRECT("L"&amp;MATCH(SMALL(O$15:O$23,ROW()-2),O$15:O$23,0)+14,1))+1,4)," mm"))</f>
        <v/>
      </c>
      <c r="J9" s="4"/>
      <c r="K9" s="5" t="s">
        <v>0</v>
      </c>
      <c r="L9" s="5" t="n">
        <v>86.31</v>
      </c>
      <c r="M9" s="0" t="n">
        <f aca="false">IF(K9=$A$2,ROW(),"")</f>
        <v>9</v>
      </c>
    </row>
    <row r="10" customFormat="false" ht="12.9" hidden="false" customHeight="false" outlineLevel="0" collapsed="false">
      <c r="A10" s="0" t="str">
        <f aca="true">IF(ISERROR(SMALL(O$15:O$23,ROW()-2)),"",CONCATENATE("Surface de ",LEFT(INDIRECT("K"&amp;MATCH(SMALL(O$15:O$23,ROW()-2),O$15:O$23,0)+14,1),FIND("-",INDIRECT("K"&amp;MATCH(SMALL(O$15:O$23,ROW()-2),O$15:O$23,0)+14),1)-1)," à ",MID(INDIRECT("K"&amp;MATCH(SMALL(O$15:O$23,ROW()-2),O$15:O$23,0)+14,1),FIND("-",INDIRECT("K"&amp;MATCH(SMALL(O$15:O$23,ROW()-2),O$15:O$23,0)+14),1)+1,4)," m² =&gt; Epaisseur de ",LEFT(INDIRECT("L"&amp;MATCH(SMALL(O$15:O$23,ROW()-2),O$15:O$23,0)+14,1),FIND("-",INDIRECT("L"&amp;MATCH(SMALL(O$15:O$23,ROW()-2),O$15:O$23,0)+14),1)-1)," à ",MID(INDIRECT("L"&amp;MATCH(SMALL(O$15:O$23,ROW()-2),O$15:O$23,0)+14,1),FIND("-",INDIRECT("L"&amp;MATCH(SMALL(O$15:O$23,ROW()-2),O$15:O$23,0)+14,1))+1,4)," mm"))</f>
        <v/>
      </c>
      <c r="J10" s="4"/>
      <c r="K10" s="5" t="s">
        <v>0</v>
      </c>
      <c r="L10" s="5" t="n">
        <v>86.31</v>
      </c>
      <c r="M10" s="0" t="n">
        <f aca="false">IF(K10=$A$2,ROW(),"")</f>
        <v>10</v>
      </c>
    </row>
    <row r="11" customFormat="false" ht="12.9" hidden="false" customHeight="false" outlineLevel="0" collapsed="false">
      <c r="J11" s="4"/>
      <c r="K11" s="5" t="s">
        <v>0</v>
      </c>
      <c r="L11" s="5" t="n">
        <v>86.31</v>
      </c>
      <c r="M11" s="0" t="n">
        <f aca="false">IF(K11=$A$2,ROW(),"")</f>
        <v>11</v>
      </c>
    </row>
    <row r="12" customFormat="false" ht="12.8" hidden="false" customHeight="false" outlineLevel="0" collapsed="false">
      <c r="J12" s="4"/>
      <c r="K12" s="4"/>
      <c r="L12" s="4"/>
    </row>
    <row r="13" customFormat="false" ht="12.8" hidden="false" customHeight="false" outlineLevel="0" collapsed="false">
      <c r="J13" s="4"/>
      <c r="K13" s="4"/>
      <c r="L13" s="4"/>
    </row>
    <row r="14" customFormat="false" ht="23.95" hidden="false" customHeight="false" outlineLevel="0" collapsed="false">
      <c r="J14" s="1" t="s">
        <v>1</v>
      </c>
      <c r="K14" s="1" t="s">
        <v>4</v>
      </c>
      <c r="L14" s="1" t="s">
        <v>5</v>
      </c>
    </row>
    <row r="15" customFormat="false" ht="12.9" hidden="false" customHeight="false" outlineLevel="0" collapsed="false">
      <c r="J15" s="5" t="s">
        <v>3</v>
      </c>
      <c r="K15" s="5" t="s">
        <v>6</v>
      </c>
      <c r="L15" s="5" t="s">
        <v>7</v>
      </c>
      <c r="M15" s="6" t="str">
        <f aca="false">IF(J15&lt;&gt;$A$2,"",ROW())</f>
        <v/>
      </c>
      <c r="N15" s="6" t="str">
        <f aca="false">IF(M15="","",IF(ISNUMBER(M15),LEFT(K15,FIND("-",K15)-1),"")*1)</f>
        <v/>
      </c>
      <c r="O15" s="0" t="n">
        <f aca="false">IF(ISNUMBER(MATCH(IFERROR(SMALL(N$15:N$23,ROW()-14),""),O$14:O14,0)),"",IFERROR(SMALL(N$15:N$23,ROW()-14),""))</f>
        <v>1.31</v>
      </c>
      <c r="P15" s="0" t="n">
        <f aca="false">IF(O15="","",MATCH(O15,N$15:N$23,0)+14)</f>
        <v>18</v>
      </c>
    </row>
    <row r="16" customFormat="false" ht="12.9" hidden="false" customHeight="false" outlineLevel="0" collapsed="false">
      <c r="J16" s="5" t="s">
        <v>3</v>
      </c>
      <c r="K16" s="5" t="s">
        <v>6</v>
      </c>
      <c r="L16" s="5" t="s">
        <v>7</v>
      </c>
      <c r="M16" s="6" t="str">
        <f aca="false">IF(J16&lt;&gt;$A$2,"",ROW())</f>
        <v/>
      </c>
      <c r="N16" s="0" t="str">
        <f aca="false">IF(M16="","",IF(ISNUMBER(M16),LEFT(K16,FIND("-",K16)-1),"")*1)</f>
        <v/>
      </c>
      <c r="O16" s="0" t="n">
        <f aca="false">IF(ISNUMBER(MATCH(IFERROR(SMALL(N$15:N$23,ROW()-14),""),O$14:O15,0)),"",IFERROR(SMALL(N$15:N$23,ROW()-14),""))</f>
        <v>1.61</v>
      </c>
      <c r="P16" s="0" t="n">
        <f aca="false">IF(O16="","",MATCH(O16,N$15:N$23,0)+14)</f>
        <v>19</v>
      </c>
    </row>
    <row r="17" customFormat="false" ht="12.9" hidden="false" customHeight="false" outlineLevel="0" collapsed="false">
      <c r="J17" s="5" t="s">
        <v>3</v>
      </c>
      <c r="K17" s="5" t="s">
        <v>8</v>
      </c>
      <c r="L17" s="5" t="s">
        <v>7</v>
      </c>
      <c r="M17" s="6" t="str">
        <f aca="false">IF(J17&lt;&gt;$A$2,"",ROW())</f>
        <v/>
      </c>
      <c r="N17" s="0" t="str">
        <f aca="false">IF(M17="","",IF(ISNUMBER(M17),LEFT(K17,FIND("-",K17)-1),"")*1)</f>
        <v/>
      </c>
      <c r="O17" s="0" t="n">
        <f aca="false">IF(ISNUMBER(MATCH(IFERROR(SMALL(N$15:N$23,ROW()-14),""),O$14:O16,0)),"",IFERROR(SMALL(N$15:N$23,ROW()-14),""))</f>
        <v>1.91</v>
      </c>
      <c r="P17" s="0" t="n">
        <f aca="false">IF(O17="","",MATCH(O17,N$15:N$23,0)+14)</f>
        <v>20</v>
      </c>
    </row>
    <row r="18" customFormat="false" ht="12.9" hidden="false" customHeight="false" outlineLevel="0" collapsed="false">
      <c r="J18" s="5" t="s">
        <v>0</v>
      </c>
      <c r="K18" s="5" t="s">
        <v>6</v>
      </c>
      <c r="L18" s="5" t="s">
        <v>9</v>
      </c>
      <c r="M18" s="6" t="n">
        <f aca="false">IF(J18&lt;&gt;$A$2,"",ROW())</f>
        <v>18</v>
      </c>
      <c r="N18" s="0" t="n">
        <f aca="false">IF(M18="","",IF(ISNUMBER(M18),LEFT(K18,FIND("-",K18)-1),"")*1)</f>
        <v>1.31</v>
      </c>
      <c r="O18" s="0" t="str">
        <f aca="false">IF(ISNUMBER(MATCH(IFERROR(SMALL(N$15:N$23,ROW()-14),""),O$14:O17,0)),"",IFERROR(SMALL(N$15:N$23,ROW()-14),""))</f>
        <v/>
      </c>
      <c r="P18" s="0" t="str">
        <f aca="false">IF(O18="","",MATCH(O18,N$15:N$23,0)+14)</f>
        <v/>
      </c>
    </row>
    <row r="19" customFormat="false" ht="12.9" hidden="false" customHeight="false" outlineLevel="0" collapsed="false">
      <c r="J19" s="5" t="s">
        <v>0</v>
      </c>
      <c r="K19" s="5" t="s">
        <v>10</v>
      </c>
      <c r="L19" s="5" t="s">
        <v>11</v>
      </c>
      <c r="M19" s="6" t="n">
        <f aca="false">IF(J19&lt;&gt;$A$2,"",ROW())</f>
        <v>19</v>
      </c>
      <c r="N19" s="0" t="n">
        <f aca="false">IF(M19="","",IF(ISNUMBER(M19),LEFT(K19,FIND("-",K19)-1),"")*1)</f>
        <v>1.61</v>
      </c>
      <c r="O19" s="0" t="str">
        <f aca="false">IF(ISNUMBER(MATCH(IFERROR(SMALL(N$15:N$23,ROW()-14),""),O$14:O18,0)),"",IFERROR(SMALL(N$15:N$23,ROW()-14),""))</f>
        <v/>
      </c>
      <c r="P19" s="0" t="str">
        <f aca="false">IF(O19="","",MATCH(O19,N$15:N$23,0)+14)</f>
        <v/>
      </c>
    </row>
    <row r="20" customFormat="false" ht="12.9" hidden="false" customHeight="false" outlineLevel="0" collapsed="false">
      <c r="J20" s="5" t="s">
        <v>0</v>
      </c>
      <c r="K20" s="5" t="s">
        <v>8</v>
      </c>
      <c r="L20" s="5" t="s">
        <v>7</v>
      </c>
      <c r="M20" s="6" t="n">
        <f aca="false">IF(J20&lt;&gt;$A$2,"",ROW())</f>
        <v>20</v>
      </c>
      <c r="N20" s="0" t="n">
        <f aca="false">IF(M20="","",IF(ISNUMBER(M20),LEFT(K20,FIND("-",K20)-1),"")*1)</f>
        <v>1.91</v>
      </c>
      <c r="O20" s="0" t="str">
        <f aca="false">IF(ISNUMBER(MATCH(IFERROR(SMALL(N$15:N$23,ROW()-14),""),O$14:O19,0)),"",IFERROR(SMALL(N$15:N$23,ROW()-14),""))</f>
        <v/>
      </c>
      <c r="P20" s="0" t="str">
        <f aca="false">IF(O20="","",MATCH(O20,N$15:N$23,0)+14)</f>
        <v/>
      </c>
    </row>
    <row r="21" customFormat="false" ht="12.9" hidden="false" customHeight="false" outlineLevel="0" collapsed="false">
      <c r="J21" s="5" t="s">
        <v>0</v>
      </c>
      <c r="K21" s="5" t="s">
        <v>8</v>
      </c>
      <c r="L21" s="5" t="s">
        <v>7</v>
      </c>
      <c r="M21" s="6" t="n">
        <f aca="false">IF(J21&lt;&gt;$A$2,"",ROW())</f>
        <v>21</v>
      </c>
      <c r="N21" s="0" t="n">
        <f aca="false">IF(M21="","",IF(ISNUMBER(M21),LEFT(K21,FIND("-",K21)-1),"")*1)</f>
        <v>1.91</v>
      </c>
      <c r="O21" s="0" t="str">
        <f aca="false">IF(ISNUMBER(MATCH(IFERROR(SMALL(N$15:N$23,ROW()-14),""),O$14:O20,0)),"",IFERROR(SMALL(N$15:N$23,ROW()-14),""))</f>
        <v/>
      </c>
      <c r="P21" s="0" t="str">
        <f aca="false">IF(O21="","",MATCH(O21,N$15:N$23,0)+14)</f>
        <v/>
      </c>
    </row>
    <row r="22" customFormat="false" ht="12.9" hidden="false" customHeight="false" outlineLevel="0" collapsed="false">
      <c r="J22" s="5" t="s">
        <v>0</v>
      </c>
      <c r="K22" s="5" t="s">
        <v>8</v>
      </c>
      <c r="L22" s="5" t="s">
        <v>7</v>
      </c>
      <c r="M22" s="6" t="n">
        <f aca="false">IF(J22&lt;&gt;$A$2,"",ROW())</f>
        <v>22</v>
      </c>
      <c r="N22" s="0" t="n">
        <f aca="false">IF(M22="","",IF(ISNUMBER(M22),LEFT(K22,FIND("-",K22)-1),"")*1)</f>
        <v>1.91</v>
      </c>
      <c r="O22" s="0" t="str">
        <f aca="false">IF(ISNUMBER(MATCH(IFERROR(SMALL(N$15:N$23,ROW()-14),""),O$14:O21,0)),"",IFERROR(SMALL(N$15:N$23,ROW()-14),""))</f>
        <v/>
      </c>
      <c r="P22" s="0" t="str">
        <f aca="false">IF(O22="","",MATCH(O22,N$15:N$23,0)+14)</f>
        <v/>
      </c>
    </row>
    <row r="23" customFormat="false" ht="12.9" hidden="false" customHeight="false" outlineLevel="0" collapsed="false">
      <c r="J23" s="5" t="s">
        <v>0</v>
      </c>
      <c r="K23" s="5" t="s">
        <v>8</v>
      </c>
      <c r="L23" s="5" t="s">
        <v>7</v>
      </c>
      <c r="M23" s="6" t="n">
        <f aca="false">IF(J23&lt;&gt;$A$2,"",ROW())</f>
        <v>23</v>
      </c>
      <c r="N23" s="0" t="n">
        <f aca="false">IF(M23="","",IF(ISNUMBER(M23),LEFT(K23,FIND("-",K23)-1),"")*1)</f>
        <v>1.91</v>
      </c>
      <c r="O23" s="0" t="str">
        <f aca="false">IF(ISNUMBER(MATCH(IFERROR(SMALL(N$15:N$23,ROW()-14),""),O$14:O22,0)),"",IFERROR(SMALL(N$15:N$23,ROW()-14),""))</f>
        <v/>
      </c>
      <c r="P23" s="0" t="str">
        <f aca="false">IF(O23="","",MATCH(O23,N$15:N$23,0)+14)</f>
        <v/>
      </c>
    </row>
  </sheetData>
  <mergeCells count="1">
    <mergeCell ref="A3:D3"/>
  </mergeCells>
  <dataValidations count="1">
    <dataValidation allowBlank="true" operator="equal" showDropDown="false" showErrorMessage="true" showInputMessage="false" sqref="A2" type="list">
      <formula1>F1!$K$3:$K$11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2019-12-24T07:40:23Z</dcterms:created>
  <dc:creator/>
  <dc:description/>
  <dc:language>fr-FR</dc:language>
  <cp:lastModifiedBy/>
  <dcterms:modified xsi:type="dcterms:W3CDTF">2019-12-24T10:10:01Z</dcterms:modified>
  <cp:revision>5</cp:revision>
  <dc:subject/>
  <dc:title/>
</cp:coreProperties>
</file>