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fig." sheetId="1" state="visible" r:id="rId2"/>
    <sheet name="jan." sheetId="2" state="visible" r:id="rId3"/>
    <sheet name="fév." sheetId="3" state="visible" r:id="rId4"/>
    <sheet name="mars" sheetId="4" state="visible" r:id="rId5"/>
    <sheet name="avr." sheetId="5" state="visible" r:id="rId6"/>
    <sheet name="mai" sheetId="6" state="visible" r:id="rId7"/>
    <sheet name="juin" sheetId="7" state="visible" r:id="rId8"/>
    <sheet name="juil." sheetId="8" state="visible" r:id="rId9"/>
    <sheet name="août" sheetId="9" state="visible" r:id="rId10"/>
    <sheet name="sept." sheetId="10" state="visible" r:id="rId11"/>
    <sheet name="oct." sheetId="11" state="visible" r:id="rId12"/>
    <sheet name="nov." sheetId="12" state="visible" r:id="rId13"/>
    <sheet name="déc." sheetId="13" state="visible" r:id="rId14"/>
    <sheet name="Récap." sheetId="14" state="visible" r:id="rId15"/>
    <sheet name="Résultat souhaité" sheetId="15" state="visible" r:id="rId16"/>
  </sheets>
  <definedNames>
    <definedName function="false" hidden="false" name="année" vbProcedure="false">'jan.'!$A$2</definedName>
    <definedName function="false" hidden="false" name="août" vbProcedure="false">août!$B$5:$B$24</definedName>
    <definedName function="false" hidden="false" name="avr" vbProcedure="false">'avr.'!$B$5:$B$24</definedName>
    <definedName function="false" hidden="false" name="choix_agent" vbProcedure="false">'Config.'!$C$4:$C$57</definedName>
    <definedName function="false" hidden="false" name="choix_année" vbProcedure="false">'Config.'!$B$4:$B$15</definedName>
    <definedName function="false" hidden="false" name="choix_formation" vbProcedure="false">'Config.'!$D$4</definedName>
    <definedName function="false" hidden="false" name="déc" vbProcedure="false">'déc.'!$B$5:$B$24</definedName>
    <definedName function="false" hidden="false" name="Formés" vbProcedure="false">'Config.'!$I$4:$I$57</definedName>
    <definedName function="false" hidden="false" name="fériés" vbProcedure="false">'Config.'!$G$4:$G$16</definedName>
    <definedName function="false" hidden="false" name="fév" vbProcedure="false">'fév.'!$B$5:$B$24</definedName>
    <definedName function="false" hidden="false" name="jan" vbProcedure="false">'jan.'!$B$5:$B$24</definedName>
    <definedName function="false" hidden="false" name="juil" vbProcedure="false">'juil.'!$B$5:$B$24</definedName>
    <definedName function="false" hidden="false" name="juin" vbProcedure="false">juin!$B$5:$B$24</definedName>
    <definedName function="false" hidden="false" name="mai" vbProcedure="false">mai!$B$5:$B$24</definedName>
    <definedName function="false" hidden="false" name="mars" vbProcedure="false">mars!$B$5:$B$24</definedName>
    <definedName function="false" hidden="false" name="nov" vbProcedure="false">'nov.'!$B$5:$B$24</definedName>
    <definedName function="false" hidden="false" name="oct" vbProcedure="false">'oct.'!$B$5:$B$24</definedName>
    <definedName function="false" hidden="false" name="sept" vbProcedure="false">'sept.'!$B$5:$B$24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<sst xmlns="http://schemas.openxmlformats.org/spreadsheetml/2006/main" count="273" uniqueCount="88">
  <si>
    <t xml:space="preserve">Année</t>
  </si>
  <si>
    <t xml:space="preserve">Agents</t>
  </si>
  <si>
    <t xml:space="preserve">Choix</t>
  </si>
  <si>
    <t xml:space="preserve">Fériés</t>
  </si>
  <si>
    <t xml:space="preserve">Formés</t>
  </si>
  <si>
    <t xml:space="preserve">janv.</t>
  </si>
  <si>
    <t xml:space="preserve">Agent 1</t>
  </si>
  <si>
    <t xml:space="preserve">F</t>
  </si>
  <si>
    <t xml:space="preserve">Jour de l’an</t>
  </si>
  <si>
    <t xml:space="preserve">Agent 2</t>
  </si>
  <si>
    <t xml:space="preserve">Pâques</t>
  </si>
  <si>
    <t xml:space="preserve">Agent 3</t>
  </si>
  <si>
    <t xml:space="preserve">Lundi de Pâques</t>
  </si>
  <si>
    <t xml:space="preserve">Agent 4</t>
  </si>
  <si>
    <t xml:space="preserve">Fête du travail</t>
  </si>
  <si>
    <t xml:space="preserve">Agent 5</t>
  </si>
  <si>
    <t xml:space="preserve">Victoire 1945</t>
  </si>
  <si>
    <t xml:space="preserve">Agent 6</t>
  </si>
  <si>
    <t xml:space="preserve">Ascension</t>
  </si>
  <si>
    <t xml:space="preserve">Agent 7</t>
  </si>
  <si>
    <t xml:space="preserve">Pentecôte</t>
  </si>
  <si>
    <t xml:space="preserve">Agent 8</t>
  </si>
  <si>
    <t xml:space="preserve">Lundi de Pentecôte</t>
  </si>
  <si>
    <t xml:space="preserve">Agent 9</t>
  </si>
  <si>
    <t xml:space="preserve">Fête nationale</t>
  </si>
  <si>
    <t xml:space="preserve">Agent 10</t>
  </si>
  <si>
    <t xml:space="preserve">Assomption</t>
  </si>
  <si>
    <t xml:space="preserve">Agent 11</t>
  </si>
  <si>
    <t xml:space="preserve">Toussaint</t>
  </si>
  <si>
    <t xml:space="preserve">Agent 12</t>
  </si>
  <si>
    <t xml:space="preserve">Armistice</t>
  </si>
  <si>
    <t xml:space="preserve">Agent 13</t>
  </si>
  <si>
    <t xml:space="preserve">Noël</t>
  </si>
  <si>
    <t xml:space="preserve">Agent 14</t>
  </si>
  <si>
    <t xml:space="preserve">Agent 15</t>
  </si>
  <si>
    <t xml:space="preserve">Agent 16</t>
  </si>
  <si>
    <t xml:space="preserve">Agent 17</t>
  </si>
  <si>
    <t xml:space="preserve">Agent 18</t>
  </si>
  <si>
    <t xml:space="preserve">Agent 19</t>
  </si>
  <si>
    <t xml:space="preserve">Agent 20</t>
  </si>
  <si>
    <t xml:space="preserve">Agent 21</t>
  </si>
  <si>
    <t xml:space="preserve">Agent 22</t>
  </si>
  <si>
    <t xml:space="preserve">Agent 23</t>
  </si>
  <si>
    <t xml:space="preserve">Agent 24</t>
  </si>
  <si>
    <t xml:space="preserve">Agent 25</t>
  </si>
  <si>
    <t xml:space="preserve">Agent 26</t>
  </si>
  <si>
    <t xml:space="preserve">Agent 27</t>
  </si>
  <si>
    <t xml:space="preserve">Agent 28</t>
  </si>
  <si>
    <t xml:space="preserve">Agent 29</t>
  </si>
  <si>
    <t xml:space="preserve">Agent 30</t>
  </si>
  <si>
    <t xml:space="preserve">Agent 31</t>
  </si>
  <si>
    <t xml:space="preserve">Agent 32</t>
  </si>
  <si>
    <t xml:space="preserve">Agent 33</t>
  </si>
  <si>
    <t xml:space="preserve">Agent 34</t>
  </si>
  <si>
    <t xml:space="preserve">Agent 35</t>
  </si>
  <si>
    <t xml:space="preserve">Agent 36</t>
  </si>
  <si>
    <t xml:space="preserve">Agent 37</t>
  </si>
  <si>
    <t xml:space="preserve">Agent 38</t>
  </si>
  <si>
    <t xml:space="preserve">Agent 39</t>
  </si>
  <si>
    <t xml:space="preserve">Agent 40</t>
  </si>
  <si>
    <t xml:space="preserve">Agent 41</t>
  </si>
  <si>
    <t xml:space="preserve">Agent 42</t>
  </si>
  <si>
    <t xml:space="preserve">Agent 43</t>
  </si>
  <si>
    <t xml:space="preserve">Agent 44</t>
  </si>
  <si>
    <t xml:space="preserve">Agent 45</t>
  </si>
  <si>
    <t xml:space="preserve">Agent 46</t>
  </si>
  <si>
    <t xml:space="preserve">Agent 47</t>
  </si>
  <si>
    <t xml:space="preserve">Agent 48</t>
  </si>
  <si>
    <t xml:space="preserve">Agent 49</t>
  </si>
  <si>
    <t xml:space="preserve">Agent 50</t>
  </si>
  <si>
    <t xml:space="preserve">Agent 51</t>
  </si>
  <si>
    <t xml:space="preserve">Agent 52</t>
  </si>
  <si>
    <t xml:space="preserve">Agent 53</t>
  </si>
  <si>
    <t xml:space="preserve">Agent 54</t>
  </si>
  <si>
    <t xml:space="preserve">Formations</t>
  </si>
  <si>
    <t xml:space="preserve">Total jours de formation</t>
  </si>
  <si>
    <t xml:space="preserve">jan</t>
  </si>
  <si>
    <t xml:space="preserve">fév</t>
  </si>
  <si>
    <t xml:space="preserve">mars</t>
  </si>
  <si>
    <t xml:space="preserve">avr</t>
  </si>
  <si>
    <t xml:space="preserve">mai</t>
  </si>
  <si>
    <t xml:space="preserve">juin</t>
  </si>
  <si>
    <t xml:space="preserve">juil</t>
  </si>
  <si>
    <t xml:space="preserve">août</t>
  </si>
  <si>
    <t xml:space="preserve">sept</t>
  </si>
  <si>
    <t xml:space="preserve">oct</t>
  </si>
  <si>
    <t xml:space="preserve">nov</t>
  </si>
  <si>
    <t xml:space="preserve">déc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</si>
</sst>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[$-40C]DD/MM/YYYY"/>
    <numFmt numFmtId="166" formatCode="MMMM\ YYYY"/>
    <numFmt numFmtId="167" formatCode="DDD\."/>
    <numFmt numFmtId="168" formatCode="DD"/>
    <numFmt numFmtId="169" formatCode="General"/>
    <numFmt numFmtId="170" formatCode="MMMM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6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5E0B4"/>
      </patternFill>
    </fill>
    <fill>
      <patternFill patternType="solid">
        <fgColor rgb="FFFFF0F5"/>
        <bgColor rgb="FFF2F2F2"/>
      </patternFill>
    </fill>
    <fill>
      <patternFill patternType="solid">
        <fgColor rgb="FFFFFFFF"/>
        <bgColor rgb="FFFFF0F5"/>
      </patternFill>
    </fill>
    <fill>
      <patternFill patternType="solid">
        <fgColor rgb="FFF2F2F2"/>
        <bgColor rgb="FFFFF0F5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2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2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2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8"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E699"/>
        </patternFill>
      </fill>
    </dxf>
    <dxf>
      <fill>
        <patternFill>
          <bgColor rgb="FFC5E0B4"/>
        </patternFill>
      </fill>
    </dxf>
    <dxf>
      <fill>
        <patternFill>
          <bgColor rgb="FFF2F2F2"/>
        </patternFill>
      </fill>
    </dxf>
    <dxf>
      <font>
        <color rgb="FFFFFFFF"/>
      </font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FFF0F5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U57"/>
  <sheetViews>
    <sheetView showFormulas="false" showGridLines="false" showRowColHeaders="true" showZeros="true" rightToLeft="false" tabSelected="true" showOutlineSymbols="true" defaultGridColor="true" view="normal" topLeftCell="A2" colorId="64" zoomScale="100" zoomScaleNormal="100" zoomScalePageLayoutView="100" workbookViewId="0">
      <selection pane="topLeft" activeCell="I16" activeCellId="0" sqref="I16"/>
    </sheetView>
  </sheetViews>
  <sheetFormatPr defaultRowHeight="13.8" zeroHeight="false" outlineLevelRow="0" outlineLevelCol="0"/>
  <cols>
    <col collapsed="false" customWidth="false" hidden="false" outlineLevel="0" max="5" min="1" style="1" width="11.42"/>
    <col collapsed="false" customWidth="true" hidden="false" outlineLevel="0" max="6" min="6" style="1" width="20.71"/>
    <col collapsed="false" customWidth="false" hidden="false" outlineLevel="0" max="9" min="7" style="1" width="11.42"/>
    <col collapsed="false" customWidth="true" hidden="false" outlineLevel="0" max="10" min="10" style="1" width="9.2"/>
    <col collapsed="false" customWidth="false" hidden="false" outlineLevel="0" max="1025" min="11" style="1" width="11.42"/>
  </cols>
  <sheetData>
    <row r="3" customFormat="false" ht="13.8" hidden="false" customHeight="false" outlineLevel="0" collapsed="false">
      <c r="B3" s="2" t="s">
        <v>0</v>
      </c>
      <c r="C3" s="2" t="s">
        <v>1</v>
      </c>
      <c r="D3" s="2" t="s">
        <v>2</v>
      </c>
      <c r="F3" s="3" t="s">
        <v>3</v>
      </c>
      <c r="G3" s="3"/>
      <c r="I3" s="4" t="s">
        <v>4</v>
      </c>
      <c r="J3" s="4" t="s">
        <v>5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customFormat="false" ht="13.8" hidden="false" customHeight="false" outlineLevel="0" collapsed="false">
      <c r="B4" s="1" t="n">
        <v>2019</v>
      </c>
      <c r="C4" s="5" t="s">
        <v>6</v>
      </c>
      <c r="D4" s="1" t="s">
        <v>7</v>
      </c>
      <c r="F4" s="5" t="s">
        <v>8</v>
      </c>
      <c r="G4" s="6" t="n">
        <v>43466</v>
      </c>
      <c r="I4" s="4" t="str">
        <f aca="false">IF(ISNUMBER(MATCH(_xlfn.CONCAT(J4:U4),'Récap.'!B$4:B$55,0)),"",_xlfn.CONCAT(J4:U4))</f>
        <v/>
      </c>
      <c r="J4" s="4" t="str">
        <f aca="false">IF(ISNUMBER(MATCH($C4,'jan.'!$B$5:$B$24,0)),$C4,"")</f>
        <v/>
      </c>
      <c r="K4" s="4" t="str">
        <f aca="false">IF(ISNUMBER(MATCH($C4,$J4:J4,0)),"",IF(ISNUMBER(MATCH($C4,'fév.'!$B$5:$B$24,0)),$C4,""))</f>
        <v/>
      </c>
      <c r="L4" s="4" t="str">
        <f aca="false">IF(ISNUMBER(MATCH($C4,$J4:K4,0)),"",IF(ISNUMBER(MATCH($C4,mars!$B$5:$B$24,0)),$C4,""))</f>
        <v/>
      </c>
      <c r="M4" s="4" t="str">
        <f aca="false">IF(ISNUMBER(MATCH($C4,$J4:L4,0)),"",IF(ISNUMBER(MATCH($C4,'avr.'!$B$5:$B$24,0)),$C4,""))</f>
        <v/>
      </c>
      <c r="N4" s="4" t="str">
        <f aca="false">IF(ISNUMBER(MATCH($C4,$J4:M4,0)),"",IF(ISNUMBER(MATCH($C4,mai!$B$5:$B$24,0)),$C4,""))</f>
        <v/>
      </c>
      <c r="O4" s="4" t="str">
        <f aca="false">IF(ISNUMBER(MATCH($C4,$J4:N4,0)),"",IF(ISNUMBER(MATCH($C4,juin!$B$5:$B$24,0)),$C4,""))</f>
        <v/>
      </c>
      <c r="P4" s="4" t="str">
        <f aca="false">IF(ISNUMBER(MATCH($C4,$J4:O4,0)),"",IF(ISNUMBER(MATCH($C4,'juil.'!$B$5:$B$24,0)),$C4,""))</f>
        <v/>
      </c>
      <c r="Q4" s="4" t="str">
        <f aca="false">IF(ISNUMBER(MATCH($C4,$J4:P4,0)),"",IF(ISNUMBER(MATCH($C4,août!$B$5:$B$24,0)),$C4,""))</f>
        <v/>
      </c>
      <c r="R4" s="4" t="str">
        <f aca="false">IF(ISNUMBER(MATCH($C4,$J4:Q4,0)),"",IF(ISNUMBER(MATCH($C4,'sept.'!$B$5:$B$24,0)),$C4,""))</f>
        <v/>
      </c>
      <c r="S4" s="4" t="str">
        <f aca="false">IF(ISNUMBER(MATCH($C4,$J4:R4,0)),"",IF(ISNUMBER(MATCH($C4,'oct.'!$B$5:$B$24,0)),$C4,""))</f>
        <v/>
      </c>
      <c r="T4" s="4" t="str">
        <f aca="false">IF(ISNUMBER(MATCH($C4,$J4:S4,0)),"",IF(ISNUMBER(MATCH($C4,'nov.'!$B$5:$B$24,0)),$C4,""))</f>
        <v/>
      </c>
      <c r="U4" s="4" t="str">
        <f aca="false">IF(ISNUMBER(MATCH($C4,$J4:T4,0)),"",IF(ISNUMBER(MATCH($C4,'déc.'!$B$5:$B$24,0)),$C4,""))</f>
        <v/>
      </c>
    </row>
    <row r="5" customFormat="false" ht="13.8" hidden="false" customHeight="false" outlineLevel="0" collapsed="false">
      <c r="B5" s="1" t="n">
        <v>2020</v>
      </c>
      <c r="C5" s="5" t="s">
        <v>9</v>
      </c>
      <c r="F5" s="5" t="s">
        <v>10</v>
      </c>
      <c r="G5" s="6" t="n">
        <v>43576</v>
      </c>
      <c r="I5" s="4" t="str">
        <f aca="false">IF(ISNUMBER(MATCH(_xlfn.CONCAT(J5:U5),'Récap.'!B$4:B$55,0)),"",_xlfn.CONCAT(J5:U5))</f>
        <v/>
      </c>
      <c r="J5" s="4" t="str">
        <f aca="false">IF(ISNUMBER(MATCH($C5,'jan.'!$B$5:$B$24,0)),$C5,"")</f>
        <v>Agent 2</v>
      </c>
      <c r="K5" s="4" t="str">
        <f aca="false">IF(ISNUMBER(MATCH($C5,$J5:J5,0)),"",IF(ISNUMBER(MATCH($C5,'fév.'!$B$5:$B$24,0)),$C5,""))</f>
        <v/>
      </c>
      <c r="L5" s="4" t="str">
        <f aca="false">IF(ISNUMBER(MATCH($C5,$J5:K5,0)),"",IF(ISNUMBER(MATCH($C5,mars!$B$5:$B$24,0)),$C5,""))</f>
        <v/>
      </c>
      <c r="M5" s="4" t="str">
        <f aca="false">IF(ISNUMBER(MATCH($C5,$J5:L5,0)),"",IF(ISNUMBER(MATCH($C5,'avr.'!$B$5:$B$24,0)),$C5,""))</f>
        <v/>
      </c>
      <c r="N5" s="4" t="str">
        <f aca="false">IF(ISNUMBER(MATCH($C5,$J5:M5,0)),"",IF(ISNUMBER(MATCH($C5,mai!$B$5:$B$24,0)),$C5,""))</f>
        <v/>
      </c>
      <c r="O5" s="4" t="str">
        <f aca="false">IF(ISNUMBER(MATCH($C5,$J5:N5,0)),"",IF(ISNUMBER(MATCH($C5,juin!$B$5:$B$24,0)),$C5,""))</f>
        <v/>
      </c>
      <c r="P5" s="4" t="str">
        <f aca="false">IF(ISNUMBER(MATCH($C5,$J5:O5,0)),"",IF(ISNUMBER(MATCH($C5,'juil.'!$B$5:$B$24,0)),$C5,""))</f>
        <v/>
      </c>
      <c r="Q5" s="4" t="str">
        <f aca="false">IF(ISNUMBER(MATCH($C5,$J5:P5,0)),"",IF(ISNUMBER(MATCH($C5,août!$B$5:$B$24,0)),$C5,""))</f>
        <v/>
      </c>
      <c r="R5" s="4" t="str">
        <f aca="false">IF(ISNUMBER(MATCH($C5,$J5:Q5,0)),"",IF(ISNUMBER(MATCH($C5,'sept.'!$B$5:$B$24,0)),$C5,""))</f>
        <v/>
      </c>
      <c r="S5" s="4" t="str">
        <f aca="false">IF(ISNUMBER(MATCH($C5,$J5:R5,0)),"",IF(ISNUMBER(MATCH($C5,'oct.'!$B$5:$B$24,0)),$C5,""))</f>
        <v/>
      </c>
      <c r="T5" s="4" t="str">
        <f aca="false">IF(ISNUMBER(MATCH($C5,$J5:S5,0)),"",IF(ISNUMBER(MATCH($C5,'nov.'!$B$5:$B$24,0)),$C5,""))</f>
        <v/>
      </c>
      <c r="U5" s="4" t="str">
        <f aca="false">IF(ISNUMBER(MATCH($C5,$J5:T5,0)),"",IF(ISNUMBER(MATCH($C5,'déc.'!$B$5:$B$24,0)),$C5,""))</f>
        <v/>
      </c>
    </row>
    <row r="6" customFormat="false" ht="13.8" hidden="false" customHeight="false" outlineLevel="0" collapsed="false">
      <c r="B6" s="1" t="n">
        <v>2021</v>
      </c>
      <c r="C6" s="5" t="s">
        <v>11</v>
      </c>
      <c r="F6" s="5" t="s">
        <v>12</v>
      </c>
      <c r="G6" s="6" t="n">
        <v>43577</v>
      </c>
      <c r="I6" s="4" t="str">
        <f aca="false">IF(ISNUMBER(MATCH(_xlfn.CONCAT(J6:U6),'Récap.'!B$4:B$55,0)),"",_xlfn.CONCAT(J6:U6))</f>
        <v/>
      </c>
      <c r="J6" s="4" t="str">
        <f aca="false">IF(ISNUMBER(MATCH($C6,'jan.'!$B$5:$B$24,0)),$C6,"")</f>
        <v/>
      </c>
      <c r="K6" s="4" t="str">
        <f aca="false">IF(ISNUMBER(MATCH($C6,$J6:J6,0)),"",IF(ISNUMBER(MATCH($C6,'fév.'!$B$5:$B$24,0)),$C6,""))</f>
        <v>Agent 3</v>
      </c>
      <c r="L6" s="4" t="str">
        <f aca="false">IF(ISNUMBER(MATCH($C6,$J6:K6,0)),"",IF(ISNUMBER(MATCH($C6,mars!$B$5:$B$24,0)),$C6,""))</f>
        <v/>
      </c>
      <c r="M6" s="4" t="str">
        <f aca="false">IF(ISNUMBER(MATCH($C6,$J6:L6,0)),"",IF(ISNUMBER(MATCH($C6,'avr.'!$B$5:$B$24,0)),$C6,""))</f>
        <v/>
      </c>
      <c r="N6" s="4" t="str">
        <f aca="false">IF(ISNUMBER(MATCH($C6,$J6:M6,0)),"",IF(ISNUMBER(MATCH($C6,mai!$B$5:$B$24,0)),$C6,""))</f>
        <v/>
      </c>
      <c r="O6" s="4" t="str">
        <f aca="false">IF(ISNUMBER(MATCH($C6,$J6:N6,0)),"",IF(ISNUMBER(MATCH($C6,juin!$B$5:$B$24,0)),$C6,""))</f>
        <v/>
      </c>
      <c r="P6" s="4" t="str">
        <f aca="false">IF(ISNUMBER(MATCH($C6,$J6:O6,0)),"",IF(ISNUMBER(MATCH($C6,'juil.'!$B$5:$B$24,0)),$C6,""))</f>
        <v/>
      </c>
      <c r="Q6" s="4" t="str">
        <f aca="false">IF(ISNUMBER(MATCH($C6,$J6:P6,0)),"",IF(ISNUMBER(MATCH($C6,août!$B$5:$B$24,0)),$C6,""))</f>
        <v/>
      </c>
      <c r="R6" s="4" t="str">
        <f aca="false">IF(ISNUMBER(MATCH($C6,$J6:Q6,0)),"",IF(ISNUMBER(MATCH($C6,'sept.'!$B$5:$B$24,0)),$C6,""))</f>
        <v/>
      </c>
      <c r="S6" s="4" t="str">
        <f aca="false">IF(ISNUMBER(MATCH($C6,$J6:R6,0)),"",IF(ISNUMBER(MATCH($C6,'oct.'!$B$5:$B$24,0)),$C6,""))</f>
        <v/>
      </c>
      <c r="T6" s="4" t="str">
        <f aca="false">IF(ISNUMBER(MATCH($C6,$J6:S6,0)),"",IF(ISNUMBER(MATCH($C6,'nov.'!$B$5:$B$24,0)),$C6,""))</f>
        <v/>
      </c>
      <c r="U6" s="4" t="str">
        <f aca="false">IF(ISNUMBER(MATCH($C6,$J6:T6,0)),"",IF(ISNUMBER(MATCH($C6,'déc.'!$B$5:$B$24,0)),$C6,""))</f>
        <v/>
      </c>
    </row>
    <row r="7" customFormat="false" ht="13.8" hidden="false" customHeight="false" outlineLevel="0" collapsed="false">
      <c r="B7" s="1" t="n">
        <v>2022</v>
      </c>
      <c r="C7" s="5" t="s">
        <v>13</v>
      </c>
      <c r="F7" s="5" t="s">
        <v>14</v>
      </c>
      <c r="G7" s="6" t="n">
        <v>43586</v>
      </c>
      <c r="I7" s="4" t="str">
        <f aca="false">IF(ISNUMBER(MATCH(_xlfn.CONCAT(J7:U7),'Récap.'!B$4:B$55,0)),"",_xlfn.CONCAT(J7:U7))</f>
        <v/>
      </c>
      <c r="J7" s="4" t="str">
        <f aca="false">IF(ISNUMBER(MATCH($C7,'jan.'!$B$5:$B$24,0)),$C7,"")</f>
        <v/>
      </c>
      <c r="K7" s="4" t="str">
        <f aca="false">IF(ISNUMBER(MATCH($C7,$J7:J7,0)),"",IF(ISNUMBER(MATCH($C7,'fév.'!$B$5:$B$24,0)),$C7,""))</f>
        <v/>
      </c>
      <c r="L7" s="4" t="str">
        <f aca="false">IF(ISNUMBER(MATCH($C7,$J7:K7,0)),"",IF(ISNUMBER(MATCH($C7,mars!$B$5:$B$24,0)),$C7,""))</f>
        <v/>
      </c>
      <c r="M7" s="4" t="str">
        <f aca="false">IF(ISNUMBER(MATCH($C7,$J7:L7,0)),"",IF(ISNUMBER(MATCH($C7,'avr.'!$B$5:$B$24,0)),$C7,""))</f>
        <v/>
      </c>
      <c r="N7" s="4" t="str">
        <f aca="false">IF(ISNUMBER(MATCH($C7,$J7:M7,0)),"",IF(ISNUMBER(MATCH($C7,mai!$B$5:$B$24,0)),$C7,""))</f>
        <v/>
      </c>
      <c r="O7" s="4" t="str">
        <f aca="false">IF(ISNUMBER(MATCH($C7,$J7:N7,0)),"",IF(ISNUMBER(MATCH($C7,juin!$B$5:$B$24,0)),$C7,""))</f>
        <v/>
      </c>
      <c r="P7" s="4" t="str">
        <f aca="false">IF(ISNUMBER(MATCH($C7,$J7:O7,0)),"",IF(ISNUMBER(MATCH($C7,'juil.'!$B$5:$B$24,0)),$C7,""))</f>
        <v/>
      </c>
      <c r="Q7" s="4" t="str">
        <f aca="false">IF(ISNUMBER(MATCH($C7,$J7:P7,0)),"",IF(ISNUMBER(MATCH($C7,août!$B$5:$B$24,0)),$C7,""))</f>
        <v/>
      </c>
      <c r="R7" s="4" t="str">
        <f aca="false">IF(ISNUMBER(MATCH($C7,$J7:Q7,0)),"",IF(ISNUMBER(MATCH($C7,'sept.'!$B$5:$B$24,0)),$C7,""))</f>
        <v/>
      </c>
      <c r="S7" s="4" t="str">
        <f aca="false">IF(ISNUMBER(MATCH($C7,$J7:R7,0)),"",IF(ISNUMBER(MATCH($C7,'oct.'!$B$5:$B$24,0)),$C7,""))</f>
        <v/>
      </c>
      <c r="T7" s="4" t="str">
        <f aca="false">IF(ISNUMBER(MATCH($C7,$J7:S7,0)),"",IF(ISNUMBER(MATCH($C7,'nov.'!$B$5:$B$24,0)),$C7,""))</f>
        <v/>
      </c>
      <c r="U7" s="4" t="str">
        <f aca="false">IF(ISNUMBER(MATCH($C7,$J7:T7,0)),"",IF(ISNUMBER(MATCH($C7,'déc.'!$B$5:$B$24,0)),$C7,""))</f>
        <v/>
      </c>
    </row>
    <row r="8" customFormat="false" ht="13.8" hidden="false" customHeight="false" outlineLevel="0" collapsed="false">
      <c r="B8" s="1" t="n">
        <v>2023</v>
      </c>
      <c r="C8" s="5" t="s">
        <v>15</v>
      </c>
      <c r="F8" s="5" t="s">
        <v>16</v>
      </c>
      <c r="G8" s="6" t="n">
        <v>43593</v>
      </c>
      <c r="I8" s="4" t="str">
        <f aca="false">IF(ISNUMBER(MATCH(_xlfn.CONCAT(J8:U8),'Récap.'!B$4:B$55,0)),"",_xlfn.CONCAT(J8:U8))</f>
        <v/>
      </c>
      <c r="J8" s="4" t="str">
        <f aca="false">IF(ISNUMBER(MATCH($C8,'jan.'!$B$5:$B$24,0)),$C8,"")</f>
        <v>Agent 5</v>
      </c>
      <c r="K8" s="4" t="str">
        <f aca="false">IF(ISNUMBER(MATCH($C8,$J8:J8,0)),"",IF(ISNUMBER(MATCH($C8,'fév.'!$B$5:$B$24,0)),$C8,""))</f>
        <v/>
      </c>
      <c r="L8" s="4" t="str">
        <f aca="false">IF(ISNUMBER(MATCH($C8,$J8:K8,0)),"",IF(ISNUMBER(MATCH($C8,mars!$B$5:$B$24,0)),$C8,""))</f>
        <v/>
      </c>
      <c r="M8" s="4" t="str">
        <f aca="false">IF(ISNUMBER(MATCH($C8,$J8:L8,0)),"",IF(ISNUMBER(MATCH($C8,'avr.'!$B$5:$B$24,0)),$C8,""))</f>
        <v/>
      </c>
      <c r="N8" s="4" t="str">
        <f aca="false">IF(ISNUMBER(MATCH($C8,$J8:M8,0)),"",IF(ISNUMBER(MATCH($C8,mai!$B$5:$B$24,0)),$C8,""))</f>
        <v/>
      </c>
      <c r="O8" s="4" t="str">
        <f aca="false">IF(ISNUMBER(MATCH($C8,$J8:N8,0)),"",IF(ISNUMBER(MATCH($C8,juin!$B$5:$B$24,0)),$C8,""))</f>
        <v/>
      </c>
      <c r="P8" s="4" t="str">
        <f aca="false">IF(ISNUMBER(MATCH($C8,$J8:O8,0)),"",IF(ISNUMBER(MATCH($C8,'juil.'!$B$5:$B$24,0)),$C8,""))</f>
        <v/>
      </c>
      <c r="Q8" s="4" t="str">
        <f aca="false">IF(ISNUMBER(MATCH($C8,$J8:P8,0)),"",IF(ISNUMBER(MATCH($C8,août!$B$5:$B$24,0)),$C8,""))</f>
        <v/>
      </c>
      <c r="R8" s="4" t="str">
        <f aca="false">IF(ISNUMBER(MATCH($C8,$J8:Q8,0)),"",IF(ISNUMBER(MATCH($C8,'sept.'!$B$5:$B$24,0)),$C8,""))</f>
        <v/>
      </c>
      <c r="S8" s="4" t="str">
        <f aca="false">IF(ISNUMBER(MATCH($C8,$J8:R8,0)),"",IF(ISNUMBER(MATCH($C8,'oct.'!$B$5:$B$24,0)),$C8,""))</f>
        <v/>
      </c>
      <c r="T8" s="4" t="str">
        <f aca="false">IF(ISNUMBER(MATCH($C8,$J8:S8,0)),"",IF(ISNUMBER(MATCH($C8,'nov.'!$B$5:$B$24,0)),$C8,""))</f>
        <v/>
      </c>
      <c r="U8" s="4" t="str">
        <f aca="false">IF(ISNUMBER(MATCH($C8,$J8:T8,0)),"",IF(ISNUMBER(MATCH($C8,'déc.'!$B$5:$B$24,0)),$C8,""))</f>
        <v/>
      </c>
    </row>
    <row r="9" customFormat="false" ht="13.8" hidden="false" customHeight="false" outlineLevel="0" collapsed="false">
      <c r="B9" s="1" t="n">
        <v>2024</v>
      </c>
      <c r="C9" s="5" t="s">
        <v>17</v>
      </c>
      <c r="F9" s="5" t="s">
        <v>18</v>
      </c>
      <c r="G9" s="6" t="n">
        <v>43615</v>
      </c>
      <c r="I9" s="4" t="str">
        <f aca="false">IF(ISNUMBER(MATCH(_xlfn.CONCAT(J9:U9),'Récap.'!B$4:B$55,0)),"",_xlfn.CONCAT(J9:U9))</f>
        <v/>
      </c>
      <c r="J9" s="4" t="str">
        <f aca="false">IF(ISNUMBER(MATCH($C9,'jan.'!$B$5:$B$24,0)),$C9,"")</f>
        <v/>
      </c>
      <c r="K9" s="4" t="str">
        <f aca="false">IF(ISNUMBER(MATCH($C9,$J9:J9,0)),"",IF(ISNUMBER(MATCH($C9,'fév.'!$B$5:$B$24,0)),$C9,""))</f>
        <v/>
      </c>
      <c r="L9" s="4" t="str">
        <f aca="false">IF(ISNUMBER(MATCH($C9,$J9:K9,0)),"",IF(ISNUMBER(MATCH($C9,mars!$B$5:$B$24,0)),$C9,""))</f>
        <v/>
      </c>
      <c r="M9" s="4" t="str">
        <f aca="false">IF(ISNUMBER(MATCH($C9,$J9:L9,0)),"",IF(ISNUMBER(MATCH($C9,'avr.'!$B$5:$B$24,0)),$C9,""))</f>
        <v/>
      </c>
      <c r="N9" s="4" t="str">
        <f aca="false">IF(ISNUMBER(MATCH($C9,$J9:M9,0)),"",IF(ISNUMBER(MATCH($C9,mai!$B$5:$B$24,0)),$C9,""))</f>
        <v>Agent 6</v>
      </c>
      <c r="O9" s="4" t="str">
        <f aca="false">IF(ISNUMBER(MATCH($C9,$J9:N9,0)),"",IF(ISNUMBER(MATCH($C9,juin!$B$5:$B$24,0)),$C9,""))</f>
        <v/>
      </c>
      <c r="P9" s="4" t="str">
        <f aca="false">IF(ISNUMBER(MATCH($C9,$J9:O9,0)),"",IF(ISNUMBER(MATCH($C9,'juil.'!$B$5:$B$24,0)),$C9,""))</f>
        <v/>
      </c>
      <c r="Q9" s="4" t="str">
        <f aca="false">IF(ISNUMBER(MATCH($C9,$J9:P9,0)),"",IF(ISNUMBER(MATCH($C9,août!$B$5:$B$24,0)),$C9,""))</f>
        <v/>
      </c>
      <c r="R9" s="4" t="str">
        <f aca="false">IF(ISNUMBER(MATCH($C9,$J9:Q9,0)),"",IF(ISNUMBER(MATCH($C9,'sept.'!$B$5:$B$24,0)),$C9,""))</f>
        <v/>
      </c>
      <c r="S9" s="4" t="str">
        <f aca="false">IF(ISNUMBER(MATCH($C9,$J9:R9,0)),"",IF(ISNUMBER(MATCH($C9,'oct.'!$B$5:$B$24,0)),$C9,""))</f>
        <v/>
      </c>
      <c r="T9" s="4" t="str">
        <f aca="false">IF(ISNUMBER(MATCH($C9,$J9:S9,0)),"",IF(ISNUMBER(MATCH($C9,'nov.'!$B$5:$B$24,0)),$C9,""))</f>
        <v/>
      </c>
      <c r="U9" s="4" t="str">
        <f aca="false">IF(ISNUMBER(MATCH($C9,$J9:T9,0)),"",IF(ISNUMBER(MATCH($C9,'déc.'!$B$5:$B$24,0)),$C9,""))</f>
        <v/>
      </c>
    </row>
    <row r="10" customFormat="false" ht="13.8" hidden="false" customHeight="false" outlineLevel="0" collapsed="false">
      <c r="B10" s="1" t="n">
        <v>2025</v>
      </c>
      <c r="C10" s="5" t="s">
        <v>19</v>
      </c>
      <c r="F10" s="5" t="s">
        <v>20</v>
      </c>
      <c r="G10" s="6" t="n">
        <v>43625</v>
      </c>
      <c r="I10" s="4" t="str">
        <f aca="false">IF(ISNUMBER(MATCH(_xlfn.CONCAT(J10:U10),'Récap.'!B$4:B$55,0)),"",_xlfn.CONCAT(J10:U10))</f>
        <v/>
      </c>
      <c r="J10" s="4" t="str">
        <f aca="false">IF(ISNUMBER(MATCH($C10,'jan.'!$B$5:$B$24,0)),$C10,"")</f>
        <v/>
      </c>
      <c r="K10" s="4" t="str">
        <f aca="false">IF(ISNUMBER(MATCH($C10,$J10:J10,0)),"",IF(ISNUMBER(MATCH($C10,'fév.'!$B$5:$B$24,0)),$C10,""))</f>
        <v/>
      </c>
      <c r="L10" s="4" t="str">
        <f aca="false">IF(ISNUMBER(MATCH($C10,$J10:K10,0)),"",IF(ISNUMBER(MATCH($C10,mars!$B$5:$B$24,0)),$C10,""))</f>
        <v/>
      </c>
      <c r="M10" s="4" t="str">
        <f aca="false">IF(ISNUMBER(MATCH($C10,$J10:L10,0)),"",IF(ISNUMBER(MATCH($C10,'avr.'!$B$5:$B$24,0)),$C10,""))</f>
        <v>Agent 7</v>
      </c>
      <c r="N10" s="4" t="str">
        <f aca="false">IF(ISNUMBER(MATCH($C10,$J10:M10,0)),"",IF(ISNUMBER(MATCH($C10,mai!$B$5:$B$24,0)),$C10,""))</f>
        <v/>
      </c>
      <c r="O10" s="4" t="str">
        <f aca="false">IF(ISNUMBER(MATCH($C10,$J10:N10,0)),"",IF(ISNUMBER(MATCH($C10,juin!$B$5:$B$24,0)),$C10,""))</f>
        <v/>
      </c>
      <c r="P10" s="4" t="str">
        <f aca="false">IF(ISNUMBER(MATCH($C10,$J10:O10,0)),"",IF(ISNUMBER(MATCH($C10,'juil.'!$B$5:$B$24,0)),$C10,""))</f>
        <v/>
      </c>
      <c r="Q10" s="4" t="str">
        <f aca="false">IF(ISNUMBER(MATCH($C10,$J10:P10,0)),"",IF(ISNUMBER(MATCH($C10,août!$B$5:$B$24,0)),$C10,""))</f>
        <v/>
      </c>
      <c r="R10" s="4" t="str">
        <f aca="false">IF(ISNUMBER(MATCH($C10,$J10:Q10,0)),"",IF(ISNUMBER(MATCH($C10,'sept.'!$B$5:$B$24,0)),$C10,""))</f>
        <v/>
      </c>
      <c r="S10" s="4" t="str">
        <f aca="false">IF(ISNUMBER(MATCH($C10,$J10:R10,0)),"",IF(ISNUMBER(MATCH($C10,'oct.'!$B$5:$B$24,0)),$C10,""))</f>
        <v/>
      </c>
      <c r="T10" s="4" t="str">
        <f aca="false">IF(ISNUMBER(MATCH($C10,$J10:S10,0)),"",IF(ISNUMBER(MATCH($C10,'nov.'!$B$5:$B$24,0)),$C10,""))</f>
        <v/>
      </c>
      <c r="U10" s="4" t="str">
        <f aca="false">IF(ISNUMBER(MATCH($C10,$J10:T10,0)),"",IF(ISNUMBER(MATCH($C10,'déc.'!$B$5:$B$24,0)),$C10,""))</f>
        <v/>
      </c>
    </row>
    <row r="11" customFormat="false" ht="13.8" hidden="false" customHeight="false" outlineLevel="0" collapsed="false">
      <c r="B11" s="1" t="n">
        <v>2026</v>
      </c>
      <c r="C11" s="5" t="s">
        <v>21</v>
      </c>
      <c r="F11" s="5" t="s">
        <v>22</v>
      </c>
      <c r="G11" s="6" t="n">
        <v>43626</v>
      </c>
      <c r="I11" s="4" t="str">
        <f aca="false">IF(ISNUMBER(MATCH(_xlfn.CONCAT(J11:U11),'Récap.'!B$4:B$55,0)),"",_xlfn.CONCAT(J11:U11))</f>
        <v/>
      </c>
      <c r="J11" s="4" t="str">
        <f aca="false">IF(ISNUMBER(MATCH($C11,'jan.'!$B$5:$B$24,0)),$C11,"")</f>
        <v>Agent 8</v>
      </c>
      <c r="K11" s="4" t="str">
        <f aca="false">IF(ISNUMBER(MATCH($C11,$J11:J11,0)),"",IF(ISNUMBER(MATCH($C11,'fév.'!$B$5:$B$24,0)),$C11,""))</f>
        <v/>
      </c>
      <c r="L11" s="4" t="str">
        <f aca="false">IF(ISNUMBER(MATCH($C11,$J11:K11,0)),"",IF(ISNUMBER(MATCH($C11,mars!$B$5:$B$24,0)),$C11,""))</f>
        <v/>
      </c>
      <c r="M11" s="4" t="str">
        <f aca="false">IF(ISNUMBER(MATCH($C11,$J11:L11,0)),"",IF(ISNUMBER(MATCH($C11,'avr.'!$B$5:$B$24,0)),$C11,""))</f>
        <v/>
      </c>
      <c r="N11" s="4" t="str">
        <f aca="false">IF(ISNUMBER(MATCH($C11,$J11:M11,0)),"",IF(ISNUMBER(MATCH($C11,mai!$B$5:$B$24,0)),$C11,""))</f>
        <v/>
      </c>
      <c r="O11" s="4" t="str">
        <f aca="false">IF(ISNUMBER(MATCH($C11,$J11:N11,0)),"",IF(ISNUMBER(MATCH($C11,juin!$B$5:$B$24,0)),$C11,""))</f>
        <v/>
      </c>
      <c r="P11" s="4" t="str">
        <f aca="false">IF(ISNUMBER(MATCH($C11,$J11:O11,0)),"",IF(ISNUMBER(MATCH($C11,'juil.'!$B$5:$B$24,0)),$C11,""))</f>
        <v/>
      </c>
      <c r="Q11" s="4" t="str">
        <f aca="false">IF(ISNUMBER(MATCH($C11,$J11:P11,0)),"",IF(ISNUMBER(MATCH($C11,août!$B$5:$B$24,0)),$C11,""))</f>
        <v/>
      </c>
      <c r="R11" s="4" t="str">
        <f aca="false">IF(ISNUMBER(MATCH($C11,$J11:Q11,0)),"",IF(ISNUMBER(MATCH($C11,'sept.'!$B$5:$B$24,0)),$C11,""))</f>
        <v/>
      </c>
      <c r="S11" s="4" t="str">
        <f aca="false">IF(ISNUMBER(MATCH($C11,$J11:R11,0)),"",IF(ISNUMBER(MATCH($C11,'oct.'!$B$5:$B$24,0)),$C11,""))</f>
        <v/>
      </c>
      <c r="T11" s="4" t="str">
        <f aca="false">IF(ISNUMBER(MATCH($C11,$J11:S11,0)),"",IF(ISNUMBER(MATCH($C11,'nov.'!$B$5:$B$24,0)),$C11,""))</f>
        <v/>
      </c>
      <c r="U11" s="4" t="str">
        <f aca="false">IF(ISNUMBER(MATCH($C11,$J11:T11,0)),"",IF(ISNUMBER(MATCH($C11,'déc.'!$B$5:$B$24,0)),$C11,""))</f>
        <v/>
      </c>
    </row>
    <row r="12" customFormat="false" ht="13.8" hidden="false" customHeight="false" outlineLevel="0" collapsed="false">
      <c r="B12" s="1" t="n">
        <v>2027</v>
      </c>
      <c r="C12" s="5" t="s">
        <v>23</v>
      </c>
      <c r="F12" s="5" t="s">
        <v>24</v>
      </c>
      <c r="G12" s="6" t="n">
        <v>43660</v>
      </c>
      <c r="I12" s="4" t="str">
        <f aca="false">IF(ISNUMBER(MATCH(_xlfn.CONCAT(J12:U12),'Récap.'!B$4:B$55,0)),"",_xlfn.CONCAT(J12:U12))</f>
        <v/>
      </c>
      <c r="J12" s="4" t="str">
        <f aca="false">IF(ISNUMBER(MATCH($C12,'jan.'!$B$5:$B$24,0)),$C12,"")</f>
        <v/>
      </c>
      <c r="K12" s="4" t="str">
        <f aca="false">IF(ISNUMBER(MATCH($C12,$J12:J12,0)),"",IF(ISNUMBER(MATCH($C12,'fév.'!$B$5:$B$24,0)),$C12,""))</f>
        <v/>
      </c>
      <c r="L12" s="4" t="str">
        <f aca="false">IF(ISNUMBER(MATCH($C12,$J12:K12,0)),"",IF(ISNUMBER(MATCH($C12,mars!$B$5:$B$24,0)),$C12,""))</f>
        <v/>
      </c>
      <c r="M12" s="4" t="str">
        <f aca="false">IF(ISNUMBER(MATCH($C12,$J12:L12,0)),"",IF(ISNUMBER(MATCH($C12,'avr.'!$B$5:$B$24,0)),$C12,""))</f>
        <v/>
      </c>
      <c r="N12" s="4" t="str">
        <f aca="false">IF(ISNUMBER(MATCH($C12,$J12:M12,0)),"",IF(ISNUMBER(MATCH($C12,mai!$B$5:$B$24,0)),$C12,""))</f>
        <v/>
      </c>
      <c r="O12" s="4" t="str">
        <f aca="false">IF(ISNUMBER(MATCH($C12,$J12:N12,0)),"",IF(ISNUMBER(MATCH($C12,juin!$B$5:$B$24,0)),$C12,""))</f>
        <v/>
      </c>
      <c r="P12" s="4" t="str">
        <f aca="false">IF(ISNUMBER(MATCH($C12,$J12:O12,0)),"",IF(ISNUMBER(MATCH($C12,'juil.'!$B$5:$B$24,0)),$C12,""))</f>
        <v/>
      </c>
      <c r="Q12" s="4" t="str">
        <f aca="false">IF(ISNUMBER(MATCH($C12,$J12:P12,0)),"",IF(ISNUMBER(MATCH($C12,août!$B$5:$B$24,0)),$C12,""))</f>
        <v/>
      </c>
      <c r="R12" s="4" t="str">
        <f aca="false">IF(ISNUMBER(MATCH($C12,$J12:Q12,0)),"",IF(ISNUMBER(MATCH($C12,'sept.'!$B$5:$B$24,0)),$C12,""))</f>
        <v/>
      </c>
      <c r="S12" s="4" t="str">
        <f aca="false">IF(ISNUMBER(MATCH($C12,$J12:R12,0)),"",IF(ISNUMBER(MATCH($C12,'oct.'!$B$5:$B$24,0)),$C12,""))</f>
        <v/>
      </c>
      <c r="T12" s="4" t="str">
        <f aca="false">IF(ISNUMBER(MATCH($C12,$J12:S12,0)),"",IF(ISNUMBER(MATCH($C12,'nov.'!$B$5:$B$24,0)),$C12,""))</f>
        <v/>
      </c>
      <c r="U12" s="4" t="str">
        <f aca="false">IF(ISNUMBER(MATCH($C12,$J12:T12,0)),"",IF(ISNUMBER(MATCH($C12,'déc.'!$B$5:$B$24,0)),$C12,""))</f>
        <v/>
      </c>
    </row>
    <row r="13" customFormat="false" ht="13.8" hidden="false" customHeight="false" outlineLevel="0" collapsed="false">
      <c r="B13" s="1" t="n">
        <v>2028</v>
      </c>
      <c r="C13" s="5" t="s">
        <v>25</v>
      </c>
      <c r="F13" s="5" t="s">
        <v>26</v>
      </c>
      <c r="G13" s="6" t="n">
        <v>43692</v>
      </c>
      <c r="I13" s="4" t="str">
        <f aca="false">IF(ISNUMBER(MATCH(_xlfn.CONCAT(J13:U13),'Récap.'!B$4:B$55,0)),"",_xlfn.CONCAT(J13:U13))</f>
        <v/>
      </c>
      <c r="J13" s="4" t="str">
        <f aca="false">IF(ISNUMBER(MATCH($C13,'jan.'!$B$5:$B$24,0)),$C13,"")</f>
        <v>Agent 10</v>
      </c>
      <c r="K13" s="4" t="str">
        <f aca="false">IF(ISNUMBER(MATCH($C13,$J13:J13,0)),"",IF(ISNUMBER(MATCH($C13,'fév.'!$B$5:$B$24,0)),$C13,""))</f>
        <v/>
      </c>
      <c r="L13" s="4" t="str">
        <f aca="false">IF(ISNUMBER(MATCH($C13,$J13:K13,0)),"",IF(ISNUMBER(MATCH($C13,mars!$B$5:$B$24,0)),$C13,""))</f>
        <v/>
      </c>
      <c r="M13" s="4" t="str">
        <f aca="false">IF(ISNUMBER(MATCH($C13,$J13:L13,0)),"",IF(ISNUMBER(MATCH($C13,'avr.'!$B$5:$B$24,0)),$C13,""))</f>
        <v/>
      </c>
      <c r="N13" s="4" t="str">
        <f aca="false">IF(ISNUMBER(MATCH($C13,$J13:M13,0)),"",IF(ISNUMBER(MATCH($C13,mai!$B$5:$B$24,0)),$C13,""))</f>
        <v/>
      </c>
      <c r="O13" s="4" t="str">
        <f aca="false">IF(ISNUMBER(MATCH($C13,$J13:N13,0)),"",IF(ISNUMBER(MATCH($C13,juin!$B$5:$B$24,0)),$C13,""))</f>
        <v/>
      </c>
      <c r="P13" s="4" t="str">
        <f aca="false">IF(ISNUMBER(MATCH($C13,$J13:O13,0)),"",IF(ISNUMBER(MATCH($C13,'juil.'!$B$5:$B$24,0)),$C13,""))</f>
        <v/>
      </c>
      <c r="Q13" s="4" t="str">
        <f aca="false">IF(ISNUMBER(MATCH($C13,$J13:P13,0)),"",IF(ISNUMBER(MATCH($C13,août!$B$5:$B$24,0)),$C13,""))</f>
        <v/>
      </c>
      <c r="R13" s="4" t="str">
        <f aca="false">IF(ISNUMBER(MATCH($C13,$J13:Q13,0)),"",IF(ISNUMBER(MATCH($C13,'sept.'!$B$5:$B$24,0)),$C13,""))</f>
        <v/>
      </c>
      <c r="S13" s="4" t="str">
        <f aca="false">IF(ISNUMBER(MATCH($C13,$J13:R13,0)),"",IF(ISNUMBER(MATCH($C13,'oct.'!$B$5:$B$24,0)),$C13,""))</f>
        <v/>
      </c>
      <c r="T13" s="4" t="str">
        <f aca="false">IF(ISNUMBER(MATCH($C13,$J13:S13,0)),"",IF(ISNUMBER(MATCH($C13,'nov.'!$B$5:$B$24,0)),$C13,""))</f>
        <v/>
      </c>
      <c r="U13" s="4" t="str">
        <f aca="false">IF(ISNUMBER(MATCH($C13,$J13:T13,0)),"",IF(ISNUMBER(MATCH($C13,'déc.'!$B$5:$B$24,0)),$C13,""))</f>
        <v/>
      </c>
    </row>
    <row r="14" customFormat="false" ht="13.8" hidden="false" customHeight="false" outlineLevel="0" collapsed="false">
      <c r="B14" s="1" t="n">
        <v>2029</v>
      </c>
      <c r="C14" s="5" t="s">
        <v>27</v>
      </c>
      <c r="F14" s="5" t="s">
        <v>28</v>
      </c>
      <c r="G14" s="6" t="n">
        <v>43770</v>
      </c>
      <c r="I14" s="4" t="str">
        <f aca="false">IF(ISNUMBER(MATCH(_xlfn.CONCAT(J14:U14),'Récap.'!B$4:B$55,0)),"",_xlfn.CONCAT(J14:U14))</f>
        <v/>
      </c>
      <c r="J14" s="4" t="str">
        <f aca="false">IF(ISNUMBER(MATCH($C14,'jan.'!$B$5:$B$24,0)),$C14,"")</f>
        <v/>
      </c>
      <c r="K14" s="4" t="str">
        <f aca="false">IF(ISNUMBER(MATCH($C14,$J14:J14,0)),"",IF(ISNUMBER(MATCH($C14,'fév.'!$B$5:$B$24,0)),$C14,""))</f>
        <v/>
      </c>
      <c r="L14" s="4" t="str">
        <f aca="false">IF(ISNUMBER(MATCH($C14,$J14:K14,0)),"",IF(ISNUMBER(MATCH($C14,mars!$B$5:$B$24,0)),$C14,""))</f>
        <v>Agent 11</v>
      </c>
      <c r="M14" s="4" t="str">
        <f aca="false">IF(ISNUMBER(MATCH($C14,$J14:L14,0)),"",IF(ISNUMBER(MATCH($C14,'avr.'!$B$5:$B$24,0)),$C14,""))</f>
        <v/>
      </c>
      <c r="N14" s="4" t="str">
        <f aca="false">IF(ISNUMBER(MATCH($C14,$J14:M14,0)),"",IF(ISNUMBER(MATCH($C14,mai!$B$5:$B$24,0)),$C14,""))</f>
        <v/>
      </c>
      <c r="O14" s="4" t="str">
        <f aca="false">IF(ISNUMBER(MATCH($C14,$J14:N14,0)),"",IF(ISNUMBER(MATCH($C14,juin!$B$5:$B$24,0)),$C14,""))</f>
        <v/>
      </c>
      <c r="P14" s="4" t="str">
        <f aca="false">IF(ISNUMBER(MATCH($C14,$J14:O14,0)),"",IF(ISNUMBER(MATCH($C14,'juil.'!$B$5:$B$24,0)),$C14,""))</f>
        <v/>
      </c>
      <c r="Q14" s="4" t="str">
        <f aca="false">IF(ISNUMBER(MATCH($C14,$J14:P14,0)),"",IF(ISNUMBER(MATCH($C14,août!$B$5:$B$24,0)),$C14,""))</f>
        <v/>
      </c>
      <c r="R14" s="4" t="str">
        <f aca="false">IF(ISNUMBER(MATCH($C14,$J14:Q14,0)),"",IF(ISNUMBER(MATCH($C14,'sept.'!$B$5:$B$24,0)),$C14,""))</f>
        <v/>
      </c>
      <c r="S14" s="4" t="str">
        <f aca="false">IF(ISNUMBER(MATCH($C14,$J14:R14,0)),"",IF(ISNUMBER(MATCH($C14,'oct.'!$B$5:$B$24,0)),$C14,""))</f>
        <v/>
      </c>
      <c r="T14" s="4" t="str">
        <f aca="false">IF(ISNUMBER(MATCH($C14,$J14:S14,0)),"",IF(ISNUMBER(MATCH($C14,'nov.'!$B$5:$B$24,0)),$C14,""))</f>
        <v/>
      </c>
      <c r="U14" s="4" t="str">
        <f aca="false">IF(ISNUMBER(MATCH($C14,$J14:T14,0)),"",IF(ISNUMBER(MATCH($C14,'déc.'!$B$5:$B$24,0)),$C14,""))</f>
        <v/>
      </c>
    </row>
    <row r="15" customFormat="false" ht="13.8" hidden="false" customHeight="false" outlineLevel="0" collapsed="false">
      <c r="B15" s="1" t="n">
        <v>2030</v>
      </c>
      <c r="C15" s="5" t="s">
        <v>29</v>
      </c>
      <c r="F15" s="5" t="s">
        <v>30</v>
      </c>
      <c r="G15" s="6" t="n">
        <v>43780</v>
      </c>
      <c r="I15" s="4" t="str">
        <f aca="false">IF(ISNUMBER(MATCH(_xlfn.CONCAT(J15:U15),'Récap.'!B$4:B$55,0)),"",_xlfn.CONCAT(J15:U15))</f>
        <v/>
      </c>
      <c r="J15" s="4" t="str">
        <f aca="false">IF(ISNUMBER(MATCH($C15,'jan.'!$B$5:$B$24,0)),$C15,"")</f>
        <v/>
      </c>
      <c r="K15" s="4" t="str">
        <f aca="false">IF(ISNUMBER(MATCH($C15,$J15:J15,0)),"",IF(ISNUMBER(MATCH($C15,'fév.'!$B$5:$B$24,0)),$C15,""))</f>
        <v/>
      </c>
      <c r="L15" s="4" t="str">
        <f aca="false">IF(ISNUMBER(MATCH($C15,$J15:K15,0)),"",IF(ISNUMBER(MATCH($C15,mars!$B$5:$B$24,0)),$C15,""))</f>
        <v/>
      </c>
      <c r="M15" s="4" t="str">
        <f aca="false">IF(ISNUMBER(MATCH($C15,$J15:L15,0)),"",IF(ISNUMBER(MATCH($C15,'avr.'!$B$5:$B$24,0)),$C15,""))</f>
        <v/>
      </c>
      <c r="N15" s="4" t="str">
        <f aca="false">IF(ISNUMBER(MATCH($C15,$J15:M15,0)),"",IF(ISNUMBER(MATCH($C15,mai!$B$5:$B$24,0)),$C15,""))</f>
        <v/>
      </c>
      <c r="O15" s="4" t="str">
        <f aca="false">IF(ISNUMBER(MATCH($C15,$J15:N15,0)),"",IF(ISNUMBER(MATCH($C15,juin!$B$5:$B$24,0)),$C15,""))</f>
        <v>Agent 12</v>
      </c>
      <c r="P15" s="4" t="str">
        <f aca="false">IF(ISNUMBER(MATCH($C15,$J15:O15,0)),"",IF(ISNUMBER(MATCH($C15,'juil.'!$B$5:$B$24,0)),$C15,""))</f>
        <v/>
      </c>
      <c r="Q15" s="4" t="str">
        <f aca="false">IF(ISNUMBER(MATCH($C15,$J15:P15,0)),"",IF(ISNUMBER(MATCH($C15,août!$B$5:$B$24,0)),$C15,""))</f>
        <v/>
      </c>
      <c r="R15" s="4" t="str">
        <f aca="false">IF(ISNUMBER(MATCH($C15,$J15:Q15,0)),"",IF(ISNUMBER(MATCH($C15,'sept.'!$B$5:$B$24,0)),$C15,""))</f>
        <v/>
      </c>
      <c r="S15" s="4" t="str">
        <f aca="false">IF(ISNUMBER(MATCH($C15,$J15:R15,0)),"",IF(ISNUMBER(MATCH($C15,'oct.'!$B$5:$B$24,0)),$C15,""))</f>
        <v/>
      </c>
      <c r="T15" s="4" t="str">
        <f aca="false">IF(ISNUMBER(MATCH($C15,$J15:S15,0)),"",IF(ISNUMBER(MATCH($C15,'nov.'!$B$5:$B$24,0)),$C15,""))</f>
        <v/>
      </c>
      <c r="U15" s="4" t="str">
        <f aca="false">IF(ISNUMBER(MATCH($C15,$J15:T15,0)),"",IF(ISNUMBER(MATCH($C15,'déc.'!$B$5:$B$24,0)),$C15,""))</f>
        <v/>
      </c>
    </row>
    <row r="16" customFormat="false" ht="13.8" hidden="false" customHeight="false" outlineLevel="0" collapsed="false">
      <c r="C16" s="5" t="s">
        <v>31</v>
      </c>
      <c r="F16" s="5" t="s">
        <v>32</v>
      </c>
      <c r="G16" s="6" t="n">
        <v>43824</v>
      </c>
      <c r="I16" s="4" t="str">
        <f aca="false">IF(ISNUMBER(MATCH(_xlfn.CONCAT(J16:U16),'Récap.'!B$4:B$55,0)),"",_xlfn.CONCAT(J16:U16))</f>
        <v/>
      </c>
      <c r="J16" s="4" t="str">
        <f aca="false">IF(ISNUMBER(MATCH($C16,'jan.'!$B$5:$B$24,0)),$C16,"")</f>
        <v/>
      </c>
      <c r="K16" s="4" t="str">
        <f aca="false">IF(ISNUMBER(MATCH($C16,$J16:J16,0)),"",IF(ISNUMBER(MATCH($C16,'fév.'!$B$5:$B$24,0)),$C16,""))</f>
        <v/>
      </c>
      <c r="L16" s="4" t="str">
        <f aca="false">IF(ISNUMBER(MATCH($C16,$J16:K16,0)),"",IF(ISNUMBER(MATCH($C16,mars!$B$5:$B$24,0)),$C16,""))</f>
        <v/>
      </c>
      <c r="M16" s="4" t="str">
        <f aca="false">IF(ISNUMBER(MATCH($C16,$J16:L16,0)),"",IF(ISNUMBER(MATCH($C16,'avr.'!$B$5:$B$24,0)),$C16,""))</f>
        <v>Agent 13</v>
      </c>
      <c r="N16" s="4" t="str">
        <f aca="false">IF(ISNUMBER(MATCH($C16,$J16:M16,0)),"",IF(ISNUMBER(MATCH($C16,mai!$B$5:$B$24,0)),$C16,""))</f>
        <v/>
      </c>
      <c r="O16" s="4" t="str">
        <f aca="false">IF(ISNUMBER(MATCH($C16,$J16:N16,0)),"",IF(ISNUMBER(MATCH($C16,juin!$B$5:$B$24,0)),$C16,""))</f>
        <v/>
      </c>
      <c r="P16" s="4" t="str">
        <f aca="false">IF(ISNUMBER(MATCH($C16,$J16:O16,0)),"",IF(ISNUMBER(MATCH($C16,'juil.'!$B$5:$B$24,0)),$C16,""))</f>
        <v/>
      </c>
      <c r="Q16" s="4" t="str">
        <f aca="false">IF(ISNUMBER(MATCH($C16,$J16:P16,0)),"",IF(ISNUMBER(MATCH($C16,août!$B$5:$B$24,0)),$C16,""))</f>
        <v/>
      </c>
      <c r="R16" s="4" t="str">
        <f aca="false">IF(ISNUMBER(MATCH($C16,$J16:Q16,0)),"",IF(ISNUMBER(MATCH($C16,'sept.'!$B$5:$B$24,0)),$C16,""))</f>
        <v/>
      </c>
      <c r="S16" s="4" t="str">
        <f aca="false">IF(ISNUMBER(MATCH($C16,$J16:R16,0)),"",IF(ISNUMBER(MATCH($C16,'oct.'!$B$5:$B$24,0)),$C16,""))</f>
        <v/>
      </c>
      <c r="T16" s="4" t="str">
        <f aca="false">IF(ISNUMBER(MATCH($C16,$J16:S16,0)),"",IF(ISNUMBER(MATCH($C16,'nov.'!$B$5:$B$24,0)),$C16,""))</f>
        <v/>
      </c>
      <c r="U16" s="4" t="str">
        <f aca="false">IF(ISNUMBER(MATCH($C16,$J16:T16,0)),"",IF(ISNUMBER(MATCH($C16,'déc.'!$B$5:$B$24,0)),$C16,""))</f>
        <v/>
      </c>
    </row>
    <row r="17" customFormat="false" ht="13.8" hidden="false" customHeight="false" outlineLevel="0" collapsed="false">
      <c r="C17" s="5" t="s">
        <v>33</v>
      </c>
      <c r="I17" s="4" t="str">
        <f aca="false">IF(ISNUMBER(MATCH(_xlfn.CONCAT(J17:U17),'Récap.'!B$4:B$55,0)),"",_xlfn.CONCAT(J17:U17))</f>
        <v/>
      </c>
      <c r="J17" s="4" t="str">
        <f aca="false">IF(ISNUMBER(MATCH($C17,'jan.'!$B$5:$B$24,0)),$C17,"")</f>
        <v/>
      </c>
      <c r="K17" s="4" t="str">
        <f aca="false">IF(ISNUMBER(MATCH($C17,$J17:J17,0)),"",IF(ISNUMBER(MATCH($C17,'fév.'!$B$5:$B$24,0)),$C17,""))</f>
        <v/>
      </c>
      <c r="L17" s="4" t="str">
        <f aca="false">IF(ISNUMBER(MATCH($C17,$J17:K17,0)),"",IF(ISNUMBER(MATCH($C17,mars!$B$5:$B$24,0)),$C17,""))</f>
        <v/>
      </c>
      <c r="M17" s="4" t="str">
        <f aca="false">IF(ISNUMBER(MATCH($C17,$J17:L17,0)),"",IF(ISNUMBER(MATCH($C17,'avr.'!$B$5:$B$24,0)),$C17,""))</f>
        <v/>
      </c>
      <c r="N17" s="4" t="str">
        <f aca="false">IF(ISNUMBER(MATCH($C17,$J17:M17,0)),"",IF(ISNUMBER(MATCH($C17,mai!$B$5:$B$24,0)),$C17,""))</f>
        <v/>
      </c>
      <c r="O17" s="4" t="str">
        <f aca="false">IF(ISNUMBER(MATCH($C17,$J17:N17,0)),"",IF(ISNUMBER(MATCH($C17,juin!$B$5:$B$24,0)),$C17,""))</f>
        <v/>
      </c>
      <c r="P17" s="4" t="str">
        <f aca="false">IF(ISNUMBER(MATCH($C17,$J17:O17,0)),"",IF(ISNUMBER(MATCH($C17,'juil.'!$B$5:$B$24,0)),$C17,""))</f>
        <v>Agent 14</v>
      </c>
      <c r="Q17" s="4" t="str">
        <f aca="false">IF(ISNUMBER(MATCH($C17,$J17:P17,0)),"",IF(ISNUMBER(MATCH($C17,août!$B$5:$B$24,0)),$C17,""))</f>
        <v/>
      </c>
      <c r="R17" s="4" t="str">
        <f aca="false">IF(ISNUMBER(MATCH($C17,$J17:Q17,0)),"",IF(ISNUMBER(MATCH($C17,'sept.'!$B$5:$B$24,0)),$C17,""))</f>
        <v/>
      </c>
      <c r="S17" s="4" t="str">
        <f aca="false">IF(ISNUMBER(MATCH($C17,$J17:R17,0)),"",IF(ISNUMBER(MATCH($C17,'oct.'!$B$5:$B$24,0)),$C17,""))</f>
        <v/>
      </c>
      <c r="T17" s="4" t="str">
        <f aca="false">IF(ISNUMBER(MATCH($C17,$J17:S17,0)),"",IF(ISNUMBER(MATCH($C17,'nov.'!$B$5:$B$24,0)),$C17,""))</f>
        <v/>
      </c>
      <c r="U17" s="4" t="str">
        <f aca="false">IF(ISNUMBER(MATCH($C17,$J17:T17,0)),"",IF(ISNUMBER(MATCH($C17,'déc.'!$B$5:$B$24,0)),$C17,""))</f>
        <v/>
      </c>
    </row>
    <row r="18" customFormat="false" ht="13.8" hidden="false" customHeight="false" outlineLevel="0" collapsed="false">
      <c r="C18" s="5" t="s">
        <v>34</v>
      </c>
      <c r="I18" s="4" t="str">
        <f aca="false">IF(ISNUMBER(MATCH(_xlfn.CONCAT(J18:U18),'Récap.'!B$4:B$55,0)),"",_xlfn.CONCAT(J18:U18))</f>
        <v/>
      </c>
      <c r="J18" s="4" t="str">
        <f aca="false">IF(ISNUMBER(MATCH($C18,'jan.'!$B$5:$B$24,0)),$C18,"")</f>
        <v/>
      </c>
      <c r="K18" s="4" t="str">
        <f aca="false">IF(ISNUMBER(MATCH($C18,$J18:J18,0)),"",IF(ISNUMBER(MATCH($C18,'fév.'!$B$5:$B$24,0)),$C18,""))</f>
        <v/>
      </c>
      <c r="L18" s="4" t="str">
        <f aca="false">IF(ISNUMBER(MATCH($C18,$J18:K18,0)),"",IF(ISNUMBER(MATCH($C18,mars!$B$5:$B$24,0)),$C18,""))</f>
        <v/>
      </c>
      <c r="M18" s="4" t="str">
        <f aca="false">IF(ISNUMBER(MATCH($C18,$J18:L18,0)),"",IF(ISNUMBER(MATCH($C18,'avr.'!$B$5:$B$24,0)),$C18,""))</f>
        <v/>
      </c>
      <c r="N18" s="4" t="str">
        <f aca="false">IF(ISNUMBER(MATCH($C18,$J18:M18,0)),"",IF(ISNUMBER(MATCH($C18,mai!$B$5:$B$24,0)),$C18,""))</f>
        <v/>
      </c>
      <c r="O18" s="4" t="str">
        <f aca="false">IF(ISNUMBER(MATCH($C18,$J18:N18,0)),"",IF(ISNUMBER(MATCH($C18,juin!$B$5:$B$24,0)),$C18,""))</f>
        <v/>
      </c>
      <c r="P18" s="4" t="str">
        <f aca="false">IF(ISNUMBER(MATCH($C18,$J18:O18,0)),"",IF(ISNUMBER(MATCH($C18,'juil.'!$B$5:$B$24,0)),$C18,""))</f>
        <v/>
      </c>
      <c r="Q18" s="4" t="str">
        <f aca="false">IF(ISNUMBER(MATCH($C18,$J18:P18,0)),"",IF(ISNUMBER(MATCH($C18,août!$B$5:$B$24,0)),$C18,""))</f>
        <v/>
      </c>
      <c r="R18" s="4" t="str">
        <f aca="false">IF(ISNUMBER(MATCH($C18,$J18:Q18,0)),"",IF(ISNUMBER(MATCH($C18,'sept.'!$B$5:$B$24,0)),$C18,""))</f>
        <v/>
      </c>
      <c r="S18" s="4" t="str">
        <f aca="false">IF(ISNUMBER(MATCH($C18,$J18:R18,0)),"",IF(ISNUMBER(MATCH($C18,'oct.'!$B$5:$B$24,0)),$C18,""))</f>
        <v/>
      </c>
      <c r="T18" s="4" t="str">
        <f aca="false">IF(ISNUMBER(MATCH($C18,$J18:S18,0)),"",IF(ISNUMBER(MATCH($C18,'nov.'!$B$5:$B$24,0)),$C18,""))</f>
        <v/>
      </c>
      <c r="U18" s="4" t="str">
        <f aca="false">IF(ISNUMBER(MATCH($C18,$J18:T18,0)),"",IF(ISNUMBER(MATCH($C18,'déc.'!$B$5:$B$24,0)),$C18,""))</f>
        <v/>
      </c>
    </row>
    <row r="19" customFormat="false" ht="13.8" hidden="false" customHeight="false" outlineLevel="0" collapsed="false">
      <c r="C19" s="5" t="s">
        <v>35</v>
      </c>
      <c r="I19" s="4" t="str">
        <f aca="false">IF(ISNUMBER(MATCH(_xlfn.CONCAT(J19:U19),'Récap.'!B$4:B$55,0)),"",_xlfn.CONCAT(J19:U19))</f>
        <v/>
      </c>
      <c r="J19" s="4" t="str">
        <f aca="false">IF(ISNUMBER(MATCH($C19,'jan.'!$B$5:$B$24,0)),$C19,"")</f>
        <v/>
      </c>
      <c r="K19" s="4" t="str">
        <f aca="false">IF(ISNUMBER(MATCH($C19,$J19:J19,0)),"",IF(ISNUMBER(MATCH($C19,'fév.'!$B$5:$B$24,0)),$C19,""))</f>
        <v/>
      </c>
      <c r="L19" s="4" t="str">
        <f aca="false">IF(ISNUMBER(MATCH($C19,$J19:K19,0)),"",IF(ISNUMBER(MATCH($C19,mars!$B$5:$B$24,0)),$C19,""))</f>
        <v/>
      </c>
      <c r="M19" s="4" t="str">
        <f aca="false">IF(ISNUMBER(MATCH($C19,$J19:L19,0)),"",IF(ISNUMBER(MATCH($C19,'avr.'!$B$5:$B$24,0)),$C19,""))</f>
        <v/>
      </c>
      <c r="N19" s="4" t="str">
        <f aca="false">IF(ISNUMBER(MATCH($C19,$J19:M19,0)),"",IF(ISNUMBER(MATCH($C19,mai!$B$5:$B$24,0)),$C19,""))</f>
        <v/>
      </c>
      <c r="O19" s="4" t="str">
        <f aca="false">IF(ISNUMBER(MATCH($C19,$J19:N19,0)),"",IF(ISNUMBER(MATCH($C19,juin!$B$5:$B$24,0)),$C19,""))</f>
        <v/>
      </c>
      <c r="P19" s="4" t="str">
        <f aca="false">IF(ISNUMBER(MATCH($C19,$J19:O19,0)),"",IF(ISNUMBER(MATCH($C19,'juil.'!$B$5:$B$24,0)),$C19,""))</f>
        <v/>
      </c>
      <c r="Q19" s="4" t="str">
        <f aca="false">IF(ISNUMBER(MATCH($C19,$J19:P19,0)),"",IF(ISNUMBER(MATCH($C19,août!$B$5:$B$24,0)),$C19,""))</f>
        <v/>
      </c>
      <c r="R19" s="4" t="str">
        <f aca="false">IF(ISNUMBER(MATCH($C19,$J19:Q19,0)),"",IF(ISNUMBER(MATCH($C19,'sept.'!$B$5:$B$24,0)),$C19,""))</f>
        <v/>
      </c>
      <c r="S19" s="4" t="str">
        <f aca="false">IF(ISNUMBER(MATCH($C19,$J19:R19,0)),"",IF(ISNUMBER(MATCH($C19,'oct.'!$B$5:$B$24,0)),$C19,""))</f>
        <v/>
      </c>
      <c r="T19" s="4" t="str">
        <f aca="false">IF(ISNUMBER(MATCH($C19,$J19:S19,0)),"",IF(ISNUMBER(MATCH($C19,'nov.'!$B$5:$B$24,0)),$C19,""))</f>
        <v/>
      </c>
      <c r="U19" s="4" t="str">
        <f aca="false">IF(ISNUMBER(MATCH($C19,$J19:T19,0)),"",IF(ISNUMBER(MATCH($C19,'déc.'!$B$5:$B$24,0)),$C19,""))</f>
        <v/>
      </c>
    </row>
    <row r="20" customFormat="false" ht="13.8" hidden="false" customHeight="false" outlineLevel="0" collapsed="false">
      <c r="C20" s="5" t="s">
        <v>36</v>
      </c>
      <c r="I20" s="4" t="str">
        <f aca="false">IF(ISNUMBER(MATCH(_xlfn.CONCAT(J20:U20),'Récap.'!B$4:B$55,0)),"",_xlfn.CONCAT(J20:U20))</f>
        <v/>
      </c>
      <c r="J20" s="4" t="str">
        <f aca="false">IF(ISNUMBER(MATCH($C20,'jan.'!$B$5:$B$24,0)),$C20,"")</f>
        <v/>
      </c>
      <c r="K20" s="4" t="str">
        <f aca="false">IF(ISNUMBER(MATCH($C20,$J20:J20,0)),"",IF(ISNUMBER(MATCH($C20,'fév.'!$B$5:$B$24,0)),$C20,""))</f>
        <v/>
      </c>
      <c r="L20" s="4" t="str">
        <f aca="false">IF(ISNUMBER(MATCH($C20,$J20:K20,0)),"",IF(ISNUMBER(MATCH($C20,mars!$B$5:$B$24,0)),$C20,""))</f>
        <v>Agent 17</v>
      </c>
      <c r="M20" s="4" t="str">
        <f aca="false">IF(ISNUMBER(MATCH($C20,$J20:L20,0)),"",IF(ISNUMBER(MATCH($C20,'avr.'!$B$5:$B$24,0)),$C20,""))</f>
        <v/>
      </c>
      <c r="N20" s="4" t="str">
        <f aca="false">IF(ISNUMBER(MATCH($C20,$J20:M20,0)),"",IF(ISNUMBER(MATCH($C20,mai!$B$5:$B$24,0)),$C20,""))</f>
        <v/>
      </c>
      <c r="O20" s="4" t="str">
        <f aca="false">IF(ISNUMBER(MATCH($C20,$J20:N20,0)),"",IF(ISNUMBER(MATCH($C20,juin!$B$5:$B$24,0)),$C20,""))</f>
        <v/>
      </c>
      <c r="P20" s="4" t="str">
        <f aca="false">IF(ISNUMBER(MATCH($C20,$J20:O20,0)),"",IF(ISNUMBER(MATCH($C20,'juil.'!$B$5:$B$24,0)),$C20,""))</f>
        <v/>
      </c>
      <c r="Q20" s="4" t="str">
        <f aca="false">IF(ISNUMBER(MATCH($C20,$J20:P20,0)),"",IF(ISNUMBER(MATCH($C20,août!$B$5:$B$24,0)),$C20,""))</f>
        <v/>
      </c>
      <c r="R20" s="4" t="str">
        <f aca="false">IF(ISNUMBER(MATCH($C20,$J20:Q20,0)),"",IF(ISNUMBER(MATCH($C20,'sept.'!$B$5:$B$24,0)),$C20,""))</f>
        <v/>
      </c>
      <c r="S20" s="4" t="str">
        <f aca="false">IF(ISNUMBER(MATCH($C20,$J20:R20,0)),"",IF(ISNUMBER(MATCH($C20,'oct.'!$B$5:$B$24,0)),$C20,""))</f>
        <v/>
      </c>
      <c r="T20" s="4" t="str">
        <f aca="false">IF(ISNUMBER(MATCH($C20,$J20:S20,0)),"",IF(ISNUMBER(MATCH($C20,'nov.'!$B$5:$B$24,0)),$C20,""))</f>
        <v/>
      </c>
      <c r="U20" s="4" t="str">
        <f aca="false">IF(ISNUMBER(MATCH($C20,$J20:T20,0)),"",IF(ISNUMBER(MATCH($C20,'déc.'!$B$5:$B$24,0)),$C20,""))</f>
        <v/>
      </c>
    </row>
    <row r="21" customFormat="false" ht="13.8" hidden="false" customHeight="false" outlineLevel="0" collapsed="false">
      <c r="C21" s="5" t="s">
        <v>37</v>
      </c>
      <c r="I21" s="4" t="str">
        <f aca="false">IF(ISNUMBER(MATCH(_xlfn.CONCAT(J21:U21),'Récap.'!B$4:B$55,0)),"",_xlfn.CONCAT(J21:U21))</f>
        <v/>
      </c>
      <c r="J21" s="4" t="str">
        <f aca="false">IF(ISNUMBER(MATCH($C21,'jan.'!$B$5:$B$24,0)),$C21,"")</f>
        <v/>
      </c>
      <c r="K21" s="4" t="str">
        <f aca="false">IF(ISNUMBER(MATCH($C21,$J21:J21,0)),"",IF(ISNUMBER(MATCH($C21,'fév.'!$B$5:$B$24,0)),$C21,""))</f>
        <v/>
      </c>
      <c r="L21" s="4" t="str">
        <f aca="false">IF(ISNUMBER(MATCH($C21,$J21:K21,0)),"",IF(ISNUMBER(MATCH($C21,mars!$B$5:$B$24,0)),$C21,""))</f>
        <v/>
      </c>
      <c r="M21" s="4" t="str">
        <f aca="false">IF(ISNUMBER(MATCH($C21,$J21:L21,0)),"",IF(ISNUMBER(MATCH($C21,'avr.'!$B$5:$B$24,0)),$C21,""))</f>
        <v/>
      </c>
      <c r="N21" s="4" t="str">
        <f aca="false">IF(ISNUMBER(MATCH($C21,$J21:M21,0)),"",IF(ISNUMBER(MATCH($C21,mai!$B$5:$B$24,0)),$C21,""))</f>
        <v/>
      </c>
      <c r="O21" s="4" t="str">
        <f aca="false">IF(ISNUMBER(MATCH($C21,$J21:N21,0)),"",IF(ISNUMBER(MATCH($C21,juin!$B$5:$B$24,0)),$C21,""))</f>
        <v/>
      </c>
      <c r="P21" s="4" t="str">
        <f aca="false">IF(ISNUMBER(MATCH($C21,$J21:O21,0)),"",IF(ISNUMBER(MATCH($C21,'juil.'!$B$5:$B$24,0)),$C21,""))</f>
        <v/>
      </c>
      <c r="Q21" s="4" t="str">
        <f aca="false">IF(ISNUMBER(MATCH($C21,$J21:P21,0)),"",IF(ISNUMBER(MATCH($C21,août!$B$5:$B$24,0)),$C21,""))</f>
        <v>Agent 18</v>
      </c>
      <c r="R21" s="4" t="str">
        <f aca="false">IF(ISNUMBER(MATCH($C21,$J21:Q21,0)),"",IF(ISNUMBER(MATCH($C21,'sept.'!$B$5:$B$24,0)),$C21,""))</f>
        <v/>
      </c>
      <c r="S21" s="4" t="str">
        <f aca="false">IF(ISNUMBER(MATCH($C21,$J21:R21,0)),"",IF(ISNUMBER(MATCH($C21,'oct.'!$B$5:$B$24,0)),$C21,""))</f>
        <v/>
      </c>
      <c r="T21" s="4" t="str">
        <f aca="false">IF(ISNUMBER(MATCH($C21,$J21:S21,0)),"",IF(ISNUMBER(MATCH($C21,'nov.'!$B$5:$B$24,0)),$C21,""))</f>
        <v/>
      </c>
      <c r="U21" s="4" t="str">
        <f aca="false">IF(ISNUMBER(MATCH($C21,$J21:T21,0)),"",IF(ISNUMBER(MATCH($C21,'déc.'!$B$5:$B$24,0)),$C21,""))</f>
        <v/>
      </c>
    </row>
    <row r="22" customFormat="false" ht="13.8" hidden="false" customHeight="false" outlineLevel="0" collapsed="false">
      <c r="C22" s="5" t="s">
        <v>38</v>
      </c>
      <c r="I22" s="4" t="str">
        <f aca="false">IF(ISNUMBER(MATCH(_xlfn.CONCAT(J22:U22),'Récap.'!B$4:B$55,0)),"",_xlfn.CONCAT(J22:U22))</f>
        <v/>
      </c>
      <c r="J22" s="4" t="str">
        <f aca="false">IF(ISNUMBER(MATCH($C22,'jan.'!$B$5:$B$24,0)),$C22,"")</f>
        <v/>
      </c>
      <c r="K22" s="4" t="str">
        <f aca="false">IF(ISNUMBER(MATCH($C22,$J22:J22,0)),"",IF(ISNUMBER(MATCH($C22,'fév.'!$B$5:$B$24,0)),$C22,""))</f>
        <v/>
      </c>
      <c r="L22" s="4" t="str">
        <f aca="false">IF(ISNUMBER(MATCH($C22,$J22:K22,0)),"",IF(ISNUMBER(MATCH($C22,mars!$B$5:$B$24,0)),$C22,""))</f>
        <v/>
      </c>
      <c r="M22" s="4" t="str">
        <f aca="false">IF(ISNUMBER(MATCH($C22,$J22:L22,0)),"",IF(ISNUMBER(MATCH($C22,'avr.'!$B$5:$B$24,0)),$C22,""))</f>
        <v/>
      </c>
      <c r="N22" s="4" t="str">
        <f aca="false">IF(ISNUMBER(MATCH($C22,$J22:M22,0)),"",IF(ISNUMBER(MATCH($C22,mai!$B$5:$B$24,0)),$C22,""))</f>
        <v/>
      </c>
      <c r="O22" s="4" t="str">
        <f aca="false">IF(ISNUMBER(MATCH($C22,$J22:N22,0)),"",IF(ISNUMBER(MATCH($C22,juin!$B$5:$B$24,0)),$C22,""))</f>
        <v/>
      </c>
      <c r="P22" s="4" t="str">
        <f aca="false">IF(ISNUMBER(MATCH($C22,$J22:O22,0)),"",IF(ISNUMBER(MATCH($C22,'juil.'!$B$5:$B$24,0)),$C22,""))</f>
        <v/>
      </c>
      <c r="Q22" s="4" t="str">
        <f aca="false">IF(ISNUMBER(MATCH($C22,$J22:P22,0)),"",IF(ISNUMBER(MATCH($C22,août!$B$5:$B$24,0)),$C22,""))</f>
        <v/>
      </c>
      <c r="R22" s="4" t="str">
        <f aca="false">IF(ISNUMBER(MATCH($C22,$J22:Q22,0)),"",IF(ISNUMBER(MATCH($C22,'sept.'!$B$5:$B$24,0)),$C22,""))</f>
        <v/>
      </c>
      <c r="S22" s="4" t="str">
        <f aca="false">IF(ISNUMBER(MATCH($C22,$J22:R22,0)),"",IF(ISNUMBER(MATCH($C22,'oct.'!$B$5:$B$24,0)),$C22,""))</f>
        <v/>
      </c>
      <c r="T22" s="4" t="str">
        <f aca="false">IF(ISNUMBER(MATCH($C22,$J22:S22,0)),"",IF(ISNUMBER(MATCH($C22,'nov.'!$B$5:$B$24,0)),$C22,""))</f>
        <v/>
      </c>
      <c r="U22" s="4" t="str">
        <f aca="false">IF(ISNUMBER(MATCH($C22,$J22:T22,0)),"",IF(ISNUMBER(MATCH($C22,'déc.'!$B$5:$B$24,0)),$C22,""))</f>
        <v/>
      </c>
    </row>
    <row r="23" customFormat="false" ht="13.8" hidden="false" customHeight="false" outlineLevel="0" collapsed="false">
      <c r="C23" s="5" t="s">
        <v>39</v>
      </c>
      <c r="I23" s="4" t="str">
        <f aca="false">IF(ISNUMBER(MATCH(_xlfn.CONCAT(J23:U23),'Récap.'!B$4:B$55,0)),"",_xlfn.CONCAT(J23:U23))</f>
        <v/>
      </c>
      <c r="J23" s="4" t="str">
        <f aca="false">IF(ISNUMBER(MATCH($C23,'jan.'!$B$5:$B$24,0)),$C23,"")</f>
        <v/>
      </c>
      <c r="K23" s="4" t="str">
        <f aca="false">IF(ISNUMBER(MATCH($C23,$J23:J23,0)),"",IF(ISNUMBER(MATCH($C23,'fév.'!$B$5:$B$24,0)),$C23,""))</f>
        <v/>
      </c>
      <c r="L23" s="4" t="str">
        <f aca="false">IF(ISNUMBER(MATCH($C23,$J23:K23,0)),"",IF(ISNUMBER(MATCH($C23,mars!$B$5:$B$24,0)),$C23,""))</f>
        <v/>
      </c>
      <c r="M23" s="4" t="str">
        <f aca="false">IF(ISNUMBER(MATCH($C23,$J23:L23,0)),"",IF(ISNUMBER(MATCH($C23,'avr.'!$B$5:$B$24,0)),$C23,""))</f>
        <v/>
      </c>
      <c r="N23" s="4" t="str">
        <f aca="false">IF(ISNUMBER(MATCH($C23,$J23:M23,0)),"",IF(ISNUMBER(MATCH($C23,mai!$B$5:$B$24,0)),$C23,""))</f>
        <v/>
      </c>
      <c r="O23" s="4" t="str">
        <f aca="false">IF(ISNUMBER(MATCH($C23,$J23:N23,0)),"",IF(ISNUMBER(MATCH($C23,juin!$B$5:$B$24,0)),$C23,""))</f>
        <v/>
      </c>
      <c r="P23" s="4" t="str">
        <f aca="false">IF(ISNUMBER(MATCH($C23,$J23:O23,0)),"",IF(ISNUMBER(MATCH($C23,'juil.'!$B$5:$B$24,0)),$C23,""))</f>
        <v/>
      </c>
      <c r="Q23" s="4" t="str">
        <f aca="false">IF(ISNUMBER(MATCH($C23,$J23:P23,0)),"",IF(ISNUMBER(MATCH($C23,août!$B$5:$B$24,0)),$C23,""))</f>
        <v/>
      </c>
      <c r="R23" s="4" t="str">
        <f aca="false">IF(ISNUMBER(MATCH($C23,$J23:Q23,0)),"",IF(ISNUMBER(MATCH($C23,'sept.'!$B$5:$B$24,0)),$C23,""))</f>
        <v/>
      </c>
      <c r="S23" s="4" t="str">
        <f aca="false">IF(ISNUMBER(MATCH($C23,$J23:R23,0)),"",IF(ISNUMBER(MATCH($C23,'oct.'!$B$5:$B$24,0)),$C23,""))</f>
        <v/>
      </c>
      <c r="T23" s="4" t="str">
        <f aca="false">IF(ISNUMBER(MATCH($C23,$J23:S23,0)),"",IF(ISNUMBER(MATCH($C23,'nov.'!$B$5:$B$24,0)),$C23,""))</f>
        <v/>
      </c>
      <c r="U23" s="4" t="str">
        <f aca="false">IF(ISNUMBER(MATCH($C23,$J23:T23,0)),"",IF(ISNUMBER(MATCH($C23,'déc.'!$B$5:$B$24,0)),$C23,""))</f>
        <v/>
      </c>
    </row>
    <row r="24" customFormat="false" ht="13.8" hidden="false" customHeight="false" outlineLevel="0" collapsed="false">
      <c r="C24" s="5" t="s">
        <v>40</v>
      </c>
      <c r="I24" s="4" t="str">
        <f aca="false">IF(ISNUMBER(MATCH(_xlfn.CONCAT(J24:U24),'Récap.'!B$4:B$55,0)),"",_xlfn.CONCAT(J24:U24))</f>
        <v/>
      </c>
      <c r="J24" s="4" t="str">
        <f aca="false">IF(ISNUMBER(MATCH($C24,'jan.'!$B$5:$B$24,0)),$C24,"")</f>
        <v/>
      </c>
      <c r="K24" s="4" t="str">
        <f aca="false">IF(ISNUMBER(MATCH($C24,$J24:J24,0)),"",IF(ISNUMBER(MATCH($C24,'fév.'!$B$5:$B$24,0)),$C24,""))</f>
        <v/>
      </c>
      <c r="L24" s="4" t="str">
        <f aca="false">IF(ISNUMBER(MATCH($C24,$J24:K24,0)),"",IF(ISNUMBER(MATCH($C24,mars!$B$5:$B$24,0)),$C24,""))</f>
        <v/>
      </c>
      <c r="M24" s="4" t="str">
        <f aca="false">IF(ISNUMBER(MATCH($C24,$J24:L24,0)),"",IF(ISNUMBER(MATCH($C24,'avr.'!$B$5:$B$24,0)),$C24,""))</f>
        <v/>
      </c>
      <c r="N24" s="4" t="str">
        <f aca="false">IF(ISNUMBER(MATCH($C24,$J24:M24,0)),"",IF(ISNUMBER(MATCH($C24,mai!$B$5:$B$24,0)),$C24,""))</f>
        <v/>
      </c>
      <c r="O24" s="4" t="str">
        <f aca="false">IF(ISNUMBER(MATCH($C24,$J24:N24,0)),"",IF(ISNUMBER(MATCH($C24,juin!$B$5:$B$24,0)),$C24,""))</f>
        <v/>
      </c>
      <c r="P24" s="4" t="str">
        <f aca="false">IF(ISNUMBER(MATCH($C24,$J24:O24,0)),"",IF(ISNUMBER(MATCH($C24,'juil.'!$B$5:$B$24,0)),$C24,""))</f>
        <v/>
      </c>
      <c r="Q24" s="4" t="str">
        <f aca="false">IF(ISNUMBER(MATCH($C24,$J24:P24,0)),"",IF(ISNUMBER(MATCH($C24,août!$B$5:$B$24,0)),$C24,""))</f>
        <v/>
      </c>
      <c r="R24" s="4" t="str">
        <f aca="false">IF(ISNUMBER(MATCH($C24,$J24:Q24,0)),"",IF(ISNUMBER(MATCH($C24,'sept.'!$B$5:$B$24,0)),$C24,""))</f>
        <v/>
      </c>
      <c r="S24" s="4" t="str">
        <f aca="false">IF(ISNUMBER(MATCH($C24,$J24:R24,0)),"",IF(ISNUMBER(MATCH($C24,'oct.'!$B$5:$B$24,0)),$C24,""))</f>
        <v/>
      </c>
      <c r="T24" s="4" t="str">
        <f aca="false">IF(ISNUMBER(MATCH($C24,$J24:S24,0)),"",IF(ISNUMBER(MATCH($C24,'nov.'!$B$5:$B$24,0)),$C24,""))</f>
        <v/>
      </c>
      <c r="U24" s="4" t="str">
        <f aca="false">IF(ISNUMBER(MATCH($C24,$J24:T24,0)),"",IF(ISNUMBER(MATCH($C24,'déc.'!$B$5:$B$24,0)),$C24,""))</f>
        <v/>
      </c>
    </row>
    <row r="25" customFormat="false" ht="13.8" hidden="false" customHeight="false" outlineLevel="0" collapsed="false">
      <c r="C25" s="5" t="s">
        <v>41</v>
      </c>
      <c r="I25" s="4" t="str">
        <f aca="false">IF(ISNUMBER(MATCH(_xlfn.CONCAT(J25:U25),'Récap.'!B$4:B$55,0)),"",_xlfn.CONCAT(J25:U25))</f>
        <v/>
      </c>
      <c r="J25" s="4" t="str">
        <f aca="false">IF(ISNUMBER(MATCH($C25,'jan.'!$B$5:$B$24,0)),$C25,"")</f>
        <v/>
      </c>
      <c r="K25" s="4" t="str">
        <f aca="false">IF(ISNUMBER(MATCH($C25,$J25:J25,0)),"",IF(ISNUMBER(MATCH($C25,'fév.'!$B$5:$B$24,0)),$C25,""))</f>
        <v/>
      </c>
      <c r="L25" s="4" t="str">
        <f aca="false">IF(ISNUMBER(MATCH($C25,$J25:K25,0)),"",IF(ISNUMBER(MATCH($C25,mars!$B$5:$B$24,0)),$C25,""))</f>
        <v/>
      </c>
      <c r="M25" s="4" t="str">
        <f aca="false">IF(ISNUMBER(MATCH($C25,$J25:L25,0)),"",IF(ISNUMBER(MATCH($C25,'avr.'!$B$5:$B$24,0)),$C25,""))</f>
        <v/>
      </c>
      <c r="N25" s="4" t="str">
        <f aca="false">IF(ISNUMBER(MATCH($C25,$J25:M25,0)),"",IF(ISNUMBER(MATCH($C25,mai!$B$5:$B$24,0)),$C25,""))</f>
        <v/>
      </c>
      <c r="O25" s="4" t="str">
        <f aca="false">IF(ISNUMBER(MATCH($C25,$J25:N25,0)),"",IF(ISNUMBER(MATCH($C25,juin!$B$5:$B$24,0)),$C25,""))</f>
        <v/>
      </c>
      <c r="P25" s="4" t="str">
        <f aca="false">IF(ISNUMBER(MATCH($C25,$J25:O25,0)),"",IF(ISNUMBER(MATCH($C25,'juil.'!$B$5:$B$24,0)),$C25,""))</f>
        <v/>
      </c>
      <c r="Q25" s="4" t="str">
        <f aca="false">IF(ISNUMBER(MATCH($C25,$J25:P25,0)),"",IF(ISNUMBER(MATCH($C25,août!$B$5:$B$24,0)),$C25,""))</f>
        <v/>
      </c>
      <c r="R25" s="4" t="str">
        <f aca="false">IF(ISNUMBER(MATCH($C25,$J25:Q25,0)),"",IF(ISNUMBER(MATCH($C25,'sept.'!$B$5:$B$24,0)),$C25,""))</f>
        <v/>
      </c>
      <c r="S25" s="4" t="str">
        <f aca="false">IF(ISNUMBER(MATCH($C25,$J25:R25,0)),"",IF(ISNUMBER(MATCH($C25,'oct.'!$B$5:$B$24,0)),$C25,""))</f>
        <v/>
      </c>
      <c r="T25" s="4" t="str">
        <f aca="false">IF(ISNUMBER(MATCH($C25,$J25:S25,0)),"",IF(ISNUMBER(MATCH($C25,'nov.'!$B$5:$B$24,0)),$C25,""))</f>
        <v/>
      </c>
      <c r="U25" s="4" t="str">
        <f aca="false">IF(ISNUMBER(MATCH($C25,$J25:T25,0)),"",IF(ISNUMBER(MATCH($C25,'déc.'!$B$5:$B$24,0)),$C25,""))</f>
        <v/>
      </c>
    </row>
    <row r="26" customFormat="false" ht="13.8" hidden="false" customHeight="false" outlineLevel="0" collapsed="false">
      <c r="C26" s="5" t="s">
        <v>42</v>
      </c>
      <c r="I26" s="4" t="str">
        <f aca="false">IF(ISNUMBER(MATCH(_xlfn.CONCAT(J26:U26),'Récap.'!B$4:B$55,0)),"",_xlfn.CONCAT(J26:U26))</f>
        <v/>
      </c>
      <c r="J26" s="4" t="str">
        <f aca="false">IF(ISNUMBER(MATCH($C26,'jan.'!$B$5:$B$24,0)),$C26,"")</f>
        <v/>
      </c>
      <c r="K26" s="4" t="str">
        <f aca="false">IF(ISNUMBER(MATCH($C26,$J26:J26,0)),"",IF(ISNUMBER(MATCH($C26,'fév.'!$B$5:$B$24,0)),$C26,""))</f>
        <v/>
      </c>
      <c r="L26" s="4" t="str">
        <f aca="false">IF(ISNUMBER(MATCH($C26,$J26:K26,0)),"",IF(ISNUMBER(MATCH($C26,mars!$B$5:$B$24,0)),$C26,""))</f>
        <v/>
      </c>
      <c r="M26" s="4" t="str">
        <f aca="false">IF(ISNUMBER(MATCH($C26,$J26:L26,0)),"",IF(ISNUMBER(MATCH($C26,'avr.'!$B$5:$B$24,0)),$C26,""))</f>
        <v/>
      </c>
      <c r="N26" s="4" t="str">
        <f aca="false">IF(ISNUMBER(MATCH($C26,$J26:M26,0)),"",IF(ISNUMBER(MATCH($C26,mai!$B$5:$B$24,0)),$C26,""))</f>
        <v/>
      </c>
      <c r="O26" s="4" t="str">
        <f aca="false">IF(ISNUMBER(MATCH($C26,$J26:N26,0)),"",IF(ISNUMBER(MATCH($C26,juin!$B$5:$B$24,0)),$C26,""))</f>
        <v/>
      </c>
      <c r="P26" s="4" t="str">
        <f aca="false">IF(ISNUMBER(MATCH($C26,$J26:O26,0)),"",IF(ISNUMBER(MATCH($C26,'juil.'!$B$5:$B$24,0)),$C26,""))</f>
        <v/>
      </c>
      <c r="Q26" s="4" t="str">
        <f aca="false">IF(ISNUMBER(MATCH($C26,$J26:P26,0)),"",IF(ISNUMBER(MATCH($C26,août!$B$5:$B$24,0)),$C26,""))</f>
        <v/>
      </c>
      <c r="R26" s="4" t="str">
        <f aca="false">IF(ISNUMBER(MATCH($C26,$J26:Q26,0)),"",IF(ISNUMBER(MATCH($C26,'sept.'!$B$5:$B$24,0)),$C26,""))</f>
        <v/>
      </c>
      <c r="S26" s="4" t="str">
        <f aca="false">IF(ISNUMBER(MATCH($C26,$J26:R26,0)),"",IF(ISNUMBER(MATCH($C26,'oct.'!$B$5:$B$24,0)),$C26,""))</f>
        <v/>
      </c>
      <c r="T26" s="4" t="str">
        <f aca="false">IF(ISNUMBER(MATCH($C26,$J26:S26,0)),"",IF(ISNUMBER(MATCH($C26,'nov.'!$B$5:$B$24,0)),$C26,""))</f>
        <v/>
      </c>
      <c r="U26" s="4" t="str">
        <f aca="false">IF(ISNUMBER(MATCH($C26,$J26:T26,0)),"",IF(ISNUMBER(MATCH($C26,'déc.'!$B$5:$B$24,0)),$C26,""))</f>
        <v/>
      </c>
    </row>
    <row r="27" customFormat="false" ht="13.8" hidden="false" customHeight="false" outlineLevel="0" collapsed="false">
      <c r="C27" s="5" t="s">
        <v>43</v>
      </c>
      <c r="I27" s="4" t="str">
        <f aca="false">IF(ISNUMBER(MATCH(_xlfn.CONCAT(J27:U27),'Récap.'!B$4:B$55,0)),"",_xlfn.CONCAT(J27:U27))</f>
        <v/>
      </c>
      <c r="J27" s="4" t="str">
        <f aca="false">IF(ISNUMBER(MATCH($C27,'jan.'!$B$5:$B$24,0)),$C27,"")</f>
        <v/>
      </c>
      <c r="K27" s="4" t="str">
        <f aca="false">IF(ISNUMBER(MATCH($C27,$J27:J27,0)),"",IF(ISNUMBER(MATCH($C27,'fév.'!$B$5:$B$24,0)),$C27,""))</f>
        <v/>
      </c>
      <c r="L27" s="4" t="str">
        <f aca="false">IF(ISNUMBER(MATCH($C27,$J27:K27,0)),"",IF(ISNUMBER(MATCH($C27,mars!$B$5:$B$24,0)),$C27,""))</f>
        <v/>
      </c>
      <c r="M27" s="4" t="str">
        <f aca="false">IF(ISNUMBER(MATCH($C27,$J27:L27,0)),"",IF(ISNUMBER(MATCH($C27,'avr.'!$B$5:$B$24,0)),$C27,""))</f>
        <v/>
      </c>
      <c r="N27" s="4" t="str">
        <f aca="false">IF(ISNUMBER(MATCH($C27,$J27:M27,0)),"",IF(ISNUMBER(MATCH($C27,mai!$B$5:$B$24,0)),$C27,""))</f>
        <v/>
      </c>
      <c r="O27" s="4" t="str">
        <f aca="false">IF(ISNUMBER(MATCH($C27,$J27:N27,0)),"",IF(ISNUMBER(MATCH($C27,juin!$B$5:$B$24,0)),$C27,""))</f>
        <v/>
      </c>
      <c r="P27" s="4" t="str">
        <f aca="false">IF(ISNUMBER(MATCH($C27,$J27:O27,0)),"",IF(ISNUMBER(MATCH($C27,'juil.'!$B$5:$B$24,0)),$C27,""))</f>
        <v/>
      </c>
      <c r="Q27" s="4" t="str">
        <f aca="false">IF(ISNUMBER(MATCH($C27,$J27:P27,0)),"",IF(ISNUMBER(MATCH($C27,août!$B$5:$B$24,0)),$C27,""))</f>
        <v/>
      </c>
      <c r="R27" s="4" t="str">
        <f aca="false">IF(ISNUMBER(MATCH($C27,$J27:Q27,0)),"",IF(ISNUMBER(MATCH($C27,'sept.'!$B$5:$B$24,0)),$C27,""))</f>
        <v/>
      </c>
      <c r="S27" s="4" t="str">
        <f aca="false">IF(ISNUMBER(MATCH($C27,$J27:R27,0)),"",IF(ISNUMBER(MATCH($C27,'oct.'!$B$5:$B$24,0)),$C27,""))</f>
        <v/>
      </c>
      <c r="T27" s="4" t="str">
        <f aca="false">IF(ISNUMBER(MATCH($C27,$J27:S27,0)),"",IF(ISNUMBER(MATCH($C27,'nov.'!$B$5:$B$24,0)),$C27,""))</f>
        <v/>
      </c>
      <c r="U27" s="4" t="str">
        <f aca="false">IF(ISNUMBER(MATCH($C27,$J27:T27,0)),"",IF(ISNUMBER(MATCH($C27,'déc.'!$B$5:$B$24,0)),$C27,""))</f>
        <v/>
      </c>
    </row>
    <row r="28" customFormat="false" ht="13.8" hidden="false" customHeight="false" outlineLevel="0" collapsed="false">
      <c r="C28" s="5" t="s">
        <v>44</v>
      </c>
      <c r="I28" s="4" t="str">
        <f aca="false">IF(ISNUMBER(MATCH(_xlfn.CONCAT(J28:U28),'Récap.'!B$4:B$55,0)),"",_xlfn.CONCAT(J28:U28))</f>
        <v/>
      </c>
      <c r="J28" s="4" t="str">
        <f aca="false">IF(ISNUMBER(MATCH($C28,'jan.'!$B$5:$B$24,0)),$C28,"")</f>
        <v/>
      </c>
      <c r="K28" s="4" t="str">
        <f aca="false">IF(ISNUMBER(MATCH($C28,$J28:J28,0)),"",IF(ISNUMBER(MATCH($C28,'fév.'!$B$5:$B$24,0)),$C28,""))</f>
        <v/>
      </c>
      <c r="L28" s="4" t="str">
        <f aca="false">IF(ISNUMBER(MATCH($C28,$J28:K28,0)),"",IF(ISNUMBER(MATCH($C28,mars!$B$5:$B$24,0)),$C28,""))</f>
        <v/>
      </c>
      <c r="M28" s="4" t="str">
        <f aca="false">IF(ISNUMBER(MATCH($C28,$J28:L28,0)),"",IF(ISNUMBER(MATCH($C28,'avr.'!$B$5:$B$24,0)),$C28,""))</f>
        <v/>
      </c>
      <c r="N28" s="4" t="str">
        <f aca="false">IF(ISNUMBER(MATCH($C28,$J28:M28,0)),"",IF(ISNUMBER(MATCH($C28,mai!$B$5:$B$24,0)),$C28,""))</f>
        <v/>
      </c>
      <c r="O28" s="4" t="str">
        <f aca="false">IF(ISNUMBER(MATCH($C28,$J28:N28,0)),"",IF(ISNUMBER(MATCH($C28,juin!$B$5:$B$24,0)),$C28,""))</f>
        <v/>
      </c>
      <c r="P28" s="4" t="str">
        <f aca="false">IF(ISNUMBER(MATCH($C28,$J28:O28,0)),"",IF(ISNUMBER(MATCH($C28,'juil.'!$B$5:$B$24,0)),$C28,""))</f>
        <v/>
      </c>
      <c r="Q28" s="4" t="str">
        <f aca="false">IF(ISNUMBER(MATCH($C28,$J28:P28,0)),"",IF(ISNUMBER(MATCH($C28,août!$B$5:$B$24,0)),$C28,""))</f>
        <v/>
      </c>
      <c r="R28" s="4" t="str">
        <f aca="false">IF(ISNUMBER(MATCH($C28,$J28:Q28,0)),"",IF(ISNUMBER(MATCH($C28,'sept.'!$B$5:$B$24,0)),$C28,""))</f>
        <v/>
      </c>
      <c r="S28" s="4" t="str">
        <f aca="false">IF(ISNUMBER(MATCH($C28,$J28:R28,0)),"",IF(ISNUMBER(MATCH($C28,'oct.'!$B$5:$B$24,0)),$C28,""))</f>
        <v/>
      </c>
      <c r="T28" s="4" t="str">
        <f aca="false">IF(ISNUMBER(MATCH($C28,$J28:S28,0)),"",IF(ISNUMBER(MATCH($C28,'nov.'!$B$5:$B$24,0)),$C28,""))</f>
        <v/>
      </c>
      <c r="U28" s="4" t="str">
        <f aca="false">IF(ISNUMBER(MATCH($C28,$J28:T28,0)),"",IF(ISNUMBER(MATCH($C28,'déc.'!$B$5:$B$24,0)),$C28,""))</f>
        <v/>
      </c>
    </row>
    <row r="29" customFormat="false" ht="13.8" hidden="false" customHeight="false" outlineLevel="0" collapsed="false">
      <c r="C29" s="5" t="s">
        <v>45</v>
      </c>
      <c r="I29" s="4" t="str">
        <f aca="false">IF(ISNUMBER(MATCH(_xlfn.CONCAT(J29:U29),'Récap.'!B$4:B$55,0)),"",_xlfn.CONCAT(J29:U29))</f>
        <v/>
      </c>
      <c r="J29" s="4" t="str">
        <f aca="false">IF(ISNUMBER(MATCH($C29,'jan.'!$B$5:$B$24,0)),$C29,"")</f>
        <v/>
      </c>
      <c r="K29" s="4" t="str">
        <f aca="false">IF(ISNUMBER(MATCH($C29,$J29:J29,0)),"",IF(ISNUMBER(MATCH($C29,'fév.'!$B$5:$B$24,0)),$C29,""))</f>
        <v/>
      </c>
      <c r="L29" s="4" t="str">
        <f aca="false">IF(ISNUMBER(MATCH($C29,$J29:K29,0)),"",IF(ISNUMBER(MATCH($C29,mars!$B$5:$B$24,0)),$C29,""))</f>
        <v/>
      </c>
      <c r="M29" s="4" t="str">
        <f aca="false">IF(ISNUMBER(MATCH($C29,$J29:L29,0)),"",IF(ISNUMBER(MATCH($C29,'avr.'!$B$5:$B$24,0)),$C29,""))</f>
        <v/>
      </c>
      <c r="N29" s="4" t="str">
        <f aca="false">IF(ISNUMBER(MATCH($C29,$J29:M29,0)),"",IF(ISNUMBER(MATCH($C29,mai!$B$5:$B$24,0)),$C29,""))</f>
        <v/>
      </c>
      <c r="O29" s="4" t="str">
        <f aca="false">IF(ISNUMBER(MATCH($C29,$J29:N29,0)),"",IF(ISNUMBER(MATCH($C29,juin!$B$5:$B$24,0)),$C29,""))</f>
        <v/>
      </c>
      <c r="P29" s="4" t="str">
        <f aca="false">IF(ISNUMBER(MATCH($C29,$J29:O29,0)),"",IF(ISNUMBER(MATCH($C29,'juil.'!$B$5:$B$24,0)),$C29,""))</f>
        <v/>
      </c>
      <c r="Q29" s="4" t="str">
        <f aca="false">IF(ISNUMBER(MATCH($C29,$J29:P29,0)),"",IF(ISNUMBER(MATCH($C29,août!$B$5:$B$24,0)),$C29,""))</f>
        <v/>
      </c>
      <c r="R29" s="4" t="str">
        <f aca="false">IF(ISNUMBER(MATCH($C29,$J29:Q29,0)),"",IF(ISNUMBER(MATCH($C29,'sept.'!$B$5:$B$24,0)),$C29,""))</f>
        <v/>
      </c>
      <c r="S29" s="4" t="str">
        <f aca="false">IF(ISNUMBER(MATCH($C29,$J29:R29,0)),"",IF(ISNUMBER(MATCH($C29,'oct.'!$B$5:$B$24,0)),$C29,""))</f>
        <v/>
      </c>
      <c r="T29" s="4" t="str">
        <f aca="false">IF(ISNUMBER(MATCH($C29,$J29:S29,0)),"",IF(ISNUMBER(MATCH($C29,'nov.'!$B$5:$B$24,0)),$C29,""))</f>
        <v/>
      </c>
      <c r="U29" s="4" t="str">
        <f aca="false">IF(ISNUMBER(MATCH($C29,$J29:T29,0)),"",IF(ISNUMBER(MATCH($C29,'déc.'!$B$5:$B$24,0)),$C29,""))</f>
        <v/>
      </c>
    </row>
    <row r="30" customFormat="false" ht="13.8" hidden="false" customHeight="false" outlineLevel="0" collapsed="false">
      <c r="C30" s="5" t="s">
        <v>46</v>
      </c>
      <c r="I30" s="4" t="str">
        <f aca="false">IF(ISNUMBER(MATCH(_xlfn.CONCAT(J30:U30),'Récap.'!B$4:B$55,0)),"",_xlfn.CONCAT(J30:U30))</f>
        <v/>
      </c>
      <c r="J30" s="4" t="str">
        <f aca="false">IF(ISNUMBER(MATCH($C30,'jan.'!$B$5:$B$24,0)),$C30,"")</f>
        <v/>
      </c>
      <c r="K30" s="4" t="str">
        <f aca="false">IF(ISNUMBER(MATCH($C30,$J30:J30,0)),"",IF(ISNUMBER(MATCH($C30,'fév.'!$B$5:$B$24,0)),$C30,""))</f>
        <v/>
      </c>
      <c r="L30" s="4" t="str">
        <f aca="false">IF(ISNUMBER(MATCH($C30,$J30:K30,0)),"",IF(ISNUMBER(MATCH($C30,mars!$B$5:$B$24,0)),$C30,""))</f>
        <v/>
      </c>
      <c r="M30" s="4" t="str">
        <f aca="false">IF(ISNUMBER(MATCH($C30,$J30:L30,0)),"",IF(ISNUMBER(MATCH($C30,'avr.'!$B$5:$B$24,0)),$C30,""))</f>
        <v/>
      </c>
      <c r="N30" s="4" t="str">
        <f aca="false">IF(ISNUMBER(MATCH($C30,$J30:M30,0)),"",IF(ISNUMBER(MATCH($C30,mai!$B$5:$B$24,0)),$C30,""))</f>
        <v/>
      </c>
      <c r="O30" s="4" t="str">
        <f aca="false">IF(ISNUMBER(MATCH($C30,$J30:N30,0)),"",IF(ISNUMBER(MATCH($C30,juin!$B$5:$B$24,0)),$C30,""))</f>
        <v/>
      </c>
      <c r="P30" s="4" t="str">
        <f aca="false">IF(ISNUMBER(MATCH($C30,$J30:O30,0)),"",IF(ISNUMBER(MATCH($C30,'juil.'!$B$5:$B$24,0)),$C30,""))</f>
        <v/>
      </c>
      <c r="Q30" s="4" t="str">
        <f aca="false">IF(ISNUMBER(MATCH($C30,$J30:P30,0)),"",IF(ISNUMBER(MATCH($C30,août!$B$5:$B$24,0)),$C30,""))</f>
        <v/>
      </c>
      <c r="R30" s="4" t="str">
        <f aca="false">IF(ISNUMBER(MATCH($C30,$J30:Q30,0)),"",IF(ISNUMBER(MATCH($C30,'sept.'!$B$5:$B$24,0)),$C30,""))</f>
        <v/>
      </c>
      <c r="S30" s="4" t="str">
        <f aca="false">IF(ISNUMBER(MATCH($C30,$J30:R30,0)),"",IF(ISNUMBER(MATCH($C30,'oct.'!$B$5:$B$24,0)),$C30,""))</f>
        <v/>
      </c>
      <c r="T30" s="4" t="str">
        <f aca="false">IF(ISNUMBER(MATCH($C30,$J30:S30,0)),"",IF(ISNUMBER(MATCH($C30,'nov.'!$B$5:$B$24,0)),$C30,""))</f>
        <v/>
      </c>
      <c r="U30" s="4" t="str">
        <f aca="false">IF(ISNUMBER(MATCH($C30,$J30:T30,0)),"",IF(ISNUMBER(MATCH($C30,'déc.'!$B$5:$B$24,0)),$C30,""))</f>
        <v/>
      </c>
    </row>
    <row r="31" customFormat="false" ht="13.8" hidden="false" customHeight="false" outlineLevel="0" collapsed="false">
      <c r="C31" s="5" t="s">
        <v>47</v>
      </c>
      <c r="I31" s="4" t="str">
        <f aca="false">IF(ISNUMBER(MATCH(_xlfn.CONCAT(J31:U31),'Récap.'!B$4:B$55,0)),"",_xlfn.CONCAT(J31:U31))</f>
        <v/>
      </c>
      <c r="J31" s="4" t="str">
        <f aca="false">IF(ISNUMBER(MATCH($C31,'jan.'!$B$5:$B$24,0)),$C31,"")</f>
        <v/>
      </c>
      <c r="K31" s="4" t="str">
        <f aca="false">IF(ISNUMBER(MATCH($C31,$J31:J31,0)),"",IF(ISNUMBER(MATCH($C31,'fév.'!$B$5:$B$24,0)),$C31,""))</f>
        <v/>
      </c>
      <c r="L31" s="4" t="str">
        <f aca="false">IF(ISNUMBER(MATCH($C31,$J31:K31,0)),"",IF(ISNUMBER(MATCH($C31,mars!$B$5:$B$24,0)),$C31,""))</f>
        <v/>
      </c>
      <c r="M31" s="4" t="str">
        <f aca="false">IF(ISNUMBER(MATCH($C31,$J31:L31,0)),"",IF(ISNUMBER(MATCH($C31,'avr.'!$B$5:$B$24,0)),$C31,""))</f>
        <v/>
      </c>
      <c r="N31" s="4" t="str">
        <f aca="false">IF(ISNUMBER(MATCH($C31,$J31:M31,0)),"",IF(ISNUMBER(MATCH($C31,mai!$B$5:$B$24,0)),$C31,""))</f>
        <v/>
      </c>
      <c r="O31" s="4" t="str">
        <f aca="false">IF(ISNUMBER(MATCH($C31,$J31:N31,0)),"",IF(ISNUMBER(MATCH($C31,juin!$B$5:$B$24,0)),$C31,""))</f>
        <v/>
      </c>
      <c r="P31" s="4" t="str">
        <f aca="false">IF(ISNUMBER(MATCH($C31,$J31:O31,0)),"",IF(ISNUMBER(MATCH($C31,'juil.'!$B$5:$B$24,0)),$C31,""))</f>
        <v/>
      </c>
      <c r="Q31" s="4" t="str">
        <f aca="false">IF(ISNUMBER(MATCH($C31,$J31:P31,0)),"",IF(ISNUMBER(MATCH($C31,août!$B$5:$B$24,0)),$C31,""))</f>
        <v/>
      </c>
      <c r="R31" s="4" t="str">
        <f aca="false">IF(ISNUMBER(MATCH($C31,$J31:Q31,0)),"",IF(ISNUMBER(MATCH($C31,'sept.'!$B$5:$B$24,0)),$C31,""))</f>
        <v/>
      </c>
      <c r="S31" s="4" t="str">
        <f aca="false">IF(ISNUMBER(MATCH($C31,$J31:R31,0)),"",IF(ISNUMBER(MATCH($C31,'oct.'!$B$5:$B$24,0)),$C31,""))</f>
        <v/>
      </c>
      <c r="T31" s="4" t="str">
        <f aca="false">IF(ISNUMBER(MATCH($C31,$J31:S31,0)),"",IF(ISNUMBER(MATCH($C31,'nov.'!$B$5:$B$24,0)),$C31,""))</f>
        <v/>
      </c>
      <c r="U31" s="4" t="str">
        <f aca="false">IF(ISNUMBER(MATCH($C31,$J31:T31,0)),"",IF(ISNUMBER(MATCH($C31,'déc.'!$B$5:$B$24,0)),$C31,""))</f>
        <v/>
      </c>
    </row>
    <row r="32" customFormat="false" ht="13.8" hidden="false" customHeight="false" outlineLevel="0" collapsed="false">
      <c r="C32" s="5" t="s">
        <v>48</v>
      </c>
      <c r="I32" s="4" t="str">
        <f aca="false">IF(ISNUMBER(MATCH(_xlfn.CONCAT(J32:U32),'Récap.'!B$4:B$55,0)),"",_xlfn.CONCAT(J32:U32))</f>
        <v/>
      </c>
      <c r="J32" s="4" t="str">
        <f aca="false">IF(ISNUMBER(MATCH($C32,'jan.'!$B$5:$B$24,0)),$C32,"")</f>
        <v/>
      </c>
      <c r="K32" s="4" t="str">
        <f aca="false">IF(ISNUMBER(MATCH($C32,$J32:J32,0)),"",IF(ISNUMBER(MATCH($C32,'fév.'!$B$5:$B$24,0)),$C32,""))</f>
        <v>Agent 29</v>
      </c>
      <c r="L32" s="4" t="str">
        <f aca="false">IF(ISNUMBER(MATCH($C32,$J32:K32,0)),"",IF(ISNUMBER(MATCH($C32,mars!$B$5:$B$24,0)),$C32,""))</f>
        <v/>
      </c>
      <c r="M32" s="4" t="str">
        <f aca="false">IF(ISNUMBER(MATCH($C32,$J32:L32,0)),"",IF(ISNUMBER(MATCH($C32,'avr.'!$B$5:$B$24,0)),$C32,""))</f>
        <v/>
      </c>
      <c r="N32" s="4" t="str">
        <f aca="false">IF(ISNUMBER(MATCH($C32,$J32:M32,0)),"",IF(ISNUMBER(MATCH($C32,mai!$B$5:$B$24,0)),$C32,""))</f>
        <v/>
      </c>
      <c r="O32" s="4" t="str">
        <f aca="false">IF(ISNUMBER(MATCH($C32,$J32:N32,0)),"",IF(ISNUMBER(MATCH($C32,juin!$B$5:$B$24,0)),$C32,""))</f>
        <v/>
      </c>
      <c r="P32" s="4" t="str">
        <f aca="false">IF(ISNUMBER(MATCH($C32,$J32:O32,0)),"",IF(ISNUMBER(MATCH($C32,'juil.'!$B$5:$B$24,0)),$C32,""))</f>
        <v/>
      </c>
      <c r="Q32" s="4" t="str">
        <f aca="false">IF(ISNUMBER(MATCH($C32,$J32:P32,0)),"",IF(ISNUMBER(MATCH($C32,août!$B$5:$B$24,0)),$C32,""))</f>
        <v/>
      </c>
      <c r="R32" s="4" t="str">
        <f aca="false">IF(ISNUMBER(MATCH($C32,$J32:Q32,0)),"",IF(ISNUMBER(MATCH($C32,'sept.'!$B$5:$B$24,0)),$C32,""))</f>
        <v/>
      </c>
      <c r="S32" s="4" t="str">
        <f aca="false">IF(ISNUMBER(MATCH($C32,$J32:R32,0)),"",IF(ISNUMBER(MATCH($C32,'oct.'!$B$5:$B$24,0)),$C32,""))</f>
        <v/>
      </c>
      <c r="T32" s="4" t="str">
        <f aca="false">IF(ISNUMBER(MATCH($C32,$J32:S32,0)),"",IF(ISNUMBER(MATCH($C32,'nov.'!$B$5:$B$24,0)),$C32,""))</f>
        <v/>
      </c>
      <c r="U32" s="4" t="str">
        <f aca="false">IF(ISNUMBER(MATCH($C32,$J32:T32,0)),"",IF(ISNUMBER(MATCH($C32,'déc.'!$B$5:$B$24,0)),$C32,""))</f>
        <v/>
      </c>
    </row>
    <row r="33" customFormat="false" ht="13.8" hidden="false" customHeight="false" outlineLevel="0" collapsed="false">
      <c r="C33" s="5" t="s">
        <v>49</v>
      </c>
      <c r="I33" s="4" t="str">
        <f aca="false">IF(ISNUMBER(MATCH(_xlfn.CONCAT(J33:U33),'Récap.'!B$4:B$55,0)),"",_xlfn.CONCAT(J33:U33))</f>
        <v/>
      </c>
      <c r="J33" s="4" t="str">
        <f aca="false">IF(ISNUMBER(MATCH($C33,'jan.'!$B$5:$B$24,0)),$C33,"")</f>
        <v/>
      </c>
      <c r="K33" s="4" t="str">
        <f aca="false">IF(ISNUMBER(MATCH($C33,$J33:J33,0)),"",IF(ISNUMBER(MATCH($C33,'fév.'!$B$5:$B$24,0)),$C33,""))</f>
        <v/>
      </c>
      <c r="L33" s="4" t="str">
        <f aca="false">IF(ISNUMBER(MATCH($C33,$J33:K33,0)),"",IF(ISNUMBER(MATCH($C33,mars!$B$5:$B$24,0)),$C33,""))</f>
        <v/>
      </c>
      <c r="M33" s="4" t="str">
        <f aca="false">IF(ISNUMBER(MATCH($C33,$J33:L33,0)),"",IF(ISNUMBER(MATCH($C33,'avr.'!$B$5:$B$24,0)),$C33,""))</f>
        <v/>
      </c>
      <c r="N33" s="4" t="str">
        <f aca="false">IF(ISNUMBER(MATCH($C33,$J33:M33,0)),"",IF(ISNUMBER(MATCH($C33,mai!$B$5:$B$24,0)),$C33,""))</f>
        <v/>
      </c>
      <c r="O33" s="4" t="str">
        <f aca="false">IF(ISNUMBER(MATCH($C33,$J33:N33,0)),"",IF(ISNUMBER(MATCH($C33,juin!$B$5:$B$24,0)),$C33,""))</f>
        <v/>
      </c>
      <c r="P33" s="4" t="str">
        <f aca="false">IF(ISNUMBER(MATCH($C33,$J33:O33,0)),"",IF(ISNUMBER(MATCH($C33,'juil.'!$B$5:$B$24,0)),$C33,""))</f>
        <v/>
      </c>
      <c r="Q33" s="4" t="str">
        <f aca="false">IF(ISNUMBER(MATCH($C33,$J33:P33,0)),"",IF(ISNUMBER(MATCH($C33,août!$B$5:$B$24,0)),$C33,""))</f>
        <v/>
      </c>
      <c r="R33" s="4" t="str">
        <f aca="false">IF(ISNUMBER(MATCH($C33,$J33:Q33,0)),"",IF(ISNUMBER(MATCH($C33,'sept.'!$B$5:$B$24,0)),$C33,""))</f>
        <v/>
      </c>
      <c r="S33" s="4" t="str">
        <f aca="false">IF(ISNUMBER(MATCH($C33,$J33:R33,0)),"",IF(ISNUMBER(MATCH($C33,'oct.'!$B$5:$B$24,0)),$C33,""))</f>
        <v/>
      </c>
      <c r="T33" s="4" t="str">
        <f aca="false">IF(ISNUMBER(MATCH($C33,$J33:S33,0)),"",IF(ISNUMBER(MATCH($C33,'nov.'!$B$5:$B$24,0)),$C33,""))</f>
        <v/>
      </c>
      <c r="U33" s="4" t="str">
        <f aca="false">IF(ISNUMBER(MATCH($C33,$J33:T33,0)),"",IF(ISNUMBER(MATCH($C33,'déc.'!$B$5:$B$24,0)),$C33,""))</f>
        <v/>
      </c>
    </row>
    <row r="34" customFormat="false" ht="13.8" hidden="false" customHeight="false" outlineLevel="0" collapsed="false">
      <c r="C34" s="5" t="s">
        <v>50</v>
      </c>
      <c r="I34" s="4" t="str">
        <f aca="false">IF(ISNUMBER(MATCH(_xlfn.CONCAT(J34:U34),'Récap.'!B$4:B$55,0)),"",_xlfn.CONCAT(J34:U34))</f>
        <v/>
      </c>
      <c r="J34" s="4" t="str">
        <f aca="false">IF(ISNUMBER(MATCH($C34,'jan.'!$B$5:$B$24,0)),$C34,"")</f>
        <v/>
      </c>
      <c r="K34" s="4" t="str">
        <f aca="false">IF(ISNUMBER(MATCH($C34,$J34:J34,0)),"",IF(ISNUMBER(MATCH($C34,'fév.'!$B$5:$B$24,0)),$C34,""))</f>
        <v/>
      </c>
      <c r="L34" s="4" t="str">
        <f aca="false">IF(ISNUMBER(MATCH($C34,$J34:K34,0)),"",IF(ISNUMBER(MATCH($C34,mars!$B$5:$B$24,0)),$C34,""))</f>
        <v/>
      </c>
      <c r="M34" s="4" t="str">
        <f aca="false">IF(ISNUMBER(MATCH($C34,$J34:L34,0)),"",IF(ISNUMBER(MATCH($C34,'avr.'!$B$5:$B$24,0)),$C34,""))</f>
        <v/>
      </c>
      <c r="N34" s="4" t="str">
        <f aca="false">IF(ISNUMBER(MATCH($C34,$J34:M34,0)),"",IF(ISNUMBER(MATCH($C34,mai!$B$5:$B$24,0)),$C34,""))</f>
        <v/>
      </c>
      <c r="O34" s="4" t="str">
        <f aca="false">IF(ISNUMBER(MATCH($C34,$J34:N34,0)),"",IF(ISNUMBER(MATCH($C34,juin!$B$5:$B$24,0)),$C34,""))</f>
        <v/>
      </c>
      <c r="P34" s="4" t="str">
        <f aca="false">IF(ISNUMBER(MATCH($C34,$J34:O34,0)),"",IF(ISNUMBER(MATCH($C34,'juil.'!$B$5:$B$24,0)),$C34,""))</f>
        <v/>
      </c>
      <c r="Q34" s="4" t="str">
        <f aca="false">IF(ISNUMBER(MATCH($C34,$J34:P34,0)),"",IF(ISNUMBER(MATCH($C34,août!$B$5:$B$24,0)),$C34,""))</f>
        <v/>
      </c>
      <c r="R34" s="4" t="str">
        <f aca="false">IF(ISNUMBER(MATCH($C34,$J34:Q34,0)),"",IF(ISNUMBER(MATCH($C34,'sept.'!$B$5:$B$24,0)),$C34,""))</f>
        <v/>
      </c>
      <c r="S34" s="4" t="str">
        <f aca="false">IF(ISNUMBER(MATCH($C34,$J34:R34,0)),"",IF(ISNUMBER(MATCH($C34,'oct.'!$B$5:$B$24,0)),$C34,""))</f>
        <v/>
      </c>
      <c r="T34" s="4" t="str">
        <f aca="false">IF(ISNUMBER(MATCH($C34,$J34:S34,0)),"",IF(ISNUMBER(MATCH($C34,'nov.'!$B$5:$B$24,0)),$C34,""))</f>
        <v/>
      </c>
      <c r="U34" s="4" t="str">
        <f aca="false">IF(ISNUMBER(MATCH($C34,$J34:T34,0)),"",IF(ISNUMBER(MATCH($C34,'déc.'!$B$5:$B$24,0)),$C34,""))</f>
        <v/>
      </c>
    </row>
    <row r="35" customFormat="false" ht="13.8" hidden="false" customHeight="false" outlineLevel="0" collapsed="false">
      <c r="C35" s="5" t="s">
        <v>51</v>
      </c>
      <c r="I35" s="4" t="str">
        <f aca="false">IF(ISNUMBER(MATCH(_xlfn.CONCAT(J35:U35),'Récap.'!B$4:B$55,0)),"",_xlfn.CONCAT(J35:U35))</f>
        <v/>
      </c>
      <c r="J35" s="4" t="str">
        <f aca="false">IF(ISNUMBER(MATCH($C35,'jan.'!$B$5:$B$24,0)),$C35,"")</f>
        <v>Agent 32</v>
      </c>
      <c r="K35" s="4" t="str">
        <f aca="false">IF(ISNUMBER(MATCH($C35,$J35:J35,0)),"",IF(ISNUMBER(MATCH($C35,'fév.'!$B$5:$B$24,0)),$C35,""))</f>
        <v/>
      </c>
      <c r="L35" s="4" t="str">
        <f aca="false">IF(ISNUMBER(MATCH($C35,$J35:K35,0)),"",IF(ISNUMBER(MATCH($C35,mars!$B$5:$B$24,0)),$C35,""))</f>
        <v/>
      </c>
      <c r="M35" s="4" t="str">
        <f aca="false">IF(ISNUMBER(MATCH($C35,$J35:L35,0)),"",IF(ISNUMBER(MATCH($C35,'avr.'!$B$5:$B$24,0)),$C35,""))</f>
        <v/>
      </c>
      <c r="N35" s="4" t="str">
        <f aca="false">IF(ISNUMBER(MATCH($C35,$J35:M35,0)),"",IF(ISNUMBER(MATCH($C35,mai!$B$5:$B$24,0)),$C35,""))</f>
        <v/>
      </c>
      <c r="O35" s="4" t="str">
        <f aca="false">IF(ISNUMBER(MATCH($C35,$J35:N35,0)),"",IF(ISNUMBER(MATCH($C35,juin!$B$5:$B$24,0)),$C35,""))</f>
        <v/>
      </c>
      <c r="P35" s="4" t="str">
        <f aca="false">IF(ISNUMBER(MATCH($C35,$J35:O35,0)),"",IF(ISNUMBER(MATCH($C35,'juil.'!$B$5:$B$24,0)),$C35,""))</f>
        <v/>
      </c>
      <c r="Q35" s="4" t="str">
        <f aca="false">IF(ISNUMBER(MATCH($C35,$J35:P35,0)),"",IF(ISNUMBER(MATCH($C35,août!$B$5:$B$24,0)),$C35,""))</f>
        <v/>
      </c>
      <c r="R35" s="4" t="str">
        <f aca="false">IF(ISNUMBER(MATCH($C35,$J35:Q35,0)),"",IF(ISNUMBER(MATCH($C35,'sept.'!$B$5:$B$24,0)),$C35,""))</f>
        <v/>
      </c>
      <c r="S35" s="4" t="str">
        <f aca="false">IF(ISNUMBER(MATCH($C35,$J35:R35,0)),"",IF(ISNUMBER(MATCH($C35,'oct.'!$B$5:$B$24,0)),$C35,""))</f>
        <v/>
      </c>
      <c r="T35" s="4" t="str">
        <f aca="false">IF(ISNUMBER(MATCH($C35,$J35:S35,0)),"",IF(ISNUMBER(MATCH($C35,'nov.'!$B$5:$B$24,0)),$C35,""))</f>
        <v/>
      </c>
      <c r="U35" s="4" t="str">
        <f aca="false">IF(ISNUMBER(MATCH($C35,$J35:T35,0)),"",IF(ISNUMBER(MATCH($C35,'déc.'!$B$5:$B$24,0)),$C35,""))</f>
        <v/>
      </c>
    </row>
    <row r="36" customFormat="false" ht="13.8" hidden="false" customHeight="false" outlineLevel="0" collapsed="false">
      <c r="C36" s="5" t="s">
        <v>52</v>
      </c>
      <c r="I36" s="4" t="str">
        <f aca="false">IF(ISNUMBER(MATCH(_xlfn.CONCAT(J36:U36),'Récap.'!B$4:B$55,0)),"",_xlfn.CONCAT(J36:U36))</f>
        <v/>
      </c>
      <c r="J36" s="4" t="str">
        <f aca="false">IF(ISNUMBER(MATCH($C36,'jan.'!$B$5:$B$24,0)),$C36,"")</f>
        <v/>
      </c>
      <c r="K36" s="4" t="str">
        <f aca="false">IF(ISNUMBER(MATCH($C36,$J36:J36,0)),"",IF(ISNUMBER(MATCH($C36,'fév.'!$B$5:$B$24,0)),$C36,""))</f>
        <v/>
      </c>
      <c r="L36" s="4" t="str">
        <f aca="false">IF(ISNUMBER(MATCH($C36,$J36:K36,0)),"",IF(ISNUMBER(MATCH($C36,mars!$B$5:$B$24,0)),$C36,""))</f>
        <v/>
      </c>
      <c r="M36" s="4" t="str">
        <f aca="false">IF(ISNUMBER(MATCH($C36,$J36:L36,0)),"",IF(ISNUMBER(MATCH($C36,'avr.'!$B$5:$B$24,0)),$C36,""))</f>
        <v/>
      </c>
      <c r="N36" s="4" t="str">
        <f aca="false">IF(ISNUMBER(MATCH($C36,$J36:M36,0)),"",IF(ISNUMBER(MATCH($C36,mai!$B$5:$B$24,0)),$C36,""))</f>
        <v/>
      </c>
      <c r="O36" s="4" t="str">
        <f aca="false">IF(ISNUMBER(MATCH($C36,$J36:N36,0)),"",IF(ISNUMBER(MATCH($C36,juin!$B$5:$B$24,0)),$C36,""))</f>
        <v/>
      </c>
      <c r="P36" s="4" t="str">
        <f aca="false">IF(ISNUMBER(MATCH($C36,$J36:O36,0)),"",IF(ISNUMBER(MATCH($C36,'juil.'!$B$5:$B$24,0)),$C36,""))</f>
        <v/>
      </c>
      <c r="Q36" s="4" t="str">
        <f aca="false">IF(ISNUMBER(MATCH($C36,$J36:P36,0)),"",IF(ISNUMBER(MATCH($C36,août!$B$5:$B$24,0)),$C36,""))</f>
        <v/>
      </c>
      <c r="R36" s="4" t="str">
        <f aca="false">IF(ISNUMBER(MATCH($C36,$J36:Q36,0)),"",IF(ISNUMBER(MATCH($C36,'sept.'!$B$5:$B$24,0)),$C36,""))</f>
        <v/>
      </c>
      <c r="S36" s="4" t="str">
        <f aca="false">IF(ISNUMBER(MATCH($C36,$J36:R36,0)),"",IF(ISNUMBER(MATCH($C36,'oct.'!$B$5:$B$24,0)),$C36,""))</f>
        <v/>
      </c>
      <c r="T36" s="4" t="str">
        <f aca="false">IF(ISNUMBER(MATCH($C36,$J36:S36,0)),"",IF(ISNUMBER(MATCH($C36,'nov.'!$B$5:$B$24,0)),$C36,""))</f>
        <v/>
      </c>
      <c r="U36" s="4" t="str">
        <f aca="false">IF(ISNUMBER(MATCH($C36,$J36:T36,0)),"",IF(ISNUMBER(MATCH($C36,'déc.'!$B$5:$B$24,0)),$C36,""))</f>
        <v/>
      </c>
    </row>
    <row r="37" customFormat="false" ht="13.8" hidden="false" customHeight="false" outlineLevel="0" collapsed="false">
      <c r="C37" s="5" t="s">
        <v>53</v>
      </c>
      <c r="I37" s="4" t="str">
        <f aca="false">IF(ISNUMBER(MATCH(_xlfn.CONCAT(J37:U37),'Récap.'!B$4:B$55,0)),"",_xlfn.CONCAT(J37:U37))</f>
        <v/>
      </c>
      <c r="J37" s="4" t="str">
        <f aca="false">IF(ISNUMBER(MATCH($C37,'jan.'!$B$5:$B$24,0)),$C37,"")</f>
        <v/>
      </c>
      <c r="K37" s="4" t="str">
        <f aca="false">IF(ISNUMBER(MATCH($C37,$J37:J37,0)),"",IF(ISNUMBER(MATCH($C37,'fév.'!$B$5:$B$24,0)),$C37,""))</f>
        <v/>
      </c>
      <c r="L37" s="4" t="str">
        <f aca="false">IF(ISNUMBER(MATCH($C37,$J37:K37,0)),"",IF(ISNUMBER(MATCH($C37,mars!$B$5:$B$24,0)),$C37,""))</f>
        <v/>
      </c>
      <c r="M37" s="4" t="str">
        <f aca="false">IF(ISNUMBER(MATCH($C37,$J37:L37,0)),"",IF(ISNUMBER(MATCH($C37,'avr.'!$B$5:$B$24,0)),$C37,""))</f>
        <v/>
      </c>
      <c r="N37" s="4" t="str">
        <f aca="false">IF(ISNUMBER(MATCH($C37,$J37:M37,0)),"",IF(ISNUMBER(MATCH($C37,mai!$B$5:$B$24,0)),$C37,""))</f>
        <v/>
      </c>
      <c r="O37" s="4" t="str">
        <f aca="false">IF(ISNUMBER(MATCH($C37,$J37:N37,0)),"",IF(ISNUMBER(MATCH($C37,juin!$B$5:$B$24,0)),$C37,""))</f>
        <v/>
      </c>
      <c r="P37" s="4" t="str">
        <f aca="false">IF(ISNUMBER(MATCH($C37,$J37:O37,0)),"",IF(ISNUMBER(MATCH($C37,'juil.'!$B$5:$B$24,0)),$C37,""))</f>
        <v/>
      </c>
      <c r="Q37" s="4" t="str">
        <f aca="false">IF(ISNUMBER(MATCH($C37,$J37:P37,0)),"",IF(ISNUMBER(MATCH($C37,août!$B$5:$B$24,0)),$C37,""))</f>
        <v/>
      </c>
      <c r="R37" s="4" t="str">
        <f aca="false">IF(ISNUMBER(MATCH($C37,$J37:Q37,0)),"",IF(ISNUMBER(MATCH($C37,'sept.'!$B$5:$B$24,0)),$C37,""))</f>
        <v/>
      </c>
      <c r="S37" s="4" t="str">
        <f aca="false">IF(ISNUMBER(MATCH($C37,$J37:R37,0)),"",IF(ISNUMBER(MATCH($C37,'oct.'!$B$5:$B$24,0)),$C37,""))</f>
        <v/>
      </c>
      <c r="T37" s="4" t="str">
        <f aca="false">IF(ISNUMBER(MATCH($C37,$J37:S37,0)),"",IF(ISNUMBER(MATCH($C37,'nov.'!$B$5:$B$24,0)),$C37,""))</f>
        <v/>
      </c>
      <c r="U37" s="4" t="str">
        <f aca="false">IF(ISNUMBER(MATCH($C37,$J37:T37,0)),"",IF(ISNUMBER(MATCH($C37,'déc.'!$B$5:$B$24,0)),$C37,""))</f>
        <v/>
      </c>
    </row>
    <row r="38" customFormat="false" ht="13.8" hidden="false" customHeight="false" outlineLevel="0" collapsed="false">
      <c r="C38" s="5" t="s">
        <v>54</v>
      </c>
      <c r="I38" s="4" t="str">
        <f aca="false">IF(ISNUMBER(MATCH(_xlfn.CONCAT(J38:U38),'Récap.'!B$4:B$55,0)),"",_xlfn.CONCAT(J38:U38))</f>
        <v/>
      </c>
      <c r="J38" s="4" t="str">
        <f aca="false">IF(ISNUMBER(MATCH($C38,'jan.'!$B$5:$B$24,0)),$C38,"")</f>
        <v/>
      </c>
      <c r="K38" s="4" t="str">
        <f aca="false">IF(ISNUMBER(MATCH($C38,$J38:J38,0)),"",IF(ISNUMBER(MATCH($C38,'fév.'!$B$5:$B$24,0)),$C38,""))</f>
        <v/>
      </c>
      <c r="L38" s="4" t="str">
        <f aca="false">IF(ISNUMBER(MATCH($C38,$J38:K38,0)),"",IF(ISNUMBER(MATCH($C38,mars!$B$5:$B$24,0)),$C38,""))</f>
        <v/>
      </c>
      <c r="M38" s="4" t="str">
        <f aca="false">IF(ISNUMBER(MATCH($C38,$J38:L38,0)),"",IF(ISNUMBER(MATCH($C38,'avr.'!$B$5:$B$24,0)),$C38,""))</f>
        <v/>
      </c>
      <c r="N38" s="4" t="str">
        <f aca="false">IF(ISNUMBER(MATCH($C38,$J38:M38,0)),"",IF(ISNUMBER(MATCH($C38,mai!$B$5:$B$24,0)),$C38,""))</f>
        <v/>
      </c>
      <c r="O38" s="4" t="str">
        <f aca="false">IF(ISNUMBER(MATCH($C38,$J38:N38,0)),"",IF(ISNUMBER(MATCH($C38,juin!$B$5:$B$24,0)),$C38,""))</f>
        <v/>
      </c>
      <c r="P38" s="4" t="str">
        <f aca="false">IF(ISNUMBER(MATCH($C38,$J38:O38,0)),"",IF(ISNUMBER(MATCH($C38,'juil.'!$B$5:$B$24,0)),$C38,""))</f>
        <v/>
      </c>
      <c r="Q38" s="4" t="str">
        <f aca="false">IF(ISNUMBER(MATCH($C38,$J38:P38,0)),"",IF(ISNUMBER(MATCH($C38,août!$B$5:$B$24,0)),$C38,""))</f>
        <v/>
      </c>
      <c r="R38" s="4" t="str">
        <f aca="false">IF(ISNUMBER(MATCH($C38,$J38:Q38,0)),"",IF(ISNUMBER(MATCH($C38,'sept.'!$B$5:$B$24,0)),$C38,""))</f>
        <v/>
      </c>
      <c r="S38" s="4" t="str">
        <f aca="false">IF(ISNUMBER(MATCH($C38,$J38:R38,0)),"",IF(ISNUMBER(MATCH($C38,'oct.'!$B$5:$B$24,0)),$C38,""))</f>
        <v/>
      </c>
      <c r="T38" s="4" t="str">
        <f aca="false">IF(ISNUMBER(MATCH($C38,$J38:S38,0)),"",IF(ISNUMBER(MATCH($C38,'nov.'!$B$5:$B$24,0)),$C38,""))</f>
        <v/>
      </c>
      <c r="U38" s="4" t="str">
        <f aca="false">IF(ISNUMBER(MATCH($C38,$J38:T38,0)),"",IF(ISNUMBER(MATCH($C38,'déc.'!$B$5:$B$24,0)),$C38,""))</f>
        <v/>
      </c>
    </row>
    <row r="39" customFormat="false" ht="13.8" hidden="false" customHeight="false" outlineLevel="0" collapsed="false">
      <c r="C39" s="5" t="s">
        <v>55</v>
      </c>
      <c r="I39" s="4" t="str">
        <f aca="false">IF(ISNUMBER(MATCH(_xlfn.CONCAT(J39:U39),'Récap.'!B$4:B$55,0)),"",_xlfn.CONCAT(J39:U39))</f>
        <v/>
      </c>
      <c r="J39" s="4" t="str">
        <f aca="false">IF(ISNUMBER(MATCH($C39,'jan.'!$B$5:$B$24,0)),$C39,"")</f>
        <v/>
      </c>
      <c r="K39" s="4" t="str">
        <f aca="false">IF(ISNUMBER(MATCH($C39,$J39:J39,0)),"",IF(ISNUMBER(MATCH($C39,'fév.'!$B$5:$B$24,0)),$C39,""))</f>
        <v/>
      </c>
      <c r="L39" s="4" t="str">
        <f aca="false">IF(ISNUMBER(MATCH($C39,$J39:K39,0)),"",IF(ISNUMBER(MATCH($C39,mars!$B$5:$B$24,0)),$C39,""))</f>
        <v/>
      </c>
      <c r="M39" s="4" t="str">
        <f aca="false">IF(ISNUMBER(MATCH($C39,$J39:L39,0)),"",IF(ISNUMBER(MATCH($C39,'avr.'!$B$5:$B$24,0)),$C39,""))</f>
        <v/>
      </c>
      <c r="N39" s="4" t="str">
        <f aca="false">IF(ISNUMBER(MATCH($C39,$J39:M39,0)),"",IF(ISNUMBER(MATCH($C39,mai!$B$5:$B$24,0)),$C39,""))</f>
        <v/>
      </c>
      <c r="O39" s="4" t="str">
        <f aca="false">IF(ISNUMBER(MATCH($C39,$J39:N39,0)),"",IF(ISNUMBER(MATCH($C39,juin!$B$5:$B$24,0)),$C39,""))</f>
        <v/>
      </c>
      <c r="P39" s="4" t="str">
        <f aca="false">IF(ISNUMBER(MATCH($C39,$J39:O39,0)),"",IF(ISNUMBER(MATCH($C39,'juil.'!$B$5:$B$24,0)),$C39,""))</f>
        <v/>
      </c>
      <c r="Q39" s="4" t="str">
        <f aca="false">IF(ISNUMBER(MATCH($C39,$J39:P39,0)),"",IF(ISNUMBER(MATCH($C39,août!$B$5:$B$24,0)),$C39,""))</f>
        <v/>
      </c>
      <c r="R39" s="4" t="str">
        <f aca="false">IF(ISNUMBER(MATCH($C39,$J39:Q39,0)),"",IF(ISNUMBER(MATCH($C39,'sept.'!$B$5:$B$24,0)),$C39,""))</f>
        <v/>
      </c>
      <c r="S39" s="4" t="str">
        <f aca="false">IF(ISNUMBER(MATCH($C39,$J39:R39,0)),"",IF(ISNUMBER(MATCH($C39,'oct.'!$B$5:$B$24,0)),$C39,""))</f>
        <v/>
      </c>
      <c r="T39" s="4" t="str">
        <f aca="false">IF(ISNUMBER(MATCH($C39,$J39:S39,0)),"",IF(ISNUMBER(MATCH($C39,'nov.'!$B$5:$B$24,0)),$C39,""))</f>
        <v/>
      </c>
      <c r="U39" s="4" t="str">
        <f aca="false">IF(ISNUMBER(MATCH($C39,$J39:T39,0)),"",IF(ISNUMBER(MATCH($C39,'déc.'!$B$5:$B$24,0)),$C39,""))</f>
        <v/>
      </c>
    </row>
    <row r="40" customFormat="false" ht="13.8" hidden="false" customHeight="false" outlineLevel="0" collapsed="false">
      <c r="C40" s="5" t="s">
        <v>56</v>
      </c>
      <c r="I40" s="4" t="str">
        <f aca="false">IF(ISNUMBER(MATCH(_xlfn.CONCAT(J40:U40),'Récap.'!B$4:B$55,0)),"",_xlfn.CONCAT(J40:U40))</f>
        <v/>
      </c>
      <c r="J40" s="4" t="str">
        <f aca="false">IF(ISNUMBER(MATCH($C40,'jan.'!$B$5:$B$24,0)),$C40,"")</f>
        <v/>
      </c>
      <c r="K40" s="4" t="str">
        <f aca="false">IF(ISNUMBER(MATCH($C40,$J40:J40,0)),"",IF(ISNUMBER(MATCH($C40,'fév.'!$B$5:$B$24,0)),$C40,""))</f>
        <v/>
      </c>
      <c r="L40" s="4" t="str">
        <f aca="false">IF(ISNUMBER(MATCH($C40,$J40:K40,0)),"",IF(ISNUMBER(MATCH($C40,mars!$B$5:$B$24,0)),$C40,""))</f>
        <v/>
      </c>
      <c r="M40" s="4" t="str">
        <f aca="false">IF(ISNUMBER(MATCH($C40,$J40:L40,0)),"",IF(ISNUMBER(MATCH($C40,'avr.'!$B$5:$B$24,0)),$C40,""))</f>
        <v/>
      </c>
      <c r="N40" s="4" t="str">
        <f aca="false">IF(ISNUMBER(MATCH($C40,$J40:M40,0)),"",IF(ISNUMBER(MATCH($C40,mai!$B$5:$B$24,0)),$C40,""))</f>
        <v/>
      </c>
      <c r="O40" s="4" t="str">
        <f aca="false">IF(ISNUMBER(MATCH($C40,$J40:N40,0)),"",IF(ISNUMBER(MATCH($C40,juin!$B$5:$B$24,0)),$C40,""))</f>
        <v/>
      </c>
      <c r="P40" s="4" t="str">
        <f aca="false">IF(ISNUMBER(MATCH($C40,$J40:O40,0)),"",IF(ISNUMBER(MATCH($C40,'juil.'!$B$5:$B$24,0)),$C40,""))</f>
        <v/>
      </c>
      <c r="Q40" s="4" t="str">
        <f aca="false">IF(ISNUMBER(MATCH($C40,$J40:P40,0)),"",IF(ISNUMBER(MATCH($C40,août!$B$5:$B$24,0)),$C40,""))</f>
        <v/>
      </c>
      <c r="R40" s="4" t="str">
        <f aca="false">IF(ISNUMBER(MATCH($C40,$J40:Q40,0)),"",IF(ISNUMBER(MATCH($C40,'sept.'!$B$5:$B$24,0)),$C40,""))</f>
        <v/>
      </c>
      <c r="S40" s="4" t="str">
        <f aca="false">IF(ISNUMBER(MATCH($C40,$J40:R40,0)),"",IF(ISNUMBER(MATCH($C40,'oct.'!$B$5:$B$24,0)),$C40,""))</f>
        <v/>
      </c>
      <c r="T40" s="4" t="str">
        <f aca="false">IF(ISNUMBER(MATCH($C40,$J40:S40,0)),"",IF(ISNUMBER(MATCH($C40,'nov.'!$B$5:$B$24,0)),$C40,""))</f>
        <v/>
      </c>
      <c r="U40" s="4" t="str">
        <f aca="false">IF(ISNUMBER(MATCH($C40,$J40:T40,0)),"",IF(ISNUMBER(MATCH($C40,'déc.'!$B$5:$B$24,0)),$C40,""))</f>
        <v/>
      </c>
    </row>
    <row r="41" customFormat="false" ht="13.8" hidden="false" customHeight="false" outlineLevel="0" collapsed="false">
      <c r="C41" s="5" t="s">
        <v>57</v>
      </c>
      <c r="I41" s="4" t="str">
        <f aca="false">IF(ISNUMBER(MATCH(_xlfn.CONCAT(J41:U41),'Récap.'!B$4:B$55,0)),"",_xlfn.CONCAT(J41:U41))</f>
        <v/>
      </c>
      <c r="J41" s="4" t="str">
        <f aca="false">IF(ISNUMBER(MATCH($C41,'jan.'!$B$5:$B$24,0)),$C41,"")</f>
        <v/>
      </c>
      <c r="K41" s="4" t="str">
        <f aca="false">IF(ISNUMBER(MATCH($C41,$J41:J41,0)),"",IF(ISNUMBER(MATCH($C41,'fév.'!$B$5:$B$24,0)),$C41,""))</f>
        <v/>
      </c>
      <c r="L41" s="4" t="str">
        <f aca="false">IF(ISNUMBER(MATCH($C41,$J41:K41,0)),"",IF(ISNUMBER(MATCH($C41,mars!$B$5:$B$24,0)),$C41,""))</f>
        <v/>
      </c>
      <c r="M41" s="4" t="str">
        <f aca="false">IF(ISNUMBER(MATCH($C41,$J41:L41,0)),"",IF(ISNUMBER(MATCH($C41,'avr.'!$B$5:$B$24,0)),$C41,""))</f>
        <v/>
      </c>
      <c r="N41" s="4" t="str">
        <f aca="false">IF(ISNUMBER(MATCH($C41,$J41:M41,0)),"",IF(ISNUMBER(MATCH($C41,mai!$B$5:$B$24,0)),$C41,""))</f>
        <v/>
      </c>
      <c r="O41" s="4" t="str">
        <f aca="false">IF(ISNUMBER(MATCH($C41,$J41:N41,0)),"",IF(ISNUMBER(MATCH($C41,juin!$B$5:$B$24,0)),$C41,""))</f>
        <v/>
      </c>
      <c r="P41" s="4" t="str">
        <f aca="false">IF(ISNUMBER(MATCH($C41,$J41:O41,0)),"",IF(ISNUMBER(MATCH($C41,'juil.'!$B$5:$B$24,0)),$C41,""))</f>
        <v/>
      </c>
      <c r="Q41" s="4" t="str">
        <f aca="false">IF(ISNUMBER(MATCH($C41,$J41:P41,0)),"",IF(ISNUMBER(MATCH($C41,août!$B$5:$B$24,0)),$C41,""))</f>
        <v/>
      </c>
      <c r="R41" s="4" t="str">
        <f aca="false">IF(ISNUMBER(MATCH($C41,$J41:Q41,0)),"",IF(ISNUMBER(MATCH($C41,'sept.'!$B$5:$B$24,0)),$C41,""))</f>
        <v/>
      </c>
      <c r="S41" s="4" t="str">
        <f aca="false">IF(ISNUMBER(MATCH($C41,$J41:R41,0)),"",IF(ISNUMBER(MATCH($C41,'oct.'!$B$5:$B$24,0)),$C41,""))</f>
        <v/>
      </c>
      <c r="T41" s="4" t="str">
        <f aca="false">IF(ISNUMBER(MATCH($C41,$J41:S41,0)),"",IF(ISNUMBER(MATCH($C41,'nov.'!$B$5:$B$24,0)),$C41,""))</f>
        <v/>
      </c>
      <c r="U41" s="4" t="str">
        <f aca="false">IF(ISNUMBER(MATCH($C41,$J41:T41,0)),"",IF(ISNUMBER(MATCH($C41,'déc.'!$B$5:$B$24,0)),$C41,""))</f>
        <v/>
      </c>
    </row>
    <row r="42" customFormat="false" ht="13.8" hidden="false" customHeight="false" outlineLevel="0" collapsed="false">
      <c r="C42" s="5" t="s">
        <v>58</v>
      </c>
      <c r="I42" s="4" t="str">
        <f aca="false">IF(ISNUMBER(MATCH(_xlfn.CONCAT(J42:U42),'Récap.'!B$4:B$55,0)),"",_xlfn.CONCAT(J42:U42))</f>
        <v/>
      </c>
      <c r="J42" s="4" t="str">
        <f aca="false">IF(ISNUMBER(MATCH($C42,'jan.'!$B$5:$B$24,0)),$C42,"")</f>
        <v>Agent 39</v>
      </c>
      <c r="K42" s="4" t="str">
        <f aca="false">IF(ISNUMBER(MATCH($C42,$J42:J42,0)),"",IF(ISNUMBER(MATCH($C42,'fév.'!$B$5:$B$24,0)),$C42,""))</f>
        <v/>
      </c>
      <c r="L42" s="4" t="str">
        <f aca="false">IF(ISNUMBER(MATCH($C42,$J42:K42,0)),"",IF(ISNUMBER(MATCH($C42,mars!$B$5:$B$24,0)),$C42,""))</f>
        <v/>
      </c>
      <c r="M42" s="4" t="str">
        <f aca="false">IF(ISNUMBER(MATCH($C42,$J42:L42,0)),"",IF(ISNUMBER(MATCH($C42,'avr.'!$B$5:$B$24,0)),$C42,""))</f>
        <v/>
      </c>
      <c r="N42" s="4" t="str">
        <f aca="false">IF(ISNUMBER(MATCH($C42,$J42:M42,0)),"",IF(ISNUMBER(MATCH($C42,mai!$B$5:$B$24,0)),$C42,""))</f>
        <v/>
      </c>
      <c r="O42" s="4" t="str">
        <f aca="false">IF(ISNUMBER(MATCH($C42,$J42:N42,0)),"",IF(ISNUMBER(MATCH($C42,juin!$B$5:$B$24,0)),$C42,""))</f>
        <v/>
      </c>
      <c r="P42" s="4" t="str">
        <f aca="false">IF(ISNUMBER(MATCH($C42,$J42:O42,0)),"",IF(ISNUMBER(MATCH($C42,'juil.'!$B$5:$B$24,0)),$C42,""))</f>
        <v/>
      </c>
      <c r="Q42" s="4" t="str">
        <f aca="false">IF(ISNUMBER(MATCH($C42,$J42:P42,0)),"",IF(ISNUMBER(MATCH($C42,août!$B$5:$B$24,0)),$C42,""))</f>
        <v/>
      </c>
      <c r="R42" s="4" t="str">
        <f aca="false">IF(ISNUMBER(MATCH($C42,$J42:Q42,0)),"",IF(ISNUMBER(MATCH($C42,'sept.'!$B$5:$B$24,0)),$C42,""))</f>
        <v/>
      </c>
      <c r="S42" s="4" t="str">
        <f aca="false">IF(ISNUMBER(MATCH($C42,$J42:R42,0)),"",IF(ISNUMBER(MATCH($C42,'oct.'!$B$5:$B$24,0)),$C42,""))</f>
        <v/>
      </c>
      <c r="T42" s="4" t="str">
        <f aca="false">IF(ISNUMBER(MATCH($C42,$J42:S42,0)),"",IF(ISNUMBER(MATCH($C42,'nov.'!$B$5:$B$24,0)),$C42,""))</f>
        <v/>
      </c>
      <c r="U42" s="4" t="str">
        <f aca="false">IF(ISNUMBER(MATCH($C42,$J42:T42,0)),"",IF(ISNUMBER(MATCH($C42,'déc.'!$B$5:$B$24,0)),$C42,""))</f>
        <v/>
      </c>
    </row>
    <row r="43" customFormat="false" ht="13.8" hidden="false" customHeight="false" outlineLevel="0" collapsed="false">
      <c r="C43" s="5" t="s">
        <v>59</v>
      </c>
      <c r="I43" s="4" t="str">
        <f aca="false">IF(ISNUMBER(MATCH(_xlfn.CONCAT(J43:U43),'Récap.'!B$4:B$55,0)),"",_xlfn.CONCAT(J43:U43))</f>
        <v/>
      </c>
      <c r="J43" s="4" t="str">
        <f aca="false">IF(ISNUMBER(MATCH($C43,'jan.'!$B$5:$B$24,0)),$C43,"")</f>
        <v/>
      </c>
      <c r="K43" s="4" t="str">
        <f aca="false">IF(ISNUMBER(MATCH($C43,$J43:J43,0)),"",IF(ISNUMBER(MATCH($C43,'fév.'!$B$5:$B$24,0)),$C43,""))</f>
        <v/>
      </c>
      <c r="L43" s="4" t="str">
        <f aca="false">IF(ISNUMBER(MATCH($C43,$J43:K43,0)),"",IF(ISNUMBER(MATCH($C43,mars!$B$5:$B$24,0)),$C43,""))</f>
        <v/>
      </c>
      <c r="M43" s="4" t="str">
        <f aca="false">IF(ISNUMBER(MATCH($C43,$J43:L43,0)),"",IF(ISNUMBER(MATCH($C43,'avr.'!$B$5:$B$24,0)),$C43,""))</f>
        <v/>
      </c>
      <c r="N43" s="4" t="str">
        <f aca="false">IF(ISNUMBER(MATCH($C43,$J43:M43,0)),"",IF(ISNUMBER(MATCH($C43,mai!$B$5:$B$24,0)),$C43,""))</f>
        <v/>
      </c>
      <c r="O43" s="4" t="str">
        <f aca="false">IF(ISNUMBER(MATCH($C43,$J43:N43,0)),"",IF(ISNUMBER(MATCH($C43,juin!$B$5:$B$24,0)),$C43,""))</f>
        <v/>
      </c>
      <c r="P43" s="4" t="str">
        <f aca="false">IF(ISNUMBER(MATCH($C43,$J43:O43,0)),"",IF(ISNUMBER(MATCH($C43,'juil.'!$B$5:$B$24,0)),$C43,""))</f>
        <v/>
      </c>
      <c r="Q43" s="4" t="str">
        <f aca="false">IF(ISNUMBER(MATCH($C43,$J43:P43,0)),"",IF(ISNUMBER(MATCH($C43,août!$B$5:$B$24,0)),$C43,""))</f>
        <v/>
      </c>
      <c r="R43" s="4" t="str">
        <f aca="false">IF(ISNUMBER(MATCH($C43,$J43:Q43,0)),"",IF(ISNUMBER(MATCH($C43,'sept.'!$B$5:$B$24,0)),$C43,""))</f>
        <v/>
      </c>
      <c r="S43" s="4" t="str">
        <f aca="false">IF(ISNUMBER(MATCH($C43,$J43:R43,0)),"",IF(ISNUMBER(MATCH($C43,'oct.'!$B$5:$B$24,0)),$C43,""))</f>
        <v/>
      </c>
      <c r="T43" s="4" t="str">
        <f aca="false">IF(ISNUMBER(MATCH($C43,$J43:S43,0)),"",IF(ISNUMBER(MATCH($C43,'nov.'!$B$5:$B$24,0)),$C43,""))</f>
        <v/>
      </c>
      <c r="U43" s="4" t="str">
        <f aca="false">IF(ISNUMBER(MATCH($C43,$J43:T43,0)),"",IF(ISNUMBER(MATCH($C43,'déc.'!$B$5:$B$24,0)),$C43,""))</f>
        <v/>
      </c>
    </row>
    <row r="44" customFormat="false" ht="13.8" hidden="false" customHeight="false" outlineLevel="0" collapsed="false">
      <c r="C44" s="5" t="s">
        <v>60</v>
      </c>
      <c r="I44" s="4" t="str">
        <f aca="false">IF(ISNUMBER(MATCH(_xlfn.CONCAT(J44:U44),'Récap.'!B$4:B$55,0)),"",_xlfn.CONCAT(J44:U44))</f>
        <v/>
      </c>
      <c r="J44" s="4" t="str">
        <f aca="false">IF(ISNUMBER(MATCH($C44,'jan.'!$B$5:$B$24,0)),$C44,"")</f>
        <v/>
      </c>
      <c r="K44" s="4" t="str">
        <f aca="false">IF(ISNUMBER(MATCH($C44,$J44:J44,0)),"",IF(ISNUMBER(MATCH($C44,'fév.'!$B$5:$B$24,0)),$C44,""))</f>
        <v/>
      </c>
      <c r="L44" s="4" t="str">
        <f aca="false">IF(ISNUMBER(MATCH($C44,$J44:K44,0)),"",IF(ISNUMBER(MATCH($C44,mars!$B$5:$B$24,0)),$C44,""))</f>
        <v/>
      </c>
      <c r="M44" s="4" t="str">
        <f aca="false">IF(ISNUMBER(MATCH($C44,$J44:L44,0)),"",IF(ISNUMBER(MATCH($C44,'avr.'!$B$5:$B$24,0)),$C44,""))</f>
        <v/>
      </c>
      <c r="N44" s="4" t="str">
        <f aca="false">IF(ISNUMBER(MATCH($C44,$J44:M44,0)),"",IF(ISNUMBER(MATCH($C44,mai!$B$5:$B$24,0)),$C44,""))</f>
        <v/>
      </c>
      <c r="O44" s="4" t="str">
        <f aca="false">IF(ISNUMBER(MATCH($C44,$J44:N44,0)),"",IF(ISNUMBER(MATCH($C44,juin!$B$5:$B$24,0)),$C44,""))</f>
        <v/>
      </c>
      <c r="P44" s="4" t="str">
        <f aca="false">IF(ISNUMBER(MATCH($C44,$J44:O44,0)),"",IF(ISNUMBER(MATCH($C44,'juil.'!$B$5:$B$24,0)),$C44,""))</f>
        <v/>
      </c>
      <c r="Q44" s="4" t="str">
        <f aca="false">IF(ISNUMBER(MATCH($C44,$J44:P44,0)),"",IF(ISNUMBER(MATCH($C44,août!$B$5:$B$24,0)),$C44,""))</f>
        <v/>
      </c>
      <c r="R44" s="4" t="str">
        <f aca="false">IF(ISNUMBER(MATCH($C44,$J44:Q44,0)),"",IF(ISNUMBER(MATCH($C44,'sept.'!$B$5:$B$24,0)),$C44,""))</f>
        <v/>
      </c>
      <c r="S44" s="4" t="str">
        <f aca="false">IF(ISNUMBER(MATCH($C44,$J44:R44,0)),"",IF(ISNUMBER(MATCH($C44,'oct.'!$B$5:$B$24,0)),$C44,""))</f>
        <v/>
      </c>
      <c r="T44" s="4" t="str">
        <f aca="false">IF(ISNUMBER(MATCH($C44,$J44:S44,0)),"",IF(ISNUMBER(MATCH($C44,'nov.'!$B$5:$B$24,0)),$C44,""))</f>
        <v/>
      </c>
      <c r="U44" s="4" t="str">
        <f aca="false">IF(ISNUMBER(MATCH($C44,$J44:T44,0)),"",IF(ISNUMBER(MATCH($C44,'déc.'!$B$5:$B$24,0)),$C44,""))</f>
        <v/>
      </c>
    </row>
    <row r="45" customFormat="false" ht="13.8" hidden="false" customHeight="false" outlineLevel="0" collapsed="false">
      <c r="C45" s="5" t="s">
        <v>61</v>
      </c>
      <c r="I45" s="4" t="str">
        <f aca="false">IF(ISNUMBER(MATCH(_xlfn.CONCAT(J45:U45),'Récap.'!B$4:B$55,0)),"",_xlfn.CONCAT(J45:U45))</f>
        <v/>
      </c>
      <c r="J45" s="4" t="str">
        <f aca="false">IF(ISNUMBER(MATCH($C45,'jan.'!$B$5:$B$24,0)),$C45,"")</f>
        <v/>
      </c>
      <c r="K45" s="4" t="str">
        <f aca="false">IF(ISNUMBER(MATCH($C45,$J45:J45,0)),"",IF(ISNUMBER(MATCH($C45,'fév.'!$B$5:$B$24,0)),$C45,""))</f>
        <v/>
      </c>
      <c r="L45" s="4" t="str">
        <f aca="false">IF(ISNUMBER(MATCH($C45,$J45:K45,0)),"",IF(ISNUMBER(MATCH($C45,mars!$B$5:$B$24,0)),$C45,""))</f>
        <v/>
      </c>
      <c r="M45" s="4" t="str">
        <f aca="false">IF(ISNUMBER(MATCH($C45,$J45:L45,0)),"",IF(ISNUMBER(MATCH($C45,'avr.'!$B$5:$B$24,0)),$C45,""))</f>
        <v/>
      </c>
      <c r="N45" s="4" t="str">
        <f aca="false">IF(ISNUMBER(MATCH($C45,$J45:M45,0)),"",IF(ISNUMBER(MATCH($C45,mai!$B$5:$B$24,0)),$C45,""))</f>
        <v/>
      </c>
      <c r="O45" s="4" t="str">
        <f aca="false">IF(ISNUMBER(MATCH($C45,$J45:N45,0)),"",IF(ISNUMBER(MATCH($C45,juin!$B$5:$B$24,0)),$C45,""))</f>
        <v/>
      </c>
      <c r="P45" s="4" t="str">
        <f aca="false">IF(ISNUMBER(MATCH($C45,$J45:O45,0)),"",IF(ISNUMBER(MATCH($C45,'juil.'!$B$5:$B$24,0)),$C45,""))</f>
        <v/>
      </c>
      <c r="Q45" s="4" t="str">
        <f aca="false">IF(ISNUMBER(MATCH($C45,$J45:P45,0)),"",IF(ISNUMBER(MATCH($C45,août!$B$5:$B$24,0)),$C45,""))</f>
        <v/>
      </c>
      <c r="R45" s="4" t="str">
        <f aca="false">IF(ISNUMBER(MATCH($C45,$J45:Q45,0)),"",IF(ISNUMBER(MATCH($C45,'sept.'!$B$5:$B$24,0)),$C45,""))</f>
        <v/>
      </c>
      <c r="S45" s="4" t="str">
        <f aca="false">IF(ISNUMBER(MATCH($C45,$J45:R45,0)),"",IF(ISNUMBER(MATCH($C45,'oct.'!$B$5:$B$24,0)),$C45,""))</f>
        <v/>
      </c>
      <c r="T45" s="4" t="str">
        <f aca="false">IF(ISNUMBER(MATCH($C45,$J45:S45,0)),"",IF(ISNUMBER(MATCH($C45,'nov.'!$B$5:$B$24,0)),$C45,""))</f>
        <v/>
      </c>
      <c r="U45" s="4" t="str">
        <f aca="false">IF(ISNUMBER(MATCH($C45,$J45:T45,0)),"",IF(ISNUMBER(MATCH($C45,'déc.'!$B$5:$B$24,0)),$C45,""))</f>
        <v/>
      </c>
    </row>
    <row r="46" customFormat="false" ht="13.8" hidden="false" customHeight="false" outlineLevel="0" collapsed="false">
      <c r="C46" s="5" t="s">
        <v>62</v>
      </c>
      <c r="I46" s="4" t="str">
        <f aca="false">IF(ISNUMBER(MATCH(_xlfn.CONCAT(J46:U46),'Récap.'!B$4:B$55,0)),"",_xlfn.CONCAT(J46:U46))</f>
        <v/>
      </c>
      <c r="J46" s="4" t="str">
        <f aca="false">IF(ISNUMBER(MATCH($C46,'jan.'!$B$5:$B$24,0)),$C46,"")</f>
        <v/>
      </c>
      <c r="K46" s="4" t="str">
        <f aca="false">IF(ISNUMBER(MATCH($C46,$J46:J46,0)),"",IF(ISNUMBER(MATCH($C46,'fév.'!$B$5:$B$24,0)),$C46,""))</f>
        <v/>
      </c>
      <c r="L46" s="4" t="str">
        <f aca="false">IF(ISNUMBER(MATCH($C46,$J46:K46,0)),"",IF(ISNUMBER(MATCH($C46,mars!$B$5:$B$24,0)),$C46,""))</f>
        <v/>
      </c>
      <c r="M46" s="4" t="str">
        <f aca="false">IF(ISNUMBER(MATCH($C46,$J46:L46,0)),"",IF(ISNUMBER(MATCH($C46,'avr.'!$B$5:$B$24,0)),$C46,""))</f>
        <v/>
      </c>
      <c r="N46" s="4" t="str">
        <f aca="false">IF(ISNUMBER(MATCH($C46,$J46:M46,0)),"",IF(ISNUMBER(MATCH($C46,mai!$B$5:$B$24,0)),$C46,""))</f>
        <v/>
      </c>
      <c r="O46" s="4" t="str">
        <f aca="false">IF(ISNUMBER(MATCH($C46,$J46:N46,0)),"",IF(ISNUMBER(MATCH($C46,juin!$B$5:$B$24,0)),$C46,""))</f>
        <v/>
      </c>
      <c r="P46" s="4" t="str">
        <f aca="false">IF(ISNUMBER(MATCH($C46,$J46:O46,0)),"",IF(ISNUMBER(MATCH($C46,'juil.'!$B$5:$B$24,0)),$C46,""))</f>
        <v/>
      </c>
      <c r="Q46" s="4" t="str">
        <f aca="false">IF(ISNUMBER(MATCH($C46,$J46:P46,0)),"",IF(ISNUMBER(MATCH($C46,août!$B$5:$B$24,0)),$C46,""))</f>
        <v/>
      </c>
      <c r="R46" s="4" t="str">
        <f aca="false">IF(ISNUMBER(MATCH($C46,$J46:Q46,0)),"",IF(ISNUMBER(MATCH($C46,'sept.'!$B$5:$B$24,0)),$C46,""))</f>
        <v/>
      </c>
      <c r="S46" s="4" t="str">
        <f aca="false">IF(ISNUMBER(MATCH($C46,$J46:R46,0)),"",IF(ISNUMBER(MATCH($C46,'oct.'!$B$5:$B$24,0)),$C46,""))</f>
        <v/>
      </c>
      <c r="T46" s="4" t="str">
        <f aca="false">IF(ISNUMBER(MATCH($C46,$J46:S46,0)),"",IF(ISNUMBER(MATCH($C46,'nov.'!$B$5:$B$24,0)),$C46,""))</f>
        <v/>
      </c>
      <c r="U46" s="4" t="str">
        <f aca="false">IF(ISNUMBER(MATCH($C46,$J46:T46,0)),"",IF(ISNUMBER(MATCH($C46,'déc.'!$B$5:$B$24,0)),$C46,""))</f>
        <v/>
      </c>
    </row>
    <row r="47" customFormat="false" ht="13.8" hidden="false" customHeight="false" outlineLevel="0" collapsed="false">
      <c r="C47" s="5" t="s">
        <v>63</v>
      </c>
      <c r="I47" s="4" t="str">
        <f aca="false">IF(ISNUMBER(MATCH(_xlfn.CONCAT(J47:U47),'Récap.'!B$4:B$55,0)),"",_xlfn.CONCAT(J47:U47))</f>
        <v/>
      </c>
      <c r="J47" s="4" t="str">
        <f aca="false">IF(ISNUMBER(MATCH($C47,'jan.'!$B$5:$B$24,0)),$C47,"")</f>
        <v/>
      </c>
      <c r="K47" s="4" t="str">
        <f aca="false">IF(ISNUMBER(MATCH($C47,$J47:J47,0)),"",IF(ISNUMBER(MATCH($C47,'fév.'!$B$5:$B$24,0)),$C47,""))</f>
        <v/>
      </c>
      <c r="L47" s="4" t="str">
        <f aca="false">IF(ISNUMBER(MATCH($C47,$J47:K47,0)),"",IF(ISNUMBER(MATCH($C47,mars!$B$5:$B$24,0)),$C47,""))</f>
        <v/>
      </c>
      <c r="M47" s="4" t="str">
        <f aca="false">IF(ISNUMBER(MATCH($C47,$J47:L47,0)),"",IF(ISNUMBER(MATCH($C47,'avr.'!$B$5:$B$24,0)),$C47,""))</f>
        <v/>
      </c>
      <c r="N47" s="4" t="str">
        <f aca="false">IF(ISNUMBER(MATCH($C47,$J47:M47,0)),"",IF(ISNUMBER(MATCH($C47,mai!$B$5:$B$24,0)),$C47,""))</f>
        <v/>
      </c>
      <c r="O47" s="4" t="str">
        <f aca="false">IF(ISNUMBER(MATCH($C47,$J47:N47,0)),"",IF(ISNUMBER(MATCH($C47,juin!$B$5:$B$24,0)),$C47,""))</f>
        <v/>
      </c>
      <c r="P47" s="4" t="str">
        <f aca="false">IF(ISNUMBER(MATCH($C47,$J47:O47,0)),"",IF(ISNUMBER(MATCH($C47,'juil.'!$B$5:$B$24,0)),$C47,""))</f>
        <v/>
      </c>
      <c r="Q47" s="4" t="str">
        <f aca="false">IF(ISNUMBER(MATCH($C47,$J47:P47,0)),"",IF(ISNUMBER(MATCH($C47,août!$B$5:$B$24,0)),$C47,""))</f>
        <v/>
      </c>
      <c r="R47" s="4" t="str">
        <f aca="false">IF(ISNUMBER(MATCH($C47,$J47:Q47,0)),"",IF(ISNUMBER(MATCH($C47,'sept.'!$B$5:$B$24,0)),$C47,""))</f>
        <v/>
      </c>
      <c r="S47" s="4" t="str">
        <f aca="false">IF(ISNUMBER(MATCH($C47,$J47:R47,0)),"",IF(ISNUMBER(MATCH($C47,'oct.'!$B$5:$B$24,0)),$C47,""))</f>
        <v/>
      </c>
      <c r="T47" s="4" t="str">
        <f aca="false">IF(ISNUMBER(MATCH($C47,$J47:S47,0)),"",IF(ISNUMBER(MATCH($C47,'nov.'!$B$5:$B$24,0)),$C47,""))</f>
        <v/>
      </c>
      <c r="U47" s="4" t="str">
        <f aca="false">IF(ISNUMBER(MATCH($C47,$J47:T47,0)),"",IF(ISNUMBER(MATCH($C47,'déc.'!$B$5:$B$24,0)),$C47,""))</f>
        <v/>
      </c>
    </row>
    <row r="48" customFormat="false" ht="13.8" hidden="false" customHeight="false" outlineLevel="0" collapsed="false">
      <c r="C48" s="5" t="s">
        <v>64</v>
      </c>
      <c r="I48" s="4" t="str">
        <f aca="false">IF(ISNUMBER(MATCH(_xlfn.CONCAT(J48:U48),'Récap.'!B$4:B$55,0)),"",_xlfn.CONCAT(J48:U48))</f>
        <v/>
      </c>
      <c r="J48" s="4" t="str">
        <f aca="false">IF(ISNUMBER(MATCH($C48,'jan.'!$B$5:$B$24,0)),$C48,"")</f>
        <v/>
      </c>
      <c r="K48" s="4" t="str">
        <f aca="false">IF(ISNUMBER(MATCH($C48,$J48:J48,0)),"",IF(ISNUMBER(MATCH($C48,'fév.'!$B$5:$B$24,0)),$C48,""))</f>
        <v/>
      </c>
      <c r="L48" s="4" t="str">
        <f aca="false">IF(ISNUMBER(MATCH($C48,$J48:K48,0)),"",IF(ISNUMBER(MATCH($C48,mars!$B$5:$B$24,0)),$C48,""))</f>
        <v/>
      </c>
      <c r="M48" s="4" t="str">
        <f aca="false">IF(ISNUMBER(MATCH($C48,$J48:L48,0)),"",IF(ISNUMBER(MATCH($C48,'avr.'!$B$5:$B$24,0)),$C48,""))</f>
        <v/>
      </c>
      <c r="N48" s="4" t="str">
        <f aca="false">IF(ISNUMBER(MATCH($C48,$J48:M48,0)),"",IF(ISNUMBER(MATCH($C48,mai!$B$5:$B$24,0)),$C48,""))</f>
        <v/>
      </c>
      <c r="O48" s="4" t="str">
        <f aca="false">IF(ISNUMBER(MATCH($C48,$J48:N48,0)),"",IF(ISNUMBER(MATCH($C48,juin!$B$5:$B$24,0)),$C48,""))</f>
        <v/>
      </c>
      <c r="P48" s="4" t="str">
        <f aca="false">IF(ISNUMBER(MATCH($C48,$J48:O48,0)),"",IF(ISNUMBER(MATCH($C48,'juil.'!$B$5:$B$24,0)),$C48,""))</f>
        <v/>
      </c>
      <c r="Q48" s="4" t="str">
        <f aca="false">IF(ISNUMBER(MATCH($C48,$J48:P48,0)),"",IF(ISNUMBER(MATCH($C48,août!$B$5:$B$24,0)),$C48,""))</f>
        <v/>
      </c>
      <c r="R48" s="4" t="str">
        <f aca="false">IF(ISNUMBER(MATCH($C48,$J48:Q48,0)),"",IF(ISNUMBER(MATCH($C48,'sept.'!$B$5:$B$24,0)),$C48,""))</f>
        <v/>
      </c>
      <c r="S48" s="4" t="str">
        <f aca="false">IF(ISNUMBER(MATCH($C48,$J48:R48,0)),"",IF(ISNUMBER(MATCH($C48,'oct.'!$B$5:$B$24,0)),$C48,""))</f>
        <v/>
      </c>
      <c r="T48" s="4" t="str">
        <f aca="false">IF(ISNUMBER(MATCH($C48,$J48:S48,0)),"",IF(ISNUMBER(MATCH($C48,'nov.'!$B$5:$B$24,0)),$C48,""))</f>
        <v/>
      </c>
      <c r="U48" s="4" t="str">
        <f aca="false">IF(ISNUMBER(MATCH($C48,$J48:T48,0)),"",IF(ISNUMBER(MATCH($C48,'déc.'!$B$5:$B$24,0)),$C48,""))</f>
        <v/>
      </c>
    </row>
    <row r="49" customFormat="false" ht="13.8" hidden="false" customHeight="false" outlineLevel="0" collapsed="false">
      <c r="C49" s="5" t="s">
        <v>65</v>
      </c>
      <c r="I49" s="4" t="str">
        <f aca="false">IF(ISNUMBER(MATCH(_xlfn.CONCAT(J49:U49),'Récap.'!B$4:B$55,0)),"",_xlfn.CONCAT(J49:U49))</f>
        <v/>
      </c>
      <c r="J49" s="4" t="str">
        <f aca="false">IF(ISNUMBER(MATCH($C49,'jan.'!$B$5:$B$24,0)),$C49,"")</f>
        <v/>
      </c>
      <c r="K49" s="4" t="str">
        <f aca="false">IF(ISNUMBER(MATCH($C49,$J49:J49,0)),"",IF(ISNUMBER(MATCH($C49,'fév.'!$B$5:$B$24,0)),$C49,""))</f>
        <v/>
      </c>
      <c r="L49" s="4" t="str">
        <f aca="false">IF(ISNUMBER(MATCH($C49,$J49:K49,0)),"",IF(ISNUMBER(MATCH($C49,mars!$B$5:$B$24,0)),$C49,""))</f>
        <v/>
      </c>
      <c r="M49" s="4" t="str">
        <f aca="false">IF(ISNUMBER(MATCH($C49,$J49:L49,0)),"",IF(ISNUMBER(MATCH($C49,'avr.'!$B$5:$B$24,0)),$C49,""))</f>
        <v/>
      </c>
      <c r="N49" s="4" t="str">
        <f aca="false">IF(ISNUMBER(MATCH($C49,$J49:M49,0)),"",IF(ISNUMBER(MATCH($C49,mai!$B$5:$B$24,0)),$C49,""))</f>
        <v/>
      </c>
      <c r="O49" s="4" t="str">
        <f aca="false">IF(ISNUMBER(MATCH($C49,$J49:N49,0)),"",IF(ISNUMBER(MATCH($C49,juin!$B$5:$B$24,0)),$C49,""))</f>
        <v/>
      </c>
      <c r="P49" s="4" t="str">
        <f aca="false">IF(ISNUMBER(MATCH($C49,$J49:O49,0)),"",IF(ISNUMBER(MATCH($C49,'juil.'!$B$5:$B$24,0)),$C49,""))</f>
        <v/>
      </c>
      <c r="Q49" s="4" t="str">
        <f aca="false">IF(ISNUMBER(MATCH($C49,$J49:P49,0)),"",IF(ISNUMBER(MATCH($C49,août!$B$5:$B$24,0)),$C49,""))</f>
        <v/>
      </c>
      <c r="R49" s="4" t="str">
        <f aca="false">IF(ISNUMBER(MATCH($C49,$J49:Q49,0)),"",IF(ISNUMBER(MATCH($C49,'sept.'!$B$5:$B$24,0)),$C49,""))</f>
        <v/>
      </c>
      <c r="S49" s="4" t="str">
        <f aca="false">IF(ISNUMBER(MATCH($C49,$J49:R49,0)),"",IF(ISNUMBER(MATCH($C49,'oct.'!$B$5:$B$24,0)),$C49,""))</f>
        <v/>
      </c>
      <c r="T49" s="4" t="str">
        <f aca="false">IF(ISNUMBER(MATCH($C49,$J49:S49,0)),"",IF(ISNUMBER(MATCH($C49,'nov.'!$B$5:$B$24,0)),$C49,""))</f>
        <v/>
      </c>
      <c r="U49" s="4" t="str">
        <f aca="false">IF(ISNUMBER(MATCH($C49,$J49:T49,0)),"",IF(ISNUMBER(MATCH($C49,'déc.'!$B$5:$B$24,0)),$C49,""))</f>
        <v/>
      </c>
    </row>
    <row r="50" customFormat="false" ht="13.8" hidden="false" customHeight="false" outlineLevel="0" collapsed="false">
      <c r="C50" s="5" t="s">
        <v>66</v>
      </c>
      <c r="I50" s="4" t="str">
        <f aca="false">IF(ISNUMBER(MATCH(_xlfn.CONCAT(J50:U50),'Récap.'!B$4:B$55,0)),"",_xlfn.CONCAT(J50:U50))</f>
        <v/>
      </c>
      <c r="J50" s="4" t="str">
        <f aca="false">IF(ISNUMBER(MATCH($C50,'jan.'!$B$5:$B$24,0)),$C50,"")</f>
        <v/>
      </c>
      <c r="K50" s="4" t="str">
        <f aca="false">IF(ISNUMBER(MATCH($C50,$J50:J50,0)),"",IF(ISNUMBER(MATCH($C50,'fév.'!$B$5:$B$24,0)),$C50,""))</f>
        <v/>
      </c>
      <c r="L50" s="4" t="str">
        <f aca="false">IF(ISNUMBER(MATCH($C50,$J50:K50,0)),"",IF(ISNUMBER(MATCH($C50,mars!$B$5:$B$24,0)),$C50,""))</f>
        <v/>
      </c>
      <c r="M50" s="4" t="str">
        <f aca="false">IF(ISNUMBER(MATCH($C50,$J50:L50,0)),"",IF(ISNUMBER(MATCH($C50,'avr.'!$B$5:$B$24,0)),$C50,""))</f>
        <v/>
      </c>
      <c r="N50" s="4" t="str">
        <f aca="false">IF(ISNUMBER(MATCH($C50,$J50:M50,0)),"",IF(ISNUMBER(MATCH($C50,mai!$B$5:$B$24,0)),$C50,""))</f>
        <v/>
      </c>
      <c r="O50" s="4" t="str">
        <f aca="false">IF(ISNUMBER(MATCH($C50,$J50:N50,0)),"",IF(ISNUMBER(MATCH($C50,juin!$B$5:$B$24,0)),$C50,""))</f>
        <v/>
      </c>
      <c r="P50" s="4" t="str">
        <f aca="false">IF(ISNUMBER(MATCH($C50,$J50:O50,0)),"",IF(ISNUMBER(MATCH($C50,'juil.'!$B$5:$B$24,0)),$C50,""))</f>
        <v/>
      </c>
      <c r="Q50" s="4" t="str">
        <f aca="false">IF(ISNUMBER(MATCH($C50,$J50:P50,0)),"",IF(ISNUMBER(MATCH($C50,août!$B$5:$B$24,0)),$C50,""))</f>
        <v/>
      </c>
      <c r="R50" s="4" t="str">
        <f aca="false">IF(ISNUMBER(MATCH($C50,$J50:Q50,0)),"",IF(ISNUMBER(MATCH($C50,'sept.'!$B$5:$B$24,0)),$C50,""))</f>
        <v/>
      </c>
      <c r="S50" s="4" t="str">
        <f aca="false">IF(ISNUMBER(MATCH($C50,$J50:R50,0)),"",IF(ISNUMBER(MATCH($C50,'oct.'!$B$5:$B$24,0)),$C50,""))</f>
        <v/>
      </c>
      <c r="T50" s="4" t="str">
        <f aca="false">IF(ISNUMBER(MATCH($C50,$J50:S50,0)),"",IF(ISNUMBER(MATCH($C50,'nov.'!$B$5:$B$24,0)),$C50,""))</f>
        <v/>
      </c>
      <c r="U50" s="4" t="str">
        <f aca="false">IF(ISNUMBER(MATCH($C50,$J50:T50,0)),"",IF(ISNUMBER(MATCH($C50,'déc.'!$B$5:$B$24,0)),$C50,""))</f>
        <v/>
      </c>
    </row>
    <row r="51" customFormat="false" ht="13.8" hidden="false" customHeight="false" outlineLevel="0" collapsed="false">
      <c r="C51" s="5" t="s">
        <v>67</v>
      </c>
      <c r="I51" s="4" t="str">
        <f aca="false">IF(ISNUMBER(MATCH(_xlfn.CONCAT(J51:U51),'Récap.'!B$4:B$55,0)),"",_xlfn.CONCAT(J51:U51))</f>
        <v/>
      </c>
      <c r="J51" s="4" t="str">
        <f aca="false">IF(ISNUMBER(MATCH($C51,'jan.'!$B$5:$B$24,0)),$C51,"")</f>
        <v/>
      </c>
      <c r="K51" s="4" t="str">
        <f aca="false">IF(ISNUMBER(MATCH($C51,$J51:J51,0)),"",IF(ISNUMBER(MATCH($C51,'fév.'!$B$5:$B$24,0)),$C51,""))</f>
        <v/>
      </c>
      <c r="L51" s="4" t="str">
        <f aca="false">IF(ISNUMBER(MATCH($C51,$J51:K51,0)),"",IF(ISNUMBER(MATCH($C51,mars!$B$5:$B$24,0)),$C51,""))</f>
        <v/>
      </c>
      <c r="M51" s="4" t="str">
        <f aca="false">IF(ISNUMBER(MATCH($C51,$J51:L51,0)),"",IF(ISNUMBER(MATCH($C51,'avr.'!$B$5:$B$24,0)),$C51,""))</f>
        <v/>
      </c>
      <c r="N51" s="4" t="str">
        <f aca="false">IF(ISNUMBER(MATCH($C51,$J51:M51,0)),"",IF(ISNUMBER(MATCH($C51,mai!$B$5:$B$24,0)),$C51,""))</f>
        <v/>
      </c>
      <c r="O51" s="4" t="str">
        <f aca="false">IF(ISNUMBER(MATCH($C51,$J51:N51,0)),"",IF(ISNUMBER(MATCH($C51,juin!$B$5:$B$24,0)),$C51,""))</f>
        <v/>
      </c>
      <c r="P51" s="4" t="str">
        <f aca="false">IF(ISNUMBER(MATCH($C51,$J51:O51,0)),"",IF(ISNUMBER(MATCH($C51,'juil.'!$B$5:$B$24,0)),$C51,""))</f>
        <v/>
      </c>
      <c r="Q51" s="4" t="str">
        <f aca="false">IF(ISNUMBER(MATCH($C51,$J51:P51,0)),"",IF(ISNUMBER(MATCH($C51,août!$B$5:$B$24,0)),$C51,""))</f>
        <v/>
      </c>
      <c r="R51" s="4" t="str">
        <f aca="false">IF(ISNUMBER(MATCH($C51,$J51:Q51,0)),"",IF(ISNUMBER(MATCH($C51,'sept.'!$B$5:$B$24,0)),$C51,""))</f>
        <v/>
      </c>
      <c r="S51" s="4" t="str">
        <f aca="false">IF(ISNUMBER(MATCH($C51,$J51:R51,0)),"",IF(ISNUMBER(MATCH($C51,'oct.'!$B$5:$B$24,0)),$C51,""))</f>
        <v/>
      </c>
      <c r="T51" s="4" t="str">
        <f aca="false">IF(ISNUMBER(MATCH($C51,$J51:S51,0)),"",IF(ISNUMBER(MATCH($C51,'nov.'!$B$5:$B$24,0)),$C51,""))</f>
        <v/>
      </c>
      <c r="U51" s="4" t="str">
        <f aca="false">IF(ISNUMBER(MATCH($C51,$J51:T51,0)),"",IF(ISNUMBER(MATCH($C51,'déc.'!$B$5:$B$24,0)),$C51,""))</f>
        <v/>
      </c>
    </row>
    <row r="52" customFormat="false" ht="13.8" hidden="false" customHeight="false" outlineLevel="0" collapsed="false">
      <c r="C52" s="5" t="s">
        <v>68</v>
      </c>
      <c r="I52" s="4" t="str">
        <f aca="false">IF(ISNUMBER(MATCH(_xlfn.CONCAT(J52:U52),'Récap.'!B$4:B$55,0)),"",_xlfn.CONCAT(J52:U52))</f>
        <v/>
      </c>
      <c r="J52" s="4" t="str">
        <f aca="false">IF(ISNUMBER(MATCH($C52,'jan.'!$B$5:$B$24,0)),$C52,"")</f>
        <v/>
      </c>
      <c r="K52" s="4" t="str">
        <f aca="false">IF(ISNUMBER(MATCH($C52,$J52:J52,0)),"",IF(ISNUMBER(MATCH($C52,'fév.'!$B$5:$B$24,0)),$C52,""))</f>
        <v/>
      </c>
      <c r="L52" s="4" t="str">
        <f aca="false">IF(ISNUMBER(MATCH($C52,$J52:K52,0)),"",IF(ISNUMBER(MATCH($C52,mars!$B$5:$B$24,0)),$C52,""))</f>
        <v/>
      </c>
      <c r="M52" s="4" t="str">
        <f aca="false">IF(ISNUMBER(MATCH($C52,$J52:L52,0)),"",IF(ISNUMBER(MATCH($C52,'avr.'!$B$5:$B$24,0)),$C52,""))</f>
        <v/>
      </c>
      <c r="N52" s="4" t="str">
        <f aca="false">IF(ISNUMBER(MATCH($C52,$J52:M52,0)),"",IF(ISNUMBER(MATCH($C52,mai!$B$5:$B$24,0)),$C52,""))</f>
        <v/>
      </c>
      <c r="O52" s="4" t="str">
        <f aca="false">IF(ISNUMBER(MATCH($C52,$J52:N52,0)),"",IF(ISNUMBER(MATCH($C52,juin!$B$5:$B$24,0)),$C52,""))</f>
        <v/>
      </c>
      <c r="P52" s="4" t="str">
        <f aca="false">IF(ISNUMBER(MATCH($C52,$J52:O52,0)),"",IF(ISNUMBER(MATCH($C52,'juil.'!$B$5:$B$24,0)),$C52,""))</f>
        <v/>
      </c>
      <c r="Q52" s="4" t="str">
        <f aca="false">IF(ISNUMBER(MATCH($C52,$J52:P52,0)),"",IF(ISNUMBER(MATCH($C52,août!$B$5:$B$24,0)),$C52,""))</f>
        <v/>
      </c>
      <c r="R52" s="4" t="str">
        <f aca="false">IF(ISNUMBER(MATCH($C52,$J52:Q52,0)),"",IF(ISNUMBER(MATCH($C52,'sept.'!$B$5:$B$24,0)),$C52,""))</f>
        <v/>
      </c>
      <c r="S52" s="4" t="str">
        <f aca="false">IF(ISNUMBER(MATCH($C52,$J52:R52,0)),"",IF(ISNUMBER(MATCH($C52,'oct.'!$B$5:$B$24,0)),$C52,""))</f>
        <v/>
      </c>
      <c r="T52" s="4" t="str">
        <f aca="false">IF(ISNUMBER(MATCH($C52,$J52:S52,0)),"",IF(ISNUMBER(MATCH($C52,'nov.'!$B$5:$B$24,0)),$C52,""))</f>
        <v/>
      </c>
      <c r="U52" s="4" t="str">
        <f aca="false">IF(ISNUMBER(MATCH($C52,$J52:T52,0)),"",IF(ISNUMBER(MATCH($C52,'déc.'!$B$5:$B$24,0)),$C52,""))</f>
        <v/>
      </c>
    </row>
    <row r="53" customFormat="false" ht="13.8" hidden="false" customHeight="false" outlineLevel="0" collapsed="false">
      <c r="C53" s="5" t="s">
        <v>69</v>
      </c>
      <c r="I53" s="4" t="str">
        <f aca="false">IF(ISNUMBER(MATCH(_xlfn.CONCAT(J53:U53),'Récap.'!B$4:B$55,0)),"",_xlfn.CONCAT(J53:U53))</f>
        <v/>
      </c>
      <c r="J53" s="4" t="str">
        <f aca="false">IF(ISNUMBER(MATCH($C53,'jan.'!$B$5:$B$24,0)),$C53,"")</f>
        <v/>
      </c>
      <c r="K53" s="4" t="str">
        <f aca="false">IF(ISNUMBER(MATCH($C53,$J53:J53,0)),"",IF(ISNUMBER(MATCH($C53,'fév.'!$B$5:$B$24,0)),$C53,""))</f>
        <v/>
      </c>
      <c r="L53" s="4" t="str">
        <f aca="false">IF(ISNUMBER(MATCH($C53,$J53:K53,0)),"",IF(ISNUMBER(MATCH($C53,mars!$B$5:$B$24,0)),$C53,""))</f>
        <v/>
      </c>
      <c r="M53" s="4" t="str">
        <f aca="false">IF(ISNUMBER(MATCH($C53,$J53:L53,0)),"",IF(ISNUMBER(MATCH($C53,'avr.'!$B$5:$B$24,0)),$C53,""))</f>
        <v/>
      </c>
      <c r="N53" s="4" t="str">
        <f aca="false">IF(ISNUMBER(MATCH($C53,$J53:M53,0)),"",IF(ISNUMBER(MATCH($C53,mai!$B$5:$B$24,0)),$C53,""))</f>
        <v/>
      </c>
      <c r="O53" s="4" t="str">
        <f aca="false">IF(ISNUMBER(MATCH($C53,$J53:N53,0)),"",IF(ISNUMBER(MATCH($C53,juin!$B$5:$B$24,0)),$C53,""))</f>
        <v/>
      </c>
      <c r="P53" s="4" t="str">
        <f aca="false">IF(ISNUMBER(MATCH($C53,$J53:O53,0)),"",IF(ISNUMBER(MATCH($C53,'juil.'!$B$5:$B$24,0)),$C53,""))</f>
        <v/>
      </c>
      <c r="Q53" s="4" t="str">
        <f aca="false">IF(ISNUMBER(MATCH($C53,$J53:P53,0)),"",IF(ISNUMBER(MATCH($C53,août!$B$5:$B$24,0)),$C53,""))</f>
        <v/>
      </c>
      <c r="R53" s="4" t="str">
        <f aca="false">IF(ISNUMBER(MATCH($C53,$J53:Q53,0)),"",IF(ISNUMBER(MATCH($C53,'sept.'!$B$5:$B$24,0)),$C53,""))</f>
        <v/>
      </c>
      <c r="S53" s="4" t="str">
        <f aca="false">IF(ISNUMBER(MATCH($C53,$J53:R53,0)),"",IF(ISNUMBER(MATCH($C53,'oct.'!$B$5:$B$24,0)),$C53,""))</f>
        <v/>
      </c>
      <c r="T53" s="4" t="str">
        <f aca="false">IF(ISNUMBER(MATCH($C53,$J53:S53,0)),"",IF(ISNUMBER(MATCH($C53,'nov.'!$B$5:$B$24,0)),$C53,""))</f>
        <v/>
      </c>
      <c r="U53" s="4" t="str">
        <f aca="false">IF(ISNUMBER(MATCH($C53,$J53:T53,0)),"",IF(ISNUMBER(MATCH($C53,'déc.'!$B$5:$B$24,0)),$C53,""))</f>
        <v/>
      </c>
    </row>
    <row r="54" customFormat="false" ht="13.8" hidden="false" customHeight="false" outlineLevel="0" collapsed="false">
      <c r="C54" s="5" t="s">
        <v>70</v>
      </c>
      <c r="I54" s="4" t="str">
        <f aca="false">IF(ISNUMBER(MATCH(_xlfn.CONCAT(J54:U54),'Récap.'!B$4:B$55,0)),"",_xlfn.CONCAT(J54:U54))</f>
        <v/>
      </c>
      <c r="J54" s="4" t="str">
        <f aca="false">IF(ISNUMBER(MATCH($C54,'jan.'!$B$5:$B$24,0)),$C54,"")</f>
        <v/>
      </c>
      <c r="K54" s="4" t="str">
        <f aca="false">IF(ISNUMBER(MATCH($C54,$J54:J54,0)),"",IF(ISNUMBER(MATCH($C54,'fév.'!$B$5:$B$24,0)),$C54,""))</f>
        <v/>
      </c>
      <c r="L54" s="4" t="str">
        <f aca="false">IF(ISNUMBER(MATCH($C54,$J54:K54,0)),"",IF(ISNUMBER(MATCH($C54,mars!$B$5:$B$24,0)),$C54,""))</f>
        <v/>
      </c>
      <c r="M54" s="4" t="str">
        <f aca="false">IF(ISNUMBER(MATCH($C54,$J54:L54,0)),"",IF(ISNUMBER(MATCH($C54,'avr.'!$B$5:$B$24,0)),$C54,""))</f>
        <v/>
      </c>
      <c r="N54" s="4" t="str">
        <f aca="false">IF(ISNUMBER(MATCH($C54,$J54:M54,0)),"",IF(ISNUMBER(MATCH($C54,mai!$B$5:$B$24,0)),$C54,""))</f>
        <v/>
      </c>
      <c r="O54" s="4" t="str">
        <f aca="false">IF(ISNUMBER(MATCH($C54,$J54:N54,0)),"",IF(ISNUMBER(MATCH($C54,juin!$B$5:$B$24,0)),$C54,""))</f>
        <v/>
      </c>
      <c r="P54" s="4" t="str">
        <f aca="false">IF(ISNUMBER(MATCH($C54,$J54:O54,0)),"",IF(ISNUMBER(MATCH($C54,'juil.'!$B$5:$B$24,0)),$C54,""))</f>
        <v/>
      </c>
      <c r="Q54" s="4" t="str">
        <f aca="false">IF(ISNUMBER(MATCH($C54,$J54:P54,0)),"",IF(ISNUMBER(MATCH($C54,août!$B$5:$B$24,0)),$C54,""))</f>
        <v/>
      </c>
      <c r="R54" s="4" t="str">
        <f aca="false">IF(ISNUMBER(MATCH($C54,$J54:Q54,0)),"",IF(ISNUMBER(MATCH($C54,'sept.'!$B$5:$B$24,0)),$C54,""))</f>
        <v/>
      </c>
      <c r="S54" s="4" t="str">
        <f aca="false">IF(ISNUMBER(MATCH($C54,$J54:R54,0)),"",IF(ISNUMBER(MATCH($C54,'oct.'!$B$5:$B$24,0)),$C54,""))</f>
        <v/>
      </c>
      <c r="T54" s="4" t="str">
        <f aca="false">IF(ISNUMBER(MATCH($C54,$J54:S54,0)),"",IF(ISNUMBER(MATCH($C54,'nov.'!$B$5:$B$24,0)),$C54,""))</f>
        <v/>
      </c>
      <c r="U54" s="4" t="str">
        <f aca="false">IF(ISNUMBER(MATCH($C54,$J54:T54,0)),"",IF(ISNUMBER(MATCH($C54,'déc.'!$B$5:$B$24,0)),$C54,""))</f>
        <v/>
      </c>
    </row>
    <row r="55" customFormat="false" ht="13.8" hidden="false" customHeight="false" outlineLevel="0" collapsed="false">
      <c r="C55" s="5" t="s">
        <v>71</v>
      </c>
      <c r="I55" s="4" t="str">
        <f aca="false">IF(ISNUMBER(MATCH(_xlfn.CONCAT(J55:U55),'Récap.'!B$4:B$55,0)),"",_xlfn.CONCAT(J55:U55))</f>
        <v/>
      </c>
      <c r="J55" s="4" t="str">
        <f aca="false">IF(ISNUMBER(MATCH($C55,'jan.'!$B$5:$B$24,0)),$C55,"")</f>
        <v/>
      </c>
      <c r="K55" s="4" t="str">
        <f aca="false">IF(ISNUMBER(MATCH($C55,$J55:J55,0)),"",IF(ISNUMBER(MATCH($C55,'fév.'!$B$5:$B$24,0)),$C55,""))</f>
        <v/>
      </c>
      <c r="L55" s="4" t="str">
        <f aca="false">IF(ISNUMBER(MATCH($C55,$J55:K55,0)),"",IF(ISNUMBER(MATCH($C55,mars!$B$5:$B$24,0)),$C55,""))</f>
        <v/>
      </c>
      <c r="M55" s="4" t="str">
        <f aca="false">IF(ISNUMBER(MATCH($C55,$J55:L55,0)),"",IF(ISNUMBER(MATCH($C55,'avr.'!$B$5:$B$24,0)),$C55,""))</f>
        <v/>
      </c>
      <c r="N55" s="4" t="str">
        <f aca="false">IF(ISNUMBER(MATCH($C55,$J55:M55,0)),"",IF(ISNUMBER(MATCH($C55,mai!$B$5:$B$24,0)),$C55,""))</f>
        <v/>
      </c>
      <c r="O55" s="4" t="str">
        <f aca="false">IF(ISNUMBER(MATCH($C55,$J55:N55,0)),"",IF(ISNUMBER(MATCH($C55,juin!$B$5:$B$24,0)),$C55,""))</f>
        <v/>
      </c>
      <c r="P55" s="4" t="str">
        <f aca="false">IF(ISNUMBER(MATCH($C55,$J55:O55,0)),"",IF(ISNUMBER(MATCH($C55,'juil.'!$B$5:$B$24,0)),$C55,""))</f>
        <v/>
      </c>
      <c r="Q55" s="4" t="str">
        <f aca="false">IF(ISNUMBER(MATCH($C55,$J55:P55,0)),"",IF(ISNUMBER(MATCH($C55,août!$B$5:$B$24,0)),$C55,""))</f>
        <v/>
      </c>
      <c r="R55" s="4" t="str">
        <f aca="false">IF(ISNUMBER(MATCH($C55,$J55:Q55,0)),"",IF(ISNUMBER(MATCH($C55,'sept.'!$B$5:$B$24,0)),$C55,""))</f>
        <v/>
      </c>
      <c r="S55" s="4" t="str">
        <f aca="false">IF(ISNUMBER(MATCH($C55,$J55:R55,0)),"",IF(ISNUMBER(MATCH($C55,'oct.'!$B$5:$B$24,0)),$C55,""))</f>
        <v/>
      </c>
      <c r="T55" s="4" t="str">
        <f aca="false">IF(ISNUMBER(MATCH($C55,$J55:S55,0)),"",IF(ISNUMBER(MATCH($C55,'nov.'!$B$5:$B$24,0)),$C55,""))</f>
        <v/>
      </c>
      <c r="U55" s="4" t="str">
        <f aca="false">IF(ISNUMBER(MATCH($C55,$J55:T55,0)),"",IF(ISNUMBER(MATCH($C55,'déc.'!$B$5:$B$24,0)),$C55,""))</f>
        <v/>
      </c>
    </row>
    <row r="56" customFormat="false" ht="13.8" hidden="false" customHeight="false" outlineLevel="0" collapsed="false">
      <c r="C56" s="5" t="s">
        <v>72</v>
      </c>
      <c r="I56" s="4" t="str">
        <f aca="false">IF(ISNUMBER(MATCH(_xlfn.CONCAT(J56:U56),'Récap.'!B$4:B$55,0)),"",_xlfn.CONCAT(J56:U56))</f>
        <v/>
      </c>
      <c r="J56" s="4" t="str">
        <f aca="false">IF(ISNUMBER(MATCH($C56,'jan.'!$B$5:$B$24,0)),$C56,"")</f>
        <v/>
      </c>
      <c r="K56" s="4" t="str">
        <f aca="false">IF(ISNUMBER(MATCH($C56,$J56:J56,0)),"",IF(ISNUMBER(MATCH($C56,'fév.'!$B$5:$B$24,0)),$C56,""))</f>
        <v/>
      </c>
      <c r="L56" s="4" t="str">
        <f aca="false">IF(ISNUMBER(MATCH($C56,$J56:K56,0)),"",IF(ISNUMBER(MATCH($C56,mars!$B$5:$B$24,0)),$C56,""))</f>
        <v/>
      </c>
      <c r="M56" s="4" t="str">
        <f aca="false">IF(ISNUMBER(MATCH($C56,$J56:L56,0)),"",IF(ISNUMBER(MATCH($C56,'avr.'!$B$5:$B$24,0)),$C56,""))</f>
        <v/>
      </c>
      <c r="N56" s="4" t="str">
        <f aca="false">IF(ISNUMBER(MATCH($C56,$J56:M56,0)),"",IF(ISNUMBER(MATCH($C56,mai!$B$5:$B$24,0)),$C56,""))</f>
        <v/>
      </c>
      <c r="O56" s="4" t="str">
        <f aca="false">IF(ISNUMBER(MATCH($C56,$J56:N56,0)),"",IF(ISNUMBER(MATCH($C56,juin!$B$5:$B$24,0)),$C56,""))</f>
        <v/>
      </c>
      <c r="P56" s="4" t="str">
        <f aca="false">IF(ISNUMBER(MATCH($C56,$J56:O56,0)),"",IF(ISNUMBER(MATCH($C56,'juil.'!$B$5:$B$24,0)),$C56,""))</f>
        <v/>
      </c>
      <c r="Q56" s="4" t="str">
        <f aca="false">IF(ISNUMBER(MATCH($C56,$J56:P56,0)),"",IF(ISNUMBER(MATCH($C56,août!$B$5:$B$24,0)),$C56,""))</f>
        <v/>
      </c>
      <c r="R56" s="4" t="str">
        <f aca="false">IF(ISNUMBER(MATCH($C56,$J56:Q56,0)),"",IF(ISNUMBER(MATCH($C56,'sept.'!$B$5:$B$24,0)),$C56,""))</f>
        <v/>
      </c>
      <c r="S56" s="4" t="str">
        <f aca="false">IF(ISNUMBER(MATCH($C56,$J56:R56,0)),"",IF(ISNUMBER(MATCH($C56,'oct.'!$B$5:$B$24,0)),$C56,""))</f>
        <v/>
      </c>
      <c r="T56" s="4" t="str">
        <f aca="false">IF(ISNUMBER(MATCH($C56,$J56:S56,0)),"",IF(ISNUMBER(MATCH($C56,'nov.'!$B$5:$B$24,0)),$C56,""))</f>
        <v/>
      </c>
      <c r="U56" s="4" t="str">
        <f aca="false">IF(ISNUMBER(MATCH($C56,$J56:T56,0)),"",IF(ISNUMBER(MATCH($C56,'déc.'!$B$5:$B$24,0)),$C56,""))</f>
        <v/>
      </c>
    </row>
    <row r="57" s="7" customFormat="true" ht="13.8" hidden="false" customHeight="false" outlineLevel="0" collapsed="false">
      <c r="C57" s="8" t="s">
        <v>73</v>
      </c>
      <c r="I57" s="4" t="str">
        <f aca="false">IF(ISNUMBER(MATCH(_xlfn.CONCAT(J57:U57),'Récap.'!B$4:B$55,0)),"",_xlfn.CONCAT(J57:U57))</f>
        <v/>
      </c>
      <c r="J57" s="4" t="str">
        <f aca="false">IF(ISNUMBER(MATCH($C57,'jan.'!$B$5:$B$24,0)),$C57,"")</f>
        <v/>
      </c>
      <c r="K57" s="4" t="str">
        <f aca="false">IF(ISNUMBER(MATCH($C57,$J57:J57,0)),"",IF(ISNUMBER(MATCH($C57,'fév.'!$B$5:$B$24,0)),$C57,""))</f>
        <v/>
      </c>
      <c r="L57" s="4" t="str">
        <f aca="false">IF(ISNUMBER(MATCH($C57,$J57:K57,0)),"",IF(ISNUMBER(MATCH($C57,mars!$B$5:$B$24,0)),$C57,""))</f>
        <v/>
      </c>
      <c r="M57" s="4" t="str">
        <f aca="false">IF(ISNUMBER(MATCH($C57,$J57:L57,0)),"",IF(ISNUMBER(MATCH($C57,'avr.'!$B$5:$B$24,0)),$C57,""))</f>
        <v/>
      </c>
      <c r="N57" s="4" t="str">
        <f aca="false">IF(ISNUMBER(MATCH($C57,$J57:M57,0)),"",IF(ISNUMBER(MATCH($C57,mai!$B$5:$B$24,0)),$C57,""))</f>
        <v/>
      </c>
      <c r="O57" s="4" t="str">
        <f aca="false">IF(ISNUMBER(MATCH($C57,$J57:N57,0)),"",IF(ISNUMBER(MATCH($C57,juin!$B$5:$B$24,0)),$C57,""))</f>
        <v/>
      </c>
      <c r="P57" s="4" t="str">
        <f aca="false">IF(ISNUMBER(MATCH($C57,$J57:O57,0)),"",IF(ISNUMBER(MATCH($C57,'juil.'!$B$5:$B$24,0)),$C57,""))</f>
        <v/>
      </c>
      <c r="Q57" s="4" t="str">
        <f aca="false">IF(ISNUMBER(MATCH($C57,$J57:P57,0)),"",IF(ISNUMBER(MATCH($C57,août!$B$5:$B$24,0)),$C57,""))</f>
        <v/>
      </c>
      <c r="R57" s="4" t="str">
        <f aca="false">IF(ISNUMBER(MATCH($C57,$J57:Q57,0)),"",IF(ISNUMBER(MATCH($C57,'sept.'!$B$5:$B$24,0)),$C57,""))</f>
        <v/>
      </c>
      <c r="S57" s="4" t="str">
        <f aca="false">IF(ISNUMBER(MATCH($C57,$J57:R57,0)),"",IF(ISNUMBER(MATCH($C57,'oct.'!$B$5:$B$24,0)),$C57,""))</f>
        <v/>
      </c>
      <c r="T57" s="4" t="str">
        <f aca="false">IF(ISNUMBER(MATCH($C57,$J57:S57,0)),"",IF(ISNUMBER(MATCH($C57,'nov.'!$B$5:$B$24,0)),$C57,""))</f>
        <v/>
      </c>
      <c r="U57" s="4" t="str">
        <f aca="false">IF(ISNUMBER(MATCH($C57,$J57:T57,0)),"",IF(ISNUMBER(MATCH($C57,'déc.'!$B$5:$B$24,0)),$C57,""))</f>
        <v/>
      </c>
    </row>
  </sheetData>
  <mergeCells count="1">
    <mergeCell ref="F3:G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A2" s="1" t="n">
        <v>2019</v>
      </c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43466</v>
      </c>
      <c r="C3" s="11" t="n">
        <f aca="false">DATE(année,1,1)</f>
        <v>43466</v>
      </c>
      <c r="D3" s="11" t="n">
        <f aca="false">C3+1</f>
        <v>43467</v>
      </c>
      <c r="E3" s="11" t="n">
        <f aca="false">D3+1</f>
        <v>43468</v>
      </c>
      <c r="F3" s="11" t="n">
        <f aca="false">E3+1</f>
        <v>43469</v>
      </c>
      <c r="G3" s="11" t="n">
        <f aca="false">F3+1</f>
        <v>43470</v>
      </c>
      <c r="H3" s="11" t="n">
        <f aca="false">G3+1</f>
        <v>43471</v>
      </c>
      <c r="I3" s="11" t="n">
        <f aca="false">H3+1</f>
        <v>43472</v>
      </c>
      <c r="J3" s="11" t="n">
        <f aca="false">I3+1</f>
        <v>43473</v>
      </c>
      <c r="K3" s="11" t="n">
        <f aca="false">J3+1</f>
        <v>43474</v>
      </c>
      <c r="L3" s="11" t="n">
        <f aca="false">K3+1</f>
        <v>43475</v>
      </c>
      <c r="M3" s="11" t="n">
        <f aca="false">L3+1</f>
        <v>43476</v>
      </c>
      <c r="N3" s="11" t="n">
        <f aca="false">M3+1</f>
        <v>43477</v>
      </c>
      <c r="O3" s="11" t="n">
        <f aca="false">N3+1</f>
        <v>43478</v>
      </c>
      <c r="P3" s="11" t="n">
        <f aca="false">O3+1</f>
        <v>43479</v>
      </c>
      <c r="Q3" s="11" t="n">
        <f aca="false">P3+1</f>
        <v>43480</v>
      </c>
      <c r="R3" s="11" t="n">
        <f aca="false">Q3+1</f>
        <v>43481</v>
      </c>
      <c r="S3" s="11" t="n">
        <f aca="false">R3+1</f>
        <v>43482</v>
      </c>
      <c r="T3" s="11" t="n">
        <f aca="false">S3+1</f>
        <v>43483</v>
      </c>
      <c r="U3" s="11" t="n">
        <f aca="false">T3+1</f>
        <v>43484</v>
      </c>
      <c r="V3" s="11" t="n">
        <f aca="false">U3+1</f>
        <v>43485</v>
      </c>
      <c r="W3" s="11" t="n">
        <f aca="false">V3+1</f>
        <v>43486</v>
      </c>
      <c r="X3" s="11" t="n">
        <f aca="false">W3+1</f>
        <v>43487</v>
      </c>
      <c r="Y3" s="11" t="n">
        <f aca="false">X3+1</f>
        <v>43488</v>
      </c>
      <c r="Z3" s="11" t="n">
        <f aca="false">Y3+1</f>
        <v>43489</v>
      </c>
      <c r="AA3" s="11" t="n">
        <f aca="false">Z3+1</f>
        <v>43490</v>
      </c>
      <c r="AB3" s="11" t="n">
        <f aca="false">AA3+1</f>
        <v>43491</v>
      </c>
      <c r="AC3" s="11" t="n">
        <f aca="false">AB3+1</f>
        <v>43492</v>
      </c>
      <c r="AD3" s="11" t="n">
        <f aca="false">AC3+1</f>
        <v>43493</v>
      </c>
      <c r="AE3" s="11" t="n">
        <f aca="false">IF(AD3="","",IF(MONTH(AD3+1)&gt;MONTH(AD3),"",AD3+1))</f>
        <v>43494</v>
      </c>
      <c r="AF3" s="11" t="n">
        <f aca="false">IF(AE3="","",IF(MONTH(AE3+1)&gt;MONTH(AE3),"",AE3+1))</f>
        <v>43495</v>
      </c>
      <c r="AG3" s="11" t="n">
        <f aca="false">IF(AF3="","",IF(MONTH(AF3+1)&gt;MONTH(AF3),"",AF3+1))</f>
        <v>43496</v>
      </c>
    </row>
    <row r="4" customFormat="false" ht="15" hidden="false" customHeight="false" outlineLevel="0" collapsed="false">
      <c r="B4" s="10"/>
      <c r="C4" s="12" t="n">
        <f aca="false">C3</f>
        <v>43466</v>
      </c>
      <c r="D4" s="12" t="n">
        <f aca="false">C4+1</f>
        <v>43467</v>
      </c>
      <c r="E4" s="12" t="n">
        <f aca="false">D4+1</f>
        <v>43468</v>
      </c>
      <c r="F4" s="12" t="n">
        <f aca="false">E4+1</f>
        <v>43469</v>
      </c>
      <c r="G4" s="12" t="n">
        <f aca="false">F4+1</f>
        <v>43470</v>
      </c>
      <c r="H4" s="12" t="n">
        <f aca="false">G4+1</f>
        <v>43471</v>
      </c>
      <c r="I4" s="12" t="n">
        <f aca="false">H4+1</f>
        <v>43472</v>
      </c>
      <c r="J4" s="12" t="n">
        <f aca="false">I4+1</f>
        <v>43473</v>
      </c>
      <c r="K4" s="12" t="n">
        <f aca="false">J4+1</f>
        <v>43474</v>
      </c>
      <c r="L4" s="12" t="n">
        <f aca="false">K4+1</f>
        <v>43475</v>
      </c>
      <c r="M4" s="12" t="n">
        <f aca="false">L4+1</f>
        <v>43476</v>
      </c>
      <c r="N4" s="12" t="n">
        <f aca="false">M4+1</f>
        <v>43477</v>
      </c>
      <c r="O4" s="12" t="n">
        <f aca="false">N4+1</f>
        <v>43478</v>
      </c>
      <c r="P4" s="12" t="n">
        <f aca="false">O4+1</f>
        <v>43479</v>
      </c>
      <c r="Q4" s="12" t="n">
        <f aca="false">P4+1</f>
        <v>43480</v>
      </c>
      <c r="R4" s="12" t="n">
        <f aca="false">Q4+1</f>
        <v>43481</v>
      </c>
      <c r="S4" s="12" t="n">
        <f aca="false">R4+1</f>
        <v>43482</v>
      </c>
      <c r="T4" s="12" t="n">
        <f aca="false">S4+1</f>
        <v>43483</v>
      </c>
      <c r="U4" s="12" t="n">
        <f aca="false">T4+1</f>
        <v>43484</v>
      </c>
      <c r="V4" s="12" t="n">
        <f aca="false">U4+1</f>
        <v>43485</v>
      </c>
      <c r="W4" s="12" t="n">
        <f aca="false">V4+1</f>
        <v>43486</v>
      </c>
      <c r="X4" s="12" t="n">
        <f aca="false">W4+1</f>
        <v>43487</v>
      </c>
      <c r="Y4" s="12" t="n">
        <f aca="false">X4+1</f>
        <v>43488</v>
      </c>
      <c r="Z4" s="12" t="n">
        <f aca="false">Y4+1</f>
        <v>43489</v>
      </c>
      <c r="AA4" s="12" t="n">
        <f aca="false">Z4+1</f>
        <v>43490</v>
      </c>
      <c r="AB4" s="12" t="n">
        <f aca="false">AA4+1</f>
        <v>43491</v>
      </c>
      <c r="AC4" s="12" t="n">
        <f aca="false">AB4+1</f>
        <v>43492</v>
      </c>
      <c r="AD4" s="12" t="n">
        <f aca="false">AC4+1</f>
        <v>43493</v>
      </c>
      <c r="AE4" s="12" t="n">
        <f aca="false">IF(AD4="","",IF(MONTH(AD4+1)&gt;MONTH(AD4),"",AD4+1))</f>
        <v>43494</v>
      </c>
      <c r="AF4" s="12" t="n">
        <f aca="false">IF(AE4="","",IF(MONTH(AE4+1)&gt;MONTH(AE4),"",AE4+1))</f>
        <v>43495</v>
      </c>
      <c r="AG4" s="12" t="n">
        <f aca="false">IF(AF4="","",IF(MONTH(AF4+1)&gt;MONTH(AF4),"",AF4+1))</f>
        <v>43496</v>
      </c>
    </row>
    <row r="5" customFormat="false" ht="15" hidden="false" customHeight="false" outlineLevel="0" collapsed="false">
      <c r="B5" s="13" t="s">
        <v>15</v>
      </c>
      <c r="C5" s="14"/>
      <c r="D5" s="14"/>
      <c r="E5" s="14"/>
      <c r="F5" s="14"/>
      <c r="G5" s="14"/>
      <c r="H5" s="14"/>
      <c r="I5" s="14" t="s">
        <v>7</v>
      </c>
      <c r="J5" s="14" t="s">
        <v>7</v>
      </c>
      <c r="K5" s="14" t="s">
        <v>7</v>
      </c>
      <c r="L5" s="14" t="s">
        <v>7</v>
      </c>
      <c r="M5" s="14" t="s">
        <v>7</v>
      </c>
      <c r="N5" s="14" t="s">
        <v>7</v>
      </c>
      <c r="O5" s="14" t="s">
        <v>7</v>
      </c>
      <c r="P5" s="14" t="s">
        <v>7</v>
      </c>
      <c r="Q5" s="14" t="s">
        <v>7</v>
      </c>
      <c r="R5" s="14" t="s">
        <v>7</v>
      </c>
      <c r="S5" s="14" t="s">
        <v>7</v>
      </c>
      <c r="T5" s="14" t="s">
        <v>7</v>
      </c>
      <c r="U5" s="14" t="s">
        <v>7</v>
      </c>
      <c r="V5" s="14" t="s">
        <v>7</v>
      </c>
      <c r="W5" s="14" t="s">
        <v>7</v>
      </c>
      <c r="X5" s="14" t="s">
        <v>7</v>
      </c>
      <c r="Y5" s="14" t="s">
        <v>7</v>
      </c>
      <c r="Z5" s="14" t="s">
        <v>7</v>
      </c>
      <c r="AA5" s="14" t="s">
        <v>7</v>
      </c>
      <c r="AB5" s="14"/>
      <c r="AC5" s="14"/>
      <c r="AD5" s="14"/>
      <c r="AE5" s="14"/>
      <c r="AF5" s="14"/>
      <c r="AG5" s="14"/>
      <c r="AH5" s="1" t="n">
        <f aca="false">COUNTIF(C5:AG5,"F")</f>
        <v>19</v>
      </c>
    </row>
    <row r="6" customFormat="false" ht="15" hidden="false" customHeight="false" outlineLevel="0" collapsed="false">
      <c r="B6" s="13" t="s">
        <v>21</v>
      </c>
      <c r="C6" s="14"/>
      <c r="D6" s="14"/>
      <c r="E6" s="14"/>
      <c r="F6" s="14"/>
      <c r="G6" s="14"/>
      <c r="H6" s="14"/>
      <c r="I6" s="14" t="s">
        <v>7</v>
      </c>
      <c r="J6" s="14" t="s">
        <v>7</v>
      </c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2</v>
      </c>
    </row>
    <row r="7" customFormat="false" ht="15" hidden="false" customHeight="false" outlineLevel="0" collapsed="false">
      <c r="B7" s="13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 t="s">
        <v>7</v>
      </c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1</v>
      </c>
    </row>
    <row r="8" customFormat="false" ht="15" hidden="false" customHeight="false" outlineLevel="0" collapsed="false">
      <c r="B8" s="13" t="s">
        <v>9</v>
      </c>
      <c r="C8" s="14"/>
      <c r="D8" s="14"/>
      <c r="E8" s="14" t="s">
        <v>7</v>
      </c>
      <c r="F8" s="14" t="s">
        <v>7</v>
      </c>
      <c r="G8" s="14" t="s">
        <v>7</v>
      </c>
      <c r="H8" s="14" t="s">
        <v>7</v>
      </c>
      <c r="I8" s="14" t="s">
        <v>7</v>
      </c>
      <c r="J8" s="14" t="s">
        <v>7</v>
      </c>
      <c r="K8" s="14" t="s">
        <v>7</v>
      </c>
      <c r="L8" s="14" t="s">
        <v>7</v>
      </c>
      <c r="M8" s="14" t="s">
        <v>7</v>
      </c>
      <c r="N8" s="14" t="s">
        <v>7</v>
      </c>
      <c r="O8" s="14" t="s">
        <v>7</v>
      </c>
      <c r="P8" s="14" t="s">
        <v>7</v>
      </c>
      <c r="Q8" s="14" t="s">
        <v>7</v>
      </c>
      <c r="R8" s="14" t="s">
        <v>7</v>
      </c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14</v>
      </c>
    </row>
    <row r="9" customFormat="false" ht="15" hidden="false" customHeight="false" outlineLevel="0" collapsed="false">
      <c r="B9" s="13" t="s">
        <v>51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 t="s">
        <v>7</v>
      </c>
      <c r="AE9" s="14"/>
      <c r="AF9" s="14"/>
      <c r="AG9" s="14"/>
      <c r="AH9" s="1" t="n">
        <f aca="false">COUNTIF(C9:AG9,"F")</f>
        <v>1</v>
      </c>
    </row>
    <row r="10" customFormat="false" ht="15" hidden="false" customHeight="false" outlineLevel="0" collapsed="false">
      <c r="B10" s="13" t="s">
        <v>58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 t="s">
        <v>7</v>
      </c>
      <c r="AE10" s="14"/>
      <c r="AF10" s="14"/>
      <c r="AG10" s="14"/>
      <c r="AH10" s="1" t="n">
        <f aca="false">COUNTIF(C10:AG10,"F")</f>
        <v>1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1</v>
      </c>
      <c r="F25" s="15" t="n">
        <f aca="false">COUNTIF(F5:F24,"F")</f>
        <v>1</v>
      </c>
      <c r="G25" s="15" t="n">
        <f aca="false">COUNTIF(G5:G24,"F")</f>
        <v>1</v>
      </c>
      <c r="H25" s="15" t="n">
        <f aca="false">COUNTIF(H5:H24,"F")</f>
        <v>1</v>
      </c>
      <c r="I25" s="15" t="n">
        <f aca="false">COUNTIF(I5:I24,"F")</f>
        <v>3</v>
      </c>
      <c r="J25" s="15" t="n">
        <f aca="false">COUNTIF(J5:J24,"F")</f>
        <v>3</v>
      </c>
      <c r="K25" s="15" t="n">
        <f aca="false">COUNTIF(K5:K24,"F")</f>
        <v>2</v>
      </c>
      <c r="L25" s="15" t="n">
        <f aca="false">COUNTIF(L5:L24,"F")</f>
        <v>3</v>
      </c>
      <c r="M25" s="15" t="n">
        <f aca="false">COUNTIF(M5:M24,"F")</f>
        <v>2</v>
      </c>
      <c r="N25" s="15" t="n">
        <f aca="false">COUNTIF(N5:N24,"F")</f>
        <v>2</v>
      </c>
      <c r="O25" s="15" t="n">
        <f aca="false">COUNTIF(O5:O24,"F")</f>
        <v>2</v>
      </c>
      <c r="P25" s="15" t="n">
        <f aca="false">COUNTIF(P5:P24,"F")</f>
        <v>2</v>
      </c>
      <c r="Q25" s="15" t="n">
        <f aca="false">COUNTIF(Q5:Q24,"F")</f>
        <v>2</v>
      </c>
      <c r="R25" s="15" t="n">
        <f aca="false">COUNTIF(R5:R24,"F")</f>
        <v>2</v>
      </c>
      <c r="S25" s="15" t="n">
        <f aca="false">COUNTIF(S5:S24,"F")</f>
        <v>1</v>
      </c>
      <c r="T25" s="15" t="n">
        <f aca="false">COUNTIF(T5:T24,"F")</f>
        <v>1</v>
      </c>
      <c r="U25" s="15" t="n">
        <f aca="false">COUNTIF(U5:U24,"F")</f>
        <v>1</v>
      </c>
      <c r="V25" s="15" t="n">
        <f aca="false">COUNTIF(V5:V24,"F")</f>
        <v>1</v>
      </c>
      <c r="W25" s="15" t="n">
        <f aca="false">COUNTIF(W5:W24,"F")</f>
        <v>1</v>
      </c>
      <c r="X25" s="15" t="n">
        <f aca="false">COUNTIF(X5:X24,"F")</f>
        <v>1</v>
      </c>
      <c r="Y25" s="15" t="n">
        <f aca="false">COUNTIF(Y5:Y24,"F")</f>
        <v>1</v>
      </c>
      <c r="Z25" s="15" t="n">
        <f aca="false">COUNTIF(Z5:Z24,"F")</f>
        <v>1</v>
      </c>
      <c r="AA25" s="15" t="n">
        <f aca="false">COUNTIF(AA5:AA24,"F")</f>
        <v>1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2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0">
      <formula>NOT(ISERROR(VLOOKUP(C$3,fériés,1,0)))</formula>
    </cfRule>
    <cfRule type="cellIs" priority="3" operator="equal" aboveAverage="0" equalAverage="0" bottom="0" percent="0" rank="0" text="" dxfId="1">
      <formula>"F"</formula>
    </cfRule>
    <cfRule type="expression" priority="4" aboveAverage="0" equalAverage="0" bottom="0" percent="0" rank="0" text="" dxfId="2">
      <formula>WEEKDAY(C$3,2)&gt;5</formula>
    </cfRule>
  </conditionalFormatting>
  <conditionalFormatting sqref="C25:AG25">
    <cfRule type="cellIs" priority="5" operator="greaterThan" aboveAverage="0" equalAverage="0" bottom="0" percent="0" rank="0" text="" dxfId="3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9" activeCellId="0" sqref="B29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43497</v>
      </c>
      <c r="C3" s="11" t="n">
        <f aca="false">DATE(année,2,1)</f>
        <v>43497</v>
      </c>
      <c r="D3" s="11" t="n">
        <f aca="false">C3+1</f>
        <v>43498</v>
      </c>
      <c r="E3" s="11" t="n">
        <f aca="false">D3+1</f>
        <v>43499</v>
      </c>
      <c r="F3" s="11" t="n">
        <f aca="false">E3+1</f>
        <v>43500</v>
      </c>
      <c r="G3" s="11" t="n">
        <f aca="false">F3+1</f>
        <v>43501</v>
      </c>
      <c r="H3" s="11" t="n">
        <f aca="false">G3+1</f>
        <v>43502</v>
      </c>
      <c r="I3" s="11" t="n">
        <f aca="false">H3+1</f>
        <v>43503</v>
      </c>
      <c r="J3" s="11" t="n">
        <f aca="false">I3+1</f>
        <v>43504</v>
      </c>
      <c r="K3" s="11" t="n">
        <f aca="false">J3+1</f>
        <v>43505</v>
      </c>
      <c r="L3" s="11" t="n">
        <f aca="false">K3+1</f>
        <v>43506</v>
      </c>
      <c r="M3" s="11" t="n">
        <f aca="false">L3+1</f>
        <v>43507</v>
      </c>
      <c r="N3" s="11" t="n">
        <f aca="false">M3+1</f>
        <v>43508</v>
      </c>
      <c r="O3" s="11" t="n">
        <f aca="false">N3+1</f>
        <v>43509</v>
      </c>
      <c r="P3" s="11" t="n">
        <f aca="false">O3+1</f>
        <v>43510</v>
      </c>
      <c r="Q3" s="11" t="n">
        <f aca="false">P3+1</f>
        <v>43511</v>
      </c>
      <c r="R3" s="11" t="n">
        <f aca="false">Q3+1</f>
        <v>43512</v>
      </c>
      <c r="S3" s="11" t="n">
        <f aca="false">R3+1</f>
        <v>43513</v>
      </c>
      <c r="T3" s="11" t="n">
        <f aca="false">S3+1</f>
        <v>43514</v>
      </c>
      <c r="U3" s="11" t="n">
        <f aca="false">T3+1</f>
        <v>43515</v>
      </c>
      <c r="V3" s="11" t="n">
        <f aca="false">U3+1</f>
        <v>43516</v>
      </c>
      <c r="W3" s="11" t="n">
        <f aca="false">V3+1</f>
        <v>43517</v>
      </c>
      <c r="X3" s="11" t="n">
        <f aca="false">W3+1</f>
        <v>43518</v>
      </c>
      <c r="Y3" s="11" t="n">
        <f aca="false">X3+1</f>
        <v>43519</v>
      </c>
      <c r="Z3" s="11" t="n">
        <f aca="false">Y3+1</f>
        <v>43520</v>
      </c>
      <c r="AA3" s="11" t="n">
        <f aca="false">Z3+1</f>
        <v>43521</v>
      </c>
      <c r="AB3" s="11" t="n">
        <f aca="false">AA3+1</f>
        <v>43522</v>
      </c>
      <c r="AC3" s="11" t="n">
        <f aca="false">AB3+1</f>
        <v>43523</v>
      </c>
      <c r="AD3" s="11" t="n">
        <f aca="false">AC3+1</f>
        <v>43524</v>
      </c>
      <c r="AE3" s="11" t="str">
        <f aca="false">IF(AD3="","",IF(MONTH(AD3+1)&gt;MONTH(AD3),"",AD3+1))</f>
        <v/>
      </c>
      <c r="AF3" s="11" t="str">
        <f aca="false">IF(AE3="","",IF(MONTH(AE3+1)&gt;MONTH(AE3),"",AE3+1))</f>
        <v/>
      </c>
      <c r="AG3" s="11" t="str">
        <f aca="false">IF(AF3="","",IF(MONTH(AF3+1)&gt;MONTH(AF3),"",AF3+1))</f>
        <v/>
      </c>
    </row>
    <row r="4" customFormat="false" ht="15" hidden="false" customHeight="false" outlineLevel="0" collapsed="false">
      <c r="B4" s="10"/>
      <c r="C4" s="12" t="n">
        <f aca="false">C3</f>
        <v>43497</v>
      </c>
      <c r="D4" s="12" t="n">
        <f aca="false">C4+1</f>
        <v>43498</v>
      </c>
      <c r="E4" s="12" t="n">
        <f aca="false">D4+1</f>
        <v>43499</v>
      </c>
      <c r="F4" s="12" t="n">
        <f aca="false">E4+1</f>
        <v>43500</v>
      </c>
      <c r="G4" s="12" t="n">
        <f aca="false">F4+1</f>
        <v>43501</v>
      </c>
      <c r="H4" s="12" t="n">
        <f aca="false">G4+1</f>
        <v>43502</v>
      </c>
      <c r="I4" s="12" t="n">
        <f aca="false">H4+1</f>
        <v>43503</v>
      </c>
      <c r="J4" s="12" t="n">
        <f aca="false">I4+1</f>
        <v>43504</v>
      </c>
      <c r="K4" s="12" t="n">
        <f aca="false">J4+1</f>
        <v>43505</v>
      </c>
      <c r="L4" s="12" t="n">
        <f aca="false">K4+1</f>
        <v>43506</v>
      </c>
      <c r="M4" s="12" t="n">
        <f aca="false">L4+1</f>
        <v>43507</v>
      </c>
      <c r="N4" s="12" t="n">
        <f aca="false">M4+1</f>
        <v>43508</v>
      </c>
      <c r="O4" s="12" t="n">
        <f aca="false">N4+1</f>
        <v>43509</v>
      </c>
      <c r="P4" s="12" t="n">
        <f aca="false">O4+1</f>
        <v>43510</v>
      </c>
      <c r="Q4" s="12" t="n">
        <f aca="false">P4+1</f>
        <v>43511</v>
      </c>
      <c r="R4" s="12" t="n">
        <f aca="false">Q4+1</f>
        <v>43512</v>
      </c>
      <c r="S4" s="12" t="n">
        <f aca="false">R4+1</f>
        <v>43513</v>
      </c>
      <c r="T4" s="12" t="n">
        <f aca="false">S4+1</f>
        <v>43514</v>
      </c>
      <c r="U4" s="12" t="n">
        <f aca="false">T4+1</f>
        <v>43515</v>
      </c>
      <c r="V4" s="12" t="n">
        <f aca="false">U4+1</f>
        <v>43516</v>
      </c>
      <c r="W4" s="12" t="n">
        <f aca="false">V4+1</f>
        <v>43517</v>
      </c>
      <c r="X4" s="12" t="n">
        <f aca="false">W4+1</f>
        <v>43518</v>
      </c>
      <c r="Y4" s="12" t="n">
        <f aca="false">X4+1</f>
        <v>43519</v>
      </c>
      <c r="Z4" s="12" t="n">
        <f aca="false">Y4+1</f>
        <v>43520</v>
      </c>
      <c r="AA4" s="12" t="n">
        <f aca="false">Z4+1</f>
        <v>43521</v>
      </c>
      <c r="AB4" s="12" t="n">
        <f aca="false">AA4+1</f>
        <v>43522</v>
      </c>
      <c r="AC4" s="12" t="n">
        <f aca="false">AB4+1</f>
        <v>43523</v>
      </c>
      <c r="AD4" s="12" t="n">
        <f aca="false">AC4+1</f>
        <v>43524</v>
      </c>
      <c r="AE4" s="12" t="str">
        <f aca="false">IF(AD4="","",IF(MONTH(AD4+1)&gt;MONTH(AD4),"",AD4+1))</f>
        <v/>
      </c>
      <c r="AF4" s="12" t="str">
        <f aca="false">IF(AE4="","",IF(MONTH(AE4+1)&gt;MONTH(AE4),"",AE4+1))</f>
        <v/>
      </c>
      <c r="AG4" s="12" t="str">
        <f aca="false">IF(AF4="","",IF(MONTH(AF4+1)&gt;MONTH(AF4),"",AF4+1))</f>
        <v/>
      </c>
    </row>
    <row r="5" customFormat="false" ht="15" hidden="false" customHeight="false" outlineLevel="0" collapsed="false">
      <c r="B5" s="13" t="s">
        <v>9</v>
      </c>
      <c r="C5" s="14"/>
      <c r="D5" s="14"/>
      <c r="E5" s="14"/>
      <c r="F5" s="14" t="s">
        <v>7</v>
      </c>
      <c r="G5" s="14" t="s">
        <v>7</v>
      </c>
      <c r="H5" s="14" t="s">
        <v>7</v>
      </c>
      <c r="I5" s="14" t="s">
        <v>7</v>
      </c>
      <c r="J5" s="14" t="s">
        <v>7</v>
      </c>
      <c r="K5" s="14" t="s">
        <v>7</v>
      </c>
      <c r="L5" s="14" t="s">
        <v>7</v>
      </c>
      <c r="M5" s="14" t="s">
        <v>7</v>
      </c>
      <c r="N5" s="14" t="s">
        <v>7</v>
      </c>
      <c r="O5" s="14" t="s">
        <v>7</v>
      </c>
      <c r="P5" s="14" t="s">
        <v>7</v>
      </c>
      <c r="Q5" s="14" t="s">
        <v>7</v>
      </c>
      <c r="R5" s="14" t="s">
        <v>7</v>
      </c>
      <c r="S5" s="14" t="s">
        <v>7</v>
      </c>
      <c r="T5" s="14" t="s">
        <v>7</v>
      </c>
      <c r="U5" s="14" t="s">
        <v>7</v>
      </c>
      <c r="V5" s="14" t="s">
        <v>7</v>
      </c>
      <c r="W5" s="14" t="s">
        <v>7</v>
      </c>
      <c r="X5" s="14" t="s">
        <v>7</v>
      </c>
      <c r="Y5" s="14" t="s">
        <v>7</v>
      </c>
      <c r="Z5" s="14" t="s">
        <v>7</v>
      </c>
      <c r="AA5" s="14" t="s">
        <v>7</v>
      </c>
      <c r="AB5" s="14" t="s">
        <v>7</v>
      </c>
      <c r="AC5" s="14" t="s">
        <v>7</v>
      </c>
      <c r="AD5" s="14" t="s">
        <v>7</v>
      </c>
      <c r="AE5" s="14"/>
      <c r="AF5" s="14"/>
      <c r="AG5" s="14"/>
      <c r="AH5" s="1" t="n">
        <f aca="false">COUNTIF(C5:AG5,"F")</f>
        <v>25</v>
      </c>
    </row>
    <row r="6" customFormat="false" ht="15" hidden="false" customHeight="false" outlineLevel="0" collapsed="false">
      <c r="B6" s="13" t="s">
        <v>21</v>
      </c>
      <c r="C6" s="14"/>
      <c r="D6" s="14"/>
      <c r="E6" s="14"/>
      <c r="F6" s="14" t="s">
        <v>7</v>
      </c>
      <c r="G6" s="14" t="s">
        <v>7</v>
      </c>
      <c r="H6" s="14"/>
      <c r="I6" s="14"/>
      <c r="J6" s="14"/>
      <c r="K6" s="14"/>
      <c r="L6" s="14"/>
      <c r="M6" s="14"/>
      <c r="N6" s="14"/>
      <c r="O6" s="14" t="s">
        <v>7</v>
      </c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3</v>
      </c>
    </row>
    <row r="7" customFormat="false" ht="15" hidden="false" customHeight="false" outlineLevel="0" collapsed="false">
      <c r="B7" s="13" t="s">
        <v>48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 t="s">
        <v>7</v>
      </c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1</v>
      </c>
    </row>
    <row r="8" customFormat="false" ht="15" hidden="false" customHeight="false" outlineLevel="0" collapsed="false">
      <c r="B8" s="13" t="s">
        <v>11</v>
      </c>
      <c r="C8" s="14"/>
      <c r="D8" s="14"/>
      <c r="E8" s="14"/>
      <c r="F8" s="14" t="s">
        <v>7</v>
      </c>
      <c r="G8" s="14" t="s">
        <v>7</v>
      </c>
      <c r="H8" s="14" t="s">
        <v>7</v>
      </c>
      <c r="I8" s="14" t="s">
        <v>7</v>
      </c>
      <c r="J8" s="14" t="s">
        <v>7</v>
      </c>
      <c r="K8" s="14"/>
      <c r="L8" s="14"/>
      <c r="M8" s="14" t="s">
        <v>7</v>
      </c>
      <c r="N8" s="14" t="s">
        <v>7</v>
      </c>
      <c r="O8" s="14" t="s">
        <v>7</v>
      </c>
      <c r="P8" s="14" t="s">
        <v>7</v>
      </c>
      <c r="Q8" s="14" t="s">
        <v>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10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0</v>
      </c>
      <c r="F25" s="15" t="n">
        <f aca="false">COUNTIF(F5:F24,"F")</f>
        <v>3</v>
      </c>
      <c r="G25" s="15" t="n">
        <f aca="false">COUNTIF(G5:G24,"F")</f>
        <v>3</v>
      </c>
      <c r="H25" s="15" t="n">
        <f aca="false">COUNTIF(H5:H24,"F")</f>
        <v>2</v>
      </c>
      <c r="I25" s="15" t="n">
        <f aca="false">COUNTIF(I5:I24,"F")</f>
        <v>2</v>
      </c>
      <c r="J25" s="15" t="n">
        <f aca="false">COUNTIF(J5:J24,"F")</f>
        <v>2</v>
      </c>
      <c r="K25" s="15" t="n">
        <f aca="false">COUNTIF(K5:K24,"F")</f>
        <v>1</v>
      </c>
      <c r="L25" s="15" t="n">
        <f aca="false">COUNTIF(L5:L24,"F")</f>
        <v>1</v>
      </c>
      <c r="M25" s="15" t="n">
        <f aca="false">COUNTIF(M5:M24,"F")</f>
        <v>2</v>
      </c>
      <c r="N25" s="15" t="n">
        <f aca="false">COUNTIF(N5:N24,"F")</f>
        <v>2</v>
      </c>
      <c r="O25" s="15" t="n">
        <f aca="false">COUNTIF(O5:O24,"F")</f>
        <v>4</v>
      </c>
      <c r="P25" s="15" t="n">
        <f aca="false">COUNTIF(P5:P24,"F")</f>
        <v>2</v>
      </c>
      <c r="Q25" s="15" t="n">
        <f aca="false">COUNTIF(Q5:Q24,"F")</f>
        <v>2</v>
      </c>
      <c r="R25" s="15" t="n">
        <f aca="false">COUNTIF(R5:R24,"F")</f>
        <v>1</v>
      </c>
      <c r="S25" s="15" t="n">
        <f aca="false">COUNTIF(S5:S24,"F")</f>
        <v>1</v>
      </c>
      <c r="T25" s="15" t="n">
        <f aca="false">COUNTIF(T5:T24,"F")</f>
        <v>1</v>
      </c>
      <c r="U25" s="15" t="n">
        <f aca="false">COUNTIF(U5:U24,"F")</f>
        <v>1</v>
      </c>
      <c r="V25" s="15" t="n">
        <f aca="false">COUNTIF(V5:V24,"F")</f>
        <v>1</v>
      </c>
      <c r="W25" s="15" t="n">
        <f aca="false">COUNTIF(W5:W24,"F")</f>
        <v>1</v>
      </c>
      <c r="X25" s="15" t="n">
        <f aca="false">COUNTIF(X5:X24,"F")</f>
        <v>1</v>
      </c>
      <c r="Y25" s="15" t="n">
        <f aca="false">COUNTIF(Y5:Y24,"F")</f>
        <v>1</v>
      </c>
      <c r="Z25" s="15" t="n">
        <f aca="false">COUNTIF(Z5:Z24,"F")</f>
        <v>1</v>
      </c>
      <c r="AA25" s="15" t="n">
        <f aca="false">COUNTIF(AA5:AA24,"F")</f>
        <v>1</v>
      </c>
      <c r="AB25" s="15" t="n">
        <f aca="false">COUNTIF(AB5:AB24,"F")</f>
        <v>1</v>
      </c>
      <c r="AC25" s="15" t="n">
        <f aca="false">COUNTIF(AC5:AC24,"F")</f>
        <v>1</v>
      </c>
      <c r="AD25" s="15" t="n">
        <f aca="false">COUNTIF(AD5:AD24,"F")</f>
        <v>1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4">
      <formula>NOT(ISERROR(VLOOKUP(C$3,fériés,1,0)))</formula>
    </cfRule>
    <cfRule type="cellIs" priority="3" operator="equal" aboveAverage="0" equalAverage="0" bottom="0" percent="0" rank="0" text="" dxfId="5">
      <formula>"F"</formula>
    </cfRule>
    <cfRule type="expression" priority="4" aboveAverage="0" equalAverage="0" bottom="0" percent="0" rank="0" text="" dxfId="6">
      <formula>WEEKDAY(C$3,2)&gt;5</formula>
    </cfRule>
  </conditionalFormatting>
  <conditionalFormatting sqref="C25:AG25">
    <cfRule type="cellIs" priority="5" operator="greaterThan" aboveAverage="0" equalAverage="0" bottom="0" percent="0" rank="0" text="" dxfId="7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30" activeCellId="0" sqref="E30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43525</v>
      </c>
      <c r="C3" s="11" t="n">
        <f aca="false">DATE(année,3,1)</f>
        <v>43525</v>
      </c>
      <c r="D3" s="11" t="n">
        <f aca="false">C3+1</f>
        <v>43526</v>
      </c>
      <c r="E3" s="11" t="n">
        <f aca="false">D3+1</f>
        <v>43527</v>
      </c>
      <c r="F3" s="11" t="n">
        <f aca="false">E3+1</f>
        <v>43528</v>
      </c>
      <c r="G3" s="11" t="n">
        <f aca="false">F3+1</f>
        <v>43529</v>
      </c>
      <c r="H3" s="11" t="n">
        <f aca="false">G3+1</f>
        <v>43530</v>
      </c>
      <c r="I3" s="11" t="n">
        <f aca="false">H3+1</f>
        <v>43531</v>
      </c>
      <c r="J3" s="11" t="n">
        <f aca="false">I3+1</f>
        <v>43532</v>
      </c>
      <c r="K3" s="11" t="n">
        <f aca="false">J3+1</f>
        <v>43533</v>
      </c>
      <c r="L3" s="11" t="n">
        <f aca="false">K3+1</f>
        <v>43534</v>
      </c>
      <c r="M3" s="11" t="n">
        <f aca="false">L3+1</f>
        <v>43535</v>
      </c>
      <c r="N3" s="11" t="n">
        <f aca="false">M3+1</f>
        <v>43536</v>
      </c>
      <c r="O3" s="11" t="n">
        <f aca="false">N3+1</f>
        <v>43537</v>
      </c>
      <c r="P3" s="11" t="n">
        <f aca="false">O3+1</f>
        <v>43538</v>
      </c>
      <c r="Q3" s="11" t="n">
        <f aca="false">P3+1</f>
        <v>43539</v>
      </c>
      <c r="R3" s="11" t="n">
        <f aca="false">Q3+1</f>
        <v>43540</v>
      </c>
      <c r="S3" s="11" t="n">
        <f aca="false">R3+1</f>
        <v>43541</v>
      </c>
      <c r="T3" s="11" t="n">
        <f aca="false">S3+1</f>
        <v>43542</v>
      </c>
      <c r="U3" s="11" t="n">
        <f aca="false">T3+1</f>
        <v>43543</v>
      </c>
      <c r="V3" s="11" t="n">
        <f aca="false">U3+1</f>
        <v>43544</v>
      </c>
      <c r="W3" s="11" t="n">
        <f aca="false">V3+1</f>
        <v>43545</v>
      </c>
      <c r="X3" s="11" t="n">
        <f aca="false">W3+1</f>
        <v>43546</v>
      </c>
      <c r="Y3" s="11" t="n">
        <f aca="false">X3+1</f>
        <v>43547</v>
      </c>
      <c r="Z3" s="11" t="n">
        <f aca="false">Y3+1</f>
        <v>43548</v>
      </c>
      <c r="AA3" s="11" t="n">
        <f aca="false">Z3+1</f>
        <v>43549</v>
      </c>
      <c r="AB3" s="11" t="n">
        <f aca="false">AA3+1</f>
        <v>43550</v>
      </c>
      <c r="AC3" s="11" t="n">
        <f aca="false">AB3+1</f>
        <v>43551</v>
      </c>
      <c r="AD3" s="11" t="n">
        <f aca="false">AC3+1</f>
        <v>43552</v>
      </c>
      <c r="AE3" s="11" t="n">
        <f aca="false">IF(AD3="","",IF(MONTH(AD3+1)&gt;MONTH(AD3),"",AD3+1))</f>
        <v>43553</v>
      </c>
      <c r="AF3" s="11" t="n">
        <f aca="false">IF(AE3="","",IF(MONTH(AE3+1)&gt;MONTH(AE3),"",AE3+1))</f>
        <v>43554</v>
      </c>
      <c r="AG3" s="11" t="n">
        <f aca="false">IF(AF3="","",IF(MONTH(AF3+1)&gt;MONTH(AF3),"",AF3+1))</f>
        <v>43555</v>
      </c>
    </row>
    <row r="4" customFormat="false" ht="15" hidden="false" customHeight="false" outlineLevel="0" collapsed="false">
      <c r="B4" s="10"/>
      <c r="C4" s="12" t="n">
        <f aca="false">C3</f>
        <v>43525</v>
      </c>
      <c r="D4" s="12" t="n">
        <f aca="false">C4+1</f>
        <v>43526</v>
      </c>
      <c r="E4" s="12" t="n">
        <f aca="false">D4+1</f>
        <v>43527</v>
      </c>
      <c r="F4" s="12" t="n">
        <f aca="false">E4+1</f>
        <v>43528</v>
      </c>
      <c r="G4" s="12" t="n">
        <f aca="false">F4+1</f>
        <v>43529</v>
      </c>
      <c r="H4" s="12" t="n">
        <f aca="false">G4+1</f>
        <v>43530</v>
      </c>
      <c r="I4" s="12" t="n">
        <f aca="false">H4+1</f>
        <v>43531</v>
      </c>
      <c r="J4" s="12" t="n">
        <f aca="false">I4+1</f>
        <v>43532</v>
      </c>
      <c r="K4" s="12" t="n">
        <f aca="false">J4+1</f>
        <v>43533</v>
      </c>
      <c r="L4" s="12" t="n">
        <f aca="false">K4+1</f>
        <v>43534</v>
      </c>
      <c r="M4" s="12" t="n">
        <f aca="false">L4+1</f>
        <v>43535</v>
      </c>
      <c r="N4" s="12" t="n">
        <f aca="false">M4+1</f>
        <v>43536</v>
      </c>
      <c r="O4" s="12" t="n">
        <f aca="false">N4+1</f>
        <v>43537</v>
      </c>
      <c r="P4" s="12" t="n">
        <f aca="false">O4+1</f>
        <v>43538</v>
      </c>
      <c r="Q4" s="12" t="n">
        <f aca="false">P4+1</f>
        <v>43539</v>
      </c>
      <c r="R4" s="12" t="n">
        <f aca="false">Q4+1</f>
        <v>43540</v>
      </c>
      <c r="S4" s="12" t="n">
        <f aca="false">R4+1</f>
        <v>43541</v>
      </c>
      <c r="T4" s="12" t="n">
        <f aca="false">S4+1</f>
        <v>43542</v>
      </c>
      <c r="U4" s="12" t="n">
        <f aca="false">T4+1</f>
        <v>43543</v>
      </c>
      <c r="V4" s="12" t="n">
        <f aca="false">U4+1</f>
        <v>43544</v>
      </c>
      <c r="W4" s="12" t="n">
        <f aca="false">V4+1</f>
        <v>43545</v>
      </c>
      <c r="X4" s="12" t="n">
        <f aca="false">W4+1</f>
        <v>43546</v>
      </c>
      <c r="Y4" s="12" t="n">
        <f aca="false">X4+1</f>
        <v>43547</v>
      </c>
      <c r="Z4" s="12" t="n">
        <f aca="false">Y4+1</f>
        <v>43548</v>
      </c>
      <c r="AA4" s="12" t="n">
        <f aca="false">Z4+1</f>
        <v>43549</v>
      </c>
      <c r="AB4" s="12" t="n">
        <f aca="false">AA4+1</f>
        <v>43550</v>
      </c>
      <c r="AC4" s="12" t="n">
        <f aca="false">AB4+1</f>
        <v>43551</v>
      </c>
      <c r="AD4" s="12" t="n">
        <f aca="false">AC4+1</f>
        <v>43552</v>
      </c>
      <c r="AE4" s="12" t="n">
        <f aca="false">IF(AD4="","",IF(MONTH(AD4+1)&gt;MONTH(AD4),"",AD4+1))</f>
        <v>43553</v>
      </c>
      <c r="AF4" s="12" t="n">
        <f aca="false">IF(AE4="","",IF(MONTH(AE4+1)&gt;MONTH(AE4),"",AE4+1))</f>
        <v>43554</v>
      </c>
      <c r="AG4" s="12" t="n">
        <f aca="false">IF(AF4="","",IF(MONTH(AF4+1)&gt;MONTH(AF4),"",AF4+1))</f>
        <v>43555</v>
      </c>
    </row>
    <row r="5" customFormat="false" ht="15" hidden="false" customHeight="false" outlineLevel="0" collapsed="false">
      <c r="B5" s="13" t="s">
        <v>27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 t="s">
        <v>7</v>
      </c>
      <c r="N5" s="14" t="s">
        <v>7</v>
      </c>
      <c r="O5" s="14" t="s">
        <v>7</v>
      </c>
      <c r="P5" s="14" t="s">
        <v>7</v>
      </c>
      <c r="Q5" s="14" t="s">
        <v>7</v>
      </c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" t="n">
        <f aca="false">COUNTIF(C5:AG5,"F")</f>
        <v>5</v>
      </c>
    </row>
    <row r="6" customFormat="false" ht="15" hidden="false" customHeight="false" outlineLevel="0" collapsed="false">
      <c r="B6" s="13" t="s">
        <v>36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 t="s">
        <v>7</v>
      </c>
      <c r="U6" s="14" t="s">
        <v>7</v>
      </c>
      <c r="V6" s="14" t="s">
        <v>7</v>
      </c>
      <c r="W6" s="14" t="s">
        <v>7</v>
      </c>
      <c r="X6" s="14" t="s">
        <v>7</v>
      </c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5</v>
      </c>
    </row>
    <row r="7" customFormat="false" ht="15" hidden="false" customHeight="false" outlineLevel="0" collapsed="false">
      <c r="B7" s="13" t="s">
        <v>9</v>
      </c>
      <c r="C7" s="14"/>
      <c r="D7" s="14"/>
      <c r="E7" s="14"/>
      <c r="F7" s="14" t="s">
        <v>7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1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0</v>
      </c>
      <c r="F25" s="15" t="n">
        <f aca="false">COUNTIF(F5:F24,"F")</f>
        <v>1</v>
      </c>
      <c r="G25" s="15" t="n">
        <f aca="false">COUNTIF(G5:G24,"F")</f>
        <v>0</v>
      </c>
      <c r="H25" s="15" t="n">
        <f aca="false">COUNTIF(H5:H24,"F")</f>
        <v>0</v>
      </c>
      <c r="I25" s="15" t="n">
        <f aca="false">COUNTIF(I5:I24,"F")</f>
        <v>0</v>
      </c>
      <c r="J25" s="15" t="n">
        <f aca="false">COUNTIF(J5:J24,"F")</f>
        <v>0</v>
      </c>
      <c r="K25" s="15" t="n">
        <f aca="false">COUNTIF(K5:K24,"F")</f>
        <v>0</v>
      </c>
      <c r="L25" s="15" t="n">
        <f aca="false">COUNTIF(L5:L24,"F")</f>
        <v>0</v>
      </c>
      <c r="M25" s="15" t="n">
        <f aca="false">COUNTIF(M5:M24,"F")</f>
        <v>1</v>
      </c>
      <c r="N25" s="15" t="n">
        <f aca="false">COUNTIF(N5:N24,"F")</f>
        <v>1</v>
      </c>
      <c r="O25" s="15" t="n">
        <f aca="false">COUNTIF(O5:O24,"F")</f>
        <v>1</v>
      </c>
      <c r="P25" s="15" t="n">
        <f aca="false">COUNTIF(P5:P24,"F")</f>
        <v>1</v>
      </c>
      <c r="Q25" s="15" t="n">
        <f aca="false">COUNTIF(Q5:Q24,"F")</f>
        <v>1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1</v>
      </c>
      <c r="U25" s="15" t="n">
        <f aca="false">COUNTIF(U5:U24,"F")</f>
        <v>1</v>
      </c>
      <c r="V25" s="15" t="n">
        <f aca="false">COUNTIF(V5:V24,"F")</f>
        <v>1</v>
      </c>
      <c r="W25" s="15" t="n">
        <f aca="false">COUNTIF(W5:W24,"F")</f>
        <v>1</v>
      </c>
      <c r="X25" s="15" t="n">
        <f aca="false">COUNTIF(X5:X24,"F")</f>
        <v>1</v>
      </c>
      <c r="Y25" s="15" t="n">
        <f aca="false">COUNTIF(Y5:Y24,"F")</f>
        <v>0</v>
      </c>
      <c r="Z25" s="15" t="n">
        <f aca="false">COUNTIF(Z5:Z24,"F")</f>
        <v>0</v>
      </c>
      <c r="AA25" s="15" t="n">
        <f aca="false">COUNTIF(AA5:AA24,"F")</f>
        <v>0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8">
      <formula>NOT(ISERROR(VLOOKUP(C$3,fériés,1,0)))</formula>
    </cfRule>
    <cfRule type="cellIs" priority="3" operator="equal" aboveAverage="0" equalAverage="0" bottom="0" percent="0" rank="0" text="" dxfId="9">
      <formula>"F"</formula>
    </cfRule>
    <cfRule type="expression" priority="4" aboveAverage="0" equalAverage="0" bottom="0" percent="0" rank="0" text="" dxfId="10">
      <formula>WEEKDAY(C$3,2)&gt;5</formula>
    </cfRule>
  </conditionalFormatting>
  <conditionalFormatting sqref="C25:AG25">
    <cfRule type="cellIs" priority="5" operator="greaterThan" aboveAverage="0" equalAverage="0" bottom="0" percent="0" rank="0" text="" dxfId="11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3" activeCellId="0" sqref="E13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43556</v>
      </c>
      <c r="C3" s="11" t="n">
        <f aca="false">DATE(année,4,1)</f>
        <v>43556</v>
      </c>
      <c r="D3" s="11" t="n">
        <f aca="false">C3+1</f>
        <v>43557</v>
      </c>
      <c r="E3" s="11" t="n">
        <f aca="false">D3+1</f>
        <v>43558</v>
      </c>
      <c r="F3" s="11" t="n">
        <f aca="false">E3+1</f>
        <v>43559</v>
      </c>
      <c r="G3" s="11" t="n">
        <f aca="false">F3+1</f>
        <v>43560</v>
      </c>
      <c r="H3" s="11" t="n">
        <f aca="false">G3+1</f>
        <v>43561</v>
      </c>
      <c r="I3" s="11" t="n">
        <f aca="false">H3+1</f>
        <v>43562</v>
      </c>
      <c r="J3" s="11" t="n">
        <f aca="false">I3+1</f>
        <v>43563</v>
      </c>
      <c r="K3" s="11" t="n">
        <f aca="false">J3+1</f>
        <v>43564</v>
      </c>
      <c r="L3" s="11" t="n">
        <f aca="false">K3+1</f>
        <v>43565</v>
      </c>
      <c r="M3" s="11" t="n">
        <f aca="false">L3+1</f>
        <v>43566</v>
      </c>
      <c r="N3" s="11" t="n">
        <f aca="false">M3+1</f>
        <v>43567</v>
      </c>
      <c r="O3" s="11" t="n">
        <f aca="false">N3+1</f>
        <v>43568</v>
      </c>
      <c r="P3" s="11" t="n">
        <f aca="false">O3+1</f>
        <v>43569</v>
      </c>
      <c r="Q3" s="11" t="n">
        <f aca="false">P3+1</f>
        <v>43570</v>
      </c>
      <c r="R3" s="11" t="n">
        <f aca="false">Q3+1</f>
        <v>43571</v>
      </c>
      <c r="S3" s="11" t="n">
        <f aca="false">R3+1</f>
        <v>43572</v>
      </c>
      <c r="T3" s="11" t="n">
        <f aca="false">S3+1</f>
        <v>43573</v>
      </c>
      <c r="U3" s="11" t="n">
        <f aca="false">T3+1</f>
        <v>43574</v>
      </c>
      <c r="V3" s="11" t="n">
        <f aca="false">U3+1</f>
        <v>43575</v>
      </c>
      <c r="W3" s="11" t="n">
        <f aca="false">V3+1</f>
        <v>43576</v>
      </c>
      <c r="X3" s="11" t="n">
        <f aca="false">W3+1</f>
        <v>43577</v>
      </c>
      <c r="Y3" s="11" t="n">
        <f aca="false">X3+1</f>
        <v>43578</v>
      </c>
      <c r="Z3" s="11" t="n">
        <f aca="false">Y3+1</f>
        <v>43579</v>
      </c>
      <c r="AA3" s="11" t="n">
        <f aca="false">Z3+1</f>
        <v>43580</v>
      </c>
      <c r="AB3" s="11" t="n">
        <f aca="false">AA3+1</f>
        <v>43581</v>
      </c>
      <c r="AC3" s="11" t="n">
        <f aca="false">AB3+1</f>
        <v>43582</v>
      </c>
      <c r="AD3" s="11" t="n">
        <f aca="false">AC3+1</f>
        <v>43583</v>
      </c>
      <c r="AE3" s="11" t="n">
        <f aca="false">IF(AD3="","",IF(MONTH(AD3+1)&gt;MONTH(AD3),"",AD3+1))</f>
        <v>43584</v>
      </c>
      <c r="AF3" s="11" t="n">
        <f aca="false">IF(AE3="","",IF(MONTH(AE3+1)&gt;MONTH(AE3),"",AE3+1))</f>
        <v>43585</v>
      </c>
      <c r="AG3" s="11" t="str">
        <f aca="false">IF(AF3="","",IF(MONTH(AF3+1)&gt;MONTH(AF3),"",AF3+1))</f>
        <v/>
      </c>
    </row>
    <row r="4" customFormat="false" ht="15" hidden="false" customHeight="false" outlineLevel="0" collapsed="false">
      <c r="B4" s="10"/>
      <c r="C4" s="12" t="n">
        <f aca="false">C3</f>
        <v>43556</v>
      </c>
      <c r="D4" s="12" t="n">
        <f aca="false">C4+1</f>
        <v>43557</v>
      </c>
      <c r="E4" s="12" t="n">
        <f aca="false">D4+1</f>
        <v>43558</v>
      </c>
      <c r="F4" s="12" t="n">
        <f aca="false">E4+1</f>
        <v>43559</v>
      </c>
      <c r="G4" s="12" t="n">
        <f aca="false">F4+1</f>
        <v>43560</v>
      </c>
      <c r="H4" s="12" t="n">
        <f aca="false">G4+1</f>
        <v>43561</v>
      </c>
      <c r="I4" s="12" t="n">
        <f aca="false">H4+1</f>
        <v>43562</v>
      </c>
      <c r="J4" s="12" t="n">
        <f aca="false">I4+1</f>
        <v>43563</v>
      </c>
      <c r="K4" s="12" t="n">
        <f aca="false">J4+1</f>
        <v>43564</v>
      </c>
      <c r="L4" s="12" t="n">
        <f aca="false">K4+1</f>
        <v>43565</v>
      </c>
      <c r="M4" s="12" t="n">
        <f aca="false">L4+1</f>
        <v>43566</v>
      </c>
      <c r="N4" s="12" t="n">
        <f aca="false">M4+1</f>
        <v>43567</v>
      </c>
      <c r="O4" s="12" t="n">
        <f aca="false">N4+1</f>
        <v>43568</v>
      </c>
      <c r="P4" s="12" t="n">
        <f aca="false">O4+1</f>
        <v>43569</v>
      </c>
      <c r="Q4" s="12" t="n">
        <f aca="false">P4+1</f>
        <v>43570</v>
      </c>
      <c r="R4" s="12" t="n">
        <f aca="false">Q4+1</f>
        <v>43571</v>
      </c>
      <c r="S4" s="12" t="n">
        <f aca="false">R4+1</f>
        <v>43572</v>
      </c>
      <c r="T4" s="12" t="n">
        <f aca="false">S4+1</f>
        <v>43573</v>
      </c>
      <c r="U4" s="12" t="n">
        <f aca="false">T4+1</f>
        <v>43574</v>
      </c>
      <c r="V4" s="12" t="n">
        <f aca="false">U4+1</f>
        <v>43575</v>
      </c>
      <c r="W4" s="12" t="n">
        <f aca="false">V4+1</f>
        <v>43576</v>
      </c>
      <c r="X4" s="12" t="n">
        <f aca="false">W4+1</f>
        <v>43577</v>
      </c>
      <c r="Y4" s="12" t="n">
        <f aca="false">X4+1</f>
        <v>43578</v>
      </c>
      <c r="Z4" s="12" t="n">
        <f aca="false">Y4+1</f>
        <v>43579</v>
      </c>
      <c r="AA4" s="12" t="n">
        <f aca="false">Z4+1</f>
        <v>43580</v>
      </c>
      <c r="AB4" s="12" t="n">
        <f aca="false">AA4+1</f>
        <v>43581</v>
      </c>
      <c r="AC4" s="12" t="n">
        <f aca="false">AB4+1</f>
        <v>43582</v>
      </c>
      <c r="AD4" s="12" t="n">
        <f aca="false">AC4+1</f>
        <v>43583</v>
      </c>
      <c r="AE4" s="12" t="n">
        <f aca="false">IF(AD4="","",IF(MONTH(AD4+1)&gt;MONTH(AD4),"",AD4+1))</f>
        <v>43584</v>
      </c>
      <c r="AF4" s="12" t="n">
        <f aca="false">IF(AE4="","",IF(MONTH(AE4+1)&gt;MONTH(AE4),"",AE4+1))</f>
        <v>43585</v>
      </c>
      <c r="AG4" s="12" t="str">
        <f aca="false">IF(AF4="","",IF(MONTH(AF4+1)&gt;MONTH(AF4),"",AF4+1))</f>
        <v/>
      </c>
    </row>
    <row r="5" customFormat="false" ht="15" hidden="false" customHeight="false" outlineLevel="0" collapsed="false">
      <c r="B5" s="13" t="s">
        <v>31</v>
      </c>
      <c r="C5" s="14"/>
      <c r="D5" s="14"/>
      <c r="E5" s="14"/>
      <c r="F5" s="14"/>
      <c r="G5" s="14"/>
      <c r="H5" s="14"/>
      <c r="I5" s="14"/>
      <c r="J5" s="14" t="s">
        <v>7</v>
      </c>
      <c r="K5" s="14" t="s">
        <v>7</v>
      </c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" t="n">
        <f aca="false">COUNTIF(C5:AG5,"F")</f>
        <v>2</v>
      </c>
    </row>
    <row r="6" customFormat="false" ht="15" hidden="false" customHeight="false" outlineLevel="0" collapsed="false">
      <c r="B6" s="13" t="s">
        <v>19</v>
      </c>
      <c r="C6" s="14"/>
      <c r="D6" s="14"/>
      <c r="E6" s="14"/>
      <c r="F6" s="14"/>
      <c r="G6" s="14"/>
      <c r="H6" s="14"/>
      <c r="I6" s="14"/>
      <c r="J6" s="14" t="s">
        <v>7</v>
      </c>
      <c r="K6" s="14" t="s">
        <v>7</v>
      </c>
      <c r="L6" s="14" t="s">
        <v>7</v>
      </c>
      <c r="M6" s="14" t="s">
        <v>7</v>
      </c>
      <c r="N6" s="14" t="s">
        <v>7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5</v>
      </c>
    </row>
    <row r="7" customFormat="false" ht="15" hidden="false" customHeight="false" outlineLevel="0" collapsed="false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0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0</v>
      </c>
      <c r="F25" s="15" t="n">
        <f aca="false">COUNTIF(F5:F24,"F")</f>
        <v>0</v>
      </c>
      <c r="G25" s="15" t="n">
        <f aca="false">COUNTIF(G5:G24,"F")</f>
        <v>0</v>
      </c>
      <c r="H25" s="15" t="n">
        <f aca="false">COUNTIF(H5:H24,"F")</f>
        <v>0</v>
      </c>
      <c r="I25" s="15" t="n">
        <f aca="false">COUNTIF(I5:I24,"F")</f>
        <v>0</v>
      </c>
      <c r="J25" s="15" t="n">
        <f aca="false">COUNTIF(J5:J24,"F")</f>
        <v>2</v>
      </c>
      <c r="K25" s="15" t="n">
        <f aca="false">COUNTIF(K5:K24,"F")</f>
        <v>2</v>
      </c>
      <c r="L25" s="15" t="n">
        <f aca="false">COUNTIF(L5:L24,"F")</f>
        <v>1</v>
      </c>
      <c r="M25" s="15" t="n">
        <f aca="false">COUNTIF(M5:M24,"F")</f>
        <v>1</v>
      </c>
      <c r="N25" s="15" t="n">
        <f aca="false">COUNTIF(N5:N24,"F")</f>
        <v>1</v>
      </c>
      <c r="O25" s="15" t="n">
        <f aca="false">COUNTIF(O5:O24,"F")</f>
        <v>0</v>
      </c>
      <c r="P25" s="15" t="n">
        <f aca="false">COUNTIF(P5:P24,"F")</f>
        <v>0</v>
      </c>
      <c r="Q25" s="15" t="n">
        <f aca="false">COUNTIF(Q5:Q24,"F")</f>
        <v>0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0</v>
      </c>
      <c r="U25" s="15" t="n">
        <f aca="false">COUNTIF(U5:U24,"F")</f>
        <v>0</v>
      </c>
      <c r="V25" s="15" t="n">
        <f aca="false">COUNTIF(V5:V24,"F")</f>
        <v>0</v>
      </c>
      <c r="W25" s="15" t="n">
        <f aca="false">COUNTIF(W5:W24,"F")</f>
        <v>0</v>
      </c>
      <c r="X25" s="15" t="n">
        <f aca="false">COUNTIF(X5:X24,"F")</f>
        <v>0</v>
      </c>
      <c r="Y25" s="15" t="n">
        <f aca="false">COUNTIF(Y5:Y24,"F")</f>
        <v>0</v>
      </c>
      <c r="Z25" s="15" t="n">
        <f aca="false">COUNTIF(Z5:Z24,"F")</f>
        <v>0</v>
      </c>
      <c r="AA25" s="15" t="n">
        <f aca="false">COUNTIF(AA5:AA24,"F")</f>
        <v>0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12">
      <formula>NOT(ISERROR(VLOOKUP(C$3,fériés,1,0)))</formula>
    </cfRule>
    <cfRule type="cellIs" priority="3" operator="equal" aboveAverage="0" equalAverage="0" bottom="0" percent="0" rank="0" text="" dxfId="13">
      <formula>"F"</formula>
    </cfRule>
    <cfRule type="expression" priority="4" aboveAverage="0" equalAverage="0" bottom="0" percent="0" rank="0" text="" dxfId="14">
      <formula>WEEKDAY(C$3,2)&gt;5</formula>
    </cfRule>
  </conditionalFormatting>
  <conditionalFormatting sqref="C25:AG25">
    <cfRule type="cellIs" priority="5" operator="greaterThan" aboveAverage="0" equalAverage="0" bottom="0" percent="0" rank="0" text="" dxfId="15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9" activeCellId="0" sqref="E29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43586</v>
      </c>
      <c r="C3" s="11" t="n">
        <f aca="false">DATE(année,5,1)</f>
        <v>43586</v>
      </c>
      <c r="D3" s="11" t="n">
        <f aca="false">C3+1</f>
        <v>43587</v>
      </c>
      <c r="E3" s="11" t="n">
        <f aca="false">D3+1</f>
        <v>43588</v>
      </c>
      <c r="F3" s="11" t="n">
        <f aca="false">E3+1</f>
        <v>43589</v>
      </c>
      <c r="G3" s="11" t="n">
        <f aca="false">F3+1</f>
        <v>43590</v>
      </c>
      <c r="H3" s="11" t="n">
        <f aca="false">G3+1</f>
        <v>43591</v>
      </c>
      <c r="I3" s="11" t="n">
        <f aca="false">H3+1</f>
        <v>43592</v>
      </c>
      <c r="J3" s="11" t="n">
        <f aca="false">I3+1</f>
        <v>43593</v>
      </c>
      <c r="K3" s="11" t="n">
        <f aca="false">J3+1</f>
        <v>43594</v>
      </c>
      <c r="L3" s="11" t="n">
        <f aca="false">K3+1</f>
        <v>43595</v>
      </c>
      <c r="M3" s="11" t="n">
        <f aca="false">L3+1</f>
        <v>43596</v>
      </c>
      <c r="N3" s="11" t="n">
        <f aca="false">M3+1</f>
        <v>43597</v>
      </c>
      <c r="O3" s="11" t="n">
        <f aca="false">N3+1</f>
        <v>43598</v>
      </c>
      <c r="P3" s="11" t="n">
        <f aca="false">O3+1</f>
        <v>43599</v>
      </c>
      <c r="Q3" s="11" t="n">
        <f aca="false">P3+1</f>
        <v>43600</v>
      </c>
      <c r="R3" s="11" t="n">
        <f aca="false">Q3+1</f>
        <v>43601</v>
      </c>
      <c r="S3" s="11" t="n">
        <f aca="false">R3+1</f>
        <v>43602</v>
      </c>
      <c r="T3" s="11" t="n">
        <f aca="false">S3+1</f>
        <v>43603</v>
      </c>
      <c r="U3" s="11" t="n">
        <f aca="false">T3+1</f>
        <v>43604</v>
      </c>
      <c r="V3" s="11" t="n">
        <f aca="false">U3+1</f>
        <v>43605</v>
      </c>
      <c r="W3" s="11" t="n">
        <f aca="false">V3+1</f>
        <v>43606</v>
      </c>
      <c r="X3" s="11" t="n">
        <f aca="false">W3+1</f>
        <v>43607</v>
      </c>
      <c r="Y3" s="11" t="n">
        <f aca="false">X3+1</f>
        <v>43608</v>
      </c>
      <c r="Z3" s="11" t="n">
        <f aca="false">Y3+1</f>
        <v>43609</v>
      </c>
      <c r="AA3" s="11" t="n">
        <f aca="false">Z3+1</f>
        <v>43610</v>
      </c>
      <c r="AB3" s="11" t="n">
        <f aca="false">AA3+1</f>
        <v>43611</v>
      </c>
      <c r="AC3" s="11" t="n">
        <f aca="false">AB3+1</f>
        <v>43612</v>
      </c>
      <c r="AD3" s="11" t="n">
        <f aca="false">AC3+1</f>
        <v>43613</v>
      </c>
      <c r="AE3" s="11" t="n">
        <f aca="false">IF(AD3="","",IF(MONTH(AD3+1)&gt;MONTH(AD3),"",AD3+1))</f>
        <v>43614</v>
      </c>
      <c r="AF3" s="11" t="n">
        <f aca="false">IF(AE3="","",IF(MONTH(AE3+1)&gt;MONTH(AE3),"",AE3+1))</f>
        <v>43615</v>
      </c>
      <c r="AG3" s="11" t="n">
        <f aca="false">IF(AF3="","",IF(MONTH(AF3+1)&gt;MONTH(AF3),"",AF3+1))</f>
        <v>43616</v>
      </c>
    </row>
    <row r="4" customFormat="false" ht="15" hidden="false" customHeight="false" outlineLevel="0" collapsed="false">
      <c r="B4" s="10"/>
      <c r="C4" s="12" t="n">
        <f aca="false">C3</f>
        <v>43586</v>
      </c>
      <c r="D4" s="12" t="n">
        <f aca="false">C4+1</f>
        <v>43587</v>
      </c>
      <c r="E4" s="12" t="n">
        <f aca="false">D4+1</f>
        <v>43588</v>
      </c>
      <c r="F4" s="12" t="n">
        <f aca="false">E4+1</f>
        <v>43589</v>
      </c>
      <c r="G4" s="12" t="n">
        <f aca="false">F4+1</f>
        <v>43590</v>
      </c>
      <c r="H4" s="12" t="n">
        <f aca="false">G4+1</f>
        <v>43591</v>
      </c>
      <c r="I4" s="12" t="n">
        <f aca="false">H4+1</f>
        <v>43592</v>
      </c>
      <c r="J4" s="12" t="n">
        <f aca="false">I4+1</f>
        <v>43593</v>
      </c>
      <c r="K4" s="12" t="n">
        <f aca="false">J4+1</f>
        <v>43594</v>
      </c>
      <c r="L4" s="12" t="n">
        <f aca="false">K4+1</f>
        <v>43595</v>
      </c>
      <c r="M4" s="12" t="n">
        <f aca="false">L4+1</f>
        <v>43596</v>
      </c>
      <c r="N4" s="12" t="n">
        <f aca="false">M4+1</f>
        <v>43597</v>
      </c>
      <c r="O4" s="12" t="n">
        <f aca="false">N4+1</f>
        <v>43598</v>
      </c>
      <c r="P4" s="12" t="n">
        <f aca="false">O4+1</f>
        <v>43599</v>
      </c>
      <c r="Q4" s="12" t="n">
        <f aca="false">P4+1</f>
        <v>43600</v>
      </c>
      <c r="R4" s="12" t="n">
        <f aca="false">Q4+1</f>
        <v>43601</v>
      </c>
      <c r="S4" s="12" t="n">
        <f aca="false">R4+1</f>
        <v>43602</v>
      </c>
      <c r="T4" s="12" t="n">
        <f aca="false">S4+1</f>
        <v>43603</v>
      </c>
      <c r="U4" s="12" t="n">
        <f aca="false">T4+1</f>
        <v>43604</v>
      </c>
      <c r="V4" s="12" t="n">
        <f aca="false">U4+1</f>
        <v>43605</v>
      </c>
      <c r="W4" s="12" t="n">
        <f aca="false">V4+1</f>
        <v>43606</v>
      </c>
      <c r="X4" s="12" t="n">
        <f aca="false">W4+1</f>
        <v>43607</v>
      </c>
      <c r="Y4" s="12" t="n">
        <f aca="false">X4+1</f>
        <v>43608</v>
      </c>
      <c r="Z4" s="12" t="n">
        <f aca="false">Y4+1</f>
        <v>43609</v>
      </c>
      <c r="AA4" s="12" t="n">
        <f aca="false">Z4+1</f>
        <v>43610</v>
      </c>
      <c r="AB4" s="12" t="n">
        <f aca="false">AA4+1</f>
        <v>43611</v>
      </c>
      <c r="AC4" s="12" t="n">
        <f aca="false">AB4+1</f>
        <v>43612</v>
      </c>
      <c r="AD4" s="12" t="n">
        <f aca="false">AC4+1</f>
        <v>43613</v>
      </c>
      <c r="AE4" s="12" t="n">
        <f aca="false">IF(AD4="","",IF(MONTH(AD4+1)&gt;MONTH(AD4),"",AD4+1))</f>
        <v>43614</v>
      </c>
      <c r="AF4" s="12" t="n">
        <f aca="false">IF(AE4="","",IF(MONTH(AE4+1)&gt;MONTH(AE4),"",AE4+1))</f>
        <v>43615</v>
      </c>
      <c r="AG4" s="12" t="n">
        <f aca="false">IF(AF4="","",IF(MONTH(AF4+1)&gt;MONTH(AF4),"",AF4+1))</f>
        <v>43616</v>
      </c>
    </row>
    <row r="5" customFormat="false" ht="15" hidden="false" customHeight="false" outlineLevel="0" collapsed="false">
      <c r="B5" s="13" t="s">
        <v>11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 t="s">
        <v>7</v>
      </c>
      <c r="P5" s="14" t="s">
        <v>7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" t="n">
        <f aca="false">COUNTIF(C5:AG5,"F")</f>
        <v>2</v>
      </c>
    </row>
    <row r="6" customFormat="false" ht="15" hidden="false" customHeight="false" outlineLevel="0" collapsed="false">
      <c r="B6" s="13" t="s">
        <v>17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 t="s">
        <v>7</v>
      </c>
      <c r="P6" s="14" t="s">
        <v>7</v>
      </c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2</v>
      </c>
    </row>
    <row r="7" customFormat="false" ht="15" hidden="false" customHeight="false" outlineLevel="0" collapsed="false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0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0</v>
      </c>
      <c r="F25" s="15" t="n">
        <f aca="false">COUNTIF(F5:F24,"F")</f>
        <v>0</v>
      </c>
      <c r="G25" s="15" t="n">
        <f aca="false">COUNTIF(G5:G24,"F")</f>
        <v>0</v>
      </c>
      <c r="H25" s="15" t="n">
        <f aca="false">COUNTIF(H5:H24,"F")</f>
        <v>0</v>
      </c>
      <c r="I25" s="15" t="n">
        <f aca="false">COUNTIF(I5:I24,"F")</f>
        <v>0</v>
      </c>
      <c r="J25" s="15" t="n">
        <f aca="false">COUNTIF(J5:J24,"F")</f>
        <v>0</v>
      </c>
      <c r="K25" s="15" t="n">
        <f aca="false">COUNTIF(K5:K24,"F")</f>
        <v>0</v>
      </c>
      <c r="L25" s="15" t="n">
        <f aca="false">COUNTIF(L5:L24,"F")</f>
        <v>0</v>
      </c>
      <c r="M25" s="15" t="n">
        <f aca="false">COUNTIF(M5:M24,"F")</f>
        <v>0</v>
      </c>
      <c r="N25" s="15" t="n">
        <f aca="false">COUNTIF(N5:N24,"F")</f>
        <v>0</v>
      </c>
      <c r="O25" s="15" t="n">
        <f aca="false">COUNTIF(O5:O24,"F")</f>
        <v>2</v>
      </c>
      <c r="P25" s="15" t="n">
        <f aca="false">COUNTIF(P5:P24,"F")</f>
        <v>2</v>
      </c>
      <c r="Q25" s="15" t="n">
        <f aca="false">COUNTIF(Q5:Q24,"F")</f>
        <v>0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0</v>
      </c>
      <c r="U25" s="15" t="n">
        <f aca="false">COUNTIF(U5:U24,"F")</f>
        <v>0</v>
      </c>
      <c r="V25" s="15" t="n">
        <f aca="false">COUNTIF(V5:V24,"F")</f>
        <v>0</v>
      </c>
      <c r="W25" s="15" t="n">
        <f aca="false">COUNTIF(W5:W24,"F")</f>
        <v>0</v>
      </c>
      <c r="X25" s="15" t="n">
        <f aca="false">COUNTIF(X5:X24,"F")</f>
        <v>0</v>
      </c>
      <c r="Y25" s="15" t="n">
        <f aca="false">COUNTIF(Y5:Y24,"F")</f>
        <v>0</v>
      </c>
      <c r="Z25" s="15" t="n">
        <f aca="false">COUNTIF(Z5:Z24,"F")</f>
        <v>0</v>
      </c>
      <c r="AA25" s="15" t="n">
        <f aca="false">COUNTIF(AA5:AA24,"F")</f>
        <v>0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16">
      <formula>NOT(ISERROR(VLOOKUP(C$3,fériés,1,0)))</formula>
    </cfRule>
    <cfRule type="cellIs" priority="3" operator="equal" aboveAverage="0" equalAverage="0" bottom="0" percent="0" rank="0" text="" dxfId="17">
      <formula>"F"</formula>
    </cfRule>
    <cfRule type="expression" priority="4" aboveAverage="0" equalAverage="0" bottom="0" percent="0" rank="0" text="" dxfId="18">
      <formula>WEEKDAY(C$3,2)&gt;5</formula>
    </cfRule>
  </conditionalFormatting>
  <conditionalFormatting sqref="C25:AG25">
    <cfRule type="cellIs" priority="5" operator="greaterThan" aboveAverage="0" equalAverage="0" bottom="0" percent="0" rank="0" text="" dxfId="19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9" activeCellId="0" sqref="F29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43617</v>
      </c>
      <c r="C3" s="11" t="n">
        <f aca="false">DATE(année,6,1)</f>
        <v>43617</v>
      </c>
      <c r="D3" s="11" t="n">
        <f aca="false">C3+1</f>
        <v>43618</v>
      </c>
      <c r="E3" s="11" t="n">
        <f aca="false">D3+1</f>
        <v>43619</v>
      </c>
      <c r="F3" s="11" t="n">
        <f aca="false">E3+1</f>
        <v>43620</v>
      </c>
      <c r="G3" s="11" t="n">
        <f aca="false">F3+1</f>
        <v>43621</v>
      </c>
      <c r="H3" s="11" t="n">
        <f aca="false">G3+1</f>
        <v>43622</v>
      </c>
      <c r="I3" s="11" t="n">
        <f aca="false">H3+1</f>
        <v>43623</v>
      </c>
      <c r="J3" s="11" t="n">
        <f aca="false">I3+1</f>
        <v>43624</v>
      </c>
      <c r="K3" s="11" t="n">
        <f aca="false">J3+1</f>
        <v>43625</v>
      </c>
      <c r="L3" s="11" t="n">
        <f aca="false">K3+1</f>
        <v>43626</v>
      </c>
      <c r="M3" s="11" t="n">
        <f aca="false">L3+1</f>
        <v>43627</v>
      </c>
      <c r="N3" s="11" t="n">
        <f aca="false">M3+1</f>
        <v>43628</v>
      </c>
      <c r="O3" s="11" t="n">
        <f aca="false">N3+1</f>
        <v>43629</v>
      </c>
      <c r="P3" s="11" t="n">
        <f aca="false">O3+1</f>
        <v>43630</v>
      </c>
      <c r="Q3" s="11" t="n">
        <f aca="false">P3+1</f>
        <v>43631</v>
      </c>
      <c r="R3" s="11" t="n">
        <f aca="false">Q3+1</f>
        <v>43632</v>
      </c>
      <c r="S3" s="11" t="n">
        <f aca="false">R3+1</f>
        <v>43633</v>
      </c>
      <c r="T3" s="11" t="n">
        <f aca="false">S3+1</f>
        <v>43634</v>
      </c>
      <c r="U3" s="11" t="n">
        <f aca="false">T3+1</f>
        <v>43635</v>
      </c>
      <c r="V3" s="11" t="n">
        <f aca="false">U3+1</f>
        <v>43636</v>
      </c>
      <c r="W3" s="11" t="n">
        <f aca="false">V3+1</f>
        <v>43637</v>
      </c>
      <c r="X3" s="11" t="n">
        <f aca="false">W3+1</f>
        <v>43638</v>
      </c>
      <c r="Y3" s="11" t="n">
        <f aca="false">X3+1</f>
        <v>43639</v>
      </c>
      <c r="Z3" s="11" t="n">
        <f aca="false">Y3+1</f>
        <v>43640</v>
      </c>
      <c r="AA3" s="11" t="n">
        <f aca="false">Z3+1</f>
        <v>43641</v>
      </c>
      <c r="AB3" s="11" t="n">
        <f aca="false">AA3+1</f>
        <v>43642</v>
      </c>
      <c r="AC3" s="11" t="n">
        <f aca="false">AB3+1</f>
        <v>43643</v>
      </c>
      <c r="AD3" s="11" t="n">
        <f aca="false">AC3+1</f>
        <v>43644</v>
      </c>
      <c r="AE3" s="11" t="n">
        <f aca="false">IF(AD3="","",IF(MONTH(AD3+1)&gt;MONTH(AD3),"",AD3+1))</f>
        <v>43645</v>
      </c>
      <c r="AF3" s="11" t="n">
        <f aca="false">IF(AE3="","",IF(MONTH(AE3+1)&gt;MONTH(AE3),"",AE3+1))</f>
        <v>43646</v>
      </c>
      <c r="AG3" s="11" t="str">
        <f aca="false">IF(AF3="","",IF(MONTH(AF3+1)&gt;MONTH(AF3),"",AF3+1))</f>
        <v/>
      </c>
    </row>
    <row r="4" customFormat="false" ht="15" hidden="false" customHeight="false" outlineLevel="0" collapsed="false">
      <c r="B4" s="10"/>
      <c r="C4" s="12" t="n">
        <f aca="false">C3</f>
        <v>43617</v>
      </c>
      <c r="D4" s="12" t="n">
        <f aca="false">C4+1</f>
        <v>43618</v>
      </c>
      <c r="E4" s="12" t="n">
        <f aca="false">D4+1</f>
        <v>43619</v>
      </c>
      <c r="F4" s="12" t="n">
        <f aca="false">E4+1</f>
        <v>43620</v>
      </c>
      <c r="G4" s="12" t="n">
        <f aca="false">F4+1</f>
        <v>43621</v>
      </c>
      <c r="H4" s="12" t="n">
        <f aca="false">G4+1</f>
        <v>43622</v>
      </c>
      <c r="I4" s="12" t="n">
        <f aca="false">H4+1</f>
        <v>43623</v>
      </c>
      <c r="J4" s="12" t="n">
        <f aca="false">I4+1</f>
        <v>43624</v>
      </c>
      <c r="K4" s="12" t="n">
        <f aca="false">J4+1</f>
        <v>43625</v>
      </c>
      <c r="L4" s="12" t="n">
        <f aca="false">K4+1</f>
        <v>43626</v>
      </c>
      <c r="M4" s="12" t="n">
        <f aca="false">L4+1</f>
        <v>43627</v>
      </c>
      <c r="N4" s="12" t="n">
        <f aca="false">M4+1</f>
        <v>43628</v>
      </c>
      <c r="O4" s="12" t="n">
        <f aca="false">N4+1</f>
        <v>43629</v>
      </c>
      <c r="P4" s="12" t="n">
        <f aca="false">O4+1</f>
        <v>43630</v>
      </c>
      <c r="Q4" s="12" t="n">
        <f aca="false">P4+1</f>
        <v>43631</v>
      </c>
      <c r="R4" s="12" t="n">
        <f aca="false">Q4+1</f>
        <v>43632</v>
      </c>
      <c r="S4" s="12" t="n">
        <f aca="false">R4+1</f>
        <v>43633</v>
      </c>
      <c r="T4" s="12" t="n">
        <f aca="false">S4+1</f>
        <v>43634</v>
      </c>
      <c r="U4" s="12" t="n">
        <f aca="false">T4+1</f>
        <v>43635</v>
      </c>
      <c r="V4" s="12" t="n">
        <f aca="false">U4+1</f>
        <v>43636</v>
      </c>
      <c r="W4" s="12" t="n">
        <f aca="false">V4+1</f>
        <v>43637</v>
      </c>
      <c r="X4" s="12" t="n">
        <f aca="false">W4+1</f>
        <v>43638</v>
      </c>
      <c r="Y4" s="12" t="n">
        <f aca="false">X4+1</f>
        <v>43639</v>
      </c>
      <c r="Z4" s="12" t="n">
        <f aca="false">Y4+1</f>
        <v>43640</v>
      </c>
      <c r="AA4" s="12" t="n">
        <f aca="false">Z4+1</f>
        <v>43641</v>
      </c>
      <c r="AB4" s="12" t="n">
        <f aca="false">AA4+1</f>
        <v>43642</v>
      </c>
      <c r="AC4" s="12" t="n">
        <f aca="false">AB4+1</f>
        <v>43643</v>
      </c>
      <c r="AD4" s="12" t="n">
        <f aca="false">AC4+1</f>
        <v>43644</v>
      </c>
      <c r="AE4" s="12" t="n">
        <f aca="false">IF(AD4="","",IF(MONTH(AD4+1)&gt;MONTH(AD4),"",AD4+1))</f>
        <v>43645</v>
      </c>
      <c r="AF4" s="12" t="n">
        <f aca="false">IF(AE4="","",IF(MONTH(AE4+1)&gt;MONTH(AE4),"",AE4+1))</f>
        <v>43646</v>
      </c>
      <c r="AG4" s="12" t="str">
        <f aca="false">IF(AF4="","",IF(MONTH(AF4+1)&gt;MONTH(AF4),"",AF4+1))</f>
        <v/>
      </c>
    </row>
    <row r="5" customFormat="false" ht="15" hidden="false" customHeight="false" outlineLevel="0" collapsed="false">
      <c r="B5" s="13" t="s">
        <v>15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 t="s">
        <v>7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" t="n">
        <f aca="false">COUNTIF(C5:AG5,"F")</f>
        <v>1</v>
      </c>
    </row>
    <row r="6" customFormat="false" ht="15" hidden="false" customHeight="false" outlineLevel="0" collapsed="false">
      <c r="B6" s="13" t="s">
        <v>21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 t="s">
        <v>7</v>
      </c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1</v>
      </c>
    </row>
    <row r="7" customFormat="false" ht="15" hidden="false" customHeight="false" outlineLevel="0" collapsed="false">
      <c r="B7" s="13" t="s">
        <v>29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 t="s">
        <v>7</v>
      </c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1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0</v>
      </c>
      <c r="F25" s="15" t="n">
        <f aca="false">COUNTIF(F5:F24,"F")</f>
        <v>0</v>
      </c>
      <c r="G25" s="15" t="n">
        <f aca="false">COUNTIF(G5:G24,"F")</f>
        <v>0</v>
      </c>
      <c r="H25" s="15" t="n">
        <f aca="false">COUNTIF(H5:H24,"F")</f>
        <v>0</v>
      </c>
      <c r="I25" s="15" t="n">
        <f aca="false">COUNTIF(I5:I24,"F")</f>
        <v>0</v>
      </c>
      <c r="J25" s="15" t="n">
        <f aca="false">COUNTIF(J5:J24,"F")</f>
        <v>0</v>
      </c>
      <c r="K25" s="15" t="n">
        <f aca="false">COUNTIF(K5:K24,"F")</f>
        <v>0</v>
      </c>
      <c r="L25" s="15" t="n">
        <f aca="false">COUNTIF(L5:L24,"F")</f>
        <v>0</v>
      </c>
      <c r="M25" s="15" t="n">
        <f aca="false">COUNTIF(M5:M24,"F")</f>
        <v>3</v>
      </c>
      <c r="N25" s="15" t="n">
        <f aca="false">COUNTIF(N5:N24,"F")</f>
        <v>0</v>
      </c>
      <c r="O25" s="15" t="n">
        <f aca="false">COUNTIF(O5:O24,"F")</f>
        <v>0</v>
      </c>
      <c r="P25" s="15" t="n">
        <f aca="false">COUNTIF(P5:P24,"F")</f>
        <v>0</v>
      </c>
      <c r="Q25" s="15" t="n">
        <f aca="false">COUNTIF(Q5:Q24,"F")</f>
        <v>0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0</v>
      </c>
      <c r="U25" s="15" t="n">
        <f aca="false">COUNTIF(U5:U24,"F")</f>
        <v>0</v>
      </c>
      <c r="V25" s="15" t="n">
        <f aca="false">COUNTIF(V5:V24,"F")</f>
        <v>0</v>
      </c>
      <c r="W25" s="15" t="n">
        <f aca="false">COUNTIF(W5:W24,"F")</f>
        <v>0</v>
      </c>
      <c r="X25" s="15" t="n">
        <f aca="false">COUNTIF(X5:X24,"F")</f>
        <v>0</v>
      </c>
      <c r="Y25" s="15" t="n">
        <f aca="false">COUNTIF(Y5:Y24,"F")</f>
        <v>0</v>
      </c>
      <c r="Z25" s="15" t="n">
        <f aca="false">COUNTIF(Z5:Z24,"F")</f>
        <v>0</v>
      </c>
      <c r="AA25" s="15" t="n">
        <f aca="false">COUNTIF(AA5:AA24,"F")</f>
        <v>0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20">
      <formula>NOT(ISERROR(VLOOKUP(C$3,fériés,1,0)))</formula>
    </cfRule>
    <cfRule type="cellIs" priority="3" operator="equal" aboveAverage="0" equalAverage="0" bottom="0" percent="0" rank="0" text="" dxfId="21">
      <formula>"F"</formula>
    </cfRule>
    <cfRule type="expression" priority="4" aboveAverage="0" equalAverage="0" bottom="0" percent="0" rank="0" text="" dxfId="22">
      <formula>WEEKDAY(C$3,2)&gt;5</formula>
    </cfRule>
  </conditionalFormatting>
  <conditionalFormatting sqref="C25:AG25">
    <cfRule type="cellIs" priority="5" operator="greaterThan" aboveAverage="0" equalAverage="0" bottom="0" percent="0" rank="0" text="" dxfId="23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0" activeCellId="0" sqref="L10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43647</v>
      </c>
      <c r="C3" s="11" t="n">
        <f aca="false">DATE(année,7,1)</f>
        <v>43647</v>
      </c>
      <c r="D3" s="11" t="n">
        <f aca="false">C3+1</f>
        <v>43648</v>
      </c>
      <c r="E3" s="11" t="n">
        <f aca="false">D3+1</f>
        <v>43649</v>
      </c>
      <c r="F3" s="11" t="n">
        <f aca="false">E3+1</f>
        <v>43650</v>
      </c>
      <c r="G3" s="11" t="n">
        <f aca="false">F3+1</f>
        <v>43651</v>
      </c>
      <c r="H3" s="11" t="n">
        <f aca="false">G3+1</f>
        <v>43652</v>
      </c>
      <c r="I3" s="11" t="n">
        <f aca="false">H3+1</f>
        <v>43653</v>
      </c>
      <c r="J3" s="11" t="n">
        <f aca="false">I3+1</f>
        <v>43654</v>
      </c>
      <c r="K3" s="11" t="n">
        <f aca="false">J3+1</f>
        <v>43655</v>
      </c>
      <c r="L3" s="11" t="n">
        <f aca="false">K3+1</f>
        <v>43656</v>
      </c>
      <c r="M3" s="11" t="n">
        <f aca="false">L3+1</f>
        <v>43657</v>
      </c>
      <c r="N3" s="11" t="n">
        <f aca="false">M3+1</f>
        <v>43658</v>
      </c>
      <c r="O3" s="11" t="n">
        <f aca="false">N3+1</f>
        <v>43659</v>
      </c>
      <c r="P3" s="11" t="n">
        <f aca="false">O3+1</f>
        <v>43660</v>
      </c>
      <c r="Q3" s="11" t="n">
        <f aca="false">P3+1</f>
        <v>43661</v>
      </c>
      <c r="R3" s="11" t="n">
        <f aca="false">Q3+1</f>
        <v>43662</v>
      </c>
      <c r="S3" s="11" t="n">
        <f aca="false">R3+1</f>
        <v>43663</v>
      </c>
      <c r="T3" s="11" t="n">
        <f aca="false">S3+1</f>
        <v>43664</v>
      </c>
      <c r="U3" s="11" t="n">
        <f aca="false">T3+1</f>
        <v>43665</v>
      </c>
      <c r="V3" s="11" t="n">
        <f aca="false">U3+1</f>
        <v>43666</v>
      </c>
      <c r="W3" s="11" t="n">
        <f aca="false">V3+1</f>
        <v>43667</v>
      </c>
      <c r="X3" s="11" t="n">
        <f aca="false">W3+1</f>
        <v>43668</v>
      </c>
      <c r="Y3" s="11" t="n">
        <f aca="false">X3+1</f>
        <v>43669</v>
      </c>
      <c r="Z3" s="11" t="n">
        <f aca="false">Y3+1</f>
        <v>43670</v>
      </c>
      <c r="AA3" s="11" t="n">
        <f aca="false">Z3+1</f>
        <v>43671</v>
      </c>
      <c r="AB3" s="11" t="n">
        <f aca="false">AA3+1</f>
        <v>43672</v>
      </c>
      <c r="AC3" s="11" t="n">
        <f aca="false">AB3+1</f>
        <v>43673</v>
      </c>
      <c r="AD3" s="11" t="n">
        <f aca="false">AC3+1</f>
        <v>43674</v>
      </c>
      <c r="AE3" s="11" t="n">
        <f aca="false">IF(AD3="","",IF(MONTH(AD3+1)&gt;MONTH(AD3),"",AD3+1))</f>
        <v>43675</v>
      </c>
      <c r="AF3" s="11" t="n">
        <f aca="false">IF(AE3="","",IF(MONTH(AE3+1)&gt;MONTH(AE3),"",AE3+1))</f>
        <v>43676</v>
      </c>
      <c r="AG3" s="11" t="n">
        <f aca="false">IF(AF3="","",IF(MONTH(AF3+1)&gt;MONTH(AF3),"",AF3+1))</f>
        <v>43677</v>
      </c>
    </row>
    <row r="4" customFormat="false" ht="15" hidden="false" customHeight="false" outlineLevel="0" collapsed="false">
      <c r="B4" s="10"/>
      <c r="C4" s="12" t="n">
        <f aca="false">C3</f>
        <v>43647</v>
      </c>
      <c r="D4" s="12" t="n">
        <f aca="false">C4+1</f>
        <v>43648</v>
      </c>
      <c r="E4" s="12" t="n">
        <f aca="false">D4+1</f>
        <v>43649</v>
      </c>
      <c r="F4" s="12" t="n">
        <f aca="false">E4+1</f>
        <v>43650</v>
      </c>
      <c r="G4" s="12" t="n">
        <f aca="false">F4+1</f>
        <v>43651</v>
      </c>
      <c r="H4" s="12" t="n">
        <f aca="false">G4+1</f>
        <v>43652</v>
      </c>
      <c r="I4" s="12" t="n">
        <f aca="false">H4+1</f>
        <v>43653</v>
      </c>
      <c r="J4" s="12" t="n">
        <f aca="false">I4+1</f>
        <v>43654</v>
      </c>
      <c r="K4" s="12" t="n">
        <f aca="false">J4+1</f>
        <v>43655</v>
      </c>
      <c r="L4" s="12" t="n">
        <f aca="false">K4+1</f>
        <v>43656</v>
      </c>
      <c r="M4" s="12" t="n">
        <f aca="false">L4+1</f>
        <v>43657</v>
      </c>
      <c r="N4" s="12" t="n">
        <f aca="false">M4+1</f>
        <v>43658</v>
      </c>
      <c r="O4" s="12" t="n">
        <f aca="false">N4+1</f>
        <v>43659</v>
      </c>
      <c r="P4" s="12" t="n">
        <f aca="false">O4+1</f>
        <v>43660</v>
      </c>
      <c r="Q4" s="12" t="n">
        <f aca="false">P4+1</f>
        <v>43661</v>
      </c>
      <c r="R4" s="12" t="n">
        <f aca="false">Q4+1</f>
        <v>43662</v>
      </c>
      <c r="S4" s="12" t="n">
        <f aca="false">R4+1</f>
        <v>43663</v>
      </c>
      <c r="T4" s="12" t="n">
        <f aca="false">S4+1</f>
        <v>43664</v>
      </c>
      <c r="U4" s="12" t="n">
        <f aca="false">T4+1</f>
        <v>43665</v>
      </c>
      <c r="V4" s="12" t="n">
        <f aca="false">U4+1</f>
        <v>43666</v>
      </c>
      <c r="W4" s="12" t="n">
        <f aca="false">V4+1</f>
        <v>43667</v>
      </c>
      <c r="X4" s="12" t="n">
        <f aca="false">W4+1</f>
        <v>43668</v>
      </c>
      <c r="Y4" s="12" t="n">
        <f aca="false">X4+1</f>
        <v>43669</v>
      </c>
      <c r="Z4" s="12" t="n">
        <f aca="false">Y4+1</f>
        <v>43670</v>
      </c>
      <c r="AA4" s="12" t="n">
        <f aca="false">Z4+1</f>
        <v>43671</v>
      </c>
      <c r="AB4" s="12" t="n">
        <f aca="false">AA4+1</f>
        <v>43672</v>
      </c>
      <c r="AC4" s="12" t="n">
        <f aca="false">AB4+1</f>
        <v>43673</v>
      </c>
      <c r="AD4" s="12" t="n">
        <f aca="false">AC4+1</f>
        <v>43674</v>
      </c>
      <c r="AE4" s="12" t="n">
        <f aca="false">IF(AD4="","",IF(MONTH(AD4+1)&gt;MONTH(AD4),"",AD4+1))</f>
        <v>43675</v>
      </c>
      <c r="AF4" s="12" t="n">
        <f aca="false">IF(AE4="","",IF(MONTH(AE4+1)&gt;MONTH(AE4),"",AE4+1))</f>
        <v>43676</v>
      </c>
      <c r="AG4" s="12" t="n">
        <f aca="false">IF(AF4="","",IF(MONTH(AF4+1)&gt;MONTH(AF4),"",AF4+1))</f>
        <v>43677</v>
      </c>
    </row>
    <row r="5" customFormat="false" ht="15" hidden="false" customHeight="false" outlineLevel="0" collapsed="false">
      <c r="B5" s="13" t="s">
        <v>33</v>
      </c>
      <c r="C5" s="14"/>
      <c r="D5" s="14"/>
      <c r="E5" s="14"/>
      <c r="F5" s="14"/>
      <c r="G5" s="14"/>
      <c r="H5" s="14"/>
      <c r="I5" s="14"/>
      <c r="J5" s="14" t="s">
        <v>7</v>
      </c>
      <c r="K5" s="14" t="s">
        <v>7</v>
      </c>
      <c r="L5" s="14" t="s">
        <v>7</v>
      </c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" t="n">
        <f aca="false">COUNTIF(C5:AG5,"F")</f>
        <v>3</v>
      </c>
    </row>
    <row r="6" customFormat="false" ht="15" hidden="false" customHeight="false" outlineLevel="0" collapsed="false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0</v>
      </c>
    </row>
    <row r="7" customFormat="false" ht="15" hidden="false" customHeight="false" outlineLevel="0" collapsed="false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0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0</v>
      </c>
      <c r="F25" s="15" t="n">
        <f aca="false">COUNTIF(F5:F24,"F")</f>
        <v>0</v>
      </c>
      <c r="G25" s="15" t="n">
        <f aca="false">COUNTIF(G5:G24,"F")</f>
        <v>0</v>
      </c>
      <c r="H25" s="15" t="n">
        <f aca="false">COUNTIF(H5:H24,"F")</f>
        <v>0</v>
      </c>
      <c r="I25" s="15" t="n">
        <f aca="false">COUNTIF(I5:I24,"F")</f>
        <v>0</v>
      </c>
      <c r="J25" s="15" t="n">
        <f aca="false">COUNTIF(J5:J24,"F")</f>
        <v>1</v>
      </c>
      <c r="K25" s="15" t="n">
        <f aca="false">COUNTIF(K5:K24,"F")</f>
        <v>1</v>
      </c>
      <c r="L25" s="15" t="n">
        <f aca="false">COUNTIF(L5:L24,"F")</f>
        <v>1</v>
      </c>
      <c r="M25" s="15" t="n">
        <f aca="false">COUNTIF(M5:M24,"F")</f>
        <v>0</v>
      </c>
      <c r="N25" s="15" t="n">
        <f aca="false">COUNTIF(N5:N24,"F")</f>
        <v>0</v>
      </c>
      <c r="O25" s="15" t="n">
        <f aca="false">COUNTIF(O5:O24,"F")</f>
        <v>0</v>
      </c>
      <c r="P25" s="15" t="n">
        <f aca="false">COUNTIF(P5:P24,"F")</f>
        <v>0</v>
      </c>
      <c r="Q25" s="15" t="n">
        <f aca="false">COUNTIF(Q5:Q24,"F")</f>
        <v>0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0</v>
      </c>
      <c r="U25" s="15" t="n">
        <f aca="false">COUNTIF(U5:U24,"F")</f>
        <v>0</v>
      </c>
      <c r="V25" s="15" t="n">
        <f aca="false">COUNTIF(V5:V24,"F")</f>
        <v>0</v>
      </c>
      <c r="W25" s="15" t="n">
        <f aca="false">COUNTIF(W5:W24,"F")</f>
        <v>0</v>
      </c>
      <c r="X25" s="15" t="n">
        <f aca="false">COUNTIF(X5:X24,"F")</f>
        <v>0</v>
      </c>
      <c r="Y25" s="15" t="n">
        <f aca="false">COUNTIF(Y5:Y24,"F")</f>
        <v>0</v>
      </c>
      <c r="Z25" s="15" t="n">
        <f aca="false">COUNTIF(Z5:Z24,"F")</f>
        <v>0</v>
      </c>
      <c r="AA25" s="15" t="n">
        <f aca="false">COUNTIF(AA5:AA24,"F")</f>
        <v>0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24">
      <formula>NOT(ISERROR(VLOOKUP(C$3,fériés,1,0)))</formula>
    </cfRule>
    <cfRule type="cellIs" priority="3" operator="equal" aboveAverage="0" equalAverage="0" bottom="0" percent="0" rank="0" text="" dxfId="25">
      <formula>"F"</formula>
    </cfRule>
    <cfRule type="expression" priority="4" aboveAverage="0" equalAverage="0" bottom="0" percent="0" rank="0" text="" dxfId="26">
      <formula>WEEKDAY(C$3,2)&gt;5</formula>
    </cfRule>
  </conditionalFormatting>
  <conditionalFormatting sqref="C25:AG25">
    <cfRule type="cellIs" priority="5" operator="greaterThan" aboveAverage="0" equalAverage="0" bottom="0" percent="0" rank="0" text="" dxfId="27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7" activeCellId="0" sqref="G7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43678</v>
      </c>
      <c r="C3" s="11" t="n">
        <f aca="false">DATE(année,8,1)</f>
        <v>43678</v>
      </c>
      <c r="D3" s="11" t="n">
        <f aca="false">C3+1</f>
        <v>43679</v>
      </c>
      <c r="E3" s="11" t="n">
        <f aca="false">D3+1</f>
        <v>43680</v>
      </c>
      <c r="F3" s="11" t="n">
        <f aca="false">E3+1</f>
        <v>43681</v>
      </c>
      <c r="G3" s="11" t="n">
        <f aca="false">F3+1</f>
        <v>43682</v>
      </c>
      <c r="H3" s="11" t="n">
        <f aca="false">G3+1</f>
        <v>43683</v>
      </c>
      <c r="I3" s="11" t="n">
        <f aca="false">H3+1</f>
        <v>43684</v>
      </c>
      <c r="J3" s="11" t="n">
        <f aca="false">I3+1</f>
        <v>43685</v>
      </c>
      <c r="K3" s="11" t="n">
        <f aca="false">J3+1</f>
        <v>43686</v>
      </c>
      <c r="L3" s="11" t="n">
        <f aca="false">K3+1</f>
        <v>43687</v>
      </c>
      <c r="M3" s="11" t="n">
        <f aca="false">L3+1</f>
        <v>43688</v>
      </c>
      <c r="N3" s="11" t="n">
        <f aca="false">M3+1</f>
        <v>43689</v>
      </c>
      <c r="O3" s="11" t="n">
        <f aca="false">N3+1</f>
        <v>43690</v>
      </c>
      <c r="P3" s="11" t="n">
        <f aca="false">O3+1</f>
        <v>43691</v>
      </c>
      <c r="Q3" s="11" t="n">
        <f aca="false">P3+1</f>
        <v>43692</v>
      </c>
      <c r="R3" s="11" t="n">
        <f aca="false">Q3+1</f>
        <v>43693</v>
      </c>
      <c r="S3" s="11" t="n">
        <f aca="false">R3+1</f>
        <v>43694</v>
      </c>
      <c r="T3" s="11" t="n">
        <f aca="false">S3+1</f>
        <v>43695</v>
      </c>
      <c r="U3" s="11" t="n">
        <f aca="false">T3+1</f>
        <v>43696</v>
      </c>
      <c r="V3" s="11" t="n">
        <f aca="false">U3+1</f>
        <v>43697</v>
      </c>
      <c r="W3" s="11" t="n">
        <f aca="false">V3+1</f>
        <v>43698</v>
      </c>
      <c r="X3" s="11" t="n">
        <f aca="false">W3+1</f>
        <v>43699</v>
      </c>
      <c r="Y3" s="11" t="n">
        <f aca="false">X3+1</f>
        <v>43700</v>
      </c>
      <c r="Z3" s="11" t="n">
        <f aca="false">Y3+1</f>
        <v>43701</v>
      </c>
      <c r="AA3" s="11" t="n">
        <f aca="false">Z3+1</f>
        <v>43702</v>
      </c>
      <c r="AB3" s="11" t="n">
        <f aca="false">AA3+1</f>
        <v>43703</v>
      </c>
      <c r="AC3" s="11" t="n">
        <f aca="false">AB3+1</f>
        <v>43704</v>
      </c>
      <c r="AD3" s="11" t="n">
        <f aca="false">AC3+1</f>
        <v>43705</v>
      </c>
      <c r="AE3" s="11" t="n">
        <f aca="false">IF(AD3="","",IF(MONTH(AD3+1)&gt;MONTH(AD3),"",AD3+1))</f>
        <v>43706</v>
      </c>
      <c r="AF3" s="11" t="n">
        <f aca="false">IF(AE3="","",IF(MONTH(AE3+1)&gt;MONTH(AE3),"",AE3+1))</f>
        <v>43707</v>
      </c>
      <c r="AG3" s="11" t="n">
        <f aca="false">IF(AF3="","",IF(MONTH(AF3+1)&gt;MONTH(AF3),"",AF3+1))</f>
        <v>43708</v>
      </c>
    </row>
    <row r="4" customFormat="false" ht="15" hidden="false" customHeight="false" outlineLevel="0" collapsed="false">
      <c r="B4" s="10"/>
      <c r="C4" s="12" t="n">
        <f aca="false">C3</f>
        <v>43678</v>
      </c>
      <c r="D4" s="12" t="n">
        <f aca="false">C4+1</f>
        <v>43679</v>
      </c>
      <c r="E4" s="12" t="n">
        <f aca="false">D4+1</f>
        <v>43680</v>
      </c>
      <c r="F4" s="12" t="n">
        <f aca="false">E4+1</f>
        <v>43681</v>
      </c>
      <c r="G4" s="12" t="n">
        <f aca="false">F4+1</f>
        <v>43682</v>
      </c>
      <c r="H4" s="12" t="n">
        <f aca="false">G4+1</f>
        <v>43683</v>
      </c>
      <c r="I4" s="12" t="n">
        <f aca="false">H4+1</f>
        <v>43684</v>
      </c>
      <c r="J4" s="12" t="n">
        <f aca="false">I4+1</f>
        <v>43685</v>
      </c>
      <c r="K4" s="12" t="n">
        <f aca="false">J4+1</f>
        <v>43686</v>
      </c>
      <c r="L4" s="12" t="n">
        <f aca="false">K4+1</f>
        <v>43687</v>
      </c>
      <c r="M4" s="12" t="n">
        <f aca="false">L4+1</f>
        <v>43688</v>
      </c>
      <c r="N4" s="12" t="n">
        <f aca="false">M4+1</f>
        <v>43689</v>
      </c>
      <c r="O4" s="12" t="n">
        <f aca="false">N4+1</f>
        <v>43690</v>
      </c>
      <c r="P4" s="12" t="n">
        <f aca="false">O4+1</f>
        <v>43691</v>
      </c>
      <c r="Q4" s="12" t="n">
        <f aca="false">P4+1</f>
        <v>43692</v>
      </c>
      <c r="R4" s="12" t="n">
        <f aca="false">Q4+1</f>
        <v>43693</v>
      </c>
      <c r="S4" s="12" t="n">
        <f aca="false">R4+1</f>
        <v>43694</v>
      </c>
      <c r="T4" s="12" t="n">
        <f aca="false">S4+1</f>
        <v>43695</v>
      </c>
      <c r="U4" s="12" t="n">
        <f aca="false">T4+1</f>
        <v>43696</v>
      </c>
      <c r="V4" s="12" t="n">
        <f aca="false">U4+1</f>
        <v>43697</v>
      </c>
      <c r="W4" s="12" t="n">
        <f aca="false">V4+1</f>
        <v>43698</v>
      </c>
      <c r="X4" s="12" t="n">
        <f aca="false">W4+1</f>
        <v>43699</v>
      </c>
      <c r="Y4" s="12" t="n">
        <f aca="false">X4+1</f>
        <v>43700</v>
      </c>
      <c r="Z4" s="12" t="n">
        <f aca="false">Y4+1</f>
        <v>43701</v>
      </c>
      <c r="AA4" s="12" t="n">
        <f aca="false">Z4+1</f>
        <v>43702</v>
      </c>
      <c r="AB4" s="12" t="n">
        <f aca="false">AA4+1</f>
        <v>43703</v>
      </c>
      <c r="AC4" s="12" t="n">
        <f aca="false">AB4+1</f>
        <v>43704</v>
      </c>
      <c r="AD4" s="12" t="n">
        <f aca="false">AC4+1</f>
        <v>43705</v>
      </c>
      <c r="AE4" s="12" t="n">
        <f aca="false">IF(AD4="","",IF(MONTH(AD4+1)&gt;MONTH(AD4),"",AD4+1))</f>
        <v>43706</v>
      </c>
      <c r="AF4" s="12" t="n">
        <f aca="false">IF(AE4="","",IF(MONTH(AE4+1)&gt;MONTH(AE4),"",AE4+1))</f>
        <v>43707</v>
      </c>
      <c r="AG4" s="12" t="n">
        <f aca="false">IF(AF4="","",IF(MONTH(AF4+1)&gt;MONTH(AF4),"",AF4+1))</f>
        <v>43708</v>
      </c>
    </row>
    <row r="5" customFormat="false" ht="15" hidden="false" customHeight="false" outlineLevel="0" collapsed="false">
      <c r="B5" s="13" t="s">
        <v>37</v>
      </c>
      <c r="C5" s="14"/>
      <c r="D5" s="14"/>
      <c r="E5" s="14"/>
      <c r="F5" s="14"/>
      <c r="G5" s="14" t="s">
        <v>7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" t="n">
        <f aca="false">COUNTIF(C5:AG5,"F")</f>
        <v>1</v>
      </c>
    </row>
    <row r="6" customFormat="false" ht="15" hidden="false" customHeight="false" outlineLevel="0" collapsed="false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0</v>
      </c>
    </row>
    <row r="7" customFormat="false" ht="15" hidden="false" customHeight="false" outlineLevel="0" collapsed="false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0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0</v>
      </c>
      <c r="F25" s="15" t="n">
        <f aca="false">COUNTIF(F5:F24,"F")</f>
        <v>0</v>
      </c>
      <c r="G25" s="15" t="n">
        <f aca="false">COUNTIF(G5:G24,"F")</f>
        <v>1</v>
      </c>
      <c r="H25" s="15" t="n">
        <f aca="false">COUNTIF(H5:H24,"F")</f>
        <v>0</v>
      </c>
      <c r="I25" s="15" t="n">
        <f aca="false">COUNTIF(I5:I24,"F")</f>
        <v>0</v>
      </c>
      <c r="J25" s="15" t="n">
        <f aca="false">COUNTIF(J5:J24,"F")</f>
        <v>0</v>
      </c>
      <c r="K25" s="15" t="n">
        <f aca="false">COUNTIF(K5:K24,"F")</f>
        <v>0</v>
      </c>
      <c r="L25" s="15" t="n">
        <f aca="false">COUNTIF(L5:L24,"F")</f>
        <v>0</v>
      </c>
      <c r="M25" s="15" t="n">
        <f aca="false">COUNTIF(M5:M24,"F")</f>
        <v>0</v>
      </c>
      <c r="N25" s="15" t="n">
        <f aca="false">COUNTIF(N5:N24,"F")</f>
        <v>0</v>
      </c>
      <c r="O25" s="15" t="n">
        <f aca="false">COUNTIF(O5:O24,"F")</f>
        <v>0</v>
      </c>
      <c r="P25" s="15" t="n">
        <f aca="false">COUNTIF(P5:P24,"F")</f>
        <v>0</v>
      </c>
      <c r="Q25" s="15" t="n">
        <f aca="false">COUNTIF(Q5:Q24,"F")</f>
        <v>0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0</v>
      </c>
      <c r="U25" s="15" t="n">
        <f aca="false">COUNTIF(U5:U24,"F")</f>
        <v>0</v>
      </c>
      <c r="V25" s="15" t="n">
        <f aca="false">COUNTIF(V5:V24,"F")</f>
        <v>0</v>
      </c>
      <c r="W25" s="15" t="n">
        <f aca="false">COUNTIF(W5:W24,"F")</f>
        <v>0</v>
      </c>
      <c r="X25" s="15" t="n">
        <f aca="false">COUNTIF(X5:X24,"F")</f>
        <v>0</v>
      </c>
      <c r="Y25" s="15" t="n">
        <f aca="false">COUNTIF(Y5:Y24,"F")</f>
        <v>0</v>
      </c>
      <c r="Z25" s="15" t="n">
        <f aca="false">COUNTIF(Z5:Z24,"F")</f>
        <v>0</v>
      </c>
      <c r="AA25" s="15" t="n">
        <f aca="false">COUNTIF(AA5:AA24,"F")</f>
        <v>0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28">
      <formula>NOT(ISERROR(VLOOKUP(C$3,fériés,1,0)))</formula>
    </cfRule>
    <cfRule type="cellIs" priority="3" operator="equal" aboveAverage="0" equalAverage="0" bottom="0" percent="0" rank="0" text="" dxfId="29">
      <formula>"F"</formula>
    </cfRule>
    <cfRule type="expression" priority="4" aboveAverage="0" equalAverage="0" bottom="0" percent="0" rank="0" text="" dxfId="30">
      <formula>WEEKDAY(C$3,2)&gt;5</formula>
    </cfRule>
  </conditionalFormatting>
  <conditionalFormatting sqref="C25:AG25">
    <cfRule type="cellIs" priority="5" operator="greaterThan" aboveAverage="0" equalAverage="0" bottom="0" percent="0" rank="0" text="" dxfId="31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29" activeCellId="0" sqref="I29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43709</v>
      </c>
      <c r="C3" s="11" t="n">
        <f aca="false">DATE(année,9,1)</f>
        <v>43709</v>
      </c>
      <c r="D3" s="11" t="n">
        <f aca="false">C3+1</f>
        <v>43710</v>
      </c>
      <c r="E3" s="11" t="n">
        <f aca="false">D3+1</f>
        <v>43711</v>
      </c>
      <c r="F3" s="11" t="n">
        <f aca="false">E3+1</f>
        <v>43712</v>
      </c>
      <c r="G3" s="11" t="n">
        <f aca="false">F3+1</f>
        <v>43713</v>
      </c>
      <c r="H3" s="11" t="n">
        <f aca="false">G3+1</f>
        <v>43714</v>
      </c>
      <c r="I3" s="11" t="n">
        <f aca="false">H3+1</f>
        <v>43715</v>
      </c>
      <c r="J3" s="11" t="n">
        <f aca="false">I3+1</f>
        <v>43716</v>
      </c>
      <c r="K3" s="11" t="n">
        <f aca="false">J3+1</f>
        <v>43717</v>
      </c>
      <c r="L3" s="11" t="n">
        <f aca="false">K3+1</f>
        <v>43718</v>
      </c>
      <c r="M3" s="11" t="n">
        <f aca="false">L3+1</f>
        <v>43719</v>
      </c>
      <c r="N3" s="11" t="n">
        <f aca="false">M3+1</f>
        <v>43720</v>
      </c>
      <c r="O3" s="11" t="n">
        <f aca="false">N3+1</f>
        <v>43721</v>
      </c>
      <c r="P3" s="11" t="n">
        <f aca="false">O3+1</f>
        <v>43722</v>
      </c>
      <c r="Q3" s="11" t="n">
        <f aca="false">P3+1</f>
        <v>43723</v>
      </c>
      <c r="R3" s="11" t="n">
        <f aca="false">Q3+1</f>
        <v>43724</v>
      </c>
      <c r="S3" s="11" t="n">
        <f aca="false">R3+1</f>
        <v>43725</v>
      </c>
      <c r="T3" s="11" t="n">
        <f aca="false">S3+1</f>
        <v>43726</v>
      </c>
      <c r="U3" s="11" t="n">
        <f aca="false">T3+1</f>
        <v>43727</v>
      </c>
      <c r="V3" s="11" t="n">
        <f aca="false">U3+1</f>
        <v>43728</v>
      </c>
      <c r="W3" s="11" t="n">
        <f aca="false">V3+1</f>
        <v>43729</v>
      </c>
      <c r="X3" s="11" t="n">
        <f aca="false">W3+1</f>
        <v>43730</v>
      </c>
      <c r="Y3" s="11" t="n">
        <f aca="false">X3+1</f>
        <v>43731</v>
      </c>
      <c r="Z3" s="11" t="n">
        <f aca="false">Y3+1</f>
        <v>43732</v>
      </c>
      <c r="AA3" s="11" t="n">
        <f aca="false">Z3+1</f>
        <v>43733</v>
      </c>
      <c r="AB3" s="11" t="n">
        <f aca="false">AA3+1</f>
        <v>43734</v>
      </c>
      <c r="AC3" s="11" t="n">
        <f aca="false">AB3+1</f>
        <v>43735</v>
      </c>
      <c r="AD3" s="11" t="n">
        <f aca="false">AC3+1</f>
        <v>43736</v>
      </c>
      <c r="AE3" s="11" t="n">
        <f aca="false">IF(AD3="","",IF(MONTH(AD3+1)&gt;MONTH(AD3),"",AD3+1))</f>
        <v>43737</v>
      </c>
      <c r="AF3" s="11" t="n">
        <f aca="false">IF(AE3="","",IF(MONTH(AE3+1)&gt;MONTH(AE3),"",AE3+1))</f>
        <v>43738</v>
      </c>
      <c r="AG3" s="11" t="str">
        <f aca="false">IF(AF3="","",IF(MONTH(AF3+1)&gt;MONTH(AF3),"",AF3+1))</f>
        <v/>
      </c>
    </row>
    <row r="4" customFormat="false" ht="15" hidden="false" customHeight="false" outlineLevel="0" collapsed="false">
      <c r="B4" s="10"/>
      <c r="C4" s="12" t="n">
        <f aca="false">C3</f>
        <v>43709</v>
      </c>
      <c r="D4" s="12" t="n">
        <f aca="false">C4+1</f>
        <v>43710</v>
      </c>
      <c r="E4" s="12" t="n">
        <f aca="false">D4+1</f>
        <v>43711</v>
      </c>
      <c r="F4" s="12" t="n">
        <f aca="false">E4+1</f>
        <v>43712</v>
      </c>
      <c r="G4" s="12" t="n">
        <f aca="false">F4+1</f>
        <v>43713</v>
      </c>
      <c r="H4" s="12" t="n">
        <f aca="false">G4+1</f>
        <v>43714</v>
      </c>
      <c r="I4" s="12" t="n">
        <f aca="false">H4+1</f>
        <v>43715</v>
      </c>
      <c r="J4" s="12" t="n">
        <f aca="false">I4+1</f>
        <v>43716</v>
      </c>
      <c r="K4" s="12" t="n">
        <f aca="false">J4+1</f>
        <v>43717</v>
      </c>
      <c r="L4" s="12" t="n">
        <f aca="false">K4+1</f>
        <v>43718</v>
      </c>
      <c r="M4" s="12" t="n">
        <f aca="false">L4+1</f>
        <v>43719</v>
      </c>
      <c r="N4" s="12" t="n">
        <f aca="false">M4+1</f>
        <v>43720</v>
      </c>
      <c r="O4" s="12" t="n">
        <f aca="false">N4+1</f>
        <v>43721</v>
      </c>
      <c r="P4" s="12" t="n">
        <f aca="false">O4+1</f>
        <v>43722</v>
      </c>
      <c r="Q4" s="12" t="n">
        <f aca="false">P4+1</f>
        <v>43723</v>
      </c>
      <c r="R4" s="12" t="n">
        <f aca="false">Q4+1</f>
        <v>43724</v>
      </c>
      <c r="S4" s="12" t="n">
        <f aca="false">R4+1</f>
        <v>43725</v>
      </c>
      <c r="T4" s="12" t="n">
        <f aca="false">S4+1</f>
        <v>43726</v>
      </c>
      <c r="U4" s="12" t="n">
        <f aca="false">T4+1</f>
        <v>43727</v>
      </c>
      <c r="V4" s="12" t="n">
        <f aca="false">U4+1</f>
        <v>43728</v>
      </c>
      <c r="W4" s="12" t="n">
        <f aca="false">V4+1</f>
        <v>43729</v>
      </c>
      <c r="X4" s="12" t="n">
        <f aca="false">W4+1</f>
        <v>43730</v>
      </c>
      <c r="Y4" s="12" t="n">
        <f aca="false">X4+1</f>
        <v>43731</v>
      </c>
      <c r="Z4" s="12" t="n">
        <f aca="false">Y4+1</f>
        <v>43732</v>
      </c>
      <c r="AA4" s="12" t="n">
        <f aca="false">Z4+1</f>
        <v>43733</v>
      </c>
      <c r="AB4" s="12" t="n">
        <f aca="false">AA4+1</f>
        <v>43734</v>
      </c>
      <c r="AC4" s="12" t="n">
        <f aca="false">AB4+1</f>
        <v>43735</v>
      </c>
      <c r="AD4" s="12" t="n">
        <f aca="false">AC4+1</f>
        <v>43736</v>
      </c>
      <c r="AE4" s="12" t="n">
        <f aca="false">IF(AD4="","",IF(MONTH(AD4+1)&gt;MONTH(AD4),"",AD4+1))</f>
        <v>43737</v>
      </c>
      <c r="AF4" s="12" t="n">
        <f aca="false">IF(AE4="","",IF(MONTH(AE4+1)&gt;MONTH(AE4),"",AE4+1))</f>
        <v>43738</v>
      </c>
      <c r="AG4" s="12" t="str">
        <f aca="false">IF(AF4="","",IF(MONTH(AF4+1)&gt;MONTH(AF4),"",AF4+1))</f>
        <v/>
      </c>
    </row>
    <row r="5" customFormat="false" ht="15" hidden="false" customHeight="false" outlineLevel="0" collapsed="false">
      <c r="B5" s="13" t="s">
        <v>58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 t="s">
        <v>7</v>
      </c>
      <c r="Z5" s="14" t="s">
        <v>7</v>
      </c>
      <c r="AA5" s="14" t="s">
        <v>7</v>
      </c>
      <c r="AB5" s="14"/>
      <c r="AC5" s="14"/>
      <c r="AD5" s="14"/>
      <c r="AE5" s="14"/>
      <c r="AF5" s="14"/>
      <c r="AG5" s="14"/>
      <c r="AH5" s="1" t="n">
        <f aca="false">COUNTIF(C5:AG5,"F")</f>
        <v>3</v>
      </c>
    </row>
    <row r="6" customFormat="false" ht="15" hidden="false" customHeight="false" outlineLevel="0" collapsed="false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0</v>
      </c>
    </row>
    <row r="7" customFormat="false" ht="15" hidden="false" customHeight="false" outlineLevel="0" collapsed="false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0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0</v>
      </c>
      <c r="F25" s="15" t="n">
        <f aca="false">COUNTIF(F5:F24,"F")</f>
        <v>0</v>
      </c>
      <c r="G25" s="15" t="n">
        <f aca="false">COUNTIF(G5:G24,"F")</f>
        <v>0</v>
      </c>
      <c r="H25" s="15" t="n">
        <f aca="false">COUNTIF(H5:H24,"F")</f>
        <v>0</v>
      </c>
      <c r="I25" s="15" t="n">
        <f aca="false">COUNTIF(I5:I24,"F")</f>
        <v>0</v>
      </c>
      <c r="J25" s="15" t="n">
        <f aca="false">COUNTIF(J5:J24,"F")</f>
        <v>0</v>
      </c>
      <c r="K25" s="15" t="n">
        <f aca="false">COUNTIF(K5:K24,"F")</f>
        <v>0</v>
      </c>
      <c r="L25" s="15" t="n">
        <f aca="false">COUNTIF(L5:L24,"F")</f>
        <v>0</v>
      </c>
      <c r="M25" s="15" t="n">
        <f aca="false">COUNTIF(M5:M24,"F")</f>
        <v>0</v>
      </c>
      <c r="N25" s="15" t="n">
        <f aca="false">COUNTIF(N5:N24,"F")</f>
        <v>0</v>
      </c>
      <c r="O25" s="15" t="n">
        <f aca="false">COUNTIF(O5:O24,"F")</f>
        <v>0</v>
      </c>
      <c r="P25" s="15" t="n">
        <f aca="false">COUNTIF(P5:P24,"F")</f>
        <v>0</v>
      </c>
      <c r="Q25" s="15" t="n">
        <f aca="false">COUNTIF(Q5:Q24,"F")</f>
        <v>0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0</v>
      </c>
      <c r="U25" s="15" t="n">
        <f aca="false">COUNTIF(U5:U24,"F")</f>
        <v>0</v>
      </c>
      <c r="V25" s="15" t="n">
        <f aca="false">COUNTIF(V5:V24,"F")</f>
        <v>0</v>
      </c>
      <c r="W25" s="15" t="n">
        <f aca="false">COUNTIF(W5:W24,"F")</f>
        <v>0</v>
      </c>
      <c r="X25" s="15" t="n">
        <f aca="false">COUNTIF(X5:X24,"F")</f>
        <v>0</v>
      </c>
      <c r="Y25" s="15" t="n">
        <f aca="false">COUNTIF(Y5:Y24,"F")</f>
        <v>1</v>
      </c>
      <c r="Z25" s="15" t="n">
        <f aca="false">COUNTIF(Z5:Z24,"F")</f>
        <v>1</v>
      </c>
      <c r="AA25" s="15" t="n">
        <f aca="false">COUNTIF(AA5:AA24,"F")</f>
        <v>1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32">
      <formula>NOT(ISERROR(VLOOKUP(C$3,fériés,1,0)))</formula>
    </cfRule>
    <cfRule type="cellIs" priority="3" operator="equal" aboveAverage="0" equalAverage="0" bottom="0" percent="0" rank="0" text="" dxfId="33">
      <formula>"F"</formula>
    </cfRule>
    <cfRule type="expression" priority="4" aboveAverage="0" equalAverage="0" bottom="0" percent="0" rank="0" text="" dxfId="34">
      <formula>WEEKDAY(C$3,2)&gt;5</formula>
    </cfRule>
  </conditionalFormatting>
  <conditionalFormatting sqref="C25:AG25">
    <cfRule type="cellIs" priority="5" operator="greaterThan" aboveAverage="0" equalAverage="0" bottom="0" percent="0" rank="0" text="" dxfId="35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9" activeCellId="0" sqref="E9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43739</v>
      </c>
      <c r="C3" s="11" t="n">
        <f aca="false">DATE(année,10,1)</f>
        <v>43739</v>
      </c>
      <c r="D3" s="11" t="n">
        <f aca="false">C3+1</f>
        <v>43740</v>
      </c>
      <c r="E3" s="11" t="n">
        <f aca="false">D3+1</f>
        <v>43741</v>
      </c>
      <c r="F3" s="11" t="n">
        <f aca="false">E3+1</f>
        <v>43742</v>
      </c>
      <c r="G3" s="11" t="n">
        <f aca="false">F3+1</f>
        <v>43743</v>
      </c>
      <c r="H3" s="11" t="n">
        <f aca="false">G3+1</f>
        <v>43744</v>
      </c>
      <c r="I3" s="11" t="n">
        <f aca="false">H3+1</f>
        <v>43745</v>
      </c>
      <c r="J3" s="11" t="n">
        <f aca="false">I3+1</f>
        <v>43746</v>
      </c>
      <c r="K3" s="11" t="n">
        <f aca="false">J3+1</f>
        <v>43747</v>
      </c>
      <c r="L3" s="11" t="n">
        <f aca="false">K3+1</f>
        <v>43748</v>
      </c>
      <c r="M3" s="11" t="n">
        <f aca="false">L3+1</f>
        <v>43749</v>
      </c>
      <c r="N3" s="11" t="n">
        <f aca="false">M3+1</f>
        <v>43750</v>
      </c>
      <c r="O3" s="11" t="n">
        <f aca="false">N3+1</f>
        <v>43751</v>
      </c>
      <c r="P3" s="11" t="n">
        <f aca="false">O3+1</f>
        <v>43752</v>
      </c>
      <c r="Q3" s="11" t="n">
        <f aca="false">P3+1</f>
        <v>43753</v>
      </c>
      <c r="R3" s="11" t="n">
        <f aca="false">Q3+1</f>
        <v>43754</v>
      </c>
      <c r="S3" s="11" t="n">
        <f aca="false">R3+1</f>
        <v>43755</v>
      </c>
      <c r="T3" s="11" t="n">
        <f aca="false">S3+1</f>
        <v>43756</v>
      </c>
      <c r="U3" s="11" t="n">
        <f aca="false">T3+1</f>
        <v>43757</v>
      </c>
      <c r="V3" s="11" t="n">
        <f aca="false">U3+1</f>
        <v>43758</v>
      </c>
      <c r="W3" s="11" t="n">
        <f aca="false">V3+1</f>
        <v>43759</v>
      </c>
      <c r="X3" s="11" t="n">
        <f aca="false">W3+1</f>
        <v>43760</v>
      </c>
      <c r="Y3" s="11" t="n">
        <f aca="false">X3+1</f>
        <v>43761</v>
      </c>
      <c r="Z3" s="11" t="n">
        <f aca="false">Y3+1</f>
        <v>43762</v>
      </c>
      <c r="AA3" s="11" t="n">
        <f aca="false">Z3+1</f>
        <v>43763</v>
      </c>
      <c r="AB3" s="11" t="n">
        <f aca="false">AA3+1</f>
        <v>43764</v>
      </c>
      <c r="AC3" s="11" t="n">
        <f aca="false">AB3+1</f>
        <v>43765</v>
      </c>
      <c r="AD3" s="11" t="n">
        <f aca="false">AC3+1</f>
        <v>43766</v>
      </c>
      <c r="AE3" s="11" t="n">
        <f aca="false">IF(AD3="","",IF(MONTH(AD3+1)&gt;MONTH(AD3),"",AD3+1))</f>
        <v>43767</v>
      </c>
      <c r="AF3" s="11" t="n">
        <f aca="false">IF(AE3="","",IF(MONTH(AE3+1)&gt;MONTH(AE3),"",AE3+1))</f>
        <v>43768</v>
      </c>
      <c r="AG3" s="11" t="n">
        <f aca="false">IF(AF3="","",IF(MONTH(AF3+1)&gt;MONTH(AF3),"",AF3+1))</f>
        <v>43769</v>
      </c>
    </row>
    <row r="4" customFormat="false" ht="15" hidden="false" customHeight="false" outlineLevel="0" collapsed="false">
      <c r="B4" s="10"/>
      <c r="C4" s="12" t="n">
        <f aca="false">C3</f>
        <v>43739</v>
      </c>
      <c r="D4" s="12" t="n">
        <f aca="false">C4+1</f>
        <v>43740</v>
      </c>
      <c r="E4" s="12" t="n">
        <f aca="false">D4+1</f>
        <v>43741</v>
      </c>
      <c r="F4" s="12" t="n">
        <f aca="false">E4+1</f>
        <v>43742</v>
      </c>
      <c r="G4" s="12" t="n">
        <f aca="false">F4+1</f>
        <v>43743</v>
      </c>
      <c r="H4" s="12" t="n">
        <f aca="false">G4+1</f>
        <v>43744</v>
      </c>
      <c r="I4" s="12" t="n">
        <f aca="false">H4+1</f>
        <v>43745</v>
      </c>
      <c r="J4" s="12" t="n">
        <f aca="false">I4+1</f>
        <v>43746</v>
      </c>
      <c r="K4" s="12" t="n">
        <f aca="false">J4+1</f>
        <v>43747</v>
      </c>
      <c r="L4" s="12" t="n">
        <f aca="false">K4+1</f>
        <v>43748</v>
      </c>
      <c r="M4" s="12" t="n">
        <f aca="false">L4+1</f>
        <v>43749</v>
      </c>
      <c r="N4" s="12" t="n">
        <f aca="false">M4+1</f>
        <v>43750</v>
      </c>
      <c r="O4" s="12" t="n">
        <f aca="false">N4+1</f>
        <v>43751</v>
      </c>
      <c r="P4" s="12" t="n">
        <f aca="false">O4+1</f>
        <v>43752</v>
      </c>
      <c r="Q4" s="12" t="n">
        <f aca="false">P4+1</f>
        <v>43753</v>
      </c>
      <c r="R4" s="12" t="n">
        <f aca="false">Q4+1</f>
        <v>43754</v>
      </c>
      <c r="S4" s="12" t="n">
        <f aca="false">R4+1</f>
        <v>43755</v>
      </c>
      <c r="T4" s="12" t="n">
        <f aca="false">S4+1</f>
        <v>43756</v>
      </c>
      <c r="U4" s="12" t="n">
        <f aca="false">T4+1</f>
        <v>43757</v>
      </c>
      <c r="V4" s="12" t="n">
        <f aca="false">U4+1</f>
        <v>43758</v>
      </c>
      <c r="W4" s="12" t="n">
        <f aca="false">V4+1</f>
        <v>43759</v>
      </c>
      <c r="X4" s="12" t="n">
        <f aca="false">W4+1</f>
        <v>43760</v>
      </c>
      <c r="Y4" s="12" t="n">
        <f aca="false">X4+1</f>
        <v>43761</v>
      </c>
      <c r="Z4" s="12" t="n">
        <f aca="false">Y4+1</f>
        <v>43762</v>
      </c>
      <c r="AA4" s="12" t="n">
        <f aca="false">Z4+1</f>
        <v>43763</v>
      </c>
      <c r="AB4" s="12" t="n">
        <f aca="false">AA4+1</f>
        <v>43764</v>
      </c>
      <c r="AC4" s="12" t="n">
        <f aca="false">AB4+1</f>
        <v>43765</v>
      </c>
      <c r="AD4" s="12" t="n">
        <f aca="false">AC4+1</f>
        <v>43766</v>
      </c>
      <c r="AE4" s="12" t="n">
        <f aca="false">IF(AD4="","",IF(MONTH(AD4+1)&gt;MONTH(AD4),"",AD4+1))</f>
        <v>43767</v>
      </c>
      <c r="AF4" s="12" t="n">
        <f aca="false">IF(AE4="","",IF(MONTH(AE4+1)&gt;MONTH(AE4),"",AE4+1))</f>
        <v>43768</v>
      </c>
      <c r="AG4" s="12" t="n">
        <f aca="false">IF(AF4="","",IF(MONTH(AF4+1)&gt;MONTH(AF4),"",AF4+1))</f>
        <v>43769</v>
      </c>
    </row>
    <row r="5" customFormat="false" ht="15" hidden="false" customHeight="false" outlineLevel="0" collapsed="false">
      <c r="B5" s="13" t="s">
        <v>17</v>
      </c>
      <c r="C5" s="14"/>
      <c r="D5" s="14"/>
      <c r="E5" s="14" t="s">
        <v>7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" t="n">
        <f aca="false">COUNTIF(C5:AG5,"F")</f>
        <v>1</v>
      </c>
    </row>
    <row r="6" customFormat="false" ht="15" hidden="false" customHeight="false" outlineLevel="0" collapsed="false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0</v>
      </c>
    </row>
    <row r="7" customFormat="false" ht="15" hidden="false" customHeight="false" outlineLevel="0" collapsed="false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0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1</v>
      </c>
      <c r="F25" s="15" t="n">
        <f aca="false">COUNTIF(F5:F24,"F")</f>
        <v>0</v>
      </c>
      <c r="G25" s="15" t="n">
        <f aca="false">COUNTIF(G5:G24,"F")</f>
        <v>0</v>
      </c>
      <c r="H25" s="15" t="n">
        <f aca="false">COUNTIF(H5:H24,"F")</f>
        <v>0</v>
      </c>
      <c r="I25" s="15" t="n">
        <f aca="false">COUNTIF(I5:I24,"F")</f>
        <v>0</v>
      </c>
      <c r="J25" s="15" t="n">
        <f aca="false">COUNTIF(J5:J24,"F")</f>
        <v>0</v>
      </c>
      <c r="K25" s="15" t="n">
        <f aca="false">COUNTIF(K5:K24,"F")</f>
        <v>0</v>
      </c>
      <c r="L25" s="15" t="n">
        <f aca="false">COUNTIF(L5:L24,"F")</f>
        <v>0</v>
      </c>
      <c r="M25" s="15" t="n">
        <f aca="false">COUNTIF(M5:M24,"F")</f>
        <v>0</v>
      </c>
      <c r="N25" s="15" t="n">
        <f aca="false">COUNTIF(N5:N24,"F")</f>
        <v>0</v>
      </c>
      <c r="O25" s="15" t="n">
        <f aca="false">COUNTIF(O5:O24,"F")</f>
        <v>0</v>
      </c>
      <c r="P25" s="15" t="n">
        <f aca="false">COUNTIF(P5:P24,"F")</f>
        <v>0</v>
      </c>
      <c r="Q25" s="15" t="n">
        <f aca="false">COUNTIF(Q5:Q24,"F")</f>
        <v>0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0</v>
      </c>
      <c r="U25" s="15" t="n">
        <f aca="false">COUNTIF(U5:U24,"F")</f>
        <v>0</v>
      </c>
      <c r="V25" s="15" t="n">
        <f aca="false">COUNTIF(V5:V24,"F")</f>
        <v>0</v>
      </c>
      <c r="W25" s="15" t="n">
        <f aca="false">COUNTIF(W5:W24,"F")</f>
        <v>0</v>
      </c>
      <c r="X25" s="15" t="n">
        <f aca="false">COUNTIF(X5:X24,"F")</f>
        <v>0</v>
      </c>
      <c r="Y25" s="15" t="n">
        <f aca="false">COUNTIF(Y5:Y24,"F")</f>
        <v>0</v>
      </c>
      <c r="Z25" s="15" t="n">
        <f aca="false">COUNTIF(Z5:Z24,"F")</f>
        <v>0</v>
      </c>
      <c r="AA25" s="15" t="n">
        <f aca="false">COUNTIF(AA5:AA24,"F")</f>
        <v>0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36">
      <formula>NOT(ISERROR(VLOOKUP(C$3,fériés,1,0)))</formula>
    </cfRule>
    <cfRule type="cellIs" priority="3" operator="equal" aboveAverage="0" equalAverage="0" bottom="0" percent="0" rank="0" text="" dxfId="37">
      <formula>"F"</formula>
    </cfRule>
    <cfRule type="expression" priority="4" aboveAverage="0" equalAverage="0" bottom="0" percent="0" rank="0" text="" dxfId="38">
      <formula>WEEKDAY(C$3,2)&gt;5</formula>
    </cfRule>
  </conditionalFormatting>
  <conditionalFormatting sqref="C25:AG25">
    <cfRule type="cellIs" priority="5" operator="greaterThan" aboveAverage="0" equalAverage="0" bottom="0" percent="0" rank="0" text="" dxfId="39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31" activeCellId="0" sqref="L31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43770</v>
      </c>
      <c r="C3" s="11" t="n">
        <f aca="false">DATE(année,11,1)</f>
        <v>43770</v>
      </c>
      <c r="D3" s="11" t="n">
        <f aca="false">C3+1</f>
        <v>43771</v>
      </c>
      <c r="E3" s="11" t="n">
        <f aca="false">D3+1</f>
        <v>43772</v>
      </c>
      <c r="F3" s="11" t="n">
        <f aca="false">E3+1</f>
        <v>43773</v>
      </c>
      <c r="G3" s="11" t="n">
        <f aca="false">F3+1</f>
        <v>43774</v>
      </c>
      <c r="H3" s="11" t="n">
        <f aca="false">G3+1</f>
        <v>43775</v>
      </c>
      <c r="I3" s="11" t="n">
        <f aca="false">H3+1</f>
        <v>43776</v>
      </c>
      <c r="J3" s="11" t="n">
        <f aca="false">I3+1</f>
        <v>43777</v>
      </c>
      <c r="K3" s="11" t="n">
        <f aca="false">J3+1</f>
        <v>43778</v>
      </c>
      <c r="L3" s="11" t="n">
        <f aca="false">K3+1</f>
        <v>43779</v>
      </c>
      <c r="M3" s="11" t="n">
        <f aca="false">L3+1</f>
        <v>43780</v>
      </c>
      <c r="N3" s="11" t="n">
        <f aca="false">M3+1</f>
        <v>43781</v>
      </c>
      <c r="O3" s="11" t="n">
        <f aca="false">N3+1</f>
        <v>43782</v>
      </c>
      <c r="P3" s="11" t="n">
        <f aca="false">O3+1</f>
        <v>43783</v>
      </c>
      <c r="Q3" s="11" t="n">
        <f aca="false">P3+1</f>
        <v>43784</v>
      </c>
      <c r="R3" s="11" t="n">
        <f aca="false">Q3+1</f>
        <v>43785</v>
      </c>
      <c r="S3" s="11" t="n">
        <f aca="false">R3+1</f>
        <v>43786</v>
      </c>
      <c r="T3" s="11" t="n">
        <f aca="false">S3+1</f>
        <v>43787</v>
      </c>
      <c r="U3" s="11" t="n">
        <f aca="false">T3+1</f>
        <v>43788</v>
      </c>
      <c r="V3" s="11" t="n">
        <f aca="false">U3+1</f>
        <v>43789</v>
      </c>
      <c r="W3" s="11" t="n">
        <f aca="false">V3+1</f>
        <v>43790</v>
      </c>
      <c r="X3" s="11" t="n">
        <f aca="false">W3+1</f>
        <v>43791</v>
      </c>
      <c r="Y3" s="11" t="n">
        <f aca="false">X3+1</f>
        <v>43792</v>
      </c>
      <c r="Z3" s="11" t="n">
        <f aca="false">Y3+1</f>
        <v>43793</v>
      </c>
      <c r="AA3" s="11" t="n">
        <f aca="false">Z3+1</f>
        <v>43794</v>
      </c>
      <c r="AB3" s="11" t="n">
        <f aca="false">AA3+1</f>
        <v>43795</v>
      </c>
      <c r="AC3" s="11" t="n">
        <f aca="false">AB3+1</f>
        <v>43796</v>
      </c>
      <c r="AD3" s="11" t="n">
        <f aca="false">AC3+1</f>
        <v>43797</v>
      </c>
      <c r="AE3" s="11" t="n">
        <f aca="false">IF(AD3="","",IF(MONTH(AD3+1)&gt;MONTH(AD3),"",AD3+1))</f>
        <v>43798</v>
      </c>
      <c r="AF3" s="11" t="n">
        <f aca="false">IF(AE3="","",IF(MONTH(AE3+1)&gt;MONTH(AE3),"",AE3+1))</f>
        <v>43799</v>
      </c>
      <c r="AG3" s="11" t="str">
        <f aca="false">IF(AF3="","",IF(MONTH(AF3+1)&gt;MONTH(AF3),"",AF3+1))</f>
        <v/>
      </c>
    </row>
    <row r="4" customFormat="false" ht="15" hidden="false" customHeight="false" outlineLevel="0" collapsed="false">
      <c r="B4" s="10"/>
      <c r="C4" s="12" t="n">
        <f aca="false">C3</f>
        <v>43770</v>
      </c>
      <c r="D4" s="12" t="n">
        <f aca="false">C4+1</f>
        <v>43771</v>
      </c>
      <c r="E4" s="12" t="n">
        <f aca="false">D4+1</f>
        <v>43772</v>
      </c>
      <c r="F4" s="12" t="n">
        <f aca="false">E4+1</f>
        <v>43773</v>
      </c>
      <c r="G4" s="12" t="n">
        <f aca="false">F4+1</f>
        <v>43774</v>
      </c>
      <c r="H4" s="12" t="n">
        <f aca="false">G4+1</f>
        <v>43775</v>
      </c>
      <c r="I4" s="12" t="n">
        <f aca="false">H4+1</f>
        <v>43776</v>
      </c>
      <c r="J4" s="12" t="n">
        <f aca="false">I4+1</f>
        <v>43777</v>
      </c>
      <c r="K4" s="12" t="n">
        <f aca="false">J4+1</f>
        <v>43778</v>
      </c>
      <c r="L4" s="12" t="n">
        <f aca="false">K4+1</f>
        <v>43779</v>
      </c>
      <c r="M4" s="12" t="n">
        <f aca="false">L4+1</f>
        <v>43780</v>
      </c>
      <c r="N4" s="12" t="n">
        <f aca="false">M4+1</f>
        <v>43781</v>
      </c>
      <c r="O4" s="12" t="n">
        <f aca="false">N4+1</f>
        <v>43782</v>
      </c>
      <c r="P4" s="12" t="n">
        <f aca="false">O4+1</f>
        <v>43783</v>
      </c>
      <c r="Q4" s="12" t="n">
        <f aca="false">P4+1</f>
        <v>43784</v>
      </c>
      <c r="R4" s="12" t="n">
        <f aca="false">Q4+1</f>
        <v>43785</v>
      </c>
      <c r="S4" s="12" t="n">
        <f aca="false">R4+1</f>
        <v>43786</v>
      </c>
      <c r="T4" s="12" t="n">
        <f aca="false">S4+1</f>
        <v>43787</v>
      </c>
      <c r="U4" s="12" t="n">
        <f aca="false">T4+1</f>
        <v>43788</v>
      </c>
      <c r="V4" s="12" t="n">
        <f aca="false">U4+1</f>
        <v>43789</v>
      </c>
      <c r="W4" s="12" t="n">
        <f aca="false">V4+1</f>
        <v>43790</v>
      </c>
      <c r="X4" s="12" t="n">
        <f aca="false">W4+1</f>
        <v>43791</v>
      </c>
      <c r="Y4" s="12" t="n">
        <f aca="false">X4+1</f>
        <v>43792</v>
      </c>
      <c r="Z4" s="12" t="n">
        <f aca="false">Y4+1</f>
        <v>43793</v>
      </c>
      <c r="AA4" s="12" t="n">
        <f aca="false">Z4+1</f>
        <v>43794</v>
      </c>
      <c r="AB4" s="12" t="n">
        <f aca="false">AA4+1</f>
        <v>43795</v>
      </c>
      <c r="AC4" s="12" t="n">
        <f aca="false">AB4+1</f>
        <v>43796</v>
      </c>
      <c r="AD4" s="12" t="n">
        <f aca="false">AC4+1</f>
        <v>43797</v>
      </c>
      <c r="AE4" s="12" t="n">
        <f aca="false">IF(AD4="","",IF(MONTH(AD4+1)&gt;MONTH(AD4),"",AD4+1))</f>
        <v>43798</v>
      </c>
      <c r="AF4" s="12" t="n">
        <f aca="false">IF(AE4="","",IF(MONTH(AE4+1)&gt;MONTH(AE4),"",AE4+1))</f>
        <v>43799</v>
      </c>
      <c r="AG4" s="12" t="str">
        <f aca="false">IF(AF4="","",IF(MONTH(AF4+1)&gt;MONTH(AF4),"",AF4+1))</f>
        <v/>
      </c>
    </row>
    <row r="5" customFormat="false" ht="15" hidden="false" customHeight="false" outlineLevel="0" collapsed="false">
      <c r="B5" s="13" t="s">
        <v>36</v>
      </c>
      <c r="C5" s="14"/>
      <c r="D5" s="14"/>
      <c r="E5" s="14"/>
      <c r="F5" s="14" t="s">
        <v>7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" t="n">
        <f aca="false">COUNTIF(C5:AG5,"F")</f>
        <v>1</v>
      </c>
    </row>
    <row r="6" customFormat="false" ht="15" hidden="false" customHeight="false" outlineLevel="0" collapsed="false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0</v>
      </c>
    </row>
    <row r="7" customFormat="false" ht="15" hidden="false" customHeight="false" outlineLevel="0" collapsed="false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0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0</v>
      </c>
      <c r="E25" s="15" t="n">
        <f aca="false">COUNTIF(E5:E24,"F")</f>
        <v>0</v>
      </c>
      <c r="F25" s="15" t="n">
        <f aca="false">COUNTIF(F5:F24,"F")</f>
        <v>1</v>
      </c>
      <c r="G25" s="15" t="n">
        <f aca="false">COUNTIF(G5:G24,"F")</f>
        <v>0</v>
      </c>
      <c r="H25" s="15" t="n">
        <f aca="false">COUNTIF(H5:H24,"F")</f>
        <v>0</v>
      </c>
      <c r="I25" s="15" t="n">
        <f aca="false">COUNTIF(I5:I24,"F")</f>
        <v>0</v>
      </c>
      <c r="J25" s="15" t="n">
        <f aca="false">COUNTIF(J5:J24,"F")</f>
        <v>0</v>
      </c>
      <c r="K25" s="15" t="n">
        <f aca="false">COUNTIF(K5:K24,"F")</f>
        <v>0</v>
      </c>
      <c r="L25" s="15" t="n">
        <f aca="false">COUNTIF(L5:L24,"F")</f>
        <v>0</v>
      </c>
      <c r="M25" s="15" t="n">
        <f aca="false">COUNTIF(M5:M24,"F")</f>
        <v>0</v>
      </c>
      <c r="N25" s="15" t="n">
        <f aca="false">COUNTIF(N5:N24,"F")</f>
        <v>0</v>
      </c>
      <c r="O25" s="15" t="n">
        <f aca="false">COUNTIF(O5:O24,"F")</f>
        <v>0</v>
      </c>
      <c r="P25" s="15" t="n">
        <f aca="false">COUNTIF(P5:P24,"F")</f>
        <v>0</v>
      </c>
      <c r="Q25" s="15" t="n">
        <f aca="false">COUNTIF(Q5:Q24,"F")</f>
        <v>0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0</v>
      </c>
      <c r="U25" s="15" t="n">
        <f aca="false">COUNTIF(U5:U24,"F")</f>
        <v>0</v>
      </c>
      <c r="V25" s="15" t="n">
        <f aca="false">COUNTIF(V5:V24,"F")</f>
        <v>0</v>
      </c>
      <c r="W25" s="15" t="n">
        <f aca="false">COUNTIF(W5:W24,"F")</f>
        <v>0</v>
      </c>
      <c r="X25" s="15" t="n">
        <f aca="false">COUNTIF(X5:X24,"F")</f>
        <v>0</v>
      </c>
      <c r="Y25" s="15" t="n">
        <f aca="false">COUNTIF(Y5:Y24,"F")</f>
        <v>0</v>
      </c>
      <c r="Z25" s="15" t="n">
        <f aca="false">COUNTIF(Z5:Z24,"F")</f>
        <v>0</v>
      </c>
      <c r="AA25" s="15" t="n">
        <f aca="false">COUNTIF(AA5:AA24,"F")</f>
        <v>0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40">
      <formula>NOT(ISERROR(VLOOKUP(C$3,fériés,1,0)))</formula>
    </cfRule>
    <cfRule type="cellIs" priority="3" operator="equal" aboveAverage="0" equalAverage="0" bottom="0" percent="0" rank="0" text="" dxfId="41">
      <formula>"F"</formula>
    </cfRule>
    <cfRule type="expression" priority="4" aboveAverage="0" equalAverage="0" bottom="0" percent="0" rank="0" text="" dxfId="42">
      <formula>WEEKDAY(C$3,2)&gt;5</formula>
    </cfRule>
  </conditionalFormatting>
  <conditionalFormatting sqref="C25:AG25">
    <cfRule type="cellIs" priority="5" operator="greaterThan" aboveAverage="0" equalAverage="0" bottom="0" percent="0" rank="0" text="" dxfId="43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H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O27" activeCellId="0" sqref="O27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33" min="3" style="1" width="5.7"/>
    <col collapsed="false" customWidth="true" hidden="false" outlineLevel="0" max="34" min="34" style="1" width="10.71"/>
    <col collapsed="false" customWidth="false" hidden="false" outlineLevel="0" max="1025" min="35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customFormat="false" ht="15" hidden="false" customHeight="false" outlineLevel="0" collapsed="false">
      <c r="B3" s="10" t="n">
        <f aca="false">C3</f>
        <v>43800</v>
      </c>
      <c r="C3" s="11" t="n">
        <f aca="false">DATE(année,12,1)</f>
        <v>43800</v>
      </c>
      <c r="D3" s="11" t="n">
        <f aca="false">C3+1</f>
        <v>43801</v>
      </c>
      <c r="E3" s="11" t="n">
        <f aca="false">D3+1</f>
        <v>43802</v>
      </c>
      <c r="F3" s="11" t="n">
        <f aca="false">E3+1</f>
        <v>43803</v>
      </c>
      <c r="G3" s="11" t="n">
        <f aca="false">F3+1</f>
        <v>43804</v>
      </c>
      <c r="H3" s="11" t="n">
        <f aca="false">G3+1</f>
        <v>43805</v>
      </c>
      <c r="I3" s="11" t="n">
        <f aca="false">H3+1</f>
        <v>43806</v>
      </c>
      <c r="J3" s="11" t="n">
        <f aca="false">I3+1</f>
        <v>43807</v>
      </c>
      <c r="K3" s="11" t="n">
        <f aca="false">J3+1</f>
        <v>43808</v>
      </c>
      <c r="L3" s="11" t="n">
        <f aca="false">K3+1</f>
        <v>43809</v>
      </c>
      <c r="M3" s="11" t="n">
        <f aca="false">L3+1</f>
        <v>43810</v>
      </c>
      <c r="N3" s="11" t="n">
        <f aca="false">M3+1</f>
        <v>43811</v>
      </c>
      <c r="O3" s="11" t="n">
        <f aca="false">N3+1</f>
        <v>43812</v>
      </c>
      <c r="P3" s="11" t="n">
        <f aca="false">O3+1</f>
        <v>43813</v>
      </c>
      <c r="Q3" s="11" t="n">
        <f aca="false">P3+1</f>
        <v>43814</v>
      </c>
      <c r="R3" s="11" t="n">
        <f aca="false">Q3+1</f>
        <v>43815</v>
      </c>
      <c r="S3" s="11" t="n">
        <f aca="false">R3+1</f>
        <v>43816</v>
      </c>
      <c r="T3" s="11" t="n">
        <f aca="false">S3+1</f>
        <v>43817</v>
      </c>
      <c r="U3" s="11" t="n">
        <f aca="false">T3+1</f>
        <v>43818</v>
      </c>
      <c r="V3" s="11" t="n">
        <f aca="false">U3+1</f>
        <v>43819</v>
      </c>
      <c r="W3" s="11" t="n">
        <f aca="false">V3+1</f>
        <v>43820</v>
      </c>
      <c r="X3" s="11" t="n">
        <f aca="false">W3+1</f>
        <v>43821</v>
      </c>
      <c r="Y3" s="11" t="n">
        <f aca="false">X3+1</f>
        <v>43822</v>
      </c>
      <c r="Z3" s="11" t="n">
        <f aca="false">Y3+1</f>
        <v>43823</v>
      </c>
      <c r="AA3" s="11" t="n">
        <f aca="false">Z3+1</f>
        <v>43824</v>
      </c>
      <c r="AB3" s="11" t="n">
        <f aca="false">AA3+1</f>
        <v>43825</v>
      </c>
      <c r="AC3" s="11" t="n">
        <f aca="false">AB3+1</f>
        <v>43826</v>
      </c>
      <c r="AD3" s="11" t="n">
        <f aca="false">AC3+1</f>
        <v>43827</v>
      </c>
      <c r="AE3" s="11" t="n">
        <f aca="false">IF(AD3="","",IF(MONTH(AD3+1)&gt;MONTH(AD3),"",AD3+1))</f>
        <v>43828</v>
      </c>
      <c r="AF3" s="11" t="n">
        <f aca="false">IF(AE3="","",IF(MONTH(AE3+1)&gt;MONTH(AE3),"",AE3+1))</f>
        <v>43829</v>
      </c>
      <c r="AG3" s="11" t="n">
        <f aca="false">IF(AF3="","",IF(MONTH(AF3+1)&gt;MONTH(AF3),"",AF3+1))</f>
        <v>43830</v>
      </c>
    </row>
    <row r="4" customFormat="false" ht="15" hidden="false" customHeight="false" outlineLevel="0" collapsed="false">
      <c r="B4" s="10"/>
      <c r="C4" s="12" t="n">
        <f aca="false">C3</f>
        <v>43800</v>
      </c>
      <c r="D4" s="12" t="n">
        <f aca="false">C4+1</f>
        <v>43801</v>
      </c>
      <c r="E4" s="12" t="n">
        <f aca="false">D4+1</f>
        <v>43802</v>
      </c>
      <c r="F4" s="12" t="n">
        <f aca="false">E4+1</f>
        <v>43803</v>
      </c>
      <c r="G4" s="12" t="n">
        <f aca="false">F4+1</f>
        <v>43804</v>
      </c>
      <c r="H4" s="12" t="n">
        <f aca="false">G4+1</f>
        <v>43805</v>
      </c>
      <c r="I4" s="12" t="n">
        <f aca="false">H4+1</f>
        <v>43806</v>
      </c>
      <c r="J4" s="12" t="n">
        <f aca="false">I4+1</f>
        <v>43807</v>
      </c>
      <c r="K4" s="12" t="n">
        <f aca="false">J4+1</f>
        <v>43808</v>
      </c>
      <c r="L4" s="12" t="n">
        <f aca="false">K4+1</f>
        <v>43809</v>
      </c>
      <c r="M4" s="12" t="n">
        <f aca="false">L4+1</f>
        <v>43810</v>
      </c>
      <c r="N4" s="12" t="n">
        <f aca="false">M4+1</f>
        <v>43811</v>
      </c>
      <c r="O4" s="12" t="n">
        <f aca="false">N4+1</f>
        <v>43812</v>
      </c>
      <c r="P4" s="12" t="n">
        <f aca="false">O4+1</f>
        <v>43813</v>
      </c>
      <c r="Q4" s="12" t="n">
        <f aca="false">P4+1</f>
        <v>43814</v>
      </c>
      <c r="R4" s="12" t="n">
        <f aca="false">Q4+1</f>
        <v>43815</v>
      </c>
      <c r="S4" s="12" t="n">
        <f aca="false">R4+1</f>
        <v>43816</v>
      </c>
      <c r="T4" s="12" t="n">
        <f aca="false">S4+1</f>
        <v>43817</v>
      </c>
      <c r="U4" s="12" t="n">
        <f aca="false">T4+1</f>
        <v>43818</v>
      </c>
      <c r="V4" s="12" t="n">
        <f aca="false">U4+1</f>
        <v>43819</v>
      </c>
      <c r="W4" s="12" t="n">
        <f aca="false">V4+1</f>
        <v>43820</v>
      </c>
      <c r="X4" s="12" t="n">
        <f aca="false">W4+1</f>
        <v>43821</v>
      </c>
      <c r="Y4" s="12" t="n">
        <f aca="false">X4+1</f>
        <v>43822</v>
      </c>
      <c r="Z4" s="12" t="n">
        <f aca="false">Y4+1</f>
        <v>43823</v>
      </c>
      <c r="AA4" s="12" t="n">
        <f aca="false">Z4+1</f>
        <v>43824</v>
      </c>
      <c r="AB4" s="12" t="n">
        <f aca="false">AA4+1</f>
        <v>43825</v>
      </c>
      <c r="AC4" s="12" t="n">
        <f aca="false">AB4+1</f>
        <v>43826</v>
      </c>
      <c r="AD4" s="12" t="n">
        <f aca="false">AC4+1</f>
        <v>43827</v>
      </c>
      <c r="AE4" s="12" t="n">
        <f aca="false">IF(AD4="","",IF(MONTH(AD4+1)&gt;MONTH(AD4),"",AD4+1))</f>
        <v>43828</v>
      </c>
      <c r="AF4" s="12" t="n">
        <f aca="false">IF(AE4="","",IF(MONTH(AE4+1)&gt;MONTH(AE4),"",AE4+1))</f>
        <v>43829</v>
      </c>
      <c r="AG4" s="12" t="n">
        <f aca="false">IF(AF4="","",IF(MONTH(AF4+1)&gt;MONTH(AF4),"",AF4+1))</f>
        <v>43830</v>
      </c>
    </row>
    <row r="5" customFormat="false" ht="15" hidden="false" customHeight="false" outlineLevel="0" collapsed="false">
      <c r="B5" s="13" t="s">
        <v>27</v>
      </c>
      <c r="C5" s="14"/>
      <c r="D5" s="14" t="s">
        <v>7</v>
      </c>
      <c r="E5" s="14" t="s">
        <v>7</v>
      </c>
      <c r="F5" s="14" t="s">
        <v>7</v>
      </c>
      <c r="G5" s="14" t="s">
        <v>7</v>
      </c>
      <c r="H5" s="14" t="s">
        <v>7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" t="n">
        <f aca="false">COUNTIF(C5:AG5,"F")</f>
        <v>5</v>
      </c>
    </row>
    <row r="6" customFormat="false" ht="15" hidden="false" customHeight="false" outlineLevel="0" collapsed="false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" t="n">
        <f aca="false">COUNTIF(C6:AG6,"F")</f>
        <v>0</v>
      </c>
    </row>
    <row r="7" customFormat="false" ht="15" hidden="false" customHeight="false" outlineLevel="0" collapsed="false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" t="n">
        <f aca="false">COUNTIF(C7:AG7,"F")</f>
        <v>0</v>
      </c>
    </row>
    <row r="8" customFormat="false" ht="15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" t="n">
        <f aca="false">COUNTIF(C8:AG8,"F")</f>
        <v>0</v>
      </c>
    </row>
    <row r="9" customFormat="false" ht="15" hidden="false" customHeight="false" outlineLevel="0" collapsed="false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" t="n">
        <f aca="false">COUNTIF(C9:AG9,"F")</f>
        <v>0</v>
      </c>
    </row>
    <row r="10" customFormat="false" ht="15" hidden="false" customHeight="false" outlineLevel="0" collapsed="false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 t="n">
        <f aca="false">COUNTIF(C10:AG10,"F")</f>
        <v>0</v>
      </c>
    </row>
    <row r="11" customFormat="false" ht="15" hidden="false" customHeight="false" outlineLevel="0" collapsed="false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" t="n">
        <f aca="false">COUNTIF(C11:AG11,"F")</f>
        <v>0</v>
      </c>
    </row>
    <row r="12" customFormat="false" ht="15" hidden="false" customHeight="false" outlineLevel="0" collapsed="false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" t="n">
        <f aca="false">COUNTIF(C12:AG12,"F")</f>
        <v>0</v>
      </c>
    </row>
    <row r="13" customFormat="false" ht="15" hidden="false" customHeight="false" outlineLevel="0" collapsed="false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" t="n">
        <f aca="false">COUNTIF(C13:AG13,"F")</f>
        <v>0</v>
      </c>
    </row>
    <row r="14" customFormat="false" ht="15" hidden="false" customHeight="false" outlineLevel="0" collapsed="false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" t="n">
        <f aca="false">COUNTIF(C14:AG14,"F")</f>
        <v>0</v>
      </c>
    </row>
    <row r="15" customFormat="false" ht="15" hidden="false" customHeight="false" outlineLevel="0" collapsed="false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" t="n">
        <f aca="false">COUNTIF(C15:AG15,"F")</f>
        <v>0</v>
      </c>
    </row>
    <row r="16" customFormat="false" ht="15" hidden="false" customHeight="false" outlineLevel="0" collapsed="false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" t="n">
        <f aca="false">COUNTIF(C16:AG16,"F")</f>
        <v>0</v>
      </c>
    </row>
    <row r="17" customFormat="false" ht="15" hidden="false" customHeight="false" outlineLevel="0" collapsed="false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" t="n">
        <f aca="false">COUNTIF(C17:AG17,"F")</f>
        <v>0</v>
      </c>
    </row>
    <row r="18" customFormat="false" ht="15" hidden="false" customHeight="false" outlineLevel="0" collapsed="false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" t="n">
        <f aca="false">COUNTIF(C18:AG18,"F")</f>
        <v>0</v>
      </c>
    </row>
    <row r="19" customFormat="false" ht="15" hidden="false" customHeight="false" outlineLevel="0" collapsed="false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 t="n">
        <f aca="false">COUNTIF(C19:AG19,"F")</f>
        <v>0</v>
      </c>
    </row>
    <row r="20" customFormat="false" ht="15" hidden="false" customHeight="false" outlineLevel="0" collapsed="false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" t="n">
        <f aca="false">COUNTIF(C20:AG20,"F")</f>
        <v>0</v>
      </c>
    </row>
    <row r="21" customFormat="false" ht="15" hidden="false" customHeight="false" outlineLevel="0" collapsed="false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" t="n">
        <f aca="false">COUNTIF(C21:AG21,"F")</f>
        <v>0</v>
      </c>
    </row>
    <row r="22" customFormat="false" ht="15" hidden="false" customHeight="false" outlineLevel="0" collapsed="false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" t="n">
        <f aca="false">COUNTIF(C22:AG22,"F")</f>
        <v>0</v>
      </c>
    </row>
    <row r="23" customFormat="false" ht="15" hidden="false" customHeight="false" outlineLevel="0" collapsed="false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" t="n">
        <f aca="false">COUNTIF(C23:AG23,"F")</f>
        <v>0</v>
      </c>
    </row>
    <row r="24" customFormat="false" ht="15" hidden="false" customHeight="false" outlineLevel="0" collapsed="false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" t="n">
        <f aca="false">COUNTIF(C24:AG24,"F")</f>
        <v>0</v>
      </c>
    </row>
    <row r="25" customFormat="false" ht="15" hidden="false" customHeight="false" outlineLevel="0" collapsed="false">
      <c r="C25" s="15" t="n">
        <f aca="false">COUNTIF(C5:C24,"F")</f>
        <v>0</v>
      </c>
      <c r="D25" s="15" t="n">
        <f aca="false">COUNTIF(D5:D24,"F")</f>
        <v>1</v>
      </c>
      <c r="E25" s="15" t="n">
        <f aca="false">COUNTIF(E5:E24,"F")</f>
        <v>1</v>
      </c>
      <c r="F25" s="15" t="n">
        <f aca="false">COUNTIF(F5:F24,"F")</f>
        <v>1</v>
      </c>
      <c r="G25" s="15" t="n">
        <f aca="false">COUNTIF(G5:G24,"F")</f>
        <v>1</v>
      </c>
      <c r="H25" s="15" t="n">
        <f aca="false">COUNTIF(H5:H24,"F")</f>
        <v>1</v>
      </c>
      <c r="I25" s="15" t="n">
        <f aca="false">COUNTIF(I5:I24,"F")</f>
        <v>0</v>
      </c>
      <c r="J25" s="15" t="n">
        <f aca="false">COUNTIF(J5:J24,"F")</f>
        <v>0</v>
      </c>
      <c r="K25" s="15" t="n">
        <f aca="false">COUNTIF(K5:K24,"F")</f>
        <v>0</v>
      </c>
      <c r="L25" s="15" t="n">
        <f aca="false">COUNTIF(L5:L24,"F")</f>
        <v>0</v>
      </c>
      <c r="M25" s="15" t="n">
        <f aca="false">COUNTIF(M5:M24,"F")</f>
        <v>0</v>
      </c>
      <c r="N25" s="15" t="n">
        <f aca="false">COUNTIF(N5:N24,"F")</f>
        <v>0</v>
      </c>
      <c r="O25" s="15" t="n">
        <f aca="false">COUNTIF(O5:O24,"F")</f>
        <v>0</v>
      </c>
      <c r="P25" s="15" t="n">
        <f aca="false">COUNTIF(P5:P24,"F")</f>
        <v>0</v>
      </c>
      <c r="Q25" s="15" t="n">
        <f aca="false">COUNTIF(Q5:Q24,"F")</f>
        <v>0</v>
      </c>
      <c r="R25" s="15" t="n">
        <f aca="false">COUNTIF(R5:R24,"F")</f>
        <v>0</v>
      </c>
      <c r="S25" s="15" t="n">
        <f aca="false">COUNTIF(S5:S24,"F")</f>
        <v>0</v>
      </c>
      <c r="T25" s="15" t="n">
        <f aca="false">COUNTIF(T5:T24,"F")</f>
        <v>0</v>
      </c>
      <c r="U25" s="15" t="n">
        <f aca="false">COUNTIF(U5:U24,"F")</f>
        <v>0</v>
      </c>
      <c r="V25" s="15" t="n">
        <f aca="false">COUNTIF(V5:V24,"F")</f>
        <v>0</v>
      </c>
      <c r="W25" s="15" t="n">
        <f aca="false">COUNTIF(W5:W24,"F")</f>
        <v>0</v>
      </c>
      <c r="X25" s="15" t="n">
        <f aca="false">COUNTIF(X5:X24,"F")</f>
        <v>0</v>
      </c>
      <c r="Y25" s="15" t="n">
        <f aca="false">COUNTIF(Y5:Y24,"F")</f>
        <v>0</v>
      </c>
      <c r="Z25" s="15" t="n">
        <f aca="false">COUNTIF(Z5:Z24,"F")</f>
        <v>0</v>
      </c>
      <c r="AA25" s="15" t="n">
        <f aca="false">COUNTIF(AA5:AA24,"F")</f>
        <v>0</v>
      </c>
      <c r="AB25" s="15" t="n">
        <f aca="false">COUNTIF(AB5:AB24,"F")</f>
        <v>0</v>
      </c>
      <c r="AC25" s="15" t="n">
        <f aca="false">COUNTIF(AC5:AC24,"F")</f>
        <v>0</v>
      </c>
      <c r="AD25" s="15" t="n">
        <f aca="false">COUNTIF(AD5:AD24,"F")</f>
        <v>0</v>
      </c>
      <c r="AE25" s="15" t="n">
        <f aca="false">COUNTIF(AE5:AE24,"F")</f>
        <v>0</v>
      </c>
      <c r="AF25" s="15" t="n">
        <f aca="false">COUNTIF(AF5:AF24,"F")</f>
        <v>0</v>
      </c>
      <c r="AG25" s="15" t="n">
        <f aca="false">COUNTIF(AG5:AG24,"F")</f>
        <v>0</v>
      </c>
    </row>
  </sheetData>
  <mergeCells count="2">
    <mergeCell ref="B2:AG2"/>
    <mergeCell ref="B3:B4"/>
  </mergeCells>
  <conditionalFormatting sqref="C5:AG24">
    <cfRule type="expression" priority="2" aboveAverage="0" equalAverage="0" bottom="0" percent="0" rank="0" text="" dxfId="44">
      <formula>NOT(ISERROR(VLOOKUP(C$3,fériés,1,0)))</formula>
    </cfRule>
    <cfRule type="cellIs" priority="3" operator="equal" aboveAverage="0" equalAverage="0" bottom="0" percent="0" rank="0" text="" dxfId="45">
      <formula>"F"</formula>
    </cfRule>
    <cfRule type="expression" priority="4" aboveAverage="0" equalAverage="0" bottom="0" percent="0" rank="0" text="" dxfId="46">
      <formula>WEEKDAY(C$3,2)&gt;5</formula>
    </cfRule>
  </conditionalFormatting>
  <conditionalFormatting sqref="C25:AG25">
    <cfRule type="cellIs" priority="5" operator="greaterThan" aboveAverage="0" equalAverage="0" bottom="0" percent="0" rank="0" text="" dxfId="47">
      <formula>4</formula>
    </cfRule>
  </conditionalFormatting>
  <dataValidations count="3">
    <dataValidation allowBlank="true" operator="between" showDropDown="false" showErrorMessage="true" showInputMessage="true" sqref="A2" type="list">
      <formula1>choix_année</formula1>
      <formula2>0</formula2>
    </dataValidation>
    <dataValidation allowBlank="true" operator="between" showDropDown="false" showErrorMessage="true" showInputMessage="true" sqref="B5:B24" type="list">
      <formula1>choix_agent</formula1>
      <formula2>0</formula2>
    </dataValidation>
    <dataValidation allowBlank="true" operator="between" showDropDown="false" showErrorMessage="true" showInputMessage="true" sqref="C5:AG24" type="list">
      <formula1>choix_formation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L5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14" min="3" style="1" width="10.71"/>
    <col collapsed="false" customWidth="true" hidden="false" outlineLevel="0" max="15" min="15" style="1" width="23.71"/>
    <col collapsed="false" customWidth="false" hidden="false" outlineLevel="0" max="1025" min="16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</row>
    <row r="3" customFormat="false" ht="15" hidden="false" customHeight="false" outlineLevel="0" collapsed="false">
      <c r="B3" s="17" t="n">
        <f aca="false">année</f>
        <v>2019</v>
      </c>
      <c r="C3" s="18" t="n">
        <f aca="false">DATE(année,1,1)</f>
        <v>43466</v>
      </c>
      <c r="D3" s="18" t="n">
        <f aca="false">DATE(année,2,1)</f>
        <v>43497</v>
      </c>
      <c r="E3" s="18" t="n">
        <f aca="false">DATE(année,3,1)</f>
        <v>43525</v>
      </c>
      <c r="F3" s="18" t="n">
        <f aca="false">DATE(année,4,1)</f>
        <v>43556</v>
      </c>
      <c r="G3" s="18" t="n">
        <f aca="false">DATE(année,5,1)</f>
        <v>43586</v>
      </c>
      <c r="H3" s="18" t="n">
        <f aca="false">DATE(année,6,1)</f>
        <v>43617</v>
      </c>
      <c r="I3" s="18" t="n">
        <f aca="false">DATE(année,7,1)</f>
        <v>43647</v>
      </c>
      <c r="J3" s="18" t="n">
        <f aca="false">DATE(année,8,1)</f>
        <v>43678</v>
      </c>
      <c r="K3" s="18" t="n">
        <f aca="false">DATE(année,9,1)</f>
        <v>43709</v>
      </c>
      <c r="L3" s="18" t="n">
        <f aca="false">DATE(année,10,1)</f>
        <v>43739</v>
      </c>
      <c r="M3" s="18" t="n">
        <f aca="false">DATE(année,11,1)</f>
        <v>43770</v>
      </c>
      <c r="N3" s="18" t="n">
        <f aca="false">DATE(année,12,1)</f>
        <v>43800</v>
      </c>
      <c r="O3" s="19" t="s">
        <v>75</v>
      </c>
      <c r="Q3" s="1" t="s">
        <v>76</v>
      </c>
      <c r="R3" s="1" t="s">
        <v>77</v>
      </c>
      <c r="S3" s="1" t="s">
        <v>78</v>
      </c>
      <c r="T3" s="1" t="s">
        <v>79</v>
      </c>
      <c r="U3" s="1" t="s">
        <v>80</v>
      </c>
      <c r="V3" s="1" t="s">
        <v>81</v>
      </c>
      <c r="W3" s="1" t="s">
        <v>82</v>
      </c>
      <c r="X3" s="1" t="s">
        <v>83</v>
      </c>
      <c r="Y3" s="1" t="s">
        <v>84</v>
      </c>
      <c r="Z3" s="1" t="s">
        <v>85</v>
      </c>
      <c r="AA3" s="1" t="s">
        <v>86</v>
      </c>
      <c r="AB3" s="1" t="s">
        <v>87</v>
      </c>
    </row>
    <row r="4" customFormat="false" ht="13.8" hidden="false" customHeight="false" outlineLevel="0" collapsed="false">
      <c r="B4" s="20" t="s">
        <v>9</v>
      </c>
      <c r="C4" s="17" t="n">
        <f aca="true">IF(B4="","",IFERROR(INDIRECT("jan.!AH"&amp;MATCH(B4,'jan.'!B$5:B$24,0)+4,1),""))</f>
        <v>14</v>
      </c>
      <c r="D4" s="17" t="n">
        <f aca="true">IF(B4="","",IFERROR(INDIRECT("fév.!AH"&amp;MATCH(B4,'fév.'!B$5:B$24,0)+4,1),""))</f>
        <v>25</v>
      </c>
      <c r="E4" s="17" t="n">
        <f aca="true">IF(B4="","",IFERROR(INDIRECT("mars!AH"&amp;MATCH(B4,mars!B$5:B$24,0)+4,1),""))</f>
        <v>1</v>
      </c>
      <c r="F4" s="17" t="str">
        <f aca="true">IF(B4="","",IFERROR(INDIRECT("avr.!AH"&amp;MATCH(B4,'avr.'!B$5:B$24,0)+4,1),""))</f>
        <v/>
      </c>
      <c r="G4" s="17" t="str">
        <f aca="true">IF(B4="","",IFERROR(INDIRECT("mai!AH"&amp;MATCH(B4,mai!B$5:B$24,0)+4,1),""))</f>
        <v/>
      </c>
      <c r="H4" s="17" t="str">
        <f aca="true">IF(B4="","",IFERROR(INDIRECT("juin!AH"&amp;MATCH(B4,juin!B$5:B$24,0)+4,1),""))</f>
        <v/>
      </c>
      <c r="I4" s="17" t="str">
        <f aca="true">IF(B4="","",IFERROR(INDIRECT("juil.!AH"&amp;MATCH(B4,'juil.'!B$5:B$24,0)+4,1),""))</f>
        <v/>
      </c>
      <c r="J4" s="17" t="str">
        <f aca="true">IF(B4="","",IFERROR(INDIRECT("août!AH"&amp;MATCH(B4,août!B$5:B$24,0)+4,1),""))</f>
        <v/>
      </c>
      <c r="K4" s="17" t="str">
        <f aca="true">IF(B4="","",IFERROR(INDIRECT("sept.!AH"&amp;MATCH(B4,'sept.'!B$5:B$24,0)+4,1),""))</f>
        <v/>
      </c>
      <c r="L4" s="17" t="str">
        <f aca="true">IF(B4="","",IFERROR(INDIRECT("oct.!AH"&amp;MATCH(B4,'oct.'!B$5:B$24,0)+4,1),""))</f>
        <v/>
      </c>
      <c r="M4" s="17" t="str">
        <f aca="true">IF(B4="","",IFERROR(INDIRECT("nov.!AH"&amp;MATCH(B4,'nov.'!B$5:B$24,0)+4,1),""))</f>
        <v/>
      </c>
      <c r="N4" s="17" t="str">
        <f aca="true">IF(B4="","",IFERROR(INDIRECT("déc.!AH"&amp;MATCH(B4,'déc.'!B$5:B$24,0)+4,1),""))</f>
        <v/>
      </c>
      <c r="O4" s="17" t="n">
        <f aca="false">SUM(C4:N4)</f>
        <v>40</v>
      </c>
      <c r="Q4" s="21" t="str">
        <f aca="true" t="array" ref="Q4:Q23">IFERROR(INDEX(jan,MATCH(SMALL(IF(jan&lt;&gt;"",IF(MATCH(jan,jan,0)=ROW(INDIRECT("1:"&amp;ROWS(jan))),COUNTIF(jan,"&lt;"&amp;jan))),ROW(INDIRECT("1:"&amp;ROWS(jan)))),COUNTIF(jan,"&lt;"&amp;jan),0)),"")</f>
        <v/>
      </c>
      <c r="R4" s="21" t="str">
        <f aca="true" t="array" ref="R4:R23">IFERROR(INDEX(fév,MATCH(SMALL(IF(fév&lt;&gt;"",IF(MATCH(fév,fév,0)=ROW(INDIRECT("1:"&amp;ROWS(fév))),COUNTIF(fév,"&lt;"&amp;fév))),ROW(INDIRECT("1:"&amp;ROWS(fév)))),COUNTIF(fév,"&lt;"&amp;fév),0)),"")</f>
        <v/>
      </c>
      <c r="S4" s="21" t="str">
        <f aca="true" t="array" ref="S4:S23">IFERROR(INDEX(mars,MATCH(SMALL(IF(mars&lt;&gt;"",IF(MATCH(mars,mars,0)=ROW(INDIRECT("1:"&amp;ROWS(mars))),COUNTIF(mars,"&lt;"&amp;mars))),ROW(INDIRECT("1:"&amp;ROWS(mars)))),COUNTIF(mars,"&lt;"&amp;mars),0)),"")</f>
        <v/>
      </c>
      <c r="T4" s="21" t="str">
        <f aca="true" t="array" ref="T4:T23">IFERROR(INDEX(avr,MATCH(SMALL(IF(avr&lt;&gt;"",IF(MATCH(avr,avr,0)=ROW(INDIRECT("1:"&amp;ROWS(avr))),COUNTIF(avr,"&lt;"&amp;avr))),ROW(INDIRECT("1:"&amp;ROWS(avr)))),COUNTIF(avr,"&lt;"&amp;avr),0)),"")</f>
        <v/>
      </c>
      <c r="U4" s="21" t="str">
        <f aca="true" t="array" ref="U4:U23">IFERROR(INDEX(mai,MATCH(SMALL(IF(mai&lt;&gt;"",IF(MATCH(mai,mai,0)=ROW(INDIRECT("1:"&amp;ROWS(mai))),COUNTIF(mai,"&lt;"&amp;mai))),ROW(INDIRECT("1:"&amp;ROWS(mai)))),COUNTIF(mai,"&lt;"&amp;mai),0)),"")</f>
        <v/>
      </c>
      <c r="V4" s="21" t="str">
        <f aca="true" t="array" ref="V4:V23">IFERROR(INDEX(juin,MATCH(SMALL(IF(juin&lt;&gt;"",IF(MATCH(juin,juin,0)=ROW(INDIRECT("1:"&amp;ROWS(juin))),COUNTIF(juin,"&lt;"&amp;juin))),ROW(INDIRECT("1:"&amp;ROWS(juin)))),COUNTIF(juin,"&lt;"&amp;juin),0)),"")</f>
        <v/>
      </c>
      <c r="W4" s="21" t="str">
        <f aca="true" t="array" ref="W4:W23">IFERROR(INDEX(juil,MATCH(SMALL(IF(juil&lt;&gt;"",IF(MATCH(juil,juil,0)=ROW(INDIRECT("1:"&amp;ROWS(juil))),COUNTIF(juil,"&lt;"&amp;juil))),ROW(INDIRECT("1:"&amp;ROWS(juil)))),COUNTIF(juil,"&lt;"&amp;juil),0)),"")</f>
        <v/>
      </c>
      <c r="X4" s="21" t="str">
        <f aca="true" t="array" ref="X4:X23">IFERROR(INDEX(août,MATCH(SMALL(IF(août&lt;&gt;"",IF(MATCH(août,août,0)=ROW(INDIRECT("1:"&amp;ROWS(août))),COUNTIF(août,"&lt;"&amp;août))),ROW(INDIRECT("1:"&amp;ROWS(août)))),COUNTIF(août,"&lt;"&amp;août),0)),"")</f>
        <v/>
      </c>
      <c r="Y4" s="21" t="str">
        <f aca="true" t="array" ref="Y4:Y23">IFERROR(INDEX(sept,MATCH(SMALL(IF(sept&lt;&gt;"",IF(MATCH(sept,sept,0)=ROW(INDIRECT("1:"&amp;ROWS(sept))),COUNTIF(sept,"&lt;"&amp;sept))),ROW(INDIRECT("1:"&amp;ROWS(sept)))),COUNTIF(sept,"&lt;"&amp;sept),0)),"")</f>
        <v/>
      </c>
      <c r="Z4" s="21" t="str">
        <f aca="true" t="array" ref="Z4:Z23">IFERROR(INDEX(oct,MATCH(SMALL(IF(oct&lt;&gt;"",IF(MATCH(oct,oct,0)=ROW(INDIRECT("1:"&amp;ROWS(oct))),COUNTIF(oct,"&lt;"&amp;oct))),ROW(INDIRECT("1:"&amp;ROWS(oct)))),COUNTIF(oct,"&lt;"&amp;oct),0)),"")</f>
        <v/>
      </c>
      <c r="AA4" s="21" t="str">
        <f aca="true" t="array" ref="AA4:AA23">IFERROR(INDEX(nov,MATCH(SMALL(IF(nov&lt;&gt;"",IF(MATCH(nov,nov,0)=ROW(INDIRECT("1:"&amp;ROWS(nov))),COUNTIF(nov,"&lt;"&amp;nov))),ROW(INDIRECT("1:"&amp;ROWS(nov)))),COUNTIF(nov,"&lt;"&amp;nov),0)),"")</f>
        <v/>
      </c>
      <c r="AB4" s="21" t="str">
        <f aca="true" t="array" ref="AB4:AB23">IFERROR(INDEX(déc,MATCH(SMALL(IF(déc&lt;&gt;"",IF(MATCH(déc,déc,0)=ROW(INDIRECT("1:"&amp;ROWS(déc))),COUNTIF(déc,"&lt;"&amp;déc))),ROW(INDIRECT("1:"&amp;ROWS(déc)))),COUNTIF(déc,"&lt;"&amp;déc),0)),"")</f>
        <v/>
      </c>
      <c r="AC4" s="21"/>
      <c r="AD4" s="21"/>
      <c r="AE4" s="21"/>
      <c r="AF4" s="21"/>
      <c r="AG4" s="21"/>
      <c r="AH4" s="21"/>
      <c r="AI4" s="21"/>
      <c r="AJ4" s="21"/>
      <c r="AK4" s="21"/>
      <c r="AL4" s="21"/>
    </row>
    <row r="5" customFormat="false" ht="13.8" hidden="false" customHeight="false" outlineLevel="0" collapsed="false">
      <c r="B5" s="20" t="s">
        <v>11</v>
      </c>
      <c r="C5" s="17" t="str">
        <f aca="true">IF(B5="","",IFERROR(INDIRECT("jan.!AH"&amp;MATCH(B5,'jan.'!B$5:B$24,0)+4,1),""))</f>
        <v/>
      </c>
      <c r="D5" s="17" t="n">
        <f aca="true">IF(B5="","",IFERROR(INDIRECT("fév.!AH"&amp;MATCH(B5,'fév.'!B$5:B$24,0)+4,1),""))</f>
        <v>10</v>
      </c>
      <c r="E5" s="17" t="str">
        <f aca="true">IF(B5="","",IFERROR(INDIRECT("mars!AH"&amp;MATCH(B5,mars!B$5:B$24,0)+4,1),""))</f>
        <v/>
      </c>
      <c r="F5" s="17" t="str">
        <f aca="true">IF(B5="","",IFERROR(INDIRECT("avr.!AH"&amp;MATCH(B5,'avr.'!B$5:B$24,0)+4,1),""))</f>
        <v/>
      </c>
      <c r="G5" s="17" t="n">
        <f aca="true">IF(B5="","",IFERROR(INDIRECT("mai!AH"&amp;MATCH(B5,mai!B$5:B$24,0)+4,1),""))</f>
        <v>2</v>
      </c>
      <c r="H5" s="17" t="str">
        <f aca="true">IF(B5="","",IFERROR(INDIRECT("juin!AH"&amp;MATCH(B5,juin!B$5:B$24,0)+4,1),""))</f>
        <v/>
      </c>
      <c r="I5" s="17" t="str">
        <f aca="true">IF(B5="","",IFERROR(INDIRECT("juil.!AH"&amp;MATCH(B5,'juil.'!B$5:B$24,0)+4,1),""))</f>
        <v/>
      </c>
      <c r="J5" s="17" t="str">
        <f aca="true">IF(B5="","",IFERROR(INDIRECT("août!AH"&amp;MATCH(B5,août!B$5:B$24,0)+4,1),""))</f>
        <v/>
      </c>
      <c r="K5" s="17" t="str">
        <f aca="true">IF(B5="","",IFERROR(INDIRECT("sept.!AH"&amp;MATCH(B5,'sept.'!B$5:B$24,0)+4,1),""))</f>
        <v/>
      </c>
      <c r="L5" s="17" t="str">
        <f aca="true">IF(B5="","",IFERROR(INDIRECT("oct.!AH"&amp;MATCH(B5,'oct.'!B$5:B$24,0)+4,1),""))</f>
        <v/>
      </c>
      <c r="M5" s="17" t="str">
        <f aca="true">IF(B5="","",IFERROR(INDIRECT("nov.!AH"&amp;MATCH(B5,'nov.'!B$5:B$24,0)+4,1),""))</f>
        <v/>
      </c>
      <c r="N5" s="17" t="str">
        <f aca="true">IF(B5="","",IFERROR(INDIRECT("déc.!AH"&amp;MATCH(B5,'déc.'!B$5:B$24,0)+4,1),""))</f>
        <v/>
      </c>
      <c r="O5" s="17" t="n">
        <f aca="false">SUM(C5:N5)</f>
        <v>12</v>
      </c>
      <c r="Q5" s="21" t="str">
        <v/>
      </c>
      <c r="R5" s="21" t="str">
        <v/>
      </c>
      <c r="S5" s="21" t="str">
        <v/>
      </c>
      <c r="T5" s="21" t="str">
        <v/>
      </c>
      <c r="U5" s="21" t="str">
        <v/>
      </c>
      <c r="V5" s="21" t="str">
        <v/>
      </c>
      <c r="W5" s="21" t="str">
        <v/>
      </c>
      <c r="X5" s="21" t="str">
        <v/>
      </c>
      <c r="Y5" s="21" t="str">
        <v/>
      </c>
      <c r="Z5" s="21" t="str">
        <v/>
      </c>
      <c r="AA5" s="21" t="str">
        <v/>
      </c>
      <c r="AB5" s="21" t="str">
        <v/>
      </c>
      <c r="AC5" s="21"/>
      <c r="AD5" s="21"/>
      <c r="AE5" s="21"/>
      <c r="AF5" s="21"/>
      <c r="AG5" s="21"/>
      <c r="AH5" s="21"/>
      <c r="AI5" s="21"/>
      <c r="AJ5" s="21"/>
      <c r="AK5" s="21"/>
      <c r="AL5" s="21"/>
    </row>
    <row r="6" customFormat="false" ht="13.8" hidden="false" customHeight="false" outlineLevel="0" collapsed="false">
      <c r="B6" s="20" t="s">
        <v>15</v>
      </c>
      <c r="C6" s="17" t="n">
        <f aca="true">IF(B6="","",IFERROR(INDIRECT("jan.!AH"&amp;MATCH(B6,'jan.'!B$5:B$24,0)+4,1),""))</f>
        <v>19</v>
      </c>
      <c r="D6" s="17" t="str">
        <f aca="true">IF(B6="","",IFERROR(INDIRECT("fév.!AH"&amp;MATCH(B6,'fév.'!B$5:B$24,0)+4,1),""))</f>
        <v/>
      </c>
      <c r="E6" s="17" t="str">
        <f aca="true">IF(B6="","",IFERROR(INDIRECT("mars!AH"&amp;MATCH(B6,mars!B$5:B$24,0)+4,1),""))</f>
        <v/>
      </c>
      <c r="F6" s="17" t="str">
        <f aca="true">IF(B6="","",IFERROR(INDIRECT("avr.!AH"&amp;MATCH(B6,'avr.'!B$5:B$24,0)+4,1),""))</f>
        <v/>
      </c>
      <c r="G6" s="17" t="str">
        <f aca="true">IF(B6="","",IFERROR(INDIRECT("mai!AH"&amp;MATCH(B6,mai!B$5:B$24,0)+4,1),""))</f>
        <v/>
      </c>
      <c r="H6" s="17" t="n">
        <f aca="true">IF(B6="","",IFERROR(INDIRECT("juin!AH"&amp;MATCH(B6,juin!B$5:B$24,0)+4,1),""))</f>
        <v>1</v>
      </c>
      <c r="I6" s="17" t="str">
        <f aca="true">IF(B6="","",IFERROR(INDIRECT("juil.!AH"&amp;MATCH(B6,'juil.'!B$5:B$24,0)+4,1),""))</f>
        <v/>
      </c>
      <c r="J6" s="17" t="str">
        <f aca="true">IF(B6="","",IFERROR(INDIRECT("août!AH"&amp;MATCH(B6,août!B$5:B$24,0)+4,1),""))</f>
        <v/>
      </c>
      <c r="K6" s="17" t="str">
        <f aca="true">IF(B6="","",IFERROR(INDIRECT("sept.!AH"&amp;MATCH(B6,'sept.'!B$5:B$24,0)+4,1),""))</f>
        <v/>
      </c>
      <c r="L6" s="17" t="str">
        <f aca="true">IF(B6="","",IFERROR(INDIRECT("oct.!AH"&amp;MATCH(B6,'oct.'!B$5:B$24,0)+4,1),""))</f>
        <v/>
      </c>
      <c r="M6" s="17" t="str">
        <f aca="true">IF(B6="","",IFERROR(INDIRECT("nov.!AH"&amp;MATCH(B6,'nov.'!B$5:B$24,0)+4,1),""))</f>
        <v/>
      </c>
      <c r="N6" s="17" t="str">
        <f aca="true">IF(B6="","",IFERROR(INDIRECT("déc.!AH"&amp;MATCH(B6,'déc.'!B$5:B$24,0)+4,1),""))</f>
        <v/>
      </c>
      <c r="O6" s="17" t="n">
        <f aca="false">SUM(C6:N6)</f>
        <v>20</v>
      </c>
      <c r="Q6" s="21" t="str">
        <v/>
      </c>
      <c r="R6" s="21" t="str">
        <v/>
      </c>
      <c r="S6" s="21" t="str">
        <v/>
      </c>
      <c r="T6" s="21" t="str">
        <v/>
      </c>
      <c r="U6" s="21" t="str">
        <v/>
      </c>
      <c r="V6" s="21" t="str">
        <v/>
      </c>
      <c r="W6" s="21" t="str">
        <v/>
      </c>
      <c r="X6" s="21" t="str">
        <v/>
      </c>
      <c r="Y6" s="21" t="str">
        <v/>
      </c>
      <c r="Z6" s="21" t="str">
        <v/>
      </c>
      <c r="AA6" s="21" t="str">
        <v/>
      </c>
      <c r="AB6" s="21" t="str">
        <v/>
      </c>
      <c r="AC6" s="21"/>
      <c r="AD6" s="21"/>
      <c r="AE6" s="21"/>
      <c r="AF6" s="21"/>
      <c r="AG6" s="21"/>
      <c r="AH6" s="21"/>
      <c r="AI6" s="21"/>
      <c r="AJ6" s="21"/>
      <c r="AK6" s="21"/>
      <c r="AL6" s="21"/>
    </row>
    <row r="7" customFormat="false" ht="13.8" hidden="false" customHeight="false" outlineLevel="0" collapsed="false">
      <c r="B7" s="20" t="s">
        <v>17</v>
      </c>
      <c r="C7" s="17" t="str">
        <f aca="true">IF(B7="","",IFERROR(INDIRECT("jan.!AH"&amp;MATCH(B7,'jan.'!B$5:B$24,0)+4,1),""))</f>
        <v/>
      </c>
      <c r="D7" s="17" t="str">
        <f aca="true">IF(B7="","",IFERROR(INDIRECT("fév.!AH"&amp;MATCH(B7,'fév.'!B$5:B$24,0)+4,1),""))</f>
        <v/>
      </c>
      <c r="E7" s="17" t="str">
        <f aca="true">IF(B7="","",IFERROR(INDIRECT("mars!AH"&amp;MATCH(B7,mars!B$5:B$24,0)+4,1),""))</f>
        <v/>
      </c>
      <c r="F7" s="17" t="str">
        <f aca="true">IF(B7="","",IFERROR(INDIRECT("avr.!AH"&amp;MATCH(B7,'avr.'!B$5:B$24,0)+4,1),""))</f>
        <v/>
      </c>
      <c r="G7" s="17" t="n">
        <f aca="true">IF(B7="","",IFERROR(INDIRECT("mai!AH"&amp;MATCH(B7,mai!B$5:B$24,0)+4,1),""))</f>
        <v>2</v>
      </c>
      <c r="H7" s="17" t="str">
        <f aca="true">IF(B7="","",IFERROR(INDIRECT("juin!AH"&amp;MATCH(B7,juin!B$5:B$24,0)+4,1),""))</f>
        <v/>
      </c>
      <c r="I7" s="17" t="str">
        <f aca="true">IF(B7="","",IFERROR(INDIRECT("juil.!AH"&amp;MATCH(B7,'juil.'!B$5:B$24,0)+4,1),""))</f>
        <v/>
      </c>
      <c r="J7" s="17" t="str">
        <f aca="true">IF(B7="","",IFERROR(INDIRECT("août!AH"&amp;MATCH(B7,août!B$5:B$24,0)+4,1),""))</f>
        <v/>
      </c>
      <c r="K7" s="17" t="str">
        <f aca="true">IF(B7="","",IFERROR(INDIRECT("sept.!AH"&amp;MATCH(B7,'sept.'!B$5:B$24,0)+4,1),""))</f>
        <v/>
      </c>
      <c r="L7" s="17" t="n">
        <f aca="true">IF(B7="","",IFERROR(INDIRECT("oct.!AH"&amp;MATCH(B7,'oct.'!B$5:B$24,0)+4,1),""))</f>
        <v>1</v>
      </c>
      <c r="M7" s="17" t="str">
        <f aca="true">IF(B7="","",IFERROR(INDIRECT("nov.!AH"&amp;MATCH(B7,'nov.'!B$5:B$24,0)+4,1),""))</f>
        <v/>
      </c>
      <c r="N7" s="17" t="str">
        <f aca="true">IF(B7="","",IFERROR(INDIRECT("déc.!AH"&amp;MATCH(B7,'déc.'!B$5:B$24,0)+4,1),""))</f>
        <v/>
      </c>
      <c r="O7" s="17" t="n">
        <f aca="false">SUM(C7:N7)</f>
        <v>3</v>
      </c>
      <c r="Q7" s="21" t="str">
        <v/>
      </c>
      <c r="R7" s="21" t="str">
        <v/>
      </c>
      <c r="S7" s="21" t="str">
        <v/>
      </c>
      <c r="T7" s="21" t="str">
        <v/>
      </c>
      <c r="U7" s="21" t="str">
        <v/>
      </c>
      <c r="V7" s="21" t="str">
        <v/>
      </c>
      <c r="W7" s="21" t="str">
        <v/>
      </c>
      <c r="X7" s="21" t="str">
        <v/>
      </c>
      <c r="Y7" s="21" t="str">
        <v/>
      </c>
      <c r="Z7" s="21" t="str">
        <v/>
      </c>
      <c r="AA7" s="21" t="str">
        <v/>
      </c>
      <c r="AB7" s="21" t="str">
        <v/>
      </c>
      <c r="AC7" s="21"/>
      <c r="AD7" s="21"/>
      <c r="AE7" s="21"/>
      <c r="AF7" s="21"/>
      <c r="AG7" s="21"/>
      <c r="AH7" s="21"/>
      <c r="AI7" s="21"/>
      <c r="AJ7" s="21"/>
      <c r="AK7" s="21"/>
      <c r="AL7" s="21"/>
    </row>
    <row r="8" customFormat="false" ht="13.8" hidden="false" customHeight="false" outlineLevel="0" collapsed="false">
      <c r="B8" s="20" t="s">
        <v>19</v>
      </c>
      <c r="C8" s="17" t="str">
        <f aca="true">IF(B8="","",IFERROR(INDIRECT("jan.!AH"&amp;MATCH(B8,'jan.'!B$5:B$24,0)+4,1),""))</f>
        <v/>
      </c>
      <c r="D8" s="17" t="str">
        <f aca="true">IF(B8="","",IFERROR(INDIRECT("fév.!AH"&amp;MATCH(B8,'fév.'!B$5:B$24,0)+4,1),""))</f>
        <v/>
      </c>
      <c r="E8" s="17" t="str">
        <f aca="true">IF(B8="","",IFERROR(INDIRECT("mars!AH"&amp;MATCH(B8,mars!B$5:B$24,0)+4,1),""))</f>
        <v/>
      </c>
      <c r="F8" s="17" t="n">
        <f aca="true">IF(B8="","",IFERROR(INDIRECT("avr.!AH"&amp;MATCH(B8,'avr.'!B$5:B$24,0)+4,1),""))</f>
        <v>5</v>
      </c>
      <c r="G8" s="17" t="str">
        <f aca="true">IF(B8="","",IFERROR(INDIRECT("mai!AH"&amp;MATCH(B8,mai!B$5:B$24,0)+4,1),""))</f>
        <v/>
      </c>
      <c r="H8" s="17" t="str">
        <f aca="true">IF(B8="","",IFERROR(INDIRECT("juin!AH"&amp;MATCH(B8,juin!B$5:B$24,0)+4,1),""))</f>
        <v/>
      </c>
      <c r="I8" s="17" t="str">
        <f aca="true">IF(B8="","",IFERROR(INDIRECT("juil.!AH"&amp;MATCH(B8,'juil.'!B$5:B$24,0)+4,1),""))</f>
        <v/>
      </c>
      <c r="J8" s="17" t="str">
        <f aca="true">IF(B8="","",IFERROR(INDIRECT("août!AH"&amp;MATCH(B8,août!B$5:B$24,0)+4,1),""))</f>
        <v/>
      </c>
      <c r="K8" s="17" t="str">
        <f aca="true">IF(B8="","",IFERROR(INDIRECT("sept.!AH"&amp;MATCH(B8,'sept.'!B$5:B$24,0)+4,1),""))</f>
        <v/>
      </c>
      <c r="L8" s="17" t="str">
        <f aca="true">IF(B8="","",IFERROR(INDIRECT("oct.!AH"&amp;MATCH(B8,'oct.'!B$5:B$24,0)+4,1),""))</f>
        <v/>
      </c>
      <c r="M8" s="17" t="str">
        <f aca="true">IF(B8="","",IFERROR(INDIRECT("nov.!AH"&amp;MATCH(B8,'nov.'!B$5:B$24,0)+4,1),""))</f>
        <v/>
      </c>
      <c r="N8" s="17" t="str">
        <f aca="true">IF(B8="","",IFERROR(INDIRECT("déc.!AH"&amp;MATCH(B8,'déc.'!B$5:B$24,0)+4,1),""))</f>
        <v/>
      </c>
      <c r="O8" s="17" t="n">
        <f aca="false">SUM(C8:N8)</f>
        <v>5</v>
      </c>
      <c r="Q8" s="21" t="str">
        <v/>
      </c>
      <c r="R8" s="21" t="str">
        <v/>
      </c>
      <c r="S8" s="21" t="str">
        <v/>
      </c>
      <c r="T8" s="21" t="str">
        <v/>
      </c>
      <c r="U8" s="21" t="str">
        <v/>
      </c>
      <c r="V8" s="21" t="str">
        <v/>
      </c>
      <c r="W8" s="21" t="str">
        <v/>
      </c>
      <c r="X8" s="21" t="str">
        <v/>
      </c>
      <c r="Y8" s="21" t="str">
        <v/>
      </c>
      <c r="Z8" s="21" t="str">
        <v/>
      </c>
      <c r="AA8" s="21" t="str">
        <v/>
      </c>
      <c r="AB8" s="21" t="str">
        <v/>
      </c>
      <c r="AC8" s="21"/>
      <c r="AD8" s="21"/>
      <c r="AE8" s="21"/>
      <c r="AF8" s="21"/>
      <c r="AG8" s="21"/>
      <c r="AH8" s="21"/>
      <c r="AI8" s="21"/>
      <c r="AJ8" s="21"/>
      <c r="AK8" s="21"/>
      <c r="AL8" s="21"/>
    </row>
    <row r="9" customFormat="false" ht="13.8" hidden="false" customHeight="false" outlineLevel="0" collapsed="false">
      <c r="B9" s="20" t="s">
        <v>21</v>
      </c>
      <c r="C9" s="17" t="n">
        <f aca="true">IF(B9="","",IFERROR(INDIRECT("jan.!AH"&amp;MATCH(B9,'jan.'!B$5:B$24,0)+4,1),""))</f>
        <v>2</v>
      </c>
      <c r="D9" s="17" t="n">
        <f aca="true">IF(B9="","",IFERROR(INDIRECT("fév.!AH"&amp;MATCH(B9,'fév.'!B$5:B$24,0)+4,1),""))</f>
        <v>3</v>
      </c>
      <c r="E9" s="17" t="str">
        <f aca="true">IF(B9="","",IFERROR(INDIRECT("mars!AH"&amp;MATCH(B9,mars!B$5:B$24,0)+4,1),""))</f>
        <v/>
      </c>
      <c r="F9" s="17" t="str">
        <f aca="true">IF(B9="","",IFERROR(INDIRECT("avr.!AH"&amp;MATCH(B9,'avr.'!B$5:B$24,0)+4,1),""))</f>
        <v/>
      </c>
      <c r="G9" s="17" t="str">
        <f aca="true">IF(B9="","",IFERROR(INDIRECT("mai!AH"&amp;MATCH(B9,mai!B$5:B$24,0)+4,1),""))</f>
        <v/>
      </c>
      <c r="H9" s="17" t="n">
        <f aca="true">IF(B9="","",IFERROR(INDIRECT("juin!AH"&amp;MATCH(B9,juin!B$5:B$24,0)+4,1),""))</f>
        <v>1</v>
      </c>
      <c r="I9" s="17" t="str">
        <f aca="true">IF(B9="","",IFERROR(INDIRECT("juil.!AH"&amp;MATCH(B9,'juil.'!B$5:B$24,0)+4,1),""))</f>
        <v/>
      </c>
      <c r="J9" s="17" t="str">
        <f aca="true">IF(B9="","",IFERROR(INDIRECT("août!AH"&amp;MATCH(B9,août!B$5:B$24,0)+4,1),""))</f>
        <v/>
      </c>
      <c r="K9" s="17" t="str">
        <f aca="true">IF(B9="","",IFERROR(INDIRECT("sept.!AH"&amp;MATCH(B9,'sept.'!B$5:B$24,0)+4,1),""))</f>
        <v/>
      </c>
      <c r="L9" s="17" t="str">
        <f aca="true">IF(B9="","",IFERROR(INDIRECT("oct.!AH"&amp;MATCH(B9,'oct.'!B$5:B$24,0)+4,1),""))</f>
        <v/>
      </c>
      <c r="M9" s="17" t="str">
        <f aca="true">IF(B9="","",IFERROR(INDIRECT("nov.!AH"&amp;MATCH(B9,'nov.'!B$5:B$24,0)+4,1),""))</f>
        <v/>
      </c>
      <c r="N9" s="17" t="str">
        <f aca="true">IF(B9="","",IFERROR(INDIRECT("déc.!AH"&amp;MATCH(B9,'déc.'!B$5:B$24,0)+4,1),""))</f>
        <v/>
      </c>
      <c r="O9" s="17" t="n">
        <f aca="false">SUM(C9:N9)</f>
        <v>6</v>
      </c>
      <c r="Q9" s="21" t="str">
        <v/>
      </c>
      <c r="R9" s="21" t="str">
        <v/>
      </c>
      <c r="S9" s="21" t="str">
        <v/>
      </c>
      <c r="T9" s="21" t="str">
        <v/>
      </c>
      <c r="U9" s="21" t="str">
        <v/>
      </c>
      <c r="V9" s="21" t="str">
        <v/>
      </c>
      <c r="W9" s="21" t="str">
        <v/>
      </c>
      <c r="X9" s="21" t="str">
        <v/>
      </c>
      <c r="Y9" s="21" t="str">
        <v/>
      </c>
      <c r="Z9" s="21" t="str">
        <v/>
      </c>
      <c r="AA9" s="21" t="str">
        <v/>
      </c>
      <c r="AB9" s="21" t="str">
        <v/>
      </c>
      <c r="AC9" s="21"/>
      <c r="AD9" s="21"/>
      <c r="AE9" s="21"/>
      <c r="AF9" s="21"/>
      <c r="AG9" s="21"/>
      <c r="AH9" s="21"/>
      <c r="AI9" s="21"/>
      <c r="AJ9" s="21"/>
      <c r="AK9" s="21"/>
      <c r="AL9" s="21"/>
    </row>
    <row r="10" customFormat="false" ht="13.8" hidden="false" customHeight="false" outlineLevel="0" collapsed="false">
      <c r="B10" s="20" t="s">
        <v>25</v>
      </c>
      <c r="C10" s="17" t="n">
        <f aca="true">IF(B10="","",IFERROR(INDIRECT("jan.!AH"&amp;MATCH(B10,'jan.'!B$5:B$24,0)+4,1),""))</f>
        <v>1</v>
      </c>
      <c r="D10" s="17" t="str">
        <f aca="true">IF(B10="","",IFERROR(INDIRECT("fév.!AH"&amp;MATCH(B10,'fév.'!B$5:B$24,0)+4,1),""))</f>
        <v/>
      </c>
      <c r="E10" s="17" t="str">
        <f aca="true">IF(B10="","",IFERROR(INDIRECT("mars!AH"&amp;MATCH(B10,mars!B$5:B$24,0)+4,1),""))</f>
        <v/>
      </c>
      <c r="F10" s="17" t="str">
        <f aca="true">IF(B10="","",IFERROR(INDIRECT("avr.!AH"&amp;MATCH(B10,'avr.'!B$5:B$24,0)+4,1),""))</f>
        <v/>
      </c>
      <c r="G10" s="17" t="str">
        <f aca="true">IF(B10="","",IFERROR(INDIRECT("mai!AH"&amp;MATCH(B10,mai!B$5:B$24,0)+4,1),""))</f>
        <v/>
      </c>
      <c r="H10" s="17" t="str">
        <f aca="true">IF(B10="","",IFERROR(INDIRECT("juin!AH"&amp;MATCH(B10,juin!B$5:B$24,0)+4,1),""))</f>
        <v/>
      </c>
      <c r="I10" s="17" t="str">
        <f aca="true">IF(B10="","",IFERROR(INDIRECT("juil.!AH"&amp;MATCH(B10,'juil.'!B$5:B$24,0)+4,1),""))</f>
        <v/>
      </c>
      <c r="J10" s="17" t="str">
        <f aca="true">IF(B10="","",IFERROR(INDIRECT("août!AH"&amp;MATCH(B10,août!B$5:B$24,0)+4,1),""))</f>
        <v/>
      </c>
      <c r="K10" s="17" t="str">
        <f aca="true">IF(B10="","",IFERROR(INDIRECT("sept.!AH"&amp;MATCH(B10,'sept.'!B$5:B$24,0)+4,1),""))</f>
        <v/>
      </c>
      <c r="L10" s="17" t="str">
        <f aca="true">IF(B10="","",IFERROR(INDIRECT("oct.!AH"&amp;MATCH(B10,'oct.'!B$5:B$24,0)+4,1),""))</f>
        <v/>
      </c>
      <c r="M10" s="17" t="str">
        <f aca="true">IF(B10="","",IFERROR(INDIRECT("nov.!AH"&amp;MATCH(B10,'nov.'!B$5:B$24,0)+4,1),""))</f>
        <v/>
      </c>
      <c r="N10" s="17" t="str">
        <f aca="true">IF(B10="","",IFERROR(INDIRECT("déc.!AH"&amp;MATCH(B10,'déc.'!B$5:B$24,0)+4,1),""))</f>
        <v/>
      </c>
      <c r="O10" s="17" t="n">
        <f aca="false">SUM(C10:N10)</f>
        <v>1</v>
      </c>
      <c r="Q10" s="21" t="str">
        <v/>
      </c>
      <c r="R10" s="21" t="str">
        <v/>
      </c>
      <c r="S10" s="21" t="str">
        <v/>
      </c>
      <c r="T10" s="21" t="str">
        <v/>
      </c>
      <c r="U10" s="21" t="str">
        <v/>
      </c>
      <c r="V10" s="21" t="str">
        <v/>
      </c>
      <c r="W10" s="21" t="str">
        <v/>
      </c>
      <c r="X10" s="21" t="str">
        <v/>
      </c>
      <c r="Y10" s="21" t="str">
        <v/>
      </c>
      <c r="Z10" s="21" t="str">
        <v/>
      </c>
      <c r="AA10" s="21" t="str">
        <v/>
      </c>
      <c r="AB10" s="21" t="str">
        <v/>
      </c>
      <c r="AC10" s="21"/>
      <c r="AD10" s="21"/>
      <c r="AE10" s="21"/>
      <c r="AF10" s="21"/>
      <c r="AG10" s="21"/>
      <c r="AH10" s="21"/>
      <c r="AI10" s="21"/>
      <c r="AJ10" s="21"/>
      <c r="AK10" s="21"/>
      <c r="AL10" s="21"/>
    </row>
    <row r="11" customFormat="false" ht="13.8" hidden="false" customHeight="false" outlineLevel="0" collapsed="false">
      <c r="B11" s="20" t="s">
        <v>27</v>
      </c>
      <c r="C11" s="17" t="str">
        <f aca="true">IF(B11="","",IFERROR(INDIRECT("jan.!AH"&amp;MATCH(B11,'jan.'!B$5:B$24,0)+4,1),""))</f>
        <v/>
      </c>
      <c r="D11" s="17" t="str">
        <f aca="true">IF(B11="","",IFERROR(INDIRECT("fév.!AH"&amp;MATCH(B11,'fév.'!B$5:B$24,0)+4,1),""))</f>
        <v/>
      </c>
      <c r="E11" s="17" t="n">
        <f aca="true">IF(B11="","",IFERROR(INDIRECT("mars!AH"&amp;MATCH(B11,mars!B$5:B$24,0)+4,1),""))</f>
        <v>5</v>
      </c>
      <c r="F11" s="17" t="str">
        <f aca="true">IF(B11="","",IFERROR(INDIRECT("avr.!AH"&amp;MATCH(B11,'avr.'!B$5:B$24,0)+4,1),""))</f>
        <v/>
      </c>
      <c r="G11" s="17" t="str">
        <f aca="true">IF(B11="","",IFERROR(INDIRECT("mai!AH"&amp;MATCH(B11,mai!B$5:B$24,0)+4,1),""))</f>
        <v/>
      </c>
      <c r="H11" s="17" t="str">
        <f aca="true">IF(B11="","",IFERROR(INDIRECT("juin!AH"&amp;MATCH(B11,juin!B$5:B$24,0)+4,1),""))</f>
        <v/>
      </c>
      <c r="I11" s="17" t="str">
        <f aca="true">IF(B11="","",IFERROR(INDIRECT("juil.!AH"&amp;MATCH(B11,'juil.'!B$5:B$24,0)+4,1),""))</f>
        <v/>
      </c>
      <c r="J11" s="17" t="str">
        <f aca="true">IF(B11="","",IFERROR(INDIRECT("août!AH"&amp;MATCH(B11,août!B$5:B$24,0)+4,1),""))</f>
        <v/>
      </c>
      <c r="K11" s="17" t="str">
        <f aca="true">IF(B11="","",IFERROR(INDIRECT("sept.!AH"&amp;MATCH(B11,'sept.'!B$5:B$24,0)+4,1),""))</f>
        <v/>
      </c>
      <c r="L11" s="17" t="str">
        <f aca="true">IF(B11="","",IFERROR(INDIRECT("oct.!AH"&amp;MATCH(B11,'oct.'!B$5:B$24,0)+4,1),""))</f>
        <v/>
      </c>
      <c r="M11" s="17" t="str">
        <f aca="true">IF(B11="","",IFERROR(INDIRECT("nov.!AH"&amp;MATCH(B11,'nov.'!B$5:B$24,0)+4,1),""))</f>
        <v/>
      </c>
      <c r="N11" s="17" t="n">
        <f aca="true">IF(B11="","",IFERROR(INDIRECT("déc.!AH"&amp;MATCH(B11,'déc.'!B$5:B$24,0)+4,1),""))</f>
        <v>5</v>
      </c>
      <c r="O11" s="17" t="n">
        <f aca="false">SUM(C11:N11)</f>
        <v>10</v>
      </c>
      <c r="Q11" s="21" t="str">
        <v/>
      </c>
      <c r="R11" s="21" t="str">
        <v/>
      </c>
      <c r="S11" s="21" t="str">
        <v/>
      </c>
      <c r="T11" s="21" t="str">
        <v/>
      </c>
      <c r="U11" s="21" t="str">
        <v/>
      </c>
      <c r="V11" s="21" t="str">
        <v/>
      </c>
      <c r="W11" s="21" t="str">
        <v/>
      </c>
      <c r="X11" s="21" t="str">
        <v/>
      </c>
      <c r="Y11" s="21" t="str">
        <v/>
      </c>
      <c r="Z11" s="21" t="str">
        <v/>
      </c>
      <c r="AA11" s="21" t="str">
        <v/>
      </c>
      <c r="AB11" s="21" t="str">
        <v/>
      </c>
      <c r="AC11" s="21"/>
      <c r="AD11" s="21"/>
      <c r="AE11" s="21"/>
      <c r="AF11" s="21"/>
      <c r="AG11" s="21"/>
      <c r="AH11" s="21"/>
      <c r="AI11" s="21"/>
      <c r="AJ11" s="21"/>
      <c r="AK11" s="21"/>
      <c r="AL11" s="21"/>
    </row>
    <row r="12" customFormat="false" ht="13.8" hidden="false" customHeight="false" outlineLevel="0" collapsed="false">
      <c r="B12" s="20" t="s">
        <v>29</v>
      </c>
      <c r="C12" s="17" t="str">
        <f aca="true">IF(B12="","",IFERROR(INDIRECT("jan.!AH"&amp;MATCH(B12,'jan.'!B$5:B$24,0)+4,1),""))</f>
        <v/>
      </c>
      <c r="D12" s="17" t="str">
        <f aca="true">IF(B12="","",IFERROR(INDIRECT("fév.!AH"&amp;MATCH(B12,'fév.'!B$5:B$24,0)+4,1),""))</f>
        <v/>
      </c>
      <c r="E12" s="17" t="str">
        <f aca="true">IF(B12="","",IFERROR(INDIRECT("mars!AH"&amp;MATCH(B12,mars!B$5:B$24,0)+4,1),""))</f>
        <v/>
      </c>
      <c r="F12" s="17" t="str">
        <f aca="true">IF(B12="","",IFERROR(INDIRECT("avr.!AH"&amp;MATCH(B12,'avr.'!B$5:B$24,0)+4,1),""))</f>
        <v/>
      </c>
      <c r="G12" s="17" t="str">
        <f aca="true">IF(B12="","",IFERROR(INDIRECT("mai!AH"&amp;MATCH(B12,mai!B$5:B$24,0)+4,1),""))</f>
        <v/>
      </c>
      <c r="H12" s="17" t="n">
        <f aca="true">IF(B12="","",IFERROR(INDIRECT("juin!AH"&amp;MATCH(B12,juin!B$5:B$24,0)+4,1),""))</f>
        <v>1</v>
      </c>
      <c r="I12" s="17" t="str">
        <f aca="true">IF(B12="","",IFERROR(INDIRECT("juil.!AH"&amp;MATCH(B12,'juil.'!B$5:B$24,0)+4,1),""))</f>
        <v/>
      </c>
      <c r="J12" s="17" t="str">
        <f aca="true">IF(B12="","",IFERROR(INDIRECT("août!AH"&amp;MATCH(B12,août!B$5:B$24,0)+4,1),""))</f>
        <v/>
      </c>
      <c r="K12" s="17" t="str">
        <f aca="true">IF(B12="","",IFERROR(INDIRECT("sept.!AH"&amp;MATCH(B12,'sept.'!B$5:B$24,0)+4,1),""))</f>
        <v/>
      </c>
      <c r="L12" s="17" t="str">
        <f aca="true">IF(B12="","",IFERROR(INDIRECT("oct.!AH"&amp;MATCH(B12,'oct.'!B$5:B$24,0)+4,1),""))</f>
        <v/>
      </c>
      <c r="M12" s="17" t="str">
        <f aca="true">IF(B12="","",IFERROR(INDIRECT("nov.!AH"&amp;MATCH(B12,'nov.'!B$5:B$24,0)+4,1),""))</f>
        <v/>
      </c>
      <c r="N12" s="17" t="str">
        <f aca="true">IF(B12="","",IFERROR(INDIRECT("déc.!AH"&amp;MATCH(B12,'déc.'!B$5:B$24,0)+4,1),""))</f>
        <v/>
      </c>
      <c r="O12" s="17" t="n">
        <f aca="false">SUM(C12:N12)</f>
        <v>1</v>
      </c>
      <c r="Q12" s="21" t="str">
        <v/>
      </c>
      <c r="R12" s="21" t="str">
        <v/>
      </c>
      <c r="S12" s="21" t="str">
        <v/>
      </c>
      <c r="T12" s="21" t="str">
        <v/>
      </c>
      <c r="U12" s="21" t="str">
        <v/>
      </c>
      <c r="V12" s="21" t="str">
        <v/>
      </c>
      <c r="W12" s="21" t="str">
        <v/>
      </c>
      <c r="X12" s="21" t="str">
        <v/>
      </c>
      <c r="Y12" s="21" t="str">
        <v/>
      </c>
      <c r="Z12" s="21" t="str">
        <v/>
      </c>
      <c r="AA12" s="21" t="str">
        <v/>
      </c>
      <c r="AB12" s="21" t="str">
        <v/>
      </c>
      <c r="AC12" s="21"/>
      <c r="AD12" s="21"/>
      <c r="AE12" s="21"/>
      <c r="AF12" s="21"/>
      <c r="AG12" s="21"/>
      <c r="AH12" s="21"/>
      <c r="AI12" s="21"/>
      <c r="AJ12" s="21"/>
      <c r="AK12" s="21"/>
      <c r="AL12" s="21"/>
    </row>
    <row r="13" customFormat="false" ht="13.8" hidden="false" customHeight="false" outlineLevel="0" collapsed="false">
      <c r="B13" s="20" t="s">
        <v>31</v>
      </c>
      <c r="C13" s="17" t="str">
        <f aca="true">IF(B13="","",IFERROR(INDIRECT("jan.!AH"&amp;MATCH(B13,'jan.'!B$5:B$24,0)+4,1),""))</f>
        <v/>
      </c>
      <c r="D13" s="17" t="str">
        <f aca="true">IF(B13="","",IFERROR(INDIRECT("fév.!AH"&amp;MATCH(B13,'fév.'!B$5:B$24,0)+4,1),""))</f>
        <v/>
      </c>
      <c r="E13" s="17" t="str">
        <f aca="true">IF(B13="","",IFERROR(INDIRECT("mars!AH"&amp;MATCH(B13,mars!B$5:B$24,0)+4,1),""))</f>
        <v/>
      </c>
      <c r="F13" s="17" t="n">
        <f aca="true">IF(B13="","",IFERROR(INDIRECT("avr.!AH"&amp;MATCH(B13,'avr.'!B$5:B$24,0)+4,1),""))</f>
        <v>2</v>
      </c>
      <c r="G13" s="17" t="str">
        <f aca="true">IF(B13="","",IFERROR(INDIRECT("mai!AH"&amp;MATCH(B13,mai!B$5:B$24,0)+4,1),""))</f>
        <v/>
      </c>
      <c r="H13" s="17" t="str">
        <f aca="true">IF(B13="","",IFERROR(INDIRECT("juin!AH"&amp;MATCH(B13,juin!B$5:B$24,0)+4,1),""))</f>
        <v/>
      </c>
      <c r="I13" s="17" t="str">
        <f aca="true">IF(B13="","",IFERROR(INDIRECT("juil.!AH"&amp;MATCH(B13,'juil.'!B$5:B$24,0)+4,1),""))</f>
        <v/>
      </c>
      <c r="J13" s="17" t="str">
        <f aca="true">IF(B13="","",IFERROR(INDIRECT("août!AH"&amp;MATCH(B13,août!B$5:B$24,0)+4,1),""))</f>
        <v/>
      </c>
      <c r="K13" s="17" t="str">
        <f aca="true">IF(B13="","",IFERROR(INDIRECT("sept.!AH"&amp;MATCH(B13,'sept.'!B$5:B$24,0)+4,1),""))</f>
        <v/>
      </c>
      <c r="L13" s="17" t="str">
        <f aca="true">IF(B13="","",IFERROR(INDIRECT("oct.!AH"&amp;MATCH(B13,'oct.'!B$5:B$24,0)+4,1),""))</f>
        <v/>
      </c>
      <c r="M13" s="17" t="str">
        <f aca="true">IF(B13="","",IFERROR(INDIRECT("nov.!AH"&amp;MATCH(B13,'nov.'!B$5:B$24,0)+4,1),""))</f>
        <v/>
      </c>
      <c r="N13" s="17" t="str">
        <f aca="true">IF(B13="","",IFERROR(INDIRECT("déc.!AH"&amp;MATCH(B13,'déc.'!B$5:B$24,0)+4,1),""))</f>
        <v/>
      </c>
      <c r="O13" s="17" t="n">
        <f aca="false">SUM(C13:N13)</f>
        <v>2</v>
      </c>
      <c r="Q13" s="21" t="str">
        <v/>
      </c>
      <c r="R13" s="21" t="str">
        <v/>
      </c>
      <c r="S13" s="21" t="str">
        <v/>
      </c>
      <c r="T13" s="21" t="str">
        <v/>
      </c>
      <c r="U13" s="21" t="str">
        <v/>
      </c>
      <c r="V13" s="21" t="str">
        <v/>
      </c>
      <c r="W13" s="21" t="str">
        <v/>
      </c>
      <c r="X13" s="21" t="str">
        <v/>
      </c>
      <c r="Y13" s="21" t="str">
        <v/>
      </c>
      <c r="Z13" s="21" t="str">
        <v/>
      </c>
      <c r="AA13" s="21" t="str">
        <v/>
      </c>
      <c r="AB13" s="21" t="str">
        <v/>
      </c>
      <c r="AC13" s="21"/>
      <c r="AD13" s="21"/>
      <c r="AE13" s="21"/>
      <c r="AF13" s="21"/>
      <c r="AG13" s="21"/>
      <c r="AH13" s="21"/>
      <c r="AI13" s="21"/>
      <c r="AJ13" s="21"/>
      <c r="AK13" s="21"/>
      <c r="AL13" s="21"/>
    </row>
    <row r="14" customFormat="false" ht="13.8" hidden="false" customHeight="false" outlineLevel="0" collapsed="false">
      <c r="B14" s="20" t="s">
        <v>33</v>
      </c>
      <c r="C14" s="17" t="str">
        <f aca="true">IF(B14="","",IFERROR(INDIRECT("jan.!AH"&amp;MATCH(B14,'jan.'!B$5:B$24,0)+4,1),""))</f>
        <v/>
      </c>
      <c r="D14" s="17" t="str">
        <f aca="true">IF(B14="","",IFERROR(INDIRECT("fév.!AH"&amp;MATCH(B14,'fév.'!B$5:B$24,0)+4,1),""))</f>
        <v/>
      </c>
      <c r="E14" s="17" t="str">
        <f aca="true">IF(B14="","",IFERROR(INDIRECT("mars!AH"&amp;MATCH(B14,mars!B$5:B$24,0)+4,1),""))</f>
        <v/>
      </c>
      <c r="F14" s="17" t="str">
        <f aca="true">IF(B14="","",IFERROR(INDIRECT("avr.!AH"&amp;MATCH(B14,'avr.'!B$5:B$24,0)+4,1),""))</f>
        <v/>
      </c>
      <c r="G14" s="17" t="str">
        <f aca="true">IF(B14="","",IFERROR(INDIRECT("mai!AH"&amp;MATCH(B14,mai!B$5:B$24,0)+4,1),""))</f>
        <v/>
      </c>
      <c r="H14" s="17" t="str">
        <f aca="true">IF(B14="","",IFERROR(INDIRECT("juin!AH"&amp;MATCH(B14,juin!B$5:B$24,0)+4,1),""))</f>
        <v/>
      </c>
      <c r="I14" s="17" t="n">
        <f aca="true">IF(B14="","",IFERROR(INDIRECT("juil.!AH"&amp;MATCH(B14,'juil.'!B$5:B$24,0)+4,1),""))</f>
        <v>3</v>
      </c>
      <c r="J14" s="17" t="str">
        <f aca="true">IF(B14="","",IFERROR(INDIRECT("août!AH"&amp;MATCH(B14,août!B$5:B$24,0)+4,1),""))</f>
        <v/>
      </c>
      <c r="K14" s="17" t="str">
        <f aca="true">IF(B14="","",IFERROR(INDIRECT("sept.!AH"&amp;MATCH(B14,'sept.'!B$5:B$24,0)+4,1),""))</f>
        <v/>
      </c>
      <c r="L14" s="17" t="str">
        <f aca="true">IF(B14="","",IFERROR(INDIRECT("oct.!AH"&amp;MATCH(B14,'oct.'!B$5:B$24,0)+4,1),""))</f>
        <v/>
      </c>
      <c r="M14" s="17" t="str">
        <f aca="true">IF(B14="","",IFERROR(INDIRECT("nov.!AH"&amp;MATCH(B14,'nov.'!B$5:B$24,0)+4,1),""))</f>
        <v/>
      </c>
      <c r="N14" s="17" t="str">
        <f aca="true">IF(B14="","",IFERROR(INDIRECT("déc.!AH"&amp;MATCH(B14,'déc.'!B$5:B$24,0)+4,1),""))</f>
        <v/>
      </c>
      <c r="O14" s="17" t="n">
        <f aca="false">SUM(C14:N14)</f>
        <v>3</v>
      </c>
      <c r="Q14" s="21" t="str">
        <v/>
      </c>
      <c r="R14" s="21" t="str">
        <v/>
      </c>
      <c r="S14" s="21" t="str">
        <v/>
      </c>
      <c r="T14" s="21" t="str">
        <v/>
      </c>
      <c r="U14" s="21" t="str">
        <v/>
      </c>
      <c r="V14" s="21" t="str">
        <v/>
      </c>
      <c r="W14" s="21" t="str">
        <v/>
      </c>
      <c r="X14" s="21" t="str">
        <v/>
      </c>
      <c r="Y14" s="21" t="str">
        <v/>
      </c>
      <c r="Z14" s="21" t="str">
        <v/>
      </c>
      <c r="AA14" s="21" t="str">
        <v/>
      </c>
      <c r="AB14" s="21" t="str">
        <v/>
      </c>
      <c r="AC14" s="21"/>
      <c r="AD14" s="21"/>
      <c r="AE14" s="21"/>
      <c r="AF14" s="21"/>
      <c r="AG14" s="21"/>
      <c r="AH14" s="21"/>
      <c r="AI14" s="21"/>
      <c r="AJ14" s="21"/>
      <c r="AK14" s="21"/>
      <c r="AL14" s="21"/>
    </row>
    <row r="15" customFormat="false" ht="13.8" hidden="false" customHeight="false" outlineLevel="0" collapsed="false">
      <c r="B15" s="20" t="s">
        <v>36</v>
      </c>
      <c r="C15" s="17" t="str">
        <f aca="true">IF(B15="","",IFERROR(INDIRECT("jan.!AH"&amp;MATCH(B15,'jan.'!B$5:B$24,0)+4,1),""))</f>
        <v/>
      </c>
      <c r="D15" s="17" t="str">
        <f aca="true">IF(B15="","",IFERROR(INDIRECT("fév.!AH"&amp;MATCH(B15,'fév.'!B$5:B$24,0)+4,1),""))</f>
        <v/>
      </c>
      <c r="E15" s="17" t="n">
        <f aca="true">IF(B15="","",IFERROR(INDIRECT("mars!AH"&amp;MATCH(B15,mars!B$5:B$24,0)+4,1),""))</f>
        <v>5</v>
      </c>
      <c r="F15" s="17" t="str">
        <f aca="true">IF(B15="","",IFERROR(INDIRECT("avr.!AH"&amp;MATCH(B15,'avr.'!B$5:B$24,0)+4,1),""))</f>
        <v/>
      </c>
      <c r="G15" s="17" t="str">
        <f aca="true">IF(B15="","",IFERROR(INDIRECT("mai!AH"&amp;MATCH(B15,mai!B$5:B$24,0)+4,1),""))</f>
        <v/>
      </c>
      <c r="H15" s="17" t="str">
        <f aca="true">IF(B15="","",IFERROR(INDIRECT("juin!AH"&amp;MATCH(B15,juin!B$5:B$24,0)+4,1),""))</f>
        <v/>
      </c>
      <c r="I15" s="17" t="str">
        <f aca="true">IF(B15="","",IFERROR(INDIRECT("juil.!AH"&amp;MATCH(B15,'juil.'!B$5:B$24,0)+4,1),""))</f>
        <v/>
      </c>
      <c r="J15" s="17" t="str">
        <f aca="true">IF(B15="","",IFERROR(INDIRECT("août!AH"&amp;MATCH(B15,août!B$5:B$24,0)+4,1),""))</f>
        <v/>
      </c>
      <c r="K15" s="17" t="str">
        <f aca="true">IF(B15="","",IFERROR(INDIRECT("sept.!AH"&amp;MATCH(B15,'sept.'!B$5:B$24,0)+4,1),""))</f>
        <v/>
      </c>
      <c r="L15" s="17" t="str">
        <f aca="true">IF(B15="","",IFERROR(INDIRECT("oct.!AH"&amp;MATCH(B15,'oct.'!B$5:B$24,0)+4,1),""))</f>
        <v/>
      </c>
      <c r="M15" s="17" t="n">
        <f aca="true">IF(B15="","",IFERROR(INDIRECT("nov.!AH"&amp;MATCH(B15,'nov.'!B$5:B$24,0)+4,1),""))</f>
        <v>1</v>
      </c>
      <c r="N15" s="17" t="str">
        <f aca="true">IF(B15="","",IFERROR(INDIRECT("déc.!AH"&amp;MATCH(B15,'déc.'!B$5:B$24,0)+4,1),""))</f>
        <v/>
      </c>
      <c r="O15" s="17" t="n">
        <f aca="false">SUM(C15:N15)</f>
        <v>6</v>
      </c>
      <c r="Q15" s="21" t="str">
        <v/>
      </c>
      <c r="R15" s="21" t="str">
        <v/>
      </c>
      <c r="S15" s="21" t="str">
        <v/>
      </c>
      <c r="T15" s="21" t="str">
        <v/>
      </c>
      <c r="U15" s="21" t="str">
        <v/>
      </c>
      <c r="V15" s="21" t="str">
        <v/>
      </c>
      <c r="W15" s="21" t="str">
        <v/>
      </c>
      <c r="X15" s="21" t="str">
        <v/>
      </c>
      <c r="Y15" s="21" t="str">
        <v/>
      </c>
      <c r="Z15" s="21" t="str">
        <v/>
      </c>
      <c r="AA15" s="21" t="str">
        <v/>
      </c>
      <c r="AB15" s="21" t="str">
        <v/>
      </c>
      <c r="AC15" s="21"/>
      <c r="AD15" s="21"/>
      <c r="AE15" s="21"/>
      <c r="AF15" s="21"/>
      <c r="AG15" s="21"/>
      <c r="AH15" s="21"/>
      <c r="AI15" s="21"/>
      <c r="AJ15" s="21"/>
      <c r="AK15" s="21"/>
      <c r="AL15" s="21"/>
    </row>
    <row r="16" customFormat="false" ht="13.8" hidden="false" customHeight="false" outlineLevel="0" collapsed="false">
      <c r="B16" s="20" t="s">
        <v>37</v>
      </c>
      <c r="C16" s="17" t="str">
        <f aca="true">IF(B16="","",IFERROR(INDIRECT("jan.!AH"&amp;MATCH(B16,'jan.'!B$5:B$24,0)+4,1),""))</f>
        <v/>
      </c>
      <c r="D16" s="17" t="str">
        <f aca="true">IF(B16="","",IFERROR(INDIRECT("fév.!AH"&amp;MATCH(B16,'fév.'!B$5:B$24,0)+4,1),""))</f>
        <v/>
      </c>
      <c r="E16" s="17" t="str">
        <f aca="true">IF(B16="","",IFERROR(INDIRECT("mars!AH"&amp;MATCH(B16,mars!B$5:B$24,0)+4,1),""))</f>
        <v/>
      </c>
      <c r="F16" s="17" t="str">
        <f aca="true">IF(B16="","",IFERROR(INDIRECT("avr.!AH"&amp;MATCH(B16,'avr.'!B$5:B$24,0)+4,1),""))</f>
        <v/>
      </c>
      <c r="G16" s="17" t="str">
        <f aca="true">IF(B16="","",IFERROR(INDIRECT("mai!AH"&amp;MATCH(B16,mai!B$5:B$24,0)+4,1),""))</f>
        <v/>
      </c>
      <c r="H16" s="17" t="str">
        <f aca="true">IF(B16="","",IFERROR(INDIRECT("juin!AH"&amp;MATCH(B16,juin!B$5:B$24,0)+4,1),""))</f>
        <v/>
      </c>
      <c r="I16" s="17" t="str">
        <f aca="true">IF(B16="","",IFERROR(INDIRECT("juil.!AH"&amp;MATCH(B16,'juil.'!B$5:B$24,0)+4,1),""))</f>
        <v/>
      </c>
      <c r="J16" s="17" t="n">
        <f aca="true">IF(B16="","",IFERROR(INDIRECT("août!AH"&amp;MATCH(B16,août!B$5:B$24,0)+4,1),""))</f>
        <v>1</v>
      </c>
      <c r="K16" s="17" t="str">
        <f aca="true">IF(B16="","",IFERROR(INDIRECT("sept.!AH"&amp;MATCH(B16,'sept.'!B$5:B$24,0)+4,1),""))</f>
        <v/>
      </c>
      <c r="L16" s="17" t="str">
        <f aca="true">IF(B16="","",IFERROR(INDIRECT("oct.!AH"&amp;MATCH(B16,'oct.'!B$5:B$24,0)+4,1),""))</f>
        <v/>
      </c>
      <c r="M16" s="17" t="str">
        <f aca="true">IF(B16="","",IFERROR(INDIRECT("nov.!AH"&amp;MATCH(B16,'nov.'!B$5:B$24,0)+4,1),""))</f>
        <v/>
      </c>
      <c r="N16" s="17" t="str">
        <f aca="true">IF(B16="","",IFERROR(INDIRECT("déc.!AH"&amp;MATCH(B16,'déc.'!B$5:B$24,0)+4,1),""))</f>
        <v/>
      </c>
      <c r="O16" s="17" t="n">
        <f aca="false">SUM(C16:N16)</f>
        <v>1</v>
      </c>
      <c r="Q16" s="21" t="str">
        <v/>
      </c>
      <c r="R16" s="21" t="str">
        <v/>
      </c>
      <c r="S16" s="21" t="str">
        <v/>
      </c>
      <c r="T16" s="21" t="str">
        <v/>
      </c>
      <c r="U16" s="21" t="str">
        <v/>
      </c>
      <c r="V16" s="21" t="str">
        <v/>
      </c>
      <c r="W16" s="21" t="str">
        <v/>
      </c>
      <c r="X16" s="21" t="str">
        <v/>
      </c>
      <c r="Y16" s="21" t="str">
        <v/>
      </c>
      <c r="Z16" s="21" t="str">
        <v/>
      </c>
      <c r="AA16" s="21" t="str">
        <v/>
      </c>
      <c r="AB16" s="21" t="str">
        <v/>
      </c>
      <c r="AC16" s="21"/>
      <c r="AD16" s="21"/>
      <c r="AE16" s="21"/>
      <c r="AF16" s="21"/>
      <c r="AG16" s="21"/>
      <c r="AH16" s="21"/>
      <c r="AI16" s="21"/>
      <c r="AJ16" s="21"/>
      <c r="AK16" s="21"/>
      <c r="AL16" s="21"/>
    </row>
    <row r="17" customFormat="false" ht="13.8" hidden="false" customHeight="false" outlineLevel="0" collapsed="false">
      <c r="B17" s="20" t="s">
        <v>48</v>
      </c>
      <c r="C17" s="17" t="str">
        <f aca="true">IF(B17="","",IFERROR(INDIRECT("jan.!AH"&amp;MATCH(B17,'jan.'!B$5:B$24,0)+4,1),""))</f>
        <v/>
      </c>
      <c r="D17" s="17" t="n">
        <f aca="true">IF(B17="","",IFERROR(INDIRECT("fév.!AH"&amp;MATCH(B17,'fév.'!B$5:B$24,0)+4,1),""))</f>
        <v>1</v>
      </c>
      <c r="E17" s="17" t="str">
        <f aca="true">IF(B17="","",IFERROR(INDIRECT("mars!AH"&amp;MATCH(B17,mars!B$5:B$24,0)+4,1),""))</f>
        <v/>
      </c>
      <c r="F17" s="17" t="str">
        <f aca="true">IF(B17="","",IFERROR(INDIRECT("avr.!AH"&amp;MATCH(B17,'avr.'!B$5:B$24,0)+4,1),""))</f>
        <v/>
      </c>
      <c r="G17" s="17" t="str">
        <f aca="true">IF(B17="","",IFERROR(INDIRECT("mai!AH"&amp;MATCH(B17,mai!B$5:B$24,0)+4,1),""))</f>
        <v/>
      </c>
      <c r="H17" s="17" t="str">
        <f aca="true">IF(B17="","",IFERROR(INDIRECT("juin!AH"&amp;MATCH(B17,juin!B$5:B$24,0)+4,1),""))</f>
        <v/>
      </c>
      <c r="I17" s="17" t="str">
        <f aca="true">IF(B17="","",IFERROR(INDIRECT("juil.!AH"&amp;MATCH(B17,'juil.'!B$5:B$24,0)+4,1),""))</f>
        <v/>
      </c>
      <c r="J17" s="17" t="str">
        <f aca="true">IF(B17="","",IFERROR(INDIRECT("août!AH"&amp;MATCH(B17,août!B$5:B$24,0)+4,1),""))</f>
        <v/>
      </c>
      <c r="K17" s="17" t="str">
        <f aca="true">IF(B17="","",IFERROR(INDIRECT("sept.!AH"&amp;MATCH(B17,'sept.'!B$5:B$24,0)+4,1),""))</f>
        <v/>
      </c>
      <c r="L17" s="17" t="str">
        <f aca="true">IF(B17="","",IFERROR(INDIRECT("oct.!AH"&amp;MATCH(B17,'oct.'!B$5:B$24,0)+4,1),""))</f>
        <v/>
      </c>
      <c r="M17" s="17" t="str">
        <f aca="true">IF(B17="","",IFERROR(INDIRECT("nov.!AH"&amp;MATCH(B17,'nov.'!B$5:B$24,0)+4,1),""))</f>
        <v/>
      </c>
      <c r="N17" s="17" t="str">
        <f aca="true">IF(B17="","",IFERROR(INDIRECT("déc.!AH"&amp;MATCH(B17,'déc.'!B$5:B$24,0)+4,1),""))</f>
        <v/>
      </c>
      <c r="O17" s="17" t="n">
        <f aca="false">SUM(C17:N17)</f>
        <v>1</v>
      </c>
      <c r="Q17" s="21" t="str">
        <v/>
      </c>
      <c r="R17" s="21" t="str">
        <v/>
      </c>
      <c r="S17" s="21" t="str">
        <v/>
      </c>
      <c r="T17" s="21" t="str">
        <v/>
      </c>
      <c r="U17" s="21" t="str">
        <v/>
      </c>
      <c r="V17" s="21" t="str">
        <v/>
      </c>
      <c r="W17" s="21" t="str">
        <v/>
      </c>
      <c r="X17" s="21" t="str">
        <v/>
      </c>
      <c r="Y17" s="21" t="str">
        <v/>
      </c>
      <c r="Z17" s="21" t="str">
        <v/>
      </c>
      <c r="AA17" s="21" t="str">
        <v/>
      </c>
      <c r="AB17" s="21" t="str">
        <v/>
      </c>
      <c r="AC17" s="21"/>
      <c r="AD17" s="21"/>
      <c r="AE17" s="21"/>
      <c r="AF17" s="21"/>
      <c r="AG17" s="21"/>
      <c r="AH17" s="21"/>
      <c r="AI17" s="21"/>
      <c r="AJ17" s="21"/>
      <c r="AK17" s="21"/>
      <c r="AL17" s="21"/>
    </row>
    <row r="18" customFormat="false" ht="13.8" hidden="false" customHeight="false" outlineLevel="0" collapsed="false">
      <c r="B18" s="20" t="s">
        <v>51</v>
      </c>
      <c r="C18" s="17" t="n">
        <f aca="true">IF(B18="","",IFERROR(INDIRECT("jan.!AH"&amp;MATCH(B18,'jan.'!B$5:B$24,0)+4,1),""))</f>
        <v>1</v>
      </c>
      <c r="D18" s="17" t="str">
        <f aca="true">IF(B18="","",IFERROR(INDIRECT("fév.!AH"&amp;MATCH(B18,'fév.'!B$5:B$24,0)+4,1),""))</f>
        <v/>
      </c>
      <c r="E18" s="17" t="str">
        <f aca="true">IF(B18="","",IFERROR(INDIRECT("mars!AH"&amp;MATCH(B18,mars!B$5:B$24,0)+4,1),""))</f>
        <v/>
      </c>
      <c r="F18" s="17" t="str">
        <f aca="true">IF(B18="","",IFERROR(INDIRECT("avr.!AH"&amp;MATCH(B18,'avr.'!B$5:B$24,0)+4,1),""))</f>
        <v/>
      </c>
      <c r="G18" s="17" t="str">
        <f aca="true">IF(B18="","",IFERROR(INDIRECT("mai!AH"&amp;MATCH(B18,mai!B$5:B$24,0)+4,1),""))</f>
        <v/>
      </c>
      <c r="H18" s="17" t="str">
        <f aca="true">IF(B18="","",IFERROR(INDIRECT("juin!AH"&amp;MATCH(B18,juin!B$5:B$24,0)+4,1),""))</f>
        <v/>
      </c>
      <c r="I18" s="17" t="str">
        <f aca="true">IF(B18="","",IFERROR(INDIRECT("juil.!AH"&amp;MATCH(B18,'juil.'!B$5:B$24,0)+4,1),""))</f>
        <v/>
      </c>
      <c r="J18" s="17" t="str">
        <f aca="true">IF(B18="","",IFERROR(INDIRECT("août!AH"&amp;MATCH(B18,août!B$5:B$24,0)+4,1),""))</f>
        <v/>
      </c>
      <c r="K18" s="17" t="str">
        <f aca="true">IF(B18="","",IFERROR(INDIRECT("sept.!AH"&amp;MATCH(B18,'sept.'!B$5:B$24,0)+4,1),""))</f>
        <v/>
      </c>
      <c r="L18" s="17" t="str">
        <f aca="true">IF(B18="","",IFERROR(INDIRECT("oct.!AH"&amp;MATCH(B18,'oct.'!B$5:B$24,0)+4,1),""))</f>
        <v/>
      </c>
      <c r="M18" s="17" t="str">
        <f aca="true">IF(B18="","",IFERROR(INDIRECT("nov.!AH"&amp;MATCH(B18,'nov.'!B$5:B$24,0)+4,1),""))</f>
        <v/>
      </c>
      <c r="N18" s="17" t="str">
        <f aca="true">IF(B18="","",IFERROR(INDIRECT("déc.!AH"&amp;MATCH(B18,'déc.'!B$5:B$24,0)+4,1),""))</f>
        <v/>
      </c>
      <c r="O18" s="17" t="n">
        <f aca="false">SUM(C18:N18)</f>
        <v>1</v>
      </c>
      <c r="Q18" s="21" t="str">
        <v/>
      </c>
      <c r="R18" s="21" t="str">
        <v/>
      </c>
      <c r="S18" s="21" t="str">
        <v/>
      </c>
      <c r="T18" s="21" t="str">
        <v/>
      </c>
      <c r="U18" s="21" t="str">
        <v/>
      </c>
      <c r="V18" s="21" t="str">
        <v/>
      </c>
      <c r="W18" s="21" t="str">
        <v/>
      </c>
      <c r="X18" s="21" t="str">
        <v/>
      </c>
      <c r="Y18" s="21" t="str">
        <v/>
      </c>
      <c r="Z18" s="21" t="str">
        <v/>
      </c>
      <c r="AA18" s="21" t="str">
        <v/>
      </c>
      <c r="AB18" s="21" t="str">
        <v/>
      </c>
      <c r="AC18" s="21"/>
      <c r="AD18" s="21"/>
      <c r="AE18" s="21"/>
      <c r="AF18" s="21"/>
      <c r="AG18" s="21"/>
      <c r="AH18" s="21"/>
      <c r="AI18" s="21"/>
      <c r="AJ18" s="21"/>
      <c r="AK18" s="21"/>
      <c r="AL18" s="21"/>
    </row>
    <row r="19" customFormat="false" ht="13.8" hidden="false" customHeight="false" outlineLevel="0" collapsed="false">
      <c r="B19" s="20" t="s">
        <v>58</v>
      </c>
      <c r="C19" s="17" t="n">
        <f aca="true">IF(B19="","",IFERROR(INDIRECT("jan.!AH"&amp;MATCH(B19,'jan.'!B$5:B$24,0)+4,1),""))</f>
        <v>1</v>
      </c>
      <c r="D19" s="17" t="str">
        <f aca="true">IF(B19="","",IFERROR(INDIRECT("fév.!AH"&amp;MATCH(B19,'fév.'!B$5:B$24,0)+4,1),""))</f>
        <v/>
      </c>
      <c r="E19" s="17" t="str">
        <f aca="true">IF(B19="","",IFERROR(INDIRECT("mars!AH"&amp;MATCH(B19,mars!B$5:B$24,0)+4,1),""))</f>
        <v/>
      </c>
      <c r="F19" s="17" t="str">
        <f aca="true">IF(B19="","",IFERROR(INDIRECT("avr.!AH"&amp;MATCH(B19,'avr.'!B$5:B$24,0)+4,1),""))</f>
        <v/>
      </c>
      <c r="G19" s="17" t="str">
        <f aca="true">IF(B19="","",IFERROR(INDIRECT("mai!AH"&amp;MATCH(B19,mai!B$5:B$24,0)+4,1),""))</f>
        <v/>
      </c>
      <c r="H19" s="17" t="str">
        <f aca="true">IF(B19="","",IFERROR(INDIRECT("juin!AH"&amp;MATCH(B19,juin!B$5:B$24,0)+4,1),""))</f>
        <v/>
      </c>
      <c r="I19" s="17" t="str">
        <f aca="true">IF(B19="","",IFERROR(INDIRECT("juil.!AH"&amp;MATCH(B19,'juil.'!B$5:B$24,0)+4,1),""))</f>
        <v/>
      </c>
      <c r="J19" s="17" t="str">
        <f aca="true">IF(B19="","",IFERROR(INDIRECT("août!AH"&amp;MATCH(B19,août!B$5:B$24,0)+4,1),""))</f>
        <v/>
      </c>
      <c r="K19" s="17" t="n">
        <f aca="true">IF(B19="","",IFERROR(INDIRECT("sept.!AH"&amp;MATCH(B19,'sept.'!B$5:B$24,0)+4,1),""))</f>
        <v>3</v>
      </c>
      <c r="L19" s="17" t="str">
        <f aca="true">IF(B19="","",IFERROR(INDIRECT("oct.!AH"&amp;MATCH(B19,'oct.'!B$5:B$24,0)+4,1),""))</f>
        <v/>
      </c>
      <c r="M19" s="17" t="str">
        <f aca="true">IF(B19="","",IFERROR(INDIRECT("nov.!AH"&amp;MATCH(B19,'nov.'!B$5:B$24,0)+4,1),""))</f>
        <v/>
      </c>
      <c r="N19" s="17" t="str">
        <f aca="true">IF(B19="","",IFERROR(INDIRECT("déc.!AH"&amp;MATCH(B19,'déc.'!B$5:B$24,0)+4,1),""))</f>
        <v/>
      </c>
      <c r="O19" s="17" t="n">
        <f aca="false">SUM(C19:N19)</f>
        <v>4</v>
      </c>
      <c r="Q19" s="21" t="str">
        <v/>
      </c>
      <c r="R19" s="21" t="str">
        <v/>
      </c>
      <c r="S19" s="21" t="str">
        <v/>
      </c>
      <c r="T19" s="21" t="str">
        <v/>
      </c>
      <c r="U19" s="21" t="str">
        <v/>
      </c>
      <c r="V19" s="21" t="str">
        <v/>
      </c>
      <c r="W19" s="21" t="str">
        <v/>
      </c>
      <c r="X19" s="21" t="str">
        <v/>
      </c>
      <c r="Y19" s="21" t="str">
        <v/>
      </c>
      <c r="Z19" s="21" t="str">
        <v/>
      </c>
      <c r="AA19" s="21" t="str">
        <v/>
      </c>
      <c r="AB19" s="21" t="str">
        <v/>
      </c>
      <c r="AC19" s="21"/>
      <c r="AD19" s="21"/>
      <c r="AE19" s="21"/>
      <c r="AF19" s="21"/>
      <c r="AG19" s="21"/>
      <c r="AH19" s="21"/>
      <c r="AI19" s="21"/>
      <c r="AJ19" s="21"/>
      <c r="AK19" s="21"/>
      <c r="AL19" s="21"/>
    </row>
    <row r="20" customFormat="false" ht="13.8" hidden="false" customHeight="false" outlineLevel="0" collapsed="false">
      <c r="B20" s="20"/>
      <c r="C20" s="17" t="str">
        <f aca="true">IF(B20="","",IFERROR(INDIRECT("jan.!AH"&amp;MATCH(B20,'jan.'!B$5:B$24,0)+4,1),""))</f>
        <v/>
      </c>
      <c r="D20" s="17" t="str">
        <f aca="true">IF(B20="","",IFERROR(INDIRECT("fév.!AH"&amp;MATCH(B20,'fév.'!B$5:B$24,0)+4,1),""))</f>
        <v/>
      </c>
      <c r="E20" s="17" t="str">
        <f aca="true">IF(B20="","",IFERROR(INDIRECT("mars!AH"&amp;MATCH(B20,mars!B$5:B$24,0)+4,1),""))</f>
        <v/>
      </c>
      <c r="F20" s="17" t="str">
        <f aca="true">IF(B20="","",IFERROR(INDIRECT("avr.!AH"&amp;MATCH(B20,'avr.'!B$5:B$24,0)+4,1),""))</f>
        <v/>
      </c>
      <c r="G20" s="17" t="str">
        <f aca="true">IF(B20="","",IFERROR(INDIRECT("mai!AH"&amp;MATCH(B20,mai!B$5:B$24,0)+4,1),""))</f>
        <v/>
      </c>
      <c r="H20" s="17" t="str">
        <f aca="true">IF(B20="","",IFERROR(INDIRECT("juin!AH"&amp;MATCH(B20,juin!B$5:B$24,0)+4,1),""))</f>
        <v/>
      </c>
      <c r="I20" s="17" t="str">
        <f aca="true">IF(B20="","",IFERROR(INDIRECT("juil.!AH"&amp;MATCH(B20,'juil.'!B$5:B$24,0)+4,1),""))</f>
        <v/>
      </c>
      <c r="J20" s="17" t="str">
        <f aca="true">IF(B20="","",IFERROR(INDIRECT("août!AH"&amp;MATCH(B20,août!B$5:B$24,0)+4,1),""))</f>
        <v/>
      </c>
      <c r="K20" s="17" t="str">
        <f aca="true">IF(B20="","",IFERROR(INDIRECT("sept.!AH"&amp;MATCH(B20,'sept.'!B$5:B$24,0)+4,1),""))</f>
        <v/>
      </c>
      <c r="L20" s="17" t="str">
        <f aca="true">IF(B20="","",IFERROR(INDIRECT("oct.!AH"&amp;MATCH(B20,'oct.'!B$5:B$24,0)+4,1),""))</f>
        <v/>
      </c>
      <c r="M20" s="17" t="str">
        <f aca="true">IF(B20="","",IFERROR(INDIRECT("nov.!AH"&amp;MATCH(B20,'nov.'!B$5:B$24,0)+4,1),""))</f>
        <v/>
      </c>
      <c r="N20" s="17" t="str">
        <f aca="true">IF(B20="","",IFERROR(INDIRECT("déc.!AH"&amp;MATCH(B20,'déc.'!B$5:B$24,0)+4,1),""))</f>
        <v/>
      </c>
      <c r="O20" s="17" t="n">
        <f aca="false">SUM(C20:N20)</f>
        <v>0</v>
      </c>
      <c r="Q20" s="21" t="str">
        <v/>
      </c>
      <c r="R20" s="21" t="str">
        <v/>
      </c>
      <c r="S20" s="21" t="str">
        <v/>
      </c>
      <c r="T20" s="21" t="str">
        <v/>
      </c>
      <c r="U20" s="21" t="str">
        <v/>
      </c>
      <c r="V20" s="21" t="str">
        <v/>
      </c>
      <c r="W20" s="21" t="str">
        <v/>
      </c>
      <c r="X20" s="21" t="str">
        <v/>
      </c>
      <c r="Y20" s="21" t="str">
        <v/>
      </c>
      <c r="Z20" s="21" t="str">
        <v/>
      </c>
      <c r="AA20" s="21" t="str">
        <v/>
      </c>
      <c r="AB20" s="21" t="str">
        <v/>
      </c>
      <c r="AC20" s="21"/>
      <c r="AD20" s="21"/>
      <c r="AE20" s="21"/>
      <c r="AF20" s="21"/>
      <c r="AG20" s="21"/>
      <c r="AH20" s="21"/>
      <c r="AI20" s="21"/>
      <c r="AJ20" s="21"/>
      <c r="AK20" s="21"/>
      <c r="AL20" s="21"/>
    </row>
    <row r="21" customFormat="false" ht="13.8" hidden="false" customHeight="false" outlineLevel="0" collapsed="false">
      <c r="B21" s="20"/>
      <c r="C21" s="17" t="str">
        <f aca="true">IF(B21="","",IFERROR(INDIRECT("jan.!AH"&amp;MATCH(B21,'jan.'!B$5:B$24,0)+4,1),""))</f>
        <v/>
      </c>
      <c r="D21" s="17" t="str">
        <f aca="true">IF(B21="","",IFERROR(INDIRECT("fév.!AH"&amp;MATCH(B21,'fév.'!B$5:B$24,0)+4,1),""))</f>
        <v/>
      </c>
      <c r="E21" s="17" t="str">
        <f aca="true">IF(B21="","",IFERROR(INDIRECT("mars!AH"&amp;MATCH(B21,mars!B$5:B$24,0)+4,1),""))</f>
        <v/>
      </c>
      <c r="F21" s="17" t="str">
        <f aca="true">IF(B21="","",IFERROR(INDIRECT("avr.!AH"&amp;MATCH(B21,'avr.'!B$5:B$24,0)+4,1),""))</f>
        <v/>
      </c>
      <c r="G21" s="17" t="str">
        <f aca="true">IF(B21="","",IFERROR(INDIRECT("mai!AH"&amp;MATCH(B21,mai!B$5:B$24,0)+4,1),""))</f>
        <v/>
      </c>
      <c r="H21" s="17" t="str">
        <f aca="true">IF(B21="","",IFERROR(INDIRECT("juin!AH"&amp;MATCH(B21,juin!B$5:B$24,0)+4,1),""))</f>
        <v/>
      </c>
      <c r="I21" s="17" t="str">
        <f aca="true">IF(B21="","",IFERROR(INDIRECT("juil.!AH"&amp;MATCH(B21,'juil.'!B$5:B$24,0)+4,1),""))</f>
        <v/>
      </c>
      <c r="J21" s="17" t="str">
        <f aca="true">IF(B21="","",IFERROR(INDIRECT("août!AH"&amp;MATCH(B21,août!B$5:B$24,0)+4,1),""))</f>
        <v/>
      </c>
      <c r="K21" s="17" t="str">
        <f aca="true">IF(B21="","",IFERROR(INDIRECT("sept.!AH"&amp;MATCH(B21,'sept.'!B$5:B$24,0)+4,1),""))</f>
        <v/>
      </c>
      <c r="L21" s="17" t="str">
        <f aca="true">IF(B21="","",IFERROR(INDIRECT("oct.!AH"&amp;MATCH(B21,'oct.'!B$5:B$24,0)+4,1),""))</f>
        <v/>
      </c>
      <c r="M21" s="17" t="str">
        <f aca="true">IF(B21="","",IFERROR(INDIRECT("nov.!AH"&amp;MATCH(B21,'nov.'!B$5:B$24,0)+4,1),""))</f>
        <v/>
      </c>
      <c r="N21" s="17" t="str">
        <f aca="true">IF(B21="","",IFERROR(INDIRECT("déc.!AH"&amp;MATCH(B21,'déc.'!B$5:B$24,0)+4,1),""))</f>
        <v/>
      </c>
      <c r="O21" s="17" t="n">
        <f aca="false">SUM(C21:N21)</f>
        <v>0</v>
      </c>
      <c r="Q21" s="21" t="str">
        <v/>
      </c>
      <c r="R21" s="21" t="str">
        <v/>
      </c>
      <c r="S21" s="21" t="str">
        <v/>
      </c>
      <c r="T21" s="21" t="str">
        <v/>
      </c>
      <c r="U21" s="21" t="str">
        <v/>
      </c>
      <c r="V21" s="21" t="str">
        <v/>
      </c>
      <c r="W21" s="21" t="str">
        <v/>
      </c>
      <c r="X21" s="21" t="str">
        <v/>
      </c>
      <c r="Y21" s="21" t="str">
        <v/>
      </c>
      <c r="Z21" s="21" t="str">
        <v/>
      </c>
      <c r="AA21" s="21" t="str">
        <v/>
      </c>
      <c r="AB21" s="21" t="str">
        <v/>
      </c>
      <c r="AC21" s="21"/>
      <c r="AD21" s="21"/>
      <c r="AE21" s="21"/>
      <c r="AF21" s="21"/>
      <c r="AG21" s="21"/>
      <c r="AH21" s="21"/>
      <c r="AI21" s="21"/>
      <c r="AJ21" s="21"/>
      <c r="AK21" s="21"/>
      <c r="AL21" s="21"/>
    </row>
    <row r="22" customFormat="false" ht="13.8" hidden="false" customHeight="false" outlineLevel="0" collapsed="false">
      <c r="B22" s="20"/>
      <c r="C22" s="17" t="str">
        <f aca="true">IF(B22="","",IFERROR(INDIRECT("jan.!AH"&amp;MATCH(B22,'jan.'!B$5:B$24,0)+4,1),""))</f>
        <v/>
      </c>
      <c r="D22" s="17" t="str">
        <f aca="true">IF(B22="","",IFERROR(INDIRECT("fév.!AH"&amp;MATCH(B22,'fév.'!B$5:B$24,0)+4,1),""))</f>
        <v/>
      </c>
      <c r="E22" s="17" t="str">
        <f aca="true">IF(B22="","",IFERROR(INDIRECT("mars!AH"&amp;MATCH(B22,mars!B$5:B$24,0)+4,1),""))</f>
        <v/>
      </c>
      <c r="F22" s="17" t="str">
        <f aca="true">IF(B22="","",IFERROR(INDIRECT("avr.!AH"&amp;MATCH(B22,'avr.'!B$5:B$24,0)+4,1),""))</f>
        <v/>
      </c>
      <c r="G22" s="17" t="str">
        <f aca="true">IF(B22="","",IFERROR(INDIRECT("mai!AH"&amp;MATCH(B22,mai!B$5:B$24,0)+4,1),""))</f>
        <v/>
      </c>
      <c r="H22" s="17" t="str">
        <f aca="true">IF(B22="","",IFERROR(INDIRECT("juin!AH"&amp;MATCH(B22,juin!B$5:B$24,0)+4,1),""))</f>
        <v/>
      </c>
      <c r="I22" s="17" t="str">
        <f aca="true">IF(B22="","",IFERROR(INDIRECT("juil.!AH"&amp;MATCH(B22,'juil.'!B$5:B$24,0)+4,1),""))</f>
        <v/>
      </c>
      <c r="J22" s="17" t="str">
        <f aca="true">IF(B22="","",IFERROR(INDIRECT("août!AH"&amp;MATCH(B22,août!B$5:B$24,0)+4,1),""))</f>
        <v/>
      </c>
      <c r="K22" s="17" t="str">
        <f aca="true">IF(B22="","",IFERROR(INDIRECT("sept.!AH"&amp;MATCH(B22,'sept.'!B$5:B$24,0)+4,1),""))</f>
        <v/>
      </c>
      <c r="L22" s="17" t="str">
        <f aca="true">IF(B22="","",IFERROR(INDIRECT("oct.!AH"&amp;MATCH(B22,'oct.'!B$5:B$24,0)+4,1),""))</f>
        <v/>
      </c>
      <c r="M22" s="17" t="str">
        <f aca="true">IF(B22="","",IFERROR(INDIRECT("nov.!AH"&amp;MATCH(B22,'nov.'!B$5:B$24,0)+4,1),""))</f>
        <v/>
      </c>
      <c r="N22" s="17" t="str">
        <f aca="true">IF(B22="","",IFERROR(INDIRECT("déc.!AH"&amp;MATCH(B22,'déc.'!B$5:B$24,0)+4,1),""))</f>
        <v/>
      </c>
      <c r="O22" s="17" t="n">
        <f aca="false">SUM(C22:N22)</f>
        <v>0</v>
      </c>
      <c r="Q22" s="21" t="str">
        <v/>
      </c>
      <c r="R22" s="21" t="str">
        <v/>
      </c>
      <c r="S22" s="21" t="str">
        <v/>
      </c>
      <c r="T22" s="21" t="str">
        <v/>
      </c>
      <c r="U22" s="21" t="str">
        <v/>
      </c>
      <c r="V22" s="21" t="str">
        <v/>
      </c>
      <c r="W22" s="21" t="str">
        <v/>
      </c>
      <c r="X22" s="21" t="str">
        <v/>
      </c>
      <c r="Y22" s="21" t="str">
        <v/>
      </c>
      <c r="Z22" s="21" t="str">
        <v/>
      </c>
      <c r="AA22" s="21" t="str">
        <v/>
      </c>
      <c r="AB22" s="21" t="str">
        <v/>
      </c>
      <c r="AC22" s="21"/>
      <c r="AD22" s="21"/>
      <c r="AE22" s="21"/>
      <c r="AF22" s="21"/>
      <c r="AG22" s="21"/>
      <c r="AH22" s="21"/>
      <c r="AI22" s="21"/>
      <c r="AJ22" s="21"/>
      <c r="AK22" s="21"/>
      <c r="AL22" s="21"/>
    </row>
    <row r="23" customFormat="false" ht="13.8" hidden="false" customHeight="false" outlineLevel="0" collapsed="false">
      <c r="B23" s="20"/>
      <c r="C23" s="17" t="str">
        <f aca="true">IF(B23="","",IFERROR(INDIRECT("jan.!AH"&amp;MATCH(B23,'jan.'!B$5:B$24,0)+4,1),""))</f>
        <v/>
      </c>
      <c r="D23" s="17" t="str">
        <f aca="true">IF(B23="","",IFERROR(INDIRECT("fév.!AH"&amp;MATCH(B23,'fév.'!B$5:B$24,0)+4,1),""))</f>
        <v/>
      </c>
      <c r="E23" s="17" t="str">
        <f aca="true">IF(B23="","",IFERROR(INDIRECT("mars!AH"&amp;MATCH(B23,mars!B$5:B$24,0)+4,1),""))</f>
        <v/>
      </c>
      <c r="F23" s="17" t="str">
        <f aca="true">IF(B23="","",IFERROR(INDIRECT("avr.!AH"&amp;MATCH(B23,'avr.'!B$5:B$24,0)+4,1),""))</f>
        <v/>
      </c>
      <c r="G23" s="17" t="str">
        <f aca="true">IF(B23="","",IFERROR(INDIRECT("mai!AH"&amp;MATCH(B23,mai!B$5:B$24,0)+4,1),""))</f>
        <v/>
      </c>
      <c r="H23" s="17" t="str">
        <f aca="true">IF(B23="","",IFERROR(INDIRECT("juin!AH"&amp;MATCH(B23,juin!B$5:B$24,0)+4,1),""))</f>
        <v/>
      </c>
      <c r="I23" s="17" t="str">
        <f aca="true">IF(B23="","",IFERROR(INDIRECT("juil.!AH"&amp;MATCH(B23,'juil.'!B$5:B$24,0)+4,1),""))</f>
        <v/>
      </c>
      <c r="J23" s="17" t="str">
        <f aca="true">IF(B23="","",IFERROR(INDIRECT("août!AH"&amp;MATCH(B23,août!B$5:B$24,0)+4,1),""))</f>
        <v/>
      </c>
      <c r="K23" s="17" t="str">
        <f aca="true">IF(B23="","",IFERROR(INDIRECT("sept.!AH"&amp;MATCH(B23,'sept.'!B$5:B$24,0)+4,1),""))</f>
        <v/>
      </c>
      <c r="L23" s="17" t="str">
        <f aca="true">IF(B23="","",IFERROR(INDIRECT("oct.!AH"&amp;MATCH(B23,'oct.'!B$5:B$24,0)+4,1),""))</f>
        <v/>
      </c>
      <c r="M23" s="17" t="str">
        <f aca="true">IF(B23="","",IFERROR(INDIRECT("nov.!AH"&amp;MATCH(B23,'nov.'!B$5:B$24,0)+4,1),""))</f>
        <v/>
      </c>
      <c r="N23" s="17" t="str">
        <f aca="true">IF(B23="","",IFERROR(INDIRECT("déc.!AH"&amp;MATCH(B23,'déc.'!B$5:B$24,0)+4,1),""))</f>
        <v/>
      </c>
      <c r="O23" s="17" t="n">
        <f aca="false">SUM(C23:N23)</f>
        <v>0</v>
      </c>
      <c r="Q23" s="21" t="str">
        <v/>
      </c>
      <c r="R23" s="21" t="str">
        <v/>
      </c>
      <c r="S23" s="21" t="str">
        <v/>
      </c>
      <c r="T23" s="21" t="str">
        <v/>
      </c>
      <c r="U23" s="21" t="str">
        <v/>
      </c>
      <c r="V23" s="21" t="str">
        <v/>
      </c>
      <c r="W23" s="21" t="str">
        <v/>
      </c>
      <c r="X23" s="21" t="str">
        <v/>
      </c>
      <c r="Y23" s="21" t="str">
        <v/>
      </c>
      <c r="Z23" s="21" t="str">
        <v/>
      </c>
      <c r="AA23" s="21" t="str">
        <v/>
      </c>
      <c r="AB23" s="21" t="str">
        <v/>
      </c>
      <c r="AC23" s="21"/>
      <c r="AD23" s="21"/>
      <c r="AE23" s="21"/>
      <c r="AF23" s="21"/>
      <c r="AG23" s="21"/>
      <c r="AH23" s="21"/>
      <c r="AI23" s="21"/>
      <c r="AJ23" s="21"/>
      <c r="AK23" s="21"/>
      <c r="AL23" s="21"/>
    </row>
    <row r="24" customFormat="false" ht="13.8" hidden="false" customHeight="false" outlineLevel="0" collapsed="false">
      <c r="B24" s="20"/>
      <c r="C24" s="17" t="str">
        <f aca="true">IF(B24="","",IFERROR(INDIRECT("jan.!AH"&amp;MATCH(B24,'jan.'!B$5:B$24,0)+4,1),""))</f>
        <v/>
      </c>
      <c r="D24" s="17" t="str">
        <f aca="true">IF(B24="","",IFERROR(INDIRECT("fév.!AH"&amp;MATCH(B24,'fév.'!B$5:B$24,0)+4,1),""))</f>
        <v/>
      </c>
      <c r="E24" s="17" t="str">
        <f aca="true">IF(B24="","",IFERROR(INDIRECT("mars!AH"&amp;MATCH(B24,mars!B$5:B$24,0)+4,1),""))</f>
        <v/>
      </c>
      <c r="F24" s="17" t="str">
        <f aca="true">IF(B24="","",IFERROR(INDIRECT("avr.!AH"&amp;MATCH(B24,'avr.'!B$5:B$24,0)+4,1),""))</f>
        <v/>
      </c>
      <c r="G24" s="17" t="str">
        <f aca="true">IF(B24="","",IFERROR(INDIRECT("mai!AH"&amp;MATCH(B24,mai!B$5:B$24,0)+4,1),""))</f>
        <v/>
      </c>
      <c r="H24" s="17" t="str">
        <f aca="true">IF(B24="","",IFERROR(INDIRECT("juin!AH"&amp;MATCH(B24,juin!B$5:B$24,0)+4,1),""))</f>
        <v/>
      </c>
      <c r="I24" s="17" t="str">
        <f aca="true">IF(B24="","",IFERROR(INDIRECT("juil.!AH"&amp;MATCH(B24,'juil.'!B$5:B$24,0)+4,1),""))</f>
        <v/>
      </c>
      <c r="J24" s="17" t="str">
        <f aca="true">IF(B24="","",IFERROR(INDIRECT("août!AH"&amp;MATCH(B24,août!B$5:B$24,0)+4,1),""))</f>
        <v/>
      </c>
      <c r="K24" s="17" t="str">
        <f aca="true">IF(B24="","",IFERROR(INDIRECT("sept.!AH"&amp;MATCH(B24,'sept.'!B$5:B$24,0)+4,1),""))</f>
        <v/>
      </c>
      <c r="L24" s="17" t="str">
        <f aca="true">IF(B24="","",IFERROR(INDIRECT("oct.!AH"&amp;MATCH(B24,'oct.'!B$5:B$24,0)+4,1),""))</f>
        <v/>
      </c>
      <c r="M24" s="17" t="str">
        <f aca="true">IF(B24="","",IFERROR(INDIRECT("nov.!AH"&amp;MATCH(B24,'nov.'!B$5:B$24,0)+4,1),""))</f>
        <v/>
      </c>
      <c r="N24" s="17" t="str">
        <f aca="true">IF(B24="","",IFERROR(INDIRECT("déc.!AH"&amp;MATCH(B24,'déc.'!B$5:B$24,0)+4,1),""))</f>
        <v/>
      </c>
      <c r="O24" s="17" t="n">
        <f aca="false">SUM(C24:N24)</f>
        <v>0</v>
      </c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</row>
    <row r="25" customFormat="false" ht="13.8" hidden="false" customHeight="false" outlineLevel="0" collapsed="false">
      <c r="B25" s="20"/>
      <c r="C25" s="17" t="str">
        <f aca="true">IF(B25="","",IFERROR(INDIRECT("jan.!AH"&amp;MATCH(B25,'jan.'!B$5:B$24,0)+4,1),""))</f>
        <v/>
      </c>
      <c r="D25" s="17" t="str">
        <f aca="true">IF(B25="","",IFERROR(INDIRECT("fév.!AH"&amp;MATCH(B25,'fév.'!B$5:B$24,0)+4,1),""))</f>
        <v/>
      </c>
      <c r="E25" s="17" t="str">
        <f aca="true">IF(B25="","",IFERROR(INDIRECT("mars!AH"&amp;MATCH(B25,mars!B$5:B$24,0)+4,1),""))</f>
        <v/>
      </c>
      <c r="F25" s="17" t="str">
        <f aca="true">IF(B25="","",IFERROR(INDIRECT("avr.!AH"&amp;MATCH(B25,'avr.'!B$5:B$24,0)+4,1),""))</f>
        <v/>
      </c>
      <c r="G25" s="17" t="str">
        <f aca="true">IF(B25="","",IFERROR(INDIRECT("mai!AH"&amp;MATCH(B25,mai!B$5:B$24,0)+4,1),""))</f>
        <v/>
      </c>
      <c r="H25" s="17" t="str">
        <f aca="true">IF(B25="","",IFERROR(INDIRECT("juin!AH"&amp;MATCH(B25,juin!B$5:B$24,0)+4,1),""))</f>
        <v/>
      </c>
      <c r="I25" s="17" t="str">
        <f aca="true">IF(B25="","",IFERROR(INDIRECT("juil.!AH"&amp;MATCH(B25,'juil.'!B$5:B$24,0)+4,1),""))</f>
        <v/>
      </c>
      <c r="J25" s="17" t="str">
        <f aca="true">IF(B25="","",IFERROR(INDIRECT("août!AH"&amp;MATCH(B25,août!B$5:B$24,0)+4,1),""))</f>
        <v/>
      </c>
      <c r="K25" s="17" t="str">
        <f aca="true">IF(B25="","",IFERROR(INDIRECT("sept.!AH"&amp;MATCH(B25,'sept.'!B$5:B$24,0)+4,1),""))</f>
        <v/>
      </c>
      <c r="L25" s="17" t="str">
        <f aca="true">IF(B25="","",IFERROR(INDIRECT("oct.!AH"&amp;MATCH(B25,'oct.'!B$5:B$24,0)+4,1),""))</f>
        <v/>
      </c>
      <c r="M25" s="17" t="str">
        <f aca="true">IF(B25="","",IFERROR(INDIRECT("nov.!AH"&amp;MATCH(B25,'nov.'!B$5:B$24,0)+4,1),""))</f>
        <v/>
      </c>
      <c r="N25" s="17" t="str">
        <f aca="true">IF(B25="","",IFERROR(INDIRECT("déc.!AH"&amp;MATCH(B25,'déc.'!B$5:B$24,0)+4,1),""))</f>
        <v/>
      </c>
      <c r="O25" s="17" t="n">
        <f aca="false">SUM(C25:N25)</f>
        <v>0</v>
      </c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</row>
    <row r="26" customFormat="false" ht="13.8" hidden="false" customHeight="false" outlineLevel="0" collapsed="false">
      <c r="B26" s="20"/>
      <c r="C26" s="17" t="str">
        <f aca="true">IF(B26="","",IFERROR(INDIRECT("jan.!AH"&amp;MATCH(B26,'jan.'!B$5:B$24,0)+4,1),""))</f>
        <v/>
      </c>
      <c r="D26" s="17" t="str">
        <f aca="true">IF(B26="","",IFERROR(INDIRECT("fév.!AH"&amp;MATCH(B26,'fév.'!B$5:B$24,0)+4,1),""))</f>
        <v/>
      </c>
      <c r="E26" s="17" t="str">
        <f aca="true">IF(B26="","",IFERROR(INDIRECT("mars!AH"&amp;MATCH(B26,mars!B$5:B$24,0)+4,1),""))</f>
        <v/>
      </c>
      <c r="F26" s="17" t="str">
        <f aca="true">IF(B26="","",IFERROR(INDIRECT("avr.!AH"&amp;MATCH(B26,'avr.'!B$5:B$24,0)+4,1),""))</f>
        <v/>
      </c>
      <c r="G26" s="17" t="str">
        <f aca="true">IF(B26="","",IFERROR(INDIRECT("mai!AH"&amp;MATCH(B26,mai!B$5:B$24,0)+4,1),""))</f>
        <v/>
      </c>
      <c r="H26" s="17" t="str">
        <f aca="true">IF(B26="","",IFERROR(INDIRECT("juin!AH"&amp;MATCH(B26,juin!B$5:B$24,0)+4,1),""))</f>
        <v/>
      </c>
      <c r="I26" s="17" t="str">
        <f aca="true">IF(B26="","",IFERROR(INDIRECT("juil.!AH"&amp;MATCH(B26,'juil.'!B$5:B$24,0)+4,1),""))</f>
        <v/>
      </c>
      <c r="J26" s="17" t="str">
        <f aca="true">IF(B26="","",IFERROR(INDIRECT("août!AH"&amp;MATCH(B26,août!B$5:B$24,0)+4,1),""))</f>
        <v/>
      </c>
      <c r="K26" s="17" t="str">
        <f aca="true">IF(B26="","",IFERROR(INDIRECT("sept.!AH"&amp;MATCH(B26,'sept.'!B$5:B$24,0)+4,1),""))</f>
        <v/>
      </c>
      <c r="L26" s="17" t="str">
        <f aca="true">IF(B26="","",IFERROR(INDIRECT("oct.!AH"&amp;MATCH(B26,'oct.'!B$5:B$24,0)+4,1),""))</f>
        <v/>
      </c>
      <c r="M26" s="17" t="str">
        <f aca="true">IF(B26="","",IFERROR(INDIRECT("nov.!AH"&amp;MATCH(B26,'nov.'!B$5:B$24,0)+4,1),""))</f>
        <v/>
      </c>
      <c r="N26" s="17" t="str">
        <f aca="true">IF(B26="","",IFERROR(INDIRECT("déc.!AH"&amp;MATCH(B26,'déc.'!B$5:B$24,0)+4,1),""))</f>
        <v/>
      </c>
      <c r="O26" s="17" t="n">
        <f aca="false">SUM(C26:N26)</f>
        <v>0</v>
      </c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</row>
    <row r="27" customFormat="false" ht="13.8" hidden="false" customHeight="false" outlineLevel="0" collapsed="false">
      <c r="B27" s="20"/>
      <c r="C27" s="17" t="str">
        <f aca="true">IF(B27="","",IFERROR(INDIRECT("jan.!AH"&amp;MATCH(B27,'jan.'!B$5:B$24,0)+4,1),""))</f>
        <v/>
      </c>
      <c r="D27" s="17" t="str">
        <f aca="true">IF(B27="","",IFERROR(INDIRECT("fév.!AH"&amp;MATCH(B27,'fév.'!B$5:B$24,0)+4,1),""))</f>
        <v/>
      </c>
      <c r="E27" s="17" t="str">
        <f aca="true">IF(B27="","",IFERROR(INDIRECT("mars!AH"&amp;MATCH(B27,mars!B$5:B$24,0)+4,1),""))</f>
        <v/>
      </c>
      <c r="F27" s="17" t="str">
        <f aca="true">IF(B27="","",IFERROR(INDIRECT("avr.!AH"&amp;MATCH(B27,'avr.'!B$5:B$24,0)+4,1),""))</f>
        <v/>
      </c>
      <c r="G27" s="17" t="str">
        <f aca="true">IF(B27="","",IFERROR(INDIRECT("mai!AH"&amp;MATCH(B27,mai!B$5:B$24,0)+4,1),""))</f>
        <v/>
      </c>
      <c r="H27" s="17" t="str">
        <f aca="true">IF(B27="","",IFERROR(INDIRECT("juin!AH"&amp;MATCH(B27,juin!B$5:B$24,0)+4,1),""))</f>
        <v/>
      </c>
      <c r="I27" s="17" t="str">
        <f aca="true">IF(B27="","",IFERROR(INDIRECT("juil.!AH"&amp;MATCH(B27,'juil.'!B$5:B$24,0)+4,1),""))</f>
        <v/>
      </c>
      <c r="J27" s="17" t="str">
        <f aca="true">IF(B27="","",IFERROR(INDIRECT("août!AH"&amp;MATCH(B27,août!B$5:B$24,0)+4,1),""))</f>
        <v/>
      </c>
      <c r="K27" s="17" t="str">
        <f aca="true">IF(B27="","",IFERROR(INDIRECT("sept.!AH"&amp;MATCH(B27,'sept.'!B$5:B$24,0)+4,1),""))</f>
        <v/>
      </c>
      <c r="L27" s="17" t="str">
        <f aca="true">IF(B27="","",IFERROR(INDIRECT("oct.!AH"&amp;MATCH(B27,'oct.'!B$5:B$24,0)+4,1),""))</f>
        <v/>
      </c>
      <c r="M27" s="17" t="str">
        <f aca="true">IF(B27="","",IFERROR(INDIRECT("nov.!AH"&amp;MATCH(B27,'nov.'!B$5:B$24,0)+4,1),""))</f>
        <v/>
      </c>
      <c r="N27" s="17" t="str">
        <f aca="true">IF(B27="","",IFERROR(INDIRECT("déc.!AH"&amp;MATCH(B27,'déc.'!B$5:B$24,0)+4,1),""))</f>
        <v/>
      </c>
      <c r="O27" s="17" t="n">
        <f aca="false">SUM(C27:N27)</f>
        <v>0</v>
      </c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</row>
    <row r="28" customFormat="false" ht="13.8" hidden="false" customHeight="false" outlineLevel="0" collapsed="false">
      <c r="B28" s="20"/>
      <c r="C28" s="17" t="str">
        <f aca="true">IF(B28="","",IFERROR(INDIRECT("jan.!AH"&amp;MATCH(B28,'jan.'!B$5:B$24,0)+4,1),""))</f>
        <v/>
      </c>
      <c r="D28" s="17" t="str">
        <f aca="true">IF(B28="","",IFERROR(INDIRECT("fév.!AH"&amp;MATCH(B28,'fév.'!B$5:B$24,0)+4,1),""))</f>
        <v/>
      </c>
      <c r="E28" s="17" t="str">
        <f aca="true">IF(B28="","",IFERROR(INDIRECT("mars!AH"&amp;MATCH(B28,mars!B$5:B$24,0)+4,1),""))</f>
        <v/>
      </c>
      <c r="F28" s="17" t="str">
        <f aca="true">IF(B28="","",IFERROR(INDIRECT("avr.!AH"&amp;MATCH(B28,'avr.'!B$5:B$24,0)+4,1),""))</f>
        <v/>
      </c>
      <c r="G28" s="17" t="str">
        <f aca="true">IF(B28="","",IFERROR(INDIRECT("mai!AH"&amp;MATCH(B28,mai!B$5:B$24,0)+4,1),""))</f>
        <v/>
      </c>
      <c r="H28" s="17" t="str">
        <f aca="true">IF(B28="","",IFERROR(INDIRECT("juin!AH"&amp;MATCH(B28,juin!B$5:B$24,0)+4,1),""))</f>
        <v/>
      </c>
      <c r="I28" s="17" t="str">
        <f aca="true">IF(B28="","",IFERROR(INDIRECT("juil.!AH"&amp;MATCH(B28,'juil.'!B$5:B$24,0)+4,1),""))</f>
        <v/>
      </c>
      <c r="J28" s="17" t="str">
        <f aca="true">IF(B28="","",IFERROR(INDIRECT("août!AH"&amp;MATCH(B28,août!B$5:B$24,0)+4,1),""))</f>
        <v/>
      </c>
      <c r="K28" s="17" t="str">
        <f aca="true">IF(B28="","",IFERROR(INDIRECT("sept.!AH"&amp;MATCH(B28,'sept.'!B$5:B$24,0)+4,1),""))</f>
        <v/>
      </c>
      <c r="L28" s="17" t="str">
        <f aca="true">IF(B28="","",IFERROR(INDIRECT("oct.!AH"&amp;MATCH(B28,'oct.'!B$5:B$24,0)+4,1),""))</f>
        <v/>
      </c>
      <c r="M28" s="17" t="str">
        <f aca="true">IF(B28="","",IFERROR(INDIRECT("nov.!AH"&amp;MATCH(B28,'nov.'!B$5:B$24,0)+4,1),""))</f>
        <v/>
      </c>
      <c r="N28" s="17" t="str">
        <f aca="true">IF(B28="","",IFERROR(INDIRECT("déc.!AH"&amp;MATCH(B28,'déc.'!B$5:B$24,0)+4,1),""))</f>
        <v/>
      </c>
      <c r="O28" s="17" t="n">
        <f aca="false">SUM(C28:N28)</f>
        <v>0</v>
      </c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</row>
    <row r="29" customFormat="false" ht="13.8" hidden="false" customHeight="false" outlineLevel="0" collapsed="false">
      <c r="B29" s="20"/>
      <c r="C29" s="17" t="str">
        <f aca="true">IF(B29="","",IFERROR(INDIRECT("jan.!AH"&amp;MATCH(B29,'jan.'!B$5:B$24,0)+4,1),""))</f>
        <v/>
      </c>
      <c r="D29" s="17" t="str">
        <f aca="true">IF(B29="","",IFERROR(INDIRECT("fév.!AH"&amp;MATCH(B29,'fév.'!B$5:B$24,0)+4,1),""))</f>
        <v/>
      </c>
      <c r="E29" s="17" t="str">
        <f aca="true">IF(B29="","",IFERROR(INDIRECT("mars!AH"&amp;MATCH(B29,mars!B$5:B$24,0)+4,1),""))</f>
        <v/>
      </c>
      <c r="F29" s="17" t="str">
        <f aca="true">IF(B29="","",IFERROR(INDIRECT("avr.!AH"&amp;MATCH(B29,'avr.'!B$5:B$24,0)+4,1),""))</f>
        <v/>
      </c>
      <c r="G29" s="17" t="str">
        <f aca="true">IF(B29="","",IFERROR(INDIRECT("mai!AH"&amp;MATCH(B29,mai!B$5:B$24,0)+4,1),""))</f>
        <v/>
      </c>
      <c r="H29" s="17" t="str">
        <f aca="true">IF(B29="","",IFERROR(INDIRECT("juin!AH"&amp;MATCH(B29,juin!B$5:B$24,0)+4,1),""))</f>
        <v/>
      </c>
      <c r="I29" s="17" t="str">
        <f aca="true">IF(B29="","",IFERROR(INDIRECT("juil.!AH"&amp;MATCH(B29,'juil.'!B$5:B$24,0)+4,1),""))</f>
        <v/>
      </c>
      <c r="J29" s="17" t="str">
        <f aca="true">IF(B29="","",IFERROR(INDIRECT("août!AH"&amp;MATCH(B29,août!B$5:B$24,0)+4,1),""))</f>
        <v/>
      </c>
      <c r="K29" s="17" t="str">
        <f aca="true">IF(B29="","",IFERROR(INDIRECT("sept.!AH"&amp;MATCH(B29,'sept.'!B$5:B$24,0)+4,1),""))</f>
        <v/>
      </c>
      <c r="L29" s="17" t="str">
        <f aca="true">IF(B29="","",IFERROR(INDIRECT("oct.!AH"&amp;MATCH(B29,'oct.'!B$5:B$24,0)+4,1),""))</f>
        <v/>
      </c>
      <c r="M29" s="17" t="str">
        <f aca="true">IF(B29="","",IFERROR(INDIRECT("nov.!AH"&amp;MATCH(B29,'nov.'!B$5:B$24,0)+4,1),""))</f>
        <v/>
      </c>
      <c r="N29" s="17" t="str">
        <f aca="true">IF(B29="","",IFERROR(INDIRECT("déc.!AH"&amp;MATCH(B29,'déc.'!B$5:B$24,0)+4,1),""))</f>
        <v/>
      </c>
      <c r="O29" s="17" t="n">
        <f aca="false">SUM(C29:N29)</f>
        <v>0</v>
      </c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</row>
    <row r="30" customFormat="false" ht="13.8" hidden="false" customHeight="false" outlineLevel="0" collapsed="false">
      <c r="B30" s="20"/>
      <c r="C30" s="17" t="str">
        <f aca="true">IF(B30="","",IFERROR(INDIRECT("jan.!AH"&amp;MATCH(B30,'jan.'!B$5:B$24,0)+4,1),""))</f>
        <v/>
      </c>
      <c r="D30" s="17" t="str">
        <f aca="true">IF(B30="","",IFERROR(INDIRECT("fév.!AH"&amp;MATCH(B30,'fév.'!B$5:B$24,0)+4,1),""))</f>
        <v/>
      </c>
      <c r="E30" s="17" t="str">
        <f aca="true">IF(B30="","",IFERROR(INDIRECT("mars!AH"&amp;MATCH(B30,mars!B$5:B$24,0)+4,1),""))</f>
        <v/>
      </c>
      <c r="F30" s="17" t="str">
        <f aca="true">IF(B30="","",IFERROR(INDIRECT("avr.!AH"&amp;MATCH(B30,'avr.'!B$5:B$24,0)+4,1),""))</f>
        <v/>
      </c>
      <c r="G30" s="17" t="str">
        <f aca="true">IF(B30="","",IFERROR(INDIRECT("mai!AH"&amp;MATCH(B30,mai!B$5:B$24,0)+4,1),""))</f>
        <v/>
      </c>
      <c r="H30" s="17" t="str">
        <f aca="true">IF(B30="","",IFERROR(INDIRECT("juin!AH"&amp;MATCH(B30,juin!B$5:B$24,0)+4,1),""))</f>
        <v/>
      </c>
      <c r="I30" s="17" t="str">
        <f aca="true">IF(B30="","",IFERROR(INDIRECT("juil.!AH"&amp;MATCH(B30,'juil.'!B$5:B$24,0)+4,1),""))</f>
        <v/>
      </c>
      <c r="J30" s="17" t="str">
        <f aca="true">IF(B30="","",IFERROR(INDIRECT("août!AH"&amp;MATCH(B30,août!B$5:B$24,0)+4,1),""))</f>
        <v/>
      </c>
      <c r="K30" s="17" t="str">
        <f aca="true">IF(B30="","",IFERROR(INDIRECT("sept.!AH"&amp;MATCH(B30,'sept.'!B$5:B$24,0)+4,1),""))</f>
        <v/>
      </c>
      <c r="L30" s="17" t="str">
        <f aca="true">IF(B30="","",IFERROR(INDIRECT("oct.!AH"&amp;MATCH(B30,'oct.'!B$5:B$24,0)+4,1),""))</f>
        <v/>
      </c>
      <c r="M30" s="17" t="str">
        <f aca="true">IF(B30="","",IFERROR(INDIRECT("nov.!AH"&amp;MATCH(B30,'nov.'!B$5:B$24,0)+4,1),""))</f>
        <v/>
      </c>
      <c r="N30" s="17" t="str">
        <f aca="true">IF(B30="","",IFERROR(INDIRECT("déc.!AH"&amp;MATCH(B30,'déc.'!B$5:B$24,0)+4,1),""))</f>
        <v/>
      </c>
      <c r="O30" s="17" t="n">
        <f aca="false">SUM(C30:N30)</f>
        <v>0</v>
      </c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</row>
    <row r="31" customFormat="false" ht="13.8" hidden="false" customHeight="false" outlineLevel="0" collapsed="false">
      <c r="B31" s="20"/>
      <c r="C31" s="17" t="str">
        <f aca="true">IF(B31="","",IFERROR(INDIRECT("jan.!AH"&amp;MATCH(B31,'jan.'!B$5:B$24,0)+4,1),""))</f>
        <v/>
      </c>
      <c r="D31" s="17" t="str">
        <f aca="true">IF(B31="","",IFERROR(INDIRECT("fév.!AH"&amp;MATCH(B31,'fév.'!B$5:B$24,0)+4,1),""))</f>
        <v/>
      </c>
      <c r="E31" s="17" t="str">
        <f aca="true">IF(B31="","",IFERROR(INDIRECT("mars!AH"&amp;MATCH(B31,mars!B$5:B$24,0)+4,1),""))</f>
        <v/>
      </c>
      <c r="F31" s="17" t="str">
        <f aca="true">IF(B31="","",IFERROR(INDIRECT("avr.!AH"&amp;MATCH(B31,'avr.'!B$5:B$24,0)+4,1),""))</f>
        <v/>
      </c>
      <c r="G31" s="17" t="str">
        <f aca="true">IF(B31="","",IFERROR(INDIRECT("mai!AH"&amp;MATCH(B31,mai!B$5:B$24,0)+4,1),""))</f>
        <v/>
      </c>
      <c r="H31" s="17" t="str">
        <f aca="true">IF(B31="","",IFERROR(INDIRECT("juin!AH"&amp;MATCH(B31,juin!B$5:B$24,0)+4,1),""))</f>
        <v/>
      </c>
      <c r="I31" s="17" t="str">
        <f aca="true">IF(B31="","",IFERROR(INDIRECT("juil.!AH"&amp;MATCH(B31,'juil.'!B$5:B$24,0)+4,1),""))</f>
        <v/>
      </c>
      <c r="J31" s="17" t="str">
        <f aca="true">IF(B31="","",IFERROR(INDIRECT("août!AH"&amp;MATCH(B31,août!B$5:B$24,0)+4,1),""))</f>
        <v/>
      </c>
      <c r="K31" s="17" t="str">
        <f aca="true">IF(B31="","",IFERROR(INDIRECT("sept.!AH"&amp;MATCH(B31,'sept.'!B$5:B$24,0)+4,1),""))</f>
        <v/>
      </c>
      <c r="L31" s="17" t="str">
        <f aca="true">IF(B31="","",IFERROR(INDIRECT("oct.!AH"&amp;MATCH(B31,'oct.'!B$5:B$24,0)+4,1),""))</f>
        <v/>
      </c>
      <c r="M31" s="17" t="str">
        <f aca="true">IF(B31="","",IFERROR(INDIRECT("nov.!AH"&amp;MATCH(B31,'nov.'!B$5:B$24,0)+4,1),""))</f>
        <v/>
      </c>
      <c r="N31" s="17" t="str">
        <f aca="true">IF(B31="","",IFERROR(INDIRECT("déc.!AH"&amp;MATCH(B31,'déc.'!B$5:B$24,0)+4,1),""))</f>
        <v/>
      </c>
      <c r="O31" s="17" t="n">
        <f aca="false">SUM(C31:N31)</f>
        <v>0</v>
      </c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</row>
    <row r="32" customFormat="false" ht="13.8" hidden="false" customHeight="false" outlineLevel="0" collapsed="false">
      <c r="B32" s="20"/>
      <c r="C32" s="17" t="str">
        <f aca="true">IF(B32="","",IFERROR(INDIRECT("jan.!AH"&amp;MATCH(B32,'jan.'!B$5:B$24,0)+4,1),""))</f>
        <v/>
      </c>
      <c r="D32" s="17" t="str">
        <f aca="true">IF(B32="","",IFERROR(INDIRECT("fév.!AH"&amp;MATCH(B32,'fév.'!B$5:B$24,0)+4,1),""))</f>
        <v/>
      </c>
      <c r="E32" s="17" t="str">
        <f aca="true">IF(B32="","",IFERROR(INDIRECT("mars!AH"&amp;MATCH(B32,mars!B$5:B$24,0)+4,1),""))</f>
        <v/>
      </c>
      <c r="F32" s="17" t="str">
        <f aca="true">IF(B32="","",IFERROR(INDIRECT("avr.!AH"&amp;MATCH(B32,'avr.'!B$5:B$24,0)+4,1),""))</f>
        <v/>
      </c>
      <c r="G32" s="17" t="str">
        <f aca="true">IF(B32="","",IFERROR(INDIRECT("mai!AH"&amp;MATCH(B32,mai!B$5:B$24,0)+4,1),""))</f>
        <v/>
      </c>
      <c r="H32" s="17" t="str">
        <f aca="true">IF(B32="","",IFERROR(INDIRECT("juin!AH"&amp;MATCH(B32,juin!B$5:B$24,0)+4,1),""))</f>
        <v/>
      </c>
      <c r="I32" s="17" t="str">
        <f aca="true">IF(B32="","",IFERROR(INDIRECT("juil.!AH"&amp;MATCH(B32,'juil.'!B$5:B$24,0)+4,1),""))</f>
        <v/>
      </c>
      <c r="J32" s="17" t="str">
        <f aca="true">IF(B32="","",IFERROR(INDIRECT("août!AH"&amp;MATCH(B32,août!B$5:B$24,0)+4,1),""))</f>
        <v/>
      </c>
      <c r="K32" s="17" t="str">
        <f aca="true">IF(B32="","",IFERROR(INDIRECT("sept.!AH"&amp;MATCH(B32,'sept.'!B$5:B$24,0)+4,1),""))</f>
        <v/>
      </c>
      <c r="L32" s="17" t="str">
        <f aca="true">IF(B32="","",IFERROR(INDIRECT("oct.!AH"&amp;MATCH(B32,'oct.'!B$5:B$24,0)+4,1),""))</f>
        <v/>
      </c>
      <c r="M32" s="17" t="str">
        <f aca="true">IF(B32="","",IFERROR(INDIRECT("nov.!AH"&amp;MATCH(B32,'nov.'!B$5:B$24,0)+4,1),""))</f>
        <v/>
      </c>
      <c r="N32" s="17" t="str">
        <f aca="true">IF(B32="","",IFERROR(INDIRECT("déc.!AH"&amp;MATCH(B32,'déc.'!B$5:B$24,0)+4,1),""))</f>
        <v/>
      </c>
      <c r="O32" s="17" t="n">
        <f aca="false">SUM(C32:N32)</f>
        <v>0</v>
      </c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</row>
    <row r="33" customFormat="false" ht="13.8" hidden="false" customHeight="false" outlineLevel="0" collapsed="false">
      <c r="B33" s="20"/>
      <c r="C33" s="17" t="str">
        <f aca="true">IF(B33="","",IFERROR(INDIRECT("jan.!AH"&amp;MATCH(B33,'jan.'!B$5:B$24,0)+4,1),""))</f>
        <v/>
      </c>
      <c r="D33" s="17" t="str">
        <f aca="true">IF(B33="","",IFERROR(INDIRECT("fév.!AH"&amp;MATCH(B33,'fév.'!B$5:B$24,0)+4,1),""))</f>
        <v/>
      </c>
      <c r="E33" s="17" t="str">
        <f aca="true">IF(B33="","",IFERROR(INDIRECT("mars!AH"&amp;MATCH(B33,mars!B$5:B$24,0)+4,1),""))</f>
        <v/>
      </c>
      <c r="F33" s="17" t="str">
        <f aca="true">IF(B33="","",IFERROR(INDIRECT("avr.!AH"&amp;MATCH(B33,'avr.'!B$5:B$24,0)+4,1),""))</f>
        <v/>
      </c>
      <c r="G33" s="17" t="str">
        <f aca="true">IF(B33="","",IFERROR(INDIRECT("mai!AH"&amp;MATCH(B33,mai!B$5:B$24,0)+4,1),""))</f>
        <v/>
      </c>
      <c r="H33" s="17" t="str">
        <f aca="true">IF(B33="","",IFERROR(INDIRECT("juin!AH"&amp;MATCH(B33,juin!B$5:B$24,0)+4,1),""))</f>
        <v/>
      </c>
      <c r="I33" s="17" t="str">
        <f aca="true">IF(B33="","",IFERROR(INDIRECT("juil.!AH"&amp;MATCH(B33,'juil.'!B$5:B$24,0)+4,1),""))</f>
        <v/>
      </c>
      <c r="J33" s="17" t="str">
        <f aca="true">IF(B33="","",IFERROR(INDIRECT("août!AH"&amp;MATCH(B33,août!B$5:B$24,0)+4,1),""))</f>
        <v/>
      </c>
      <c r="K33" s="17" t="str">
        <f aca="true">IF(B33="","",IFERROR(INDIRECT("sept.!AH"&amp;MATCH(B33,'sept.'!B$5:B$24,0)+4,1),""))</f>
        <v/>
      </c>
      <c r="L33" s="17" t="str">
        <f aca="true">IF(B33="","",IFERROR(INDIRECT("oct.!AH"&amp;MATCH(B33,'oct.'!B$5:B$24,0)+4,1),""))</f>
        <v/>
      </c>
      <c r="M33" s="17" t="str">
        <f aca="true">IF(B33="","",IFERROR(INDIRECT("nov.!AH"&amp;MATCH(B33,'nov.'!B$5:B$24,0)+4,1),""))</f>
        <v/>
      </c>
      <c r="N33" s="17" t="str">
        <f aca="true">IF(B33="","",IFERROR(INDIRECT("déc.!AH"&amp;MATCH(B33,'déc.'!B$5:B$24,0)+4,1),""))</f>
        <v/>
      </c>
      <c r="O33" s="17" t="n">
        <f aca="false">SUM(C33:N33)</f>
        <v>0</v>
      </c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</row>
    <row r="34" customFormat="false" ht="13.8" hidden="false" customHeight="false" outlineLevel="0" collapsed="false">
      <c r="B34" s="20"/>
      <c r="C34" s="17" t="str">
        <f aca="true">IF(B34="","",IFERROR(INDIRECT("jan.!AH"&amp;MATCH(B34,'jan.'!B$5:B$24,0)+4,1),""))</f>
        <v/>
      </c>
      <c r="D34" s="17" t="str">
        <f aca="true">IF(B34="","",IFERROR(INDIRECT("fév.!AH"&amp;MATCH(B34,'fév.'!B$5:B$24,0)+4,1),""))</f>
        <v/>
      </c>
      <c r="E34" s="17" t="str">
        <f aca="true">IF(B34="","",IFERROR(INDIRECT("mars!AH"&amp;MATCH(B34,mars!B$5:B$24,0)+4,1),""))</f>
        <v/>
      </c>
      <c r="F34" s="17" t="str">
        <f aca="true">IF(B34="","",IFERROR(INDIRECT("avr.!AH"&amp;MATCH(B34,'avr.'!B$5:B$24,0)+4,1),""))</f>
        <v/>
      </c>
      <c r="G34" s="17" t="str">
        <f aca="true">IF(B34="","",IFERROR(INDIRECT("mai!AH"&amp;MATCH(B34,mai!B$5:B$24,0)+4,1),""))</f>
        <v/>
      </c>
      <c r="H34" s="17" t="str">
        <f aca="true">IF(B34="","",IFERROR(INDIRECT("juin!AH"&amp;MATCH(B34,juin!B$5:B$24,0)+4,1),""))</f>
        <v/>
      </c>
      <c r="I34" s="17" t="str">
        <f aca="true">IF(B34="","",IFERROR(INDIRECT("juil.!AH"&amp;MATCH(B34,'juil.'!B$5:B$24,0)+4,1),""))</f>
        <v/>
      </c>
      <c r="J34" s="17" t="str">
        <f aca="true">IF(B34="","",IFERROR(INDIRECT("août!AH"&amp;MATCH(B34,août!B$5:B$24,0)+4,1),""))</f>
        <v/>
      </c>
      <c r="K34" s="17" t="str">
        <f aca="true">IF(B34="","",IFERROR(INDIRECT("sept.!AH"&amp;MATCH(B34,'sept.'!B$5:B$24,0)+4,1),""))</f>
        <v/>
      </c>
      <c r="L34" s="17" t="str">
        <f aca="true">IF(B34="","",IFERROR(INDIRECT("oct.!AH"&amp;MATCH(B34,'oct.'!B$5:B$24,0)+4,1),""))</f>
        <v/>
      </c>
      <c r="M34" s="17" t="str">
        <f aca="true">IF(B34="","",IFERROR(INDIRECT("nov.!AH"&amp;MATCH(B34,'nov.'!B$5:B$24,0)+4,1),""))</f>
        <v/>
      </c>
      <c r="N34" s="17" t="str">
        <f aca="true">IF(B34="","",IFERROR(INDIRECT("déc.!AH"&amp;MATCH(B34,'déc.'!B$5:B$24,0)+4,1),""))</f>
        <v/>
      </c>
      <c r="O34" s="17" t="n">
        <f aca="false">SUM(C34:N34)</f>
        <v>0</v>
      </c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</row>
    <row r="35" customFormat="false" ht="13.8" hidden="false" customHeight="false" outlineLevel="0" collapsed="false">
      <c r="B35" s="20"/>
      <c r="C35" s="17" t="str">
        <f aca="true">IF(B35="","",IFERROR(INDIRECT("jan.!AH"&amp;MATCH(B35,'jan.'!B$5:B$24,0)+4,1),""))</f>
        <v/>
      </c>
      <c r="D35" s="17" t="str">
        <f aca="true">IF(B35="","",IFERROR(INDIRECT("fév.!AH"&amp;MATCH(B35,'fév.'!B$5:B$24,0)+4,1),""))</f>
        <v/>
      </c>
      <c r="E35" s="17" t="str">
        <f aca="true">IF(B35="","",IFERROR(INDIRECT("mars!AH"&amp;MATCH(B35,mars!B$5:B$24,0)+4,1),""))</f>
        <v/>
      </c>
      <c r="F35" s="17" t="str">
        <f aca="true">IF(B35="","",IFERROR(INDIRECT("avr.!AH"&amp;MATCH(B35,'avr.'!B$5:B$24,0)+4,1),""))</f>
        <v/>
      </c>
      <c r="G35" s="17" t="str">
        <f aca="true">IF(B35="","",IFERROR(INDIRECT("mai!AH"&amp;MATCH(B35,mai!B$5:B$24,0)+4,1),""))</f>
        <v/>
      </c>
      <c r="H35" s="17" t="str">
        <f aca="true">IF(B35="","",IFERROR(INDIRECT("juin!AH"&amp;MATCH(B35,juin!B$5:B$24,0)+4,1),""))</f>
        <v/>
      </c>
      <c r="I35" s="17" t="str">
        <f aca="true">IF(B35="","",IFERROR(INDIRECT("juil.!AH"&amp;MATCH(B35,'juil.'!B$5:B$24,0)+4,1),""))</f>
        <v/>
      </c>
      <c r="J35" s="17" t="str">
        <f aca="true">IF(B35="","",IFERROR(INDIRECT("août!AH"&amp;MATCH(B35,août!B$5:B$24,0)+4,1),""))</f>
        <v/>
      </c>
      <c r="K35" s="17" t="str">
        <f aca="true">IF(B35="","",IFERROR(INDIRECT("sept.!AH"&amp;MATCH(B35,'sept.'!B$5:B$24,0)+4,1),""))</f>
        <v/>
      </c>
      <c r="L35" s="17" t="str">
        <f aca="true">IF(B35="","",IFERROR(INDIRECT("oct.!AH"&amp;MATCH(B35,'oct.'!B$5:B$24,0)+4,1),""))</f>
        <v/>
      </c>
      <c r="M35" s="17" t="str">
        <f aca="true">IF(B35="","",IFERROR(INDIRECT("nov.!AH"&amp;MATCH(B35,'nov.'!B$5:B$24,0)+4,1),""))</f>
        <v/>
      </c>
      <c r="N35" s="17" t="str">
        <f aca="true">IF(B35="","",IFERROR(INDIRECT("déc.!AH"&amp;MATCH(B35,'déc.'!B$5:B$24,0)+4,1),""))</f>
        <v/>
      </c>
      <c r="O35" s="17" t="n">
        <f aca="false">SUM(C35:N35)</f>
        <v>0</v>
      </c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</row>
    <row r="36" customFormat="false" ht="13.8" hidden="false" customHeight="false" outlineLevel="0" collapsed="false">
      <c r="B36" s="20"/>
      <c r="C36" s="17" t="str">
        <f aca="true">IF(B36="","",IFERROR(INDIRECT("jan.!AH"&amp;MATCH(B36,'jan.'!B$5:B$24,0)+4,1),""))</f>
        <v/>
      </c>
      <c r="D36" s="17" t="str">
        <f aca="true">IF(B36="","",IFERROR(INDIRECT("fév.!AH"&amp;MATCH(B36,'fév.'!B$5:B$24,0)+4,1),""))</f>
        <v/>
      </c>
      <c r="E36" s="17" t="str">
        <f aca="true">IF(B36="","",IFERROR(INDIRECT("mars!AH"&amp;MATCH(B36,mars!B$5:B$24,0)+4,1),""))</f>
        <v/>
      </c>
      <c r="F36" s="17" t="str">
        <f aca="true">IF(B36="","",IFERROR(INDIRECT("avr.!AH"&amp;MATCH(B36,'avr.'!B$5:B$24,0)+4,1),""))</f>
        <v/>
      </c>
      <c r="G36" s="17" t="str">
        <f aca="true">IF(B36="","",IFERROR(INDIRECT("mai!AH"&amp;MATCH(B36,mai!B$5:B$24,0)+4,1),""))</f>
        <v/>
      </c>
      <c r="H36" s="17" t="str">
        <f aca="true">IF(B36="","",IFERROR(INDIRECT("juin!AH"&amp;MATCH(B36,juin!B$5:B$24,0)+4,1),""))</f>
        <v/>
      </c>
      <c r="I36" s="17" t="str">
        <f aca="true">IF(B36="","",IFERROR(INDIRECT("juil.!AH"&amp;MATCH(B36,'juil.'!B$5:B$24,0)+4,1),""))</f>
        <v/>
      </c>
      <c r="J36" s="17" t="str">
        <f aca="true">IF(B36="","",IFERROR(INDIRECT("août!AH"&amp;MATCH(B36,août!B$5:B$24,0)+4,1),""))</f>
        <v/>
      </c>
      <c r="K36" s="17" t="str">
        <f aca="true">IF(B36="","",IFERROR(INDIRECT("sept.!AH"&amp;MATCH(B36,'sept.'!B$5:B$24,0)+4,1),""))</f>
        <v/>
      </c>
      <c r="L36" s="17" t="str">
        <f aca="true">IF(B36="","",IFERROR(INDIRECT("oct.!AH"&amp;MATCH(B36,'oct.'!B$5:B$24,0)+4,1),""))</f>
        <v/>
      </c>
      <c r="M36" s="17" t="str">
        <f aca="true">IF(B36="","",IFERROR(INDIRECT("nov.!AH"&amp;MATCH(B36,'nov.'!B$5:B$24,0)+4,1),""))</f>
        <v/>
      </c>
      <c r="N36" s="17" t="str">
        <f aca="true">IF(B36="","",IFERROR(INDIRECT("déc.!AH"&amp;MATCH(B36,'déc.'!B$5:B$24,0)+4,1),""))</f>
        <v/>
      </c>
      <c r="O36" s="17" t="n">
        <f aca="false">SUM(C36:N36)</f>
        <v>0</v>
      </c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</row>
    <row r="37" customFormat="false" ht="13.8" hidden="false" customHeight="false" outlineLevel="0" collapsed="false">
      <c r="B37" s="20"/>
      <c r="C37" s="17" t="str">
        <f aca="true">IF(B37="","",IFERROR(INDIRECT("jan.!AH"&amp;MATCH(B37,'jan.'!B$5:B$24,0)+4,1),""))</f>
        <v/>
      </c>
      <c r="D37" s="17" t="str">
        <f aca="true">IF(B37="","",IFERROR(INDIRECT("fév.!AH"&amp;MATCH(B37,'fév.'!B$5:B$24,0)+4,1),""))</f>
        <v/>
      </c>
      <c r="E37" s="17" t="str">
        <f aca="true">IF(B37="","",IFERROR(INDIRECT("mars!AH"&amp;MATCH(B37,mars!B$5:B$24,0)+4,1),""))</f>
        <v/>
      </c>
      <c r="F37" s="17" t="str">
        <f aca="true">IF(B37="","",IFERROR(INDIRECT("avr.!AH"&amp;MATCH(B37,'avr.'!B$5:B$24,0)+4,1),""))</f>
        <v/>
      </c>
      <c r="G37" s="17" t="str">
        <f aca="true">IF(B37="","",IFERROR(INDIRECT("mai!AH"&amp;MATCH(B37,mai!B$5:B$24,0)+4,1),""))</f>
        <v/>
      </c>
      <c r="H37" s="17" t="str">
        <f aca="true">IF(B37="","",IFERROR(INDIRECT("juin!AH"&amp;MATCH(B37,juin!B$5:B$24,0)+4,1),""))</f>
        <v/>
      </c>
      <c r="I37" s="17" t="str">
        <f aca="true">IF(B37="","",IFERROR(INDIRECT("juil.!AH"&amp;MATCH(B37,'juil.'!B$5:B$24,0)+4,1),""))</f>
        <v/>
      </c>
      <c r="J37" s="17" t="str">
        <f aca="true">IF(B37="","",IFERROR(INDIRECT("août!AH"&amp;MATCH(B37,août!B$5:B$24,0)+4,1),""))</f>
        <v/>
      </c>
      <c r="K37" s="17" t="str">
        <f aca="true">IF(B37="","",IFERROR(INDIRECT("sept.!AH"&amp;MATCH(B37,'sept.'!B$5:B$24,0)+4,1),""))</f>
        <v/>
      </c>
      <c r="L37" s="17" t="str">
        <f aca="true">IF(B37="","",IFERROR(INDIRECT("oct.!AH"&amp;MATCH(B37,'oct.'!B$5:B$24,0)+4,1),""))</f>
        <v/>
      </c>
      <c r="M37" s="17" t="str">
        <f aca="true">IF(B37="","",IFERROR(INDIRECT("nov.!AH"&amp;MATCH(B37,'nov.'!B$5:B$24,0)+4,1),""))</f>
        <v/>
      </c>
      <c r="N37" s="17" t="str">
        <f aca="true">IF(B37="","",IFERROR(INDIRECT("déc.!AH"&amp;MATCH(B37,'déc.'!B$5:B$24,0)+4,1),""))</f>
        <v/>
      </c>
      <c r="O37" s="17" t="n">
        <f aca="false">SUM(C37:N37)</f>
        <v>0</v>
      </c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</row>
    <row r="38" customFormat="false" ht="13.8" hidden="false" customHeight="false" outlineLevel="0" collapsed="false">
      <c r="B38" s="20"/>
      <c r="C38" s="17" t="str">
        <f aca="true">IF(B38="","",IFERROR(INDIRECT("jan.!AH"&amp;MATCH(B38,'jan.'!B$5:B$24,0)+4,1),""))</f>
        <v/>
      </c>
      <c r="D38" s="17" t="str">
        <f aca="true">IF(B38="","",IFERROR(INDIRECT("fév.!AH"&amp;MATCH(B38,'fév.'!B$5:B$24,0)+4,1),""))</f>
        <v/>
      </c>
      <c r="E38" s="17" t="str">
        <f aca="true">IF(B38="","",IFERROR(INDIRECT("mars!AH"&amp;MATCH(B38,mars!B$5:B$24,0)+4,1),""))</f>
        <v/>
      </c>
      <c r="F38" s="17" t="str">
        <f aca="true">IF(B38="","",IFERROR(INDIRECT("avr.!AH"&amp;MATCH(B38,'avr.'!B$5:B$24,0)+4,1),""))</f>
        <v/>
      </c>
      <c r="G38" s="17" t="str">
        <f aca="true">IF(B38="","",IFERROR(INDIRECT("mai!AH"&amp;MATCH(B38,mai!B$5:B$24,0)+4,1),""))</f>
        <v/>
      </c>
      <c r="H38" s="17" t="str">
        <f aca="true">IF(B38="","",IFERROR(INDIRECT("juin!AH"&amp;MATCH(B38,juin!B$5:B$24,0)+4,1),""))</f>
        <v/>
      </c>
      <c r="I38" s="17" t="str">
        <f aca="true">IF(B38="","",IFERROR(INDIRECT("juil.!AH"&amp;MATCH(B38,'juil.'!B$5:B$24,0)+4,1),""))</f>
        <v/>
      </c>
      <c r="J38" s="17" t="str">
        <f aca="true">IF(B38="","",IFERROR(INDIRECT("août!AH"&amp;MATCH(B38,août!B$5:B$24,0)+4,1),""))</f>
        <v/>
      </c>
      <c r="K38" s="17" t="str">
        <f aca="true">IF(B38="","",IFERROR(INDIRECT("sept.!AH"&amp;MATCH(B38,'sept.'!B$5:B$24,0)+4,1),""))</f>
        <v/>
      </c>
      <c r="L38" s="17" t="str">
        <f aca="true">IF(B38="","",IFERROR(INDIRECT("oct.!AH"&amp;MATCH(B38,'oct.'!B$5:B$24,0)+4,1),""))</f>
        <v/>
      </c>
      <c r="M38" s="17" t="str">
        <f aca="true">IF(B38="","",IFERROR(INDIRECT("nov.!AH"&amp;MATCH(B38,'nov.'!B$5:B$24,0)+4,1),""))</f>
        <v/>
      </c>
      <c r="N38" s="17" t="str">
        <f aca="true">IF(B38="","",IFERROR(INDIRECT("déc.!AH"&amp;MATCH(B38,'déc.'!B$5:B$24,0)+4,1),""))</f>
        <v/>
      </c>
      <c r="O38" s="17" t="n">
        <f aca="false">SUM(C38:N38)</f>
        <v>0</v>
      </c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</row>
    <row r="39" customFormat="false" ht="13.8" hidden="false" customHeight="false" outlineLevel="0" collapsed="false">
      <c r="B39" s="20"/>
      <c r="C39" s="17" t="str">
        <f aca="true">IF(B39="","",IFERROR(INDIRECT("jan.!AH"&amp;MATCH(B39,'jan.'!B$5:B$24,0)+4,1),""))</f>
        <v/>
      </c>
      <c r="D39" s="17" t="str">
        <f aca="true">IF(B39="","",IFERROR(INDIRECT("fév.!AH"&amp;MATCH(B39,'fév.'!B$5:B$24,0)+4,1),""))</f>
        <v/>
      </c>
      <c r="E39" s="17" t="str">
        <f aca="true">IF(B39="","",IFERROR(INDIRECT("mars!AH"&amp;MATCH(B39,mars!B$5:B$24,0)+4,1),""))</f>
        <v/>
      </c>
      <c r="F39" s="17" t="str">
        <f aca="true">IF(B39="","",IFERROR(INDIRECT("avr.!AH"&amp;MATCH(B39,'avr.'!B$5:B$24,0)+4,1),""))</f>
        <v/>
      </c>
      <c r="G39" s="17" t="str">
        <f aca="true">IF(B39="","",IFERROR(INDIRECT("mai!AH"&amp;MATCH(B39,mai!B$5:B$24,0)+4,1),""))</f>
        <v/>
      </c>
      <c r="H39" s="17" t="str">
        <f aca="true">IF(B39="","",IFERROR(INDIRECT("juin!AH"&amp;MATCH(B39,juin!B$5:B$24,0)+4,1),""))</f>
        <v/>
      </c>
      <c r="I39" s="17" t="str">
        <f aca="true">IF(B39="","",IFERROR(INDIRECT("juil.!AH"&amp;MATCH(B39,'juil.'!B$5:B$24,0)+4,1),""))</f>
        <v/>
      </c>
      <c r="J39" s="17" t="str">
        <f aca="true">IF(B39="","",IFERROR(INDIRECT("août!AH"&amp;MATCH(B39,août!B$5:B$24,0)+4,1),""))</f>
        <v/>
      </c>
      <c r="K39" s="17" t="str">
        <f aca="true">IF(B39="","",IFERROR(INDIRECT("sept.!AH"&amp;MATCH(B39,'sept.'!B$5:B$24,0)+4,1),""))</f>
        <v/>
      </c>
      <c r="L39" s="17" t="str">
        <f aca="true">IF(B39="","",IFERROR(INDIRECT("oct.!AH"&amp;MATCH(B39,'oct.'!B$5:B$24,0)+4,1),""))</f>
        <v/>
      </c>
      <c r="M39" s="17" t="str">
        <f aca="true">IF(B39="","",IFERROR(INDIRECT("nov.!AH"&amp;MATCH(B39,'nov.'!B$5:B$24,0)+4,1),""))</f>
        <v/>
      </c>
      <c r="N39" s="17" t="str">
        <f aca="true">IF(B39="","",IFERROR(INDIRECT("déc.!AH"&amp;MATCH(B39,'déc.'!B$5:B$24,0)+4,1),""))</f>
        <v/>
      </c>
      <c r="O39" s="17" t="n">
        <f aca="false">SUM(C39:N39)</f>
        <v>0</v>
      </c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</row>
    <row r="40" customFormat="false" ht="13.8" hidden="false" customHeight="false" outlineLevel="0" collapsed="false">
      <c r="B40" s="20"/>
      <c r="C40" s="17" t="str">
        <f aca="true">IF(B40="","",IFERROR(INDIRECT("jan.!AH"&amp;MATCH(B40,'jan.'!B$5:B$24,0)+4,1),""))</f>
        <v/>
      </c>
      <c r="D40" s="17" t="str">
        <f aca="true">IF(B40="","",IFERROR(INDIRECT("fév.!AH"&amp;MATCH(B40,'fév.'!B$5:B$24,0)+4,1),""))</f>
        <v/>
      </c>
      <c r="E40" s="17" t="str">
        <f aca="true">IF(B40="","",IFERROR(INDIRECT("mars!AH"&amp;MATCH(B40,mars!B$5:B$24,0)+4,1),""))</f>
        <v/>
      </c>
      <c r="F40" s="17" t="str">
        <f aca="true">IF(B40="","",IFERROR(INDIRECT("avr.!AH"&amp;MATCH(B40,'avr.'!B$5:B$24,0)+4,1),""))</f>
        <v/>
      </c>
      <c r="G40" s="17" t="str">
        <f aca="true">IF(B40="","",IFERROR(INDIRECT("mai!AH"&amp;MATCH(B40,mai!B$5:B$24,0)+4,1),""))</f>
        <v/>
      </c>
      <c r="H40" s="17" t="str">
        <f aca="true">IF(B40="","",IFERROR(INDIRECT("juin!AH"&amp;MATCH(B40,juin!B$5:B$24,0)+4,1),""))</f>
        <v/>
      </c>
      <c r="I40" s="17" t="str">
        <f aca="true">IF(B40="","",IFERROR(INDIRECT("juil.!AH"&amp;MATCH(B40,'juil.'!B$5:B$24,0)+4,1),""))</f>
        <v/>
      </c>
      <c r="J40" s="17" t="str">
        <f aca="true">IF(B40="","",IFERROR(INDIRECT("août!AH"&amp;MATCH(B40,août!B$5:B$24,0)+4,1),""))</f>
        <v/>
      </c>
      <c r="K40" s="17" t="str">
        <f aca="true">IF(B40="","",IFERROR(INDIRECT("sept.!AH"&amp;MATCH(B40,'sept.'!B$5:B$24,0)+4,1),""))</f>
        <v/>
      </c>
      <c r="L40" s="17" t="str">
        <f aca="true">IF(B40="","",IFERROR(INDIRECT("oct.!AH"&amp;MATCH(B40,'oct.'!B$5:B$24,0)+4,1),""))</f>
        <v/>
      </c>
      <c r="M40" s="17" t="str">
        <f aca="true">IF(B40="","",IFERROR(INDIRECT("nov.!AH"&amp;MATCH(B40,'nov.'!B$5:B$24,0)+4,1),""))</f>
        <v/>
      </c>
      <c r="N40" s="17" t="str">
        <f aca="true">IF(B40="","",IFERROR(INDIRECT("déc.!AH"&amp;MATCH(B40,'déc.'!B$5:B$24,0)+4,1),""))</f>
        <v/>
      </c>
      <c r="O40" s="17" t="n">
        <f aca="false">SUM(C40:N40)</f>
        <v>0</v>
      </c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</row>
    <row r="41" customFormat="false" ht="13.8" hidden="false" customHeight="false" outlineLevel="0" collapsed="false">
      <c r="B41" s="20"/>
      <c r="C41" s="17" t="str">
        <f aca="true">IF(B41="","",IFERROR(INDIRECT("jan.!AH"&amp;MATCH(B41,'jan.'!B$5:B$24,0)+4,1),""))</f>
        <v/>
      </c>
      <c r="D41" s="17" t="str">
        <f aca="true">IF(B41="","",IFERROR(INDIRECT("fév.!AH"&amp;MATCH(B41,'fév.'!B$5:B$24,0)+4,1),""))</f>
        <v/>
      </c>
      <c r="E41" s="17" t="str">
        <f aca="true">IF(B41="","",IFERROR(INDIRECT("mars!AH"&amp;MATCH(B41,mars!B$5:B$24,0)+4,1),""))</f>
        <v/>
      </c>
      <c r="F41" s="17" t="str">
        <f aca="true">IF(B41="","",IFERROR(INDIRECT("avr.!AH"&amp;MATCH(B41,'avr.'!B$5:B$24,0)+4,1),""))</f>
        <v/>
      </c>
      <c r="G41" s="17" t="str">
        <f aca="true">IF(B41="","",IFERROR(INDIRECT("mai!AH"&amp;MATCH(B41,mai!B$5:B$24,0)+4,1),""))</f>
        <v/>
      </c>
      <c r="H41" s="17" t="str">
        <f aca="true">IF(B41="","",IFERROR(INDIRECT("juin!AH"&amp;MATCH(B41,juin!B$5:B$24,0)+4,1),""))</f>
        <v/>
      </c>
      <c r="I41" s="17" t="str">
        <f aca="true">IF(B41="","",IFERROR(INDIRECT("juil.!AH"&amp;MATCH(B41,'juil.'!B$5:B$24,0)+4,1),""))</f>
        <v/>
      </c>
      <c r="J41" s="17" t="str">
        <f aca="true">IF(B41="","",IFERROR(INDIRECT("août!AH"&amp;MATCH(B41,août!B$5:B$24,0)+4,1),""))</f>
        <v/>
      </c>
      <c r="K41" s="17" t="str">
        <f aca="true">IF(B41="","",IFERROR(INDIRECT("sept.!AH"&amp;MATCH(B41,'sept.'!B$5:B$24,0)+4,1),""))</f>
        <v/>
      </c>
      <c r="L41" s="17" t="str">
        <f aca="true">IF(B41="","",IFERROR(INDIRECT("oct.!AH"&amp;MATCH(B41,'oct.'!B$5:B$24,0)+4,1),""))</f>
        <v/>
      </c>
      <c r="M41" s="17" t="str">
        <f aca="true">IF(B41="","",IFERROR(INDIRECT("nov.!AH"&amp;MATCH(B41,'nov.'!B$5:B$24,0)+4,1),""))</f>
        <v/>
      </c>
      <c r="N41" s="17" t="str">
        <f aca="true">IF(B41="","",IFERROR(INDIRECT("déc.!AH"&amp;MATCH(B41,'déc.'!B$5:B$24,0)+4,1),""))</f>
        <v/>
      </c>
      <c r="O41" s="17" t="n">
        <f aca="false">SUM(C41:N41)</f>
        <v>0</v>
      </c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</row>
    <row r="42" customFormat="false" ht="13.8" hidden="false" customHeight="false" outlineLevel="0" collapsed="false">
      <c r="B42" s="20"/>
      <c r="C42" s="17" t="str">
        <f aca="true">IF(B42="","",IFERROR(INDIRECT("jan.!AH"&amp;MATCH(B42,'jan.'!B$5:B$24,0)+4,1),""))</f>
        <v/>
      </c>
      <c r="D42" s="17" t="str">
        <f aca="true">IF(B42="","",IFERROR(INDIRECT("fév.!AH"&amp;MATCH(B42,'fév.'!B$5:B$24,0)+4,1),""))</f>
        <v/>
      </c>
      <c r="E42" s="17" t="str">
        <f aca="true">IF(B42="","",IFERROR(INDIRECT("mars!AH"&amp;MATCH(B42,mars!B$5:B$24,0)+4,1),""))</f>
        <v/>
      </c>
      <c r="F42" s="17" t="str">
        <f aca="true">IF(B42="","",IFERROR(INDIRECT("avr.!AH"&amp;MATCH(B42,'avr.'!B$5:B$24,0)+4,1),""))</f>
        <v/>
      </c>
      <c r="G42" s="17" t="str">
        <f aca="true">IF(B42="","",IFERROR(INDIRECT("mai!AH"&amp;MATCH(B42,mai!B$5:B$24,0)+4,1),""))</f>
        <v/>
      </c>
      <c r="H42" s="17" t="str">
        <f aca="true">IF(B42="","",IFERROR(INDIRECT("juin!AH"&amp;MATCH(B42,juin!B$5:B$24,0)+4,1),""))</f>
        <v/>
      </c>
      <c r="I42" s="17" t="str">
        <f aca="true">IF(B42="","",IFERROR(INDIRECT("juil.!AH"&amp;MATCH(B42,'juil.'!B$5:B$24,0)+4,1),""))</f>
        <v/>
      </c>
      <c r="J42" s="17" t="str">
        <f aca="true">IF(B42="","",IFERROR(INDIRECT("août!AH"&amp;MATCH(B42,août!B$5:B$24,0)+4,1),""))</f>
        <v/>
      </c>
      <c r="K42" s="17" t="str">
        <f aca="true">IF(B42="","",IFERROR(INDIRECT("sept.!AH"&amp;MATCH(B42,'sept.'!B$5:B$24,0)+4,1),""))</f>
        <v/>
      </c>
      <c r="L42" s="17" t="str">
        <f aca="true">IF(B42="","",IFERROR(INDIRECT("oct.!AH"&amp;MATCH(B42,'oct.'!B$5:B$24,0)+4,1),""))</f>
        <v/>
      </c>
      <c r="M42" s="17" t="str">
        <f aca="true">IF(B42="","",IFERROR(INDIRECT("nov.!AH"&amp;MATCH(B42,'nov.'!B$5:B$24,0)+4,1),""))</f>
        <v/>
      </c>
      <c r="N42" s="17" t="str">
        <f aca="true">IF(B42="","",IFERROR(INDIRECT("déc.!AH"&amp;MATCH(B42,'déc.'!B$5:B$24,0)+4,1),""))</f>
        <v/>
      </c>
      <c r="O42" s="17" t="n">
        <f aca="false">SUM(C42:N42)</f>
        <v>0</v>
      </c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</row>
    <row r="43" customFormat="false" ht="13.8" hidden="false" customHeight="false" outlineLevel="0" collapsed="false">
      <c r="B43" s="20"/>
      <c r="C43" s="17" t="str">
        <f aca="true">IF(B43="","",IFERROR(INDIRECT("jan.!AH"&amp;MATCH(B43,'jan.'!B$5:B$24,0)+4,1),""))</f>
        <v/>
      </c>
      <c r="D43" s="17" t="str">
        <f aca="true">IF(B43="","",IFERROR(INDIRECT("fév.!AH"&amp;MATCH(B43,'fév.'!B$5:B$24,0)+4,1),""))</f>
        <v/>
      </c>
      <c r="E43" s="17" t="str">
        <f aca="true">IF(B43="","",IFERROR(INDIRECT("mars!AH"&amp;MATCH(B43,mars!B$5:B$24,0)+4,1),""))</f>
        <v/>
      </c>
      <c r="F43" s="17" t="str">
        <f aca="true">IF(B43="","",IFERROR(INDIRECT("avr.!AH"&amp;MATCH(B43,'avr.'!B$5:B$24,0)+4,1),""))</f>
        <v/>
      </c>
      <c r="G43" s="17" t="str">
        <f aca="true">IF(B43="","",IFERROR(INDIRECT("mai!AH"&amp;MATCH(B43,mai!B$5:B$24,0)+4,1),""))</f>
        <v/>
      </c>
      <c r="H43" s="17" t="str">
        <f aca="true">IF(B43="","",IFERROR(INDIRECT("juin!AH"&amp;MATCH(B43,juin!B$5:B$24,0)+4,1),""))</f>
        <v/>
      </c>
      <c r="I43" s="17" t="str">
        <f aca="true">IF(B43="","",IFERROR(INDIRECT("juil.!AH"&amp;MATCH(B43,'juil.'!B$5:B$24,0)+4,1),""))</f>
        <v/>
      </c>
      <c r="J43" s="17" t="str">
        <f aca="true">IF(B43="","",IFERROR(INDIRECT("août!AH"&amp;MATCH(B43,août!B$5:B$24,0)+4,1),""))</f>
        <v/>
      </c>
      <c r="K43" s="17" t="str">
        <f aca="true">IF(B43="","",IFERROR(INDIRECT("sept.!AH"&amp;MATCH(B43,'sept.'!B$5:B$24,0)+4,1),""))</f>
        <v/>
      </c>
      <c r="L43" s="17" t="str">
        <f aca="true">IF(B43="","",IFERROR(INDIRECT("oct.!AH"&amp;MATCH(B43,'oct.'!B$5:B$24,0)+4,1),""))</f>
        <v/>
      </c>
      <c r="M43" s="17" t="str">
        <f aca="true">IF(B43="","",IFERROR(INDIRECT("nov.!AH"&amp;MATCH(B43,'nov.'!B$5:B$24,0)+4,1),""))</f>
        <v/>
      </c>
      <c r="N43" s="17" t="str">
        <f aca="true">IF(B43="","",IFERROR(INDIRECT("déc.!AH"&amp;MATCH(B43,'déc.'!B$5:B$24,0)+4,1),""))</f>
        <v/>
      </c>
      <c r="O43" s="17" t="n">
        <f aca="false">SUM(C43:N43)</f>
        <v>0</v>
      </c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</row>
    <row r="44" customFormat="false" ht="13.8" hidden="false" customHeight="false" outlineLevel="0" collapsed="false">
      <c r="B44" s="20"/>
      <c r="C44" s="17" t="str">
        <f aca="true">IF(B44="","",IFERROR(INDIRECT("jan.!AH"&amp;MATCH(B44,'jan.'!B$5:B$24,0)+4,1),""))</f>
        <v/>
      </c>
      <c r="D44" s="17" t="str">
        <f aca="true">IF(B44="","",IFERROR(INDIRECT("fév.!AH"&amp;MATCH(B44,'fév.'!B$5:B$24,0)+4,1),""))</f>
        <v/>
      </c>
      <c r="E44" s="17" t="str">
        <f aca="true">IF(B44="","",IFERROR(INDIRECT("mars!AH"&amp;MATCH(B44,mars!B$5:B$24,0)+4,1),""))</f>
        <v/>
      </c>
      <c r="F44" s="17" t="str">
        <f aca="true">IF(B44="","",IFERROR(INDIRECT("avr.!AH"&amp;MATCH(B44,'avr.'!B$5:B$24,0)+4,1),""))</f>
        <v/>
      </c>
      <c r="G44" s="17" t="str">
        <f aca="true">IF(B44="","",IFERROR(INDIRECT("mai!AH"&amp;MATCH(B44,mai!B$5:B$24,0)+4,1),""))</f>
        <v/>
      </c>
      <c r="H44" s="17" t="str">
        <f aca="true">IF(B44="","",IFERROR(INDIRECT("juin!AH"&amp;MATCH(B44,juin!B$5:B$24,0)+4,1),""))</f>
        <v/>
      </c>
      <c r="I44" s="17" t="str">
        <f aca="true">IF(B44="","",IFERROR(INDIRECT("juil.!AH"&amp;MATCH(B44,'juil.'!B$5:B$24,0)+4,1),""))</f>
        <v/>
      </c>
      <c r="J44" s="17" t="str">
        <f aca="true">IF(B44="","",IFERROR(INDIRECT("août!AH"&amp;MATCH(B44,août!B$5:B$24,0)+4,1),""))</f>
        <v/>
      </c>
      <c r="K44" s="17" t="str">
        <f aca="true">IF(B44="","",IFERROR(INDIRECT("sept.!AH"&amp;MATCH(B44,'sept.'!B$5:B$24,0)+4,1),""))</f>
        <v/>
      </c>
      <c r="L44" s="17" t="str">
        <f aca="true">IF(B44="","",IFERROR(INDIRECT("oct.!AH"&amp;MATCH(B44,'oct.'!B$5:B$24,0)+4,1),""))</f>
        <v/>
      </c>
      <c r="M44" s="17" t="str">
        <f aca="true">IF(B44="","",IFERROR(INDIRECT("nov.!AH"&amp;MATCH(B44,'nov.'!B$5:B$24,0)+4,1),""))</f>
        <v/>
      </c>
      <c r="N44" s="17" t="str">
        <f aca="true">IF(B44="","",IFERROR(INDIRECT("déc.!AH"&amp;MATCH(B44,'déc.'!B$5:B$24,0)+4,1),""))</f>
        <v/>
      </c>
      <c r="O44" s="17" t="n">
        <f aca="false">SUM(C44:N44)</f>
        <v>0</v>
      </c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</row>
    <row r="45" customFormat="false" ht="13.8" hidden="false" customHeight="false" outlineLevel="0" collapsed="false">
      <c r="B45" s="20"/>
      <c r="C45" s="17" t="str">
        <f aca="true">IF(B45="","",IFERROR(INDIRECT("jan.!AH"&amp;MATCH(B45,'jan.'!B$5:B$24,0)+4,1),""))</f>
        <v/>
      </c>
      <c r="D45" s="17" t="str">
        <f aca="true">IF(B45="","",IFERROR(INDIRECT("fév.!AH"&amp;MATCH(B45,'fév.'!B$5:B$24,0)+4,1),""))</f>
        <v/>
      </c>
      <c r="E45" s="17" t="str">
        <f aca="true">IF(B45="","",IFERROR(INDIRECT("mars!AH"&amp;MATCH(B45,mars!B$5:B$24,0)+4,1),""))</f>
        <v/>
      </c>
      <c r="F45" s="17" t="str">
        <f aca="true">IF(B45="","",IFERROR(INDIRECT("avr.!AH"&amp;MATCH(B45,'avr.'!B$5:B$24,0)+4,1),""))</f>
        <v/>
      </c>
      <c r="G45" s="17" t="str">
        <f aca="true">IF(B45="","",IFERROR(INDIRECT("mai!AH"&amp;MATCH(B45,mai!B$5:B$24,0)+4,1),""))</f>
        <v/>
      </c>
      <c r="H45" s="17" t="str">
        <f aca="true">IF(B45="","",IFERROR(INDIRECT("juin!AH"&amp;MATCH(B45,juin!B$5:B$24,0)+4,1),""))</f>
        <v/>
      </c>
      <c r="I45" s="17" t="str">
        <f aca="true">IF(B45="","",IFERROR(INDIRECT("juil.!AH"&amp;MATCH(B45,'juil.'!B$5:B$24,0)+4,1),""))</f>
        <v/>
      </c>
      <c r="J45" s="17" t="str">
        <f aca="true">IF(B45="","",IFERROR(INDIRECT("août!AH"&amp;MATCH(B45,août!B$5:B$24,0)+4,1),""))</f>
        <v/>
      </c>
      <c r="K45" s="17" t="str">
        <f aca="true">IF(B45="","",IFERROR(INDIRECT("sept.!AH"&amp;MATCH(B45,'sept.'!B$5:B$24,0)+4,1),""))</f>
        <v/>
      </c>
      <c r="L45" s="17" t="str">
        <f aca="true">IF(B45="","",IFERROR(INDIRECT("oct.!AH"&amp;MATCH(B45,'oct.'!B$5:B$24,0)+4,1),""))</f>
        <v/>
      </c>
      <c r="M45" s="17" t="str">
        <f aca="true">IF(B45="","",IFERROR(INDIRECT("nov.!AH"&amp;MATCH(B45,'nov.'!B$5:B$24,0)+4,1),""))</f>
        <v/>
      </c>
      <c r="N45" s="17" t="str">
        <f aca="true">IF(B45="","",IFERROR(INDIRECT("déc.!AH"&amp;MATCH(B45,'déc.'!B$5:B$24,0)+4,1),""))</f>
        <v/>
      </c>
      <c r="O45" s="17" t="n">
        <f aca="false">SUM(C45:N45)</f>
        <v>0</v>
      </c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</row>
    <row r="46" customFormat="false" ht="13.8" hidden="false" customHeight="false" outlineLevel="0" collapsed="false">
      <c r="B46" s="20"/>
      <c r="C46" s="17" t="str">
        <f aca="true">IF(B46="","",IFERROR(INDIRECT("jan.!AH"&amp;MATCH(B46,'jan.'!B$5:B$24,0)+4,1),""))</f>
        <v/>
      </c>
      <c r="D46" s="17" t="str">
        <f aca="true">IF(B46="","",IFERROR(INDIRECT("fév.!AH"&amp;MATCH(B46,'fév.'!B$5:B$24,0)+4,1),""))</f>
        <v/>
      </c>
      <c r="E46" s="17" t="str">
        <f aca="true">IF(B46="","",IFERROR(INDIRECT("mars!AH"&amp;MATCH(B46,mars!B$5:B$24,0)+4,1),""))</f>
        <v/>
      </c>
      <c r="F46" s="17" t="str">
        <f aca="true">IF(B46="","",IFERROR(INDIRECT("avr.!AH"&amp;MATCH(B46,'avr.'!B$5:B$24,0)+4,1),""))</f>
        <v/>
      </c>
      <c r="G46" s="17" t="str">
        <f aca="true">IF(B46="","",IFERROR(INDIRECT("mai!AH"&amp;MATCH(B46,mai!B$5:B$24,0)+4,1),""))</f>
        <v/>
      </c>
      <c r="H46" s="17" t="str">
        <f aca="true">IF(B46="","",IFERROR(INDIRECT("juin!AH"&amp;MATCH(B46,juin!B$5:B$24,0)+4,1),""))</f>
        <v/>
      </c>
      <c r="I46" s="17" t="str">
        <f aca="true">IF(B46="","",IFERROR(INDIRECT("juil.!AH"&amp;MATCH(B46,'juil.'!B$5:B$24,0)+4,1),""))</f>
        <v/>
      </c>
      <c r="J46" s="17" t="str">
        <f aca="true">IF(B46="","",IFERROR(INDIRECT("août!AH"&amp;MATCH(B46,août!B$5:B$24,0)+4,1),""))</f>
        <v/>
      </c>
      <c r="K46" s="17" t="str">
        <f aca="true">IF(B46="","",IFERROR(INDIRECT("sept.!AH"&amp;MATCH(B46,'sept.'!B$5:B$24,0)+4,1),""))</f>
        <v/>
      </c>
      <c r="L46" s="17" t="str">
        <f aca="true">IF(B46="","",IFERROR(INDIRECT("oct.!AH"&amp;MATCH(B46,'oct.'!B$5:B$24,0)+4,1),""))</f>
        <v/>
      </c>
      <c r="M46" s="17" t="str">
        <f aca="true">IF(B46="","",IFERROR(INDIRECT("nov.!AH"&amp;MATCH(B46,'nov.'!B$5:B$24,0)+4,1),""))</f>
        <v/>
      </c>
      <c r="N46" s="17" t="str">
        <f aca="true">IF(B46="","",IFERROR(INDIRECT("déc.!AH"&amp;MATCH(B46,'déc.'!B$5:B$24,0)+4,1),""))</f>
        <v/>
      </c>
      <c r="O46" s="17" t="n">
        <f aca="false">SUM(C46:N46)</f>
        <v>0</v>
      </c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</row>
    <row r="47" customFormat="false" ht="13.8" hidden="false" customHeight="false" outlineLevel="0" collapsed="false">
      <c r="B47" s="20"/>
      <c r="C47" s="17" t="str">
        <f aca="true">IF(B47="","",IFERROR(INDIRECT("jan.!AH"&amp;MATCH(B47,'jan.'!B$5:B$24,0)+4,1),""))</f>
        <v/>
      </c>
      <c r="D47" s="17" t="str">
        <f aca="true">IF(B47="","",IFERROR(INDIRECT("fév.!AH"&amp;MATCH(B47,'fév.'!B$5:B$24,0)+4,1),""))</f>
        <v/>
      </c>
      <c r="E47" s="17" t="str">
        <f aca="true">IF(B47="","",IFERROR(INDIRECT("mars!AH"&amp;MATCH(B47,mars!B$5:B$24,0)+4,1),""))</f>
        <v/>
      </c>
      <c r="F47" s="17" t="str">
        <f aca="true">IF(B47="","",IFERROR(INDIRECT("avr.!AH"&amp;MATCH(B47,'avr.'!B$5:B$24,0)+4,1),""))</f>
        <v/>
      </c>
      <c r="G47" s="17" t="str">
        <f aca="true">IF(B47="","",IFERROR(INDIRECT("mai!AH"&amp;MATCH(B47,mai!B$5:B$24,0)+4,1),""))</f>
        <v/>
      </c>
      <c r="H47" s="17" t="str">
        <f aca="true">IF(B47="","",IFERROR(INDIRECT("juin!AH"&amp;MATCH(B47,juin!B$5:B$24,0)+4,1),""))</f>
        <v/>
      </c>
      <c r="I47" s="17" t="str">
        <f aca="true">IF(B47="","",IFERROR(INDIRECT("juil.!AH"&amp;MATCH(B47,'juil.'!B$5:B$24,0)+4,1),""))</f>
        <v/>
      </c>
      <c r="J47" s="17" t="str">
        <f aca="true">IF(B47="","",IFERROR(INDIRECT("août!AH"&amp;MATCH(B47,août!B$5:B$24,0)+4,1),""))</f>
        <v/>
      </c>
      <c r="K47" s="17" t="str">
        <f aca="true">IF(B47="","",IFERROR(INDIRECT("sept.!AH"&amp;MATCH(B47,'sept.'!B$5:B$24,0)+4,1),""))</f>
        <v/>
      </c>
      <c r="L47" s="17" t="str">
        <f aca="true">IF(B47="","",IFERROR(INDIRECT("oct.!AH"&amp;MATCH(B47,'oct.'!B$5:B$24,0)+4,1),""))</f>
        <v/>
      </c>
      <c r="M47" s="17" t="str">
        <f aca="true">IF(B47="","",IFERROR(INDIRECT("nov.!AH"&amp;MATCH(B47,'nov.'!B$5:B$24,0)+4,1),""))</f>
        <v/>
      </c>
      <c r="N47" s="17" t="str">
        <f aca="true">IF(B47="","",IFERROR(INDIRECT("déc.!AH"&amp;MATCH(B47,'déc.'!B$5:B$24,0)+4,1),""))</f>
        <v/>
      </c>
      <c r="O47" s="17" t="n">
        <f aca="false">SUM(C47:N47)</f>
        <v>0</v>
      </c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</row>
    <row r="48" customFormat="false" ht="13.8" hidden="false" customHeight="false" outlineLevel="0" collapsed="false">
      <c r="B48" s="20"/>
      <c r="C48" s="17" t="str">
        <f aca="true">IF(B48="","",IFERROR(INDIRECT("jan.!AH"&amp;MATCH(B48,'jan.'!B$5:B$24,0)+4,1),""))</f>
        <v/>
      </c>
      <c r="D48" s="17" t="str">
        <f aca="true">IF(B48="","",IFERROR(INDIRECT("fév.!AH"&amp;MATCH(B48,'fév.'!B$5:B$24,0)+4,1),""))</f>
        <v/>
      </c>
      <c r="E48" s="17" t="str">
        <f aca="true">IF(B48="","",IFERROR(INDIRECT("mars!AH"&amp;MATCH(B48,mars!B$5:B$24,0)+4,1),""))</f>
        <v/>
      </c>
      <c r="F48" s="17" t="str">
        <f aca="true">IF(B48="","",IFERROR(INDIRECT("avr.!AH"&amp;MATCH(B48,'avr.'!B$5:B$24,0)+4,1),""))</f>
        <v/>
      </c>
      <c r="G48" s="17" t="str">
        <f aca="true">IF(B48="","",IFERROR(INDIRECT("mai!AH"&amp;MATCH(B48,mai!B$5:B$24,0)+4,1),""))</f>
        <v/>
      </c>
      <c r="H48" s="17" t="str">
        <f aca="true">IF(B48="","",IFERROR(INDIRECT("juin!AH"&amp;MATCH(B48,juin!B$5:B$24,0)+4,1),""))</f>
        <v/>
      </c>
      <c r="I48" s="17" t="str">
        <f aca="true">IF(B48="","",IFERROR(INDIRECT("juil.!AH"&amp;MATCH(B48,'juil.'!B$5:B$24,0)+4,1),""))</f>
        <v/>
      </c>
      <c r="J48" s="17" t="str">
        <f aca="true">IF(B48="","",IFERROR(INDIRECT("août!AH"&amp;MATCH(B48,août!B$5:B$24,0)+4,1),""))</f>
        <v/>
      </c>
      <c r="K48" s="17" t="str">
        <f aca="true">IF(B48="","",IFERROR(INDIRECT("sept.!AH"&amp;MATCH(B48,'sept.'!B$5:B$24,0)+4,1),""))</f>
        <v/>
      </c>
      <c r="L48" s="17" t="str">
        <f aca="true">IF(B48="","",IFERROR(INDIRECT("oct.!AH"&amp;MATCH(B48,'oct.'!B$5:B$24,0)+4,1),""))</f>
        <v/>
      </c>
      <c r="M48" s="17" t="str">
        <f aca="true">IF(B48="","",IFERROR(INDIRECT("nov.!AH"&amp;MATCH(B48,'nov.'!B$5:B$24,0)+4,1),""))</f>
        <v/>
      </c>
      <c r="N48" s="17" t="str">
        <f aca="true">IF(B48="","",IFERROR(INDIRECT("déc.!AH"&amp;MATCH(B48,'déc.'!B$5:B$24,0)+4,1),""))</f>
        <v/>
      </c>
      <c r="O48" s="17" t="n">
        <f aca="false">SUM(C48:N48)</f>
        <v>0</v>
      </c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</row>
    <row r="49" customFormat="false" ht="13.8" hidden="false" customHeight="false" outlineLevel="0" collapsed="false">
      <c r="B49" s="20"/>
      <c r="C49" s="17" t="str">
        <f aca="true">IF(B49="","",IFERROR(INDIRECT("jan.!AH"&amp;MATCH(B49,'jan.'!B$5:B$24,0)+4,1),""))</f>
        <v/>
      </c>
      <c r="D49" s="17" t="str">
        <f aca="true">IF(B49="","",IFERROR(INDIRECT("fév.!AH"&amp;MATCH(B49,'fév.'!B$5:B$24,0)+4,1),""))</f>
        <v/>
      </c>
      <c r="E49" s="17" t="str">
        <f aca="true">IF(B49="","",IFERROR(INDIRECT("mars!AH"&amp;MATCH(B49,mars!B$5:B$24,0)+4,1),""))</f>
        <v/>
      </c>
      <c r="F49" s="17" t="str">
        <f aca="true">IF(B49="","",IFERROR(INDIRECT("avr.!AH"&amp;MATCH(B49,'avr.'!B$5:B$24,0)+4,1),""))</f>
        <v/>
      </c>
      <c r="G49" s="17" t="str">
        <f aca="true">IF(B49="","",IFERROR(INDIRECT("mai!AH"&amp;MATCH(B49,mai!B$5:B$24,0)+4,1),""))</f>
        <v/>
      </c>
      <c r="H49" s="17" t="str">
        <f aca="true">IF(B49="","",IFERROR(INDIRECT("juin!AH"&amp;MATCH(B49,juin!B$5:B$24,0)+4,1),""))</f>
        <v/>
      </c>
      <c r="I49" s="17" t="str">
        <f aca="true">IF(B49="","",IFERROR(INDIRECT("juil.!AH"&amp;MATCH(B49,'juil.'!B$5:B$24,0)+4,1),""))</f>
        <v/>
      </c>
      <c r="J49" s="17" t="str">
        <f aca="true">IF(B49="","",IFERROR(INDIRECT("août!AH"&amp;MATCH(B49,août!B$5:B$24,0)+4,1),""))</f>
        <v/>
      </c>
      <c r="K49" s="17" t="str">
        <f aca="true">IF(B49="","",IFERROR(INDIRECT("sept.!AH"&amp;MATCH(B49,'sept.'!B$5:B$24,0)+4,1),""))</f>
        <v/>
      </c>
      <c r="L49" s="17" t="str">
        <f aca="true">IF(B49="","",IFERROR(INDIRECT("oct.!AH"&amp;MATCH(B49,'oct.'!B$5:B$24,0)+4,1),""))</f>
        <v/>
      </c>
      <c r="M49" s="17" t="str">
        <f aca="true">IF(B49="","",IFERROR(INDIRECT("nov.!AH"&amp;MATCH(B49,'nov.'!B$5:B$24,0)+4,1),""))</f>
        <v/>
      </c>
      <c r="N49" s="17" t="str">
        <f aca="true">IF(B49="","",IFERROR(INDIRECT("déc.!AH"&amp;MATCH(B49,'déc.'!B$5:B$24,0)+4,1),""))</f>
        <v/>
      </c>
      <c r="O49" s="17" t="n">
        <f aca="false">SUM(C49:N49)</f>
        <v>0</v>
      </c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</row>
    <row r="50" customFormat="false" ht="13.8" hidden="false" customHeight="false" outlineLevel="0" collapsed="false">
      <c r="B50" s="20"/>
      <c r="C50" s="17" t="str">
        <f aca="true">IF(B50="","",IFERROR(INDIRECT("jan.!AH"&amp;MATCH(B50,'jan.'!B$5:B$24,0)+4,1),""))</f>
        <v/>
      </c>
      <c r="D50" s="17" t="str">
        <f aca="true">IF(B50="","",IFERROR(INDIRECT("fév.!AH"&amp;MATCH(B50,'fév.'!B$5:B$24,0)+4,1),""))</f>
        <v/>
      </c>
      <c r="E50" s="17" t="str">
        <f aca="true">IF(B50="","",IFERROR(INDIRECT("mars!AH"&amp;MATCH(B50,mars!B$5:B$24,0)+4,1),""))</f>
        <v/>
      </c>
      <c r="F50" s="17" t="str">
        <f aca="true">IF(B50="","",IFERROR(INDIRECT("avr.!AH"&amp;MATCH(B50,'avr.'!B$5:B$24,0)+4,1),""))</f>
        <v/>
      </c>
      <c r="G50" s="17" t="str">
        <f aca="true">IF(B50="","",IFERROR(INDIRECT("mai!AH"&amp;MATCH(B50,mai!B$5:B$24,0)+4,1),""))</f>
        <v/>
      </c>
      <c r="H50" s="17" t="str">
        <f aca="true">IF(B50="","",IFERROR(INDIRECT("juin!AH"&amp;MATCH(B50,juin!B$5:B$24,0)+4,1),""))</f>
        <v/>
      </c>
      <c r="I50" s="17" t="str">
        <f aca="true">IF(B50="","",IFERROR(INDIRECT("juil.!AH"&amp;MATCH(B50,'juil.'!B$5:B$24,0)+4,1),""))</f>
        <v/>
      </c>
      <c r="J50" s="17" t="str">
        <f aca="true">IF(B50="","",IFERROR(INDIRECT("août!AH"&amp;MATCH(B50,août!B$5:B$24,0)+4,1),""))</f>
        <v/>
      </c>
      <c r="K50" s="17" t="str">
        <f aca="true">IF(B50="","",IFERROR(INDIRECT("sept.!AH"&amp;MATCH(B50,'sept.'!B$5:B$24,0)+4,1),""))</f>
        <v/>
      </c>
      <c r="L50" s="17" t="str">
        <f aca="true">IF(B50="","",IFERROR(INDIRECT("oct.!AH"&amp;MATCH(B50,'oct.'!B$5:B$24,0)+4,1),""))</f>
        <v/>
      </c>
      <c r="M50" s="17" t="str">
        <f aca="true">IF(B50="","",IFERROR(INDIRECT("nov.!AH"&amp;MATCH(B50,'nov.'!B$5:B$24,0)+4,1),""))</f>
        <v/>
      </c>
      <c r="N50" s="17" t="str">
        <f aca="true">IF(B50="","",IFERROR(INDIRECT("déc.!AH"&amp;MATCH(B50,'déc.'!B$5:B$24,0)+4,1),""))</f>
        <v/>
      </c>
      <c r="O50" s="17" t="n">
        <f aca="false">SUM(C50:N50)</f>
        <v>0</v>
      </c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</row>
    <row r="51" customFormat="false" ht="13.8" hidden="false" customHeight="false" outlineLevel="0" collapsed="false">
      <c r="B51" s="20"/>
      <c r="C51" s="17" t="str">
        <f aca="true">IF(B51="","",IFERROR(INDIRECT("jan.!AH"&amp;MATCH(B51,'jan.'!B$5:B$24,0)+4,1),""))</f>
        <v/>
      </c>
      <c r="D51" s="17" t="str">
        <f aca="true">IF(B51="","",IFERROR(INDIRECT("fév.!AH"&amp;MATCH(B51,'fév.'!B$5:B$24,0)+4,1),""))</f>
        <v/>
      </c>
      <c r="E51" s="17" t="str">
        <f aca="true">IF(B51="","",IFERROR(INDIRECT("mars!AH"&amp;MATCH(B51,mars!B$5:B$24,0)+4,1),""))</f>
        <v/>
      </c>
      <c r="F51" s="17" t="str">
        <f aca="true">IF(B51="","",IFERROR(INDIRECT("avr.!AH"&amp;MATCH(B51,'avr.'!B$5:B$24,0)+4,1),""))</f>
        <v/>
      </c>
      <c r="G51" s="17" t="str">
        <f aca="true">IF(B51="","",IFERROR(INDIRECT("mai!AH"&amp;MATCH(B51,mai!B$5:B$24,0)+4,1),""))</f>
        <v/>
      </c>
      <c r="H51" s="17" t="str">
        <f aca="true">IF(B51="","",IFERROR(INDIRECT("juin!AH"&amp;MATCH(B51,juin!B$5:B$24,0)+4,1),""))</f>
        <v/>
      </c>
      <c r="I51" s="17" t="str">
        <f aca="true">IF(B51="","",IFERROR(INDIRECT("juil.!AH"&amp;MATCH(B51,'juil.'!B$5:B$24,0)+4,1),""))</f>
        <v/>
      </c>
      <c r="J51" s="17" t="str">
        <f aca="true">IF(B51="","",IFERROR(INDIRECT("août!AH"&amp;MATCH(B51,août!B$5:B$24,0)+4,1),""))</f>
        <v/>
      </c>
      <c r="K51" s="17" t="str">
        <f aca="true">IF(B51="","",IFERROR(INDIRECT("sept.!AH"&amp;MATCH(B51,'sept.'!B$5:B$24,0)+4,1),""))</f>
        <v/>
      </c>
      <c r="L51" s="17" t="str">
        <f aca="true">IF(B51="","",IFERROR(INDIRECT("oct.!AH"&amp;MATCH(B51,'oct.'!B$5:B$24,0)+4,1),""))</f>
        <v/>
      </c>
      <c r="M51" s="17" t="str">
        <f aca="true">IF(B51="","",IFERROR(INDIRECT("nov.!AH"&amp;MATCH(B51,'nov.'!B$5:B$24,0)+4,1),""))</f>
        <v/>
      </c>
      <c r="N51" s="17" t="str">
        <f aca="true">IF(B51="","",IFERROR(INDIRECT("déc.!AH"&amp;MATCH(B51,'déc.'!B$5:B$24,0)+4,1),""))</f>
        <v/>
      </c>
      <c r="O51" s="17" t="n">
        <f aca="false">SUM(C51:N51)</f>
        <v>0</v>
      </c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</row>
    <row r="52" customFormat="false" ht="13.8" hidden="false" customHeight="false" outlineLevel="0" collapsed="false">
      <c r="B52" s="20"/>
      <c r="C52" s="17" t="str">
        <f aca="true">IF(B52="","",IFERROR(INDIRECT("jan.!AH"&amp;MATCH(B52,'jan.'!B$5:B$24,0)+4,1),""))</f>
        <v/>
      </c>
      <c r="D52" s="17" t="str">
        <f aca="true">IF(B52="","",IFERROR(INDIRECT("fév.!AH"&amp;MATCH(B52,'fév.'!B$5:B$24,0)+4,1),""))</f>
        <v/>
      </c>
      <c r="E52" s="17" t="str">
        <f aca="true">IF(B52="","",IFERROR(INDIRECT("mars!AH"&amp;MATCH(B52,mars!B$5:B$24,0)+4,1),""))</f>
        <v/>
      </c>
      <c r="F52" s="17" t="str">
        <f aca="true">IF(B52="","",IFERROR(INDIRECT("avr.!AH"&amp;MATCH(B52,'avr.'!B$5:B$24,0)+4,1),""))</f>
        <v/>
      </c>
      <c r="G52" s="17" t="str">
        <f aca="true">IF(B52="","",IFERROR(INDIRECT("mai!AH"&amp;MATCH(B52,mai!B$5:B$24,0)+4,1),""))</f>
        <v/>
      </c>
      <c r="H52" s="17" t="str">
        <f aca="true">IF(B52="","",IFERROR(INDIRECT("juin!AH"&amp;MATCH(B52,juin!B$5:B$24,0)+4,1),""))</f>
        <v/>
      </c>
      <c r="I52" s="17" t="str">
        <f aca="true">IF(B52="","",IFERROR(INDIRECT("juil.!AH"&amp;MATCH(B52,'juil.'!B$5:B$24,0)+4,1),""))</f>
        <v/>
      </c>
      <c r="J52" s="17" t="str">
        <f aca="true">IF(B52="","",IFERROR(INDIRECT("août!AH"&amp;MATCH(B52,août!B$5:B$24,0)+4,1),""))</f>
        <v/>
      </c>
      <c r="K52" s="17" t="str">
        <f aca="true">IF(B52="","",IFERROR(INDIRECT("sept.!AH"&amp;MATCH(B52,'sept.'!B$5:B$24,0)+4,1),""))</f>
        <v/>
      </c>
      <c r="L52" s="17" t="str">
        <f aca="true">IF(B52="","",IFERROR(INDIRECT("oct.!AH"&amp;MATCH(B52,'oct.'!B$5:B$24,0)+4,1),""))</f>
        <v/>
      </c>
      <c r="M52" s="17" t="str">
        <f aca="true">IF(B52="","",IFERROR(INDIRECT("nov.!AH"&amp;MATCH(B52,'nov.'!B$5:B$24,0)+4,1),""))</f>
        <v/>
      </c>
      <c r="N52" s="17" t="str">
        <f aca="true">IF(B52="","",IFERROR(INDIRECT("déc.!AH"&amp;MATCH(B52,'déc.'!B$5:B$24,0)+4,1),""))</f>
        <v/>
      </c>
      <c r="O52" s="17" t="n">
        <f aca="false">SUM(C52:N52)</f>
        <v>0</v>
      </c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</row>
    <row r="53" customFormat="false" ht="13.8" hidden="false" customHeight="false" outlineLevel="0" collapsed="false">
      <c r="B53" s="20"/>
      <c r="C53" s="17" t="str">
        <f aca="true">IF(B53="","",IFERROR(INDIRECT("jan.!AH"&amp;MATCH(B53,'jan.'!B$5:B$24,0)+4,1),""))</f>
        <v/>
      </c>
      <c r="D53" s="17" t="str">
        <f aca="true">IF(B53="","",IFERROR(INDIRECT("fév.!AH"&amp;MATCH(B53,'fév.'!B$5:B$24,0)+4,1),""))</f>
        <v/>
      </c>
      <c r="E53" s="17" t="str">
        <f aca="true">IF(B53="","",IFERROR(INDIRECT("mars!AH"&amp;MATCH(B53,mars!B$5:B$24,0)+4,1),""))</f>
        <v/>
      </c>
      <c r="F53" s="17" t="str">
        <f aca="true">IF(B53="","",IFERROR(INDIRECT("avr.!AH"&amp;MATCH(B53,'avr.'!B$5:B$24,0)+4,1),""))</f>
        <v/>
      </c>
      <c r="G53" s="17" t="str">
        <f aca="true">IF(B53="","",IFERROR(INDIRECT("mai!AH"&amp;MATCH(B53,mai!B$5:B$24,0)+4,1),""))</f>
        <v/>
      </c>
      <c r="H53" s="17" t="str">
        <f aca="true">IF(B53="","",IFERROR(INDIRECT("juin!AH"&amp;MATCH(B53,juin!B$5:B$24,0)+4,1),""))</f>
        <v/>
      </c>
      <c r="I53" s="17" t="str">
        <f aca="true">IF(B53="","",IFERROR(INDIRECT("juil.!AH"&amp;MATCH(B53,'juil.'!B$5:B$24,0)+4,1),""))</f>
        <v/>
      </c>
      <c r="J53" s="17" t="str">
        <f aca="true">IF(B53="","",IFERROR(INDIRECT("août!AH"&amp;MATCH(B53,août!B$5:B$24,0)+4,1),""))</f>
        <v/>
      </c>
      <c r="K53" s="17" t="str">
        <f aca="true">IF(B53="","",IFERROR(INDIRECT("sept.!AH"&amp;MATCH(B53,'sept.'!B$5:B$24,0)+4,1),""))</f>
        <v/>
      </c>
      <c r="L53" s="17" t="str">
        <f aca="true">IF(B53="","",IFERROR(INDIRECT("oct.!AH"&amp;MATCH(B53,'oct.'!B$5:B$24,0)+4,1),""))</f>
        <v/>
      </c>
      <c r="M53" s="17" t="str">
        <f aca="true">IF(B53="","",IFERROR(INDIRECT("nov.!AH"&amp;MATCH(B53,'nov.'!B$5:B$24,0)+4,1),""))</f>
        <v/>
      </c>
      <c r="N53" s="17" t="str">
        <f aca="true">IF(B53="","",IFERROR(INDIRECT("déc.!AH"&amp;MATCH(B53,'déc.'!B$5:B$24,0)+4,1),""))</f>
        <v/>
      </c>
      <c r="O53" s="17" t="n">
        <f aca="false">SUM(C53:N53)</f>
        <v>0</v>
      </c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</row>
    <row r="54" customFormat="false" ht="13.8" hidden="false" customHeight="false" outlineLevel="0" collapsed="false">
      <c r="B54" s="20"/>
      <c r="C54" s="17" t="str">
        <f aca="true">IF(B54="","",IFERROR(INDIRECT("jan.!AH"&amp;MATCH(B54,'jan.'!B$5:B$24,0)+4,1),""))</f>
        <v/>
      </c>
      <c r="D54" s="17" t="str">
        <f aca="true">IF(B54="","",IFERROR(INDIRECT("fév.!AH"&amp;MATCH(B54,'fév.'!B$5:B$24,0)+4,1),""))</f>
        <v/>
      </c>
      <c r="E54" s="17" t="str">
        <f aca="true">IF(B54="","",IFERROR(INDIRECT("mars!AH"&amp;MATCH(B54,mars!B$5:B$24,0)+4,1),""))</f>
        <v/>
      </c>
      <c r="F54" s="17" t="str">
        <f aca="true">IF(B54="","",IFERROR(INDIRECT("avr.!AH"&amp;MATCH(B54,'avr.'!B$5:B$24,0)+4,1),""))</f>
        <v/>
      </c>
      <c r="G54" s="17" t="str">
        <f aca="true">IF(B54="","",IFERROR(INDIRECT("mai!AH"&amp;MATCH(B54,mai!B$5:B$24,0)+4,1),""))</f>
        <v/>
      </c>
      <c r="H54" s="17" t="str">
        <f aca="true">IF(B54="","",IFERROR(INDIRECT("juin!AH"&amp;MATCH(B54,juin!B$5:B$24,0)+4,1),""))</f>
        <v/>
      </c>
      <c r="I54" s="17" t="str">
        <f aca="true">IF(B54="","",IFERROR(INDIRECT("juil.!AH"&amp;MATCH(B54,'juil.'!B$5:B$24,0)+4,1),""))</f>
        <v/>
      </c>
      <c r="J54" s="17" t="str">
        <f aca="true">IF(B54="","",IFERROR(INDIRECT("août!AH"&amp;MATCH(B54,août!B$5:B$24,0)+4,1),""))</f>
        <v/>
      </c>
      <c r="K54" s="17" t="str">
        <f aca="true">IF(B54="","",IFERROR(INDIRECT("sept.!AH"&amp;MATCH(B54,'sept.'!B$5:B$24,0)+4,1),""))</f>
        <v/>
      </c>
      <c r="L54" s="17" t="str">
        <f aca="true">IF(B54="","",IFERROR(INDIRECT("oct.!AH"&amp;MATCH(B54,'oct.'!B$5:B$24,0)+4,1),""))</f>
        <v/>
      </c>
      <c r="M54" s="17" t="str">
        <f aca="true">IF(B54="","",IFERROR(INDIRECT("nov.!AH"&amp;MATCH(B54,'nov.'!B$5:B$24,0)+4,1),""))</f>
        <v/>
      </c>
      <c r="N54" s="17" t="str">
        <f aca="true">IF(B54="","",IFERROR(INDIRECT("déc.!AH"&amp;MATCH(B54,'déc.'!B$5:B$24,0)+4,1),""))</f>
        <v/>
      </c>
      <c r="O54" s="17" t="n">
        <f aca="false">SUM(C54:N54)</f>
        <v>0</v>
      </c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</row>
    <row r="55" customFormat="false" ht="13.8" hidden="false" customHeight="false" outlineLevel="0" collapsed="false">
      <c r="B55" s="20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</row>
    <row r="56" customFormat="false" ht="15" hidden="false" customHeight="false" outlineLevel="0" collapsed="false">
      <c r="B56" s="1" t="n">
        <f aca="false">COUNTA(B4:B55)</f>
        <v>16</v>
      </c>
      <c r="C56" s="17" t="str">
        <f aca="false">COUNT(C4:C55)&amp;" agent(s)"</f>
        <v>6 agent(s)</v>
      </c>
      <c r="D56" s="17" t="str">
        <f aca="false">COUNT(D4:D55)&amp;" agent(s)"</f>
        <v>4 agent(s)</v>
      </c>
      <c r="E56" s="17" t="str">
        <f aca="false">COUNT(E4:E55)&amp;" agent(s)"</f>
        <v>3 agent(s)</v>
      </c>
      <c r="F56" s="17" t="str">
        <f aca="false">COUNT(F4:F55)&amp;" agent(s)"</f>
        <v>2 agent(s)</v>
      </c>
      <c r="G56" s="17" t="str">
        <f aca="false">COUNT(G4:G55)&amp;" agent(s)"</f>
        <v>2 agent(s)</v>
      </c>
      <c r="H56" s="17" t="str">
        <f aca="false">COUNT(H4:H55)&amp;" agent(s)"</f>
        <v>3 agent(s)</v>
      </c>
      <c r="I56" s="17" t="str">
        <f aca="false">COUNT(I4:I55)&amp;" agent(s)"</f>
        <v>1 agent(s)</v>
      </c>
      <c r="J56" s="17" t="str">
        <f aca="false">COUNT(J4:J55)&amp;" agent(s)"</f>
        <v>1 agent(s)</v>
      </c>
      <c r="K56" s="17" t="str">
        <f aca="false">COUNT(K4:K55)&amp;" agent(s)"</f>
        <v>1 agent(s)</v>
      </c>
      <c r="L56" s="17" t="str">
        <f aca="false">COUNT(L4:L55)&amp;" agent(s)"</f>
        <v>1 agent(s)</v>
      </c>
      <c r="M56" s="17" t="str">
        <f aca="false">COUNT(M4:M55)&amp;" agent(s)"</f>
        <v>1 agent(s)</v>
      </c>
      <c r="N56" s="17" t="str">
        <f aca="false">COUNT(N4:N55)&amp;" agent(s)"</f>
        <v>1 agent(s)</v>
      </c>
      <c r="O56" s="22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</row>
    <row r="57" customFormat="false" ht="15" hidden="false" customHeight="false" outlineLevel="0" collapsed="false">
      <c r="C57" s="17" t="str">
        <f aca="false">SUM(C4:C55)&amp;" jour(s)"</f>
        <v>38 jour(s)</v>
      </c>
      <c r="D57" s="17" t="str">
        <f aca="false">SUM(D4:D55)&amp;" jour(s)"</f>
        <v>39 jour(s)</v>
      </c>
      <c r="E57" s="17" t="str">
        <f aca="false">SUM(E4:E55)&amp;" jour(s)"</f>
        <v>11 jour(s)</v>
      </c>
      <c r="F57" s="17" t="str">
        <f aca="false">SUM(F4:F55)&amp;" jour(s)"</f>
        <v>7 jour(s)</v>
      </c>
      <c r="G57" s="17" t="str">
        <f aca="false">SUM(G4:G55)&amp;" jour(s)"</f>
        <v>4 jour(s)</v>
      </c>
      <c r="H57" s="17" t="str">
        <f aca="false">SUM(H4:H55)&amp;" jour(s)"</f>
        <v>3 jour(s)</v>
      </c>
      <c r="I57" s="17" t="str">
        <f aca="false">SUM(I4:I55)&amp;" jour(s)"</f>
        <v>3 jour(s)</v>
      </c>
      <c r="J57" s="17" t="str">
        <f aca="false">SUM(J4:J55)&amp;" jour(s)"</f>
        <v>1 jour(s)</v>
      </c>
      <c r="K57" s="17" t="str">
        <f aca="false">SUM(K4:K55)&amp;" jour(s)"</f>
        <v>3 jour(s)</v>
      </c>
      <c r="L57" s="17" t="str">
        <f aca="false">SUM(L4:L55)&amp;" jour(s)"</f>
        <v>1 jour(s)</v>
      </c>
      <c r="M57" s="17" t="str">
        <f aca="false">SUM(M4:M55)&amp;" jour(s)"</f>
        <v>1 jour(s)</v>
      </c>
      <c r="N57" s="17" t="str">
        <f aca="false">SUM(N4:N55)&amp;" jour(s)"</f>
        <v>5 jour(s)</v>
      </c>
      <c r="O57" s="22" t="str">
        <f aca="false">SUM(O4:O55)&amp;" jours de formation"</f>
        <v>116 jours de formation</v>
      </c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</row>
  </sheetData>
  <mergeCells count="1">
    <mergeCell ref="B2:O2"/>
  </mergeCells>
  <dataValidations count="1">
    <dataValidation allowBlank="true" operator="between" showDropDown="false" showErrorMessage="true" showInputMessage="true" sqref="B4:B55" type="list">
      <formula1>Formés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G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8" activeCellId="0" sqref="C8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20.71"/>
    <col collapsed="false" customWidth="true" hidden="false" outlineLevel="0" max="14" min="3" style="1" width="10.71"/>
    <col collapsed="false" customWidth="true" hidden="false" outlineLevel="0" max="15" min="15" style="1" width="23.71"/>
    <col collapsed="false" customWidth="false" hidden="false" outlineLevel="0" max="1025" min="16" style="1" width="11.42"/>
  </cols>
  <sheetData>
    <row r="2" customFormat="false" ht="21" hidden="false" customHeight="false" outlineLevel="0" collapsed="false">
      <c r="B2" s="9" t="s">
        <v>74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</row>
    <row r="3" customFormat="false" ht="15" hidden="false" customHeight="false" outlineLevel="0" collapsed="false">
      <c r="B3" s="17" t="n">
        <f aca="false">année</f>
        <v>2019</v>
      </c>
      <c r="C3" s="18" t="n">
        <f aca="false">DATE(année,1,1)</f>
        <v>43466</v>
      </c>
      <c r="D3" s="18" t="n">
        <f aca="false">DATE(année,2,1)</f>
        <v>43497</v>
      </c>
      <c r="E3" s="18" t="n">
        <f aca="false">DATE(année,3,1)</f>
        <v>43525</v>
      </c>
      <c r="F3" s="18" t="n">
        <f aca="false">DATE(année,4,1)</f>
        <v>43556</v>
      </c>
      <c r="G3" s="18" t="n">
        <f aca="false">DATE(année,5,1)</f>
        <v>43586</v>
      </c>
      <c r="H3" s="18" t="n">
        <f aca="false">DATE(année,6,1)</f>
        <v>43617</v>
      </c>
      <c r="I3" s="18" t="n">
        <f aca="false">DATE(année,7,1)</f>
        <v>43647</v>
      </c>
      <c r="J3" s="18" t="n">
        <f aca="false">DATE(année,8,1)</f>
        <v>43678</v>
      </c>
      <c r="K3" s="18" t="n">
        <f aca="false">DATE(année,9,1)</f>
        <v>43709</v>
      </c>
      <c r="L3" s="18" t="n">
        <f aca="false">DATE(année,10,1)</f>
        <v>43739</v>
      </c>
      <c r="M3" s="18" t="n">
        <f aca="false">DATE(année,11,1)</f>
        <v>43770</v>
      </c>
      <c r="N3" s="18" t="n">
        <f aca="false">DATE(année,12,1)</f>
        <v>43800</v>
      </c>
      <c r="O3" s="19" t="s">
        <v>75</v>
      </c>
    </row>
    <row r="4" customFormat="false" ht="15" hidden="false" customHeight="false" outlineLevel="0" collapsed="false">
      <c r="B4" s="20" t="s">
        <v>11</v>
      </c>
      <c r="C4" s="17"/>
      <c r="D4" s="17"/>
      <c r="E4" s="17"/>
      <c r="F4" s="17"/>
      <c r="G4" s="17" t="n">
        <v>2</v>
      </c>
      <c r="H4" s="17"/>
      <c r="I4" s="17"/>
      <c r="J4" s="17"/>
      <c r="K4" s="17"/>
      <c r="L4" s="17"/>
      <c r="M4" s="17"/>
      <c r="N4" s="17"/>
      <c r="O4" s="17" t="n">
        <f aca="false">SUM(C4:N4)</f>
        <v>2</v>
      </c>
    </row>
    <row r="5" customFormat="false" ht="15" hidden="false" customHeight="false" outlineLevel="0" collapsed="false">
      <c r="B5" s="20" t="s">
        <v>13</v>
      </c>
      <c r="C5" s="17"/>
      <c r="D5" s="17" t="n">
        <v>1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 t="n">
        <f aca="false">SUM(C5:N5)</f>
        <v>1</v>
      </c>
    </row>
    <row r="6" customFormat="false" ht="15" hidden="false" customHeight="false" outlineLevel="0" collapsed="false">
      <c r="B6" s="20" t="s">
        <v>15</v>
      </c>
      <c r="C6" s="17" t="n">
        <v>2</v>
      </c>
      <c r="D6" s="17"/>
      <c r="E6" s="17"/>
      <c r="F6" s="17"/>
      <c r="G6" s="17"/>
      <c r="H6" s="17" t="n">
        <v>1</v>
      </c>
      <c r="I6" s="17"/>
      <c r="J6" s="17"/>
      <c r="K6" s="17"/>
      <c r="L6" s="17"/>
      <c r="M6" s="17"/>
      <c r="N6" s="17"/>
      <c r="O6" s="17" t="n">
        <f aca="false">SUM(C6:N6)</f>
        <v>3</v>
      </c>
    </row>
    <row r="7" customFormat="false" ht="15" hidden="false" customHeight="false" outlineLevel="0" collapsed="false">
      <c r="B7" s="20" t="s">
        <v>17</v>
      </c>
      <c r="C7" s="17"/>
      <c r="D7" s="17"/>
      <c r="E7" s="17"/>
      <c r="F7" s="17"/>
      <c r="G7" s="17" t="n">
        <v>2</v>
      </c>
      <c r="H7" s="17"/>
      <c r="I7" s="17"/>
      <c r="J7" s="17"/>
      <c r="K7" s="17"/>
      <c r="L7" s="17"/>
      <c r="M7" s="17"/>
      <c r="N7" s="17"/>
      <c r="O7" s="17" t="n">
        <f aca="false">SUM(C7:N7)</f>
        <v>2</v>
      </c>
    </row>
    <row r="8" customFormat="false" ht="15" hidden="false" customHeight="false" outlineLevel="0" collapsed="false">
      <c r="B8" s="20" t="s">
        <v>21</v>
      </c>
      <c r="C8" s="17" t="n">
        <v>2</v>
      </c>
      <c r="D8" s="17" t="n">
        <v>3</v>
      </c>
      <c r="E8" s="17"/>
      <c r="F8" s="17"/>
      <c r="G8" s="17"/>
      <c r="H8" s="17" t="n">
        <v>1</v>
      </c>
      <c r="I8" s="17"/>
      <c r="J8" s="17"/>
      <c r="K8" s="17"/>
      <c r="L8" s="17"/>
      <c r="M8" s="17"/>
      <c r="N8" s="17"/>
      <c r="O8" s="17" t="n">
        <f aca="false">SUM(C8:N8)</f>
        <v>6</v>
      </c>
    </row>
    <row r="9" customFormat="false" ht="15" hidden="false" customHeight="false" outlineLevel="0" collapsed="false">
      <c r="B9" s="20" t="s">
        <v>25</v>
      </c>
      <c r="C9" s="17" t="n">
        <v>1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 t="n">
        <f aca="false">SUM(C9:N9)</f>
        <v>1</v>
      </c>
    </row>
    <row r="10" customFormat="false" ht="15" hidden="false" customHeight="false" outlineLevel="0" collapsed="false">
      <c r="B10" s="20" t="s">
        <v>27</v>
      </c>
      <c r="C10" s="17"/>
      <c r="D10" s="17"/>
      <c r="E10" s="17" t="n">
        <v>5</v>
      </c>
      <c r="F10" s="17"/>
      <c r="G10" s="17"/>
      <c r="H10" s="17"/>
      <c r="I10" s="17"/>
      <c r="J10" s="17"/>
      <c r="K10" s="17"/>
      <c r="L10" s="17"/>
      <c r="M10" s="17"/>
      <c r="N10" s="17" t="n">
        <v>5</v>
      </c>
      <c r="O10" s="17" t="n">
        <f aca="false">SUM(C10:N10)</f>
        <v>10</v>
      </c>
    </row>
    <row r="11" customFormat="false" ht="15" hidden="false" customHeight="false" outlineLevel="0" collapsed="false">
      <c r="B11" s="20" t="s">
        <v>29</v>
      </c>
      <c r="C11" s="17" t="n">
        <v>3</v>
      </c>
      <c r="D11" s="17"/>
      <c r="E11" s="17"/>
      <c r="F11" s="17"/>
      <c r="G11" s="17"/>
      <c r="H11" s="17" t="n">
        <v>1</v>
      </c>
      <c r="I11" s="17"/>
      <c r="J11" s="17"/>
      <c r="K11" s="17"/>
      <c r="L11" s="17"/>
      <c r="M11" s="17"/>
      <c r="N11" s="17"/>
      <c r="O11" s="17" t="n">
        <f aca="false">SUM(C11:N11)</f>
        <v>4</v>
      </c>
    </row>
    <row r="12" customFormat="false" ht="15" hidden="false" customHeight="false" outlineLevel="0" collapsed="false">
      <c r="B12" s="20" t="s">
        <v>36</v>
      </c>
      <c r="C12" s="17"/>
      <c r="D12" s="17"/>
      <c r="E12" s="17" t="n">
        <v>5</v>
      </c>
      <c r="F12" s="17"/>
      <c r="G12" s="17"/>
      <c r="H12" s="17"/>
      <c r="I12" s="17"/>
      <c r="J12" s="17"/>
      <c r="K12" s="17"/>
      <c r="L12" s="17"/>
      <c r="M12" s="17" t="n">
        <v>1</v>
      </c>
      <c r="N12" s="17"/>
      <c r="O12" s="17" t="n">
        <f aca="false">SUM(C12:N12)</f>
        <v>6</v>
      </c>
    </row>
    <row r="13" customFormat="false" ht="15" hidden="false" customHeight="false" outlineLevel="0" collapsed="false">
      <c r="B13" s="20" t="s">
        <v>48</v>
      </c>
      <c r="C13" s="17"/>
      <c r="D13" s="17" t="n">
        <v>1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 t="n">
        <f aca="false">SUM(C13:N13)</f>
        <v>1</v>
      </c>
    </row>
    <row r="14" customFormat="false" ht="15" hidden="false" customHeight="false" outlineLevel="0" collapsed="false">
      <c r="B14" s="20" t="s">
        <v>51</v>
      </c>
      <c r="C14" s="17" t="n">
        <v>1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 t="n">
        <f aca="false">SUM(C14:N14)</f>
        <v>1</v>
      </c>
    </row>
    <row r="15" customFormat="false" ht="15" hidden="false" customHeight="false" outlineLevel="0" collapsed="false">
      <c r="B15" s="20" t="s">
        <v>58</v>
      </c>
      <c r="C15" s="17" t="n">
        <v>1</v>
      </c>
      <c r="D15" s="17"/>
      <c r="E15" s="17"/>
      <c r="F15" s="17"/>
      <c r="G15" s="17"/>
      <c r="H15" s="17"/>
      <c r="I15" s="17"/>
      <c r="J15" s="17"/>
      <c r="K15" s="17" t="n">
        <v>3</v>
      </c>
      <c r="L15" s="17"/>
      <c r="M15" s="17"/>
      <c r="N15" s="17"/>
      <c r="O15" s="17" t="n">
        <f aca="false">SUM(C15:N15)</f>
        <v>4</v>
      </c>
    </row>
    <row r="16" customFormat="false" ht="15" hidden="false" customHeight="false" outlineLevel="0" collapsed="false">
      <c r="B16" s="20" t="s">
        <v>9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 t="n">
        <f aca="false">SUM(C16:N16)</f>
        <v>0</v>
      </c>
    </row>
    <row r="17" customFormat="false" ht="15" hidden="false" customHeight="false" outlineLevel="0" collapsed="false">
      <c r="B17" s="20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 t="n">
        <f aca="false">SUM(C17:N17)</f>
        <v>0</v>
      </c>
    </row>
    <row r="18" customFormat="false" ht="15" hidden="false" customHeight="false" outlineLevel="0" collapsed="false">
      <c r="B18" s="20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 t="n">
        <f aca="false">SUM(C18:N18)</f>
        <v>0</v>
      </c>
    </row>
    <row r="19" customFormat="false" ht="15" hidden="false" customHeight="false" outlineLevel="0" collapsed="false">
      <c r="B19" s="20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 t="n">
        <f aca="false">SUM(C19:N19)</f>
        <v>0</v>
      </c>
    </row>
    <row r="20" customFormat="false" ht="15" hidden="false" customHeight="false" outlineLevel="0" collapsed="false">
      <c r="B20" s="20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 t="n">
        <f aca="false">SUM(C20:N20)</f>
        <v>0</v>
      </c>
    </row>
    <row r="21" customFormat="false" ht="15" hidden="false" customHeight="false" outlineLevel="0" collapsed="false">
      <c r="B21" s="20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 t="n">
        <f aca="false">SUM(C21:N21)</f>
        <v>0</v>
      </c>
    </row>
    <row r="22" customFormat="false" ht="15" hidden="false" customHeight="false" outlineLevel="0" collapsed="false">
      <c r="B22" s="20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 t="n">
        <f aca="false">SUM(C22:N22)</f>
        <v>0</v>
      </c>
    </row>
    <row r="23" customFormat="false" ht="15" hidden="false" customHeight="false" outlineLevel="0" collapsed="false">
      <c r="B23" s="20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 t="n">
        <f aca="false">SUM(C23:N23)</f>
        <v>0</v>
      </c>
    </row>
    <row r="24" customFormat="false" ht="15" hidden="false" customHeight="false" outlineLevel="0" collapsed="false">
      <c r="B24" s="20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 t="n">
        <f aca="false">SUM(C24:N24)</f>
        <v>0</v>
      </c>
    </row>
    <row r="25" customFormat="false" ht="15" hidden="false" customHeight="false" outlineLevel="0" collapsed="false">
      <c r="C25" s="17" t="str">
        <f aca="false">COUNT(C4:C24)&amp;" agent(s)"</f>
        <v>6 agent(s)</v>
      </c>
      <c r="D25" s="17" t="str">
        <f aca="false">COUNT(D4:D24)&amp;" agent(s)"</f>
        <v>3 agent(s)</v>
      </c>
      <c r="E25" s="17" t="str">
        <f aca="false">COUNT(E4:E24)&amp;" agent(s)"</f>
        <v>2 agent(s)</v>
      </c>
      <c r="F25" s="17" t="str">
        <f aca="false">COUNT(F4:F24)&amp;" agent(s)"</f>
        <v>0 agent(s)</v>
      </c>
      <c r="G25" s="17" t="str">
        <f aca="false">COUNT(G4:G24)&amp;" agent(s)"</f>
        <v>2 agent(s)</v>
      </c>
      <c r="H25" s="17" t="str">
        <f aca="false">COUNT(H4:H24)&amp;" agent(s)"</f>
        <v>3 agent(s)</v>
      </c>
      <c r="I25" s="17" t="str">
        <f aca="false">COUNT(I4:I24)&amp;" agent(s)"</f>
        <v>0 agent(s)</v>
      </c>
      <c r="J25" s="17" t="str">
        <f aca="false">COUNT(J4:J24)&amp;" agent(s)"</f>
        <v>0 agent(s)</v>
      </c>
      <c r="K25" s="17" t="str">
        <f aca="false">COUNT(K4:K24)&amp;" agent(s)"</f>
        <v>1 agent(s)</v>
      </c>
      <c r="L25" s="17" t="str">
        <f aca="false">COUNT(L4:L24)&amp;" agent(s)"</f>
        <v>0 agent(s)</v>
      </c>
      <c r="M25" s="17" t="str">
        <f aca="false">COUNT(M4:M24)&amp;" agent(s)"</f>
        <v>1 agent(s)</v>
      </c>
      <c r="N25" s="17" t="str">
        <f aca="false">COUNT(N4:N24)&amp;" agent(s)"</f>
        <v>1 agent(s)</v>
      </c>
      <c r="O25" s="22"/>
    </row>
    <row r="26" customFormat="false" ht="15" hidden="false" customHeight="false" outlineLevel="0" collapsed="false">
      <c r="C26" s="17" t="str">
        <f aca="false">SUM(C4:C24)&amp;" jour(s)"</f>
        <v>10 jour(s)</v>
      </c>
      <c r="D26" s="17" t="str">
        <f aca="false">SUM(D4:D24)&amp;" jour(s)"</f>
        <v>5 jour(s)</v>
      </c>
      <c r="E26" s="17" t="str">
        <f aca="false">SUM(E4:E24)&amp;" jour(s)"</f>
        <v>10 jour(s)</v>
      </c>
      <c r="F26" s="17" t="str">
        <f aca="false">SUM(F4:F24)&amp;" jour(s)"</f>
        <v>0 jour(s)</v>
      </c>
      <c r="G26" s="17" t="str">
        <f aca="false">SUM(G4:G24)&amp;" jour(s)"</f>
        <v>4 jour(s)</v>
      </c>
      <c r="H26" s="17" t="str">
        <f aca="false">SUM(H4:H24)&amp;" jour(s)"</f>
        <v>3 jour(s)</v>
      </c>
      <c r="I26" s="17" t="str">
        <f aca="false">SUM(I4:I24)&amp;" jour(s)"</f>
        <v>0 jour(s)</v>
      </c>
      <c r="J26" s="17" t="str">
        <f aca="false">SUM(J4:J24)&amp;" jour(s)"</f>
        <v>0 jour(s)</v>
      </c>
      <c r="K26" s="17" t="str">
        <f aca="false">SUM(K4:K24)&amp;" jour(s)"</f>
        <v>3 jour(s)</v>
      </c>
      <c r="L26" s="17" t="str">
        <f aca="false">SUM(L4:L24)&amp;" jour(s)"</f>
        <v>0 jour(s)</v>
      </c>
      <c r="M26" s="17" t="str">
        <f aca="false">SUM(M4:M24)&amp;" jour(s)"</f>
        <v>1 jour(s)</v>
      </c>
      <c r="N26" s="17" t="str">
        <f aca="false">SUM(N4:N24)&amp;" jour(s)"</f>
        <v>5 jour(s)</v>
      </c>
      <c r="O26" s="22" t="str">
        <f aca="false">SUM(O4:O24)&amp;" jours de formation"</f>
        <v>41 jours de formation</v>
      </c>
    </row>
  </sheetData>
  <mergeCells count="1">
    <mergeCell ref="B2:O2"/>
  </mergeCells>
  <dataValidations count="1">
    <dataValidation allowBlank="true" operator="between" showDropDown="false" showErrorMessage="true" showInputMessage="true" sqref="B4:B24" type="list">
      <formula1>choix_agent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2019-09-01T09:35:39Z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