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externalLinks/_rels/externalLink1.xml.rels" ContentType="application/vnd.openxmlformats-package.relationships+xml"/>
  <Override PartName="/xl/externalLinks/_rels/externalLink2.xml.rels" ContentType="application/vnd.openxmlformats-package.relationships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INFORMATIONS" sheetId="1" state="visible" r:id="rId2"/>
    <sheet name="Feuil2" sheetId="2" state="visible" r:id="rId3"/>
    <sheet name="Feuil3" sheetId="3" state="visible" r:id="rId4"/>
  </sheets>
  <externalReferences>
    <externalReference r:id="rId5"/>
    <externalReference r:id="rId6"/>
  </externalReferences>
  <definedNames>
    <definedName function="false" hidden="false" name="HTML_CodePage" vbProcedure="false">1252</definedName>
    <definedName function="false" hidden="false" name="HTML_Control" vbProcedure="false">{"'Feuil1'!$A$1:$F$53"}</definedName>
    <definedName function="false" hidden="false" name="HTML_Description" vbProcedure="false">""</definedName>
    <definedName function="false" hidden="false" name="HTML_Email" vbProcedure="false">""</definedName>
    <definedName function="false" hidden="false" name="HTML_Header" vbProcedure="false">"Calories"</definedName>
    <definedName function="false" hidden="false" name="HTML_LastUpdate" vbProcedure="false">"25/05/2000"</definedName>
    <definedName function="false" hidden="false" name="HTML_LineAfter" vbProcedure="false">0</definedName>
    <definedName function="false" hidden="false" name="HTML_LineBefore" vbProcedure="false">0</definedName>
    <definedName function="false" hidden="false" name="HTML_Name" vbProcedure="false">"cohen"</definedName>
    <definedName function="false" hidden="false" name="HTML_OBDlg2" vbProcedure="false">1</definedName>
    <definedName function="false" hidden="false" name="HTML_OBDlg4" vbProcedure="false">1</definedName>
    <definedName function="false" hidden="false" name="HTML_OS" vbProcedure="false">0</definedName>
    <definedName function="false" hidden="false" name="HTML_PathFile" vbProcedure="false">"D:\med19\MonHTML.htm"</definedName>
    <definedName function="false" hidden="false" name="HTML_Title" vbProcedure="false">"Calories"</definedName>
    <definedName function="false" hidden="false" name="ListeBase" vbProcedure="false">'[1]Base alimentaire'!$A$4:$A$357</definedName>
    <definedName function="false" hidden="false" name="Texture" vbProcedure="false">'[2]ALIZ-OFFICE'!$AC$85:$AC$91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<sst xmlns="http://schemas.openxmlformats.org/spreadsheetml/2006/main" count="10" uniqueCount="10">
  <si>
    <t xml:space="preserve">date pour tester : </t>
  </si>
  <si>
    <t xml:space="preserve">Date de ma commande</t>
  </si>
  <si>
    <t xml:space="preserve">Pain semaine</t>
  </si>
  <si>
    <t xml:space="preserve">Commande de pains:</t>
  </si>
  <si>
    <t xml:space="preserve">Pain week-end</t>
  </si>
  <si>
    <t xml:space="preserve">Commande de croissants:</t>
  </si>
  <si>
    <t xml:space="preserve">Croissant  (dimanche)</t>
  </si>
  <si>
    <t xml:space="preserve">Commande de pain chocolat</t>
  </si>
  <si>
    <t xml:space="preserve">Pain chocolat (fériés)</t>
  </si>
  <si>
    <t xml:space="preserve">Yaourt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</si>
</sst>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DD/MM/YY"/>
    <numFmt numFmtId="166" formatCode="[$-F800]DDDD&quot;, &quot;MMMM\ DD&quot;, &quot;YYYY"/>
    <numFmt numFmtId="167" formatCode="General"/>
  </numFmts>
  <fonts count="5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4DCE1"/>
        <bgColor rgb="FFD9D9D9"/>
      </patternFill>
    </fill>
    <fill>
      <patternFill patternType="solid">
        <fgColor rgb="FFD9D9D9"/>
        <bgColor rgb="FFF4DCE1"/>
      </patternFill>
    </fill>
    <fill>
      <patternFill patternType="solid">
        <fgColor rgb="FFFFFF00"/>
        <bgColor rgb="FFFFFF00"/>
      </patternFill>
    </fill>
  </fills>
  <borders count="8">
    <border diagonalUp="false" diagonalDown="false">
      <left/>
      <right/>
      <top/>
      <bottom/>
      <diagonal/>
    </border>
    <border diagonalUp="false" diagonalDown="false">
      <left style="medium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/>
      <right style="medium"/>
      <top/>
      <bottom style="medium"/>
      <diagonal/>
    </border>
    <border diagonalUp="false" diagonalDown="false">
      <left style="thin"/>
      <right style="thin"/>
      <top/>
      <bottom style="thin"/>
      <diagonal/>
    </border>
  </borders>
  <cellStyleXfs count="22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4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1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0" xfId="0" applyFont="true" applyBorder="false" applyAlignment="true" applyProtection="false">
      <alignment horizontal="right" vertical="center" textRotation="0" wrapText="false" indent="0" shrinkToFit="false"/>
      <protection locked="true" hidden="false"/>
    </xf>
    <xf numFmtId="165" fontId="0" fillId="2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3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0" fillId="4" borderId="3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5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3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8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2" xfId="20"/>
    <cellStyle name="Normal 3" xfId="21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4DCE1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externalLink" Target="externalLinks/externalLink1.xml"/><Relationship Id="rId6" Type="http://schemas.openxmlformats.org/officeDocument/2006/relationships/externalLink" Target="externalLinks/externalLink2.xml"/><Relationship Id="rId7" Type="http://schemas.openxmlformats.org/officeDocument/2006/relationships/sharedStrings" Target="sharedStrings.xml"/>
</Relationships>
</file>

<file path=xl/externalLinks/_rels/externalLink1.xml.rels><?xml version="1.0" encoding="UTF-8"?>
<Relationships xmlns="http://schemas.openxmlformats.org/package/2006/relationships"><Relationship Id="rId1" Type="http://schemas.openxmlformats.org/officeDocument/2006/relationships/externalLinkPath" Target="file:///R:/Users/Admin/Desktop/personnel/REPAS%20OPHELIE/2015%20-%201%20-%2006%20janvier.xlsx" TargetMode="External"/>
</Relationships>
</file>

<file path=xl/externalLinks/_rels/externalLink2.xml.rels><?xml version="1.0" encoding="UTF-8"?>
<Relationships xmlns="http://schemas.openxmlformats.org/package/2006/relationships"><Relationship Id="rId1" Type="http://schemas.openxmlformats.org/officeDocument/2006/relationships/externalLinkPath" Target="file:///R:/1%20-%20EHPAD/EHPAD%202019/10%20%20BIS%20-%20RESIDENTS%20DE%20L%20EHPAD%20-%20OCTOBRE%202019%20-%20Copie2.xlsm" TargetMode="External"/>
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Base alimentaire"/>
      <sheetName val="CALCULATEUR"/>
      <sheetName val="Valeur sur 100g"/>
      <sheetName val="Rapport Journée"/>
      <sheetName val="Justification ration"/>
      <sheetName val="Ration"/>
      <sheetName val="calcul NA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BILAN"/>
      <sheetName val="GALERNE"/>
      <sheetName val="MISTRAL"/>
      <sheetName val="ALIZEE"/>
      <sheetName val="SIRROCO"/>
      <sheetName val="TRAM"/>
      <sheetName val="JOR"/>
      <sheetName val="ZEP"/>
      <sheetName val="ALIZ-OFFICE"/>
      <sheetName val="SIR-OFFICE"/>
      <sheetName val="commande repas"/>
      <sheetName val="PRESCRIPTIO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C1:K15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G16" activeCellId="0" sqref="G16"/>
    </sheetView>
  </sheetViews>
  <sheetFormatPr defaultRowHeight="15" zeroHeight="false" outlineLevelRow="0" outlineLevelCol="0"/>
  <cols>
    <col collapsed="false" customWidth="true" hidden="false" outlineLevel="0" max="2" min="1" style="0" width="10.47"/>
    <col collapsed="false" customWidth="true" hidden="false" outlineLevel="0" max="3" min="3" style="0" width="28.28"/>
    <col collapsed="false" customWidth="true" hidden="false" outlineLevel="0" max="4" min="4" style="0" width="6.11"/>
    <col collapsed="false" customWidth="true" hidden="false" outlineLevel="0" max="6" min="5" style="0" width="10.47"/>
    <col collapsed="false" customWidth="true" hidden="false" outlineLevel="0" max="7" min="7" style="0" width="24.21"/>
    <col collapsed="false" customWidth="true" hidden="false" outlineLevel="0" max="8" min="8" style="0" width="16.24"/>
    <col collapsed="false" customWidth="true" hidden="false" outlineLevel="0" max="1025" min="9" style="0" width="10.47"/>
  </cols>
  <sheetData>
    <row r="1" customFormat="false" ht="13.8" hidden="false" customHeight="false" outlineLevel="0" collapsed="false">
      <c r="E1" s="1" t="s">
        <v>0</v>
      </c>
      <c r="F1" s="1"/>
      <c r="G1" s="2" t="n">
        <v>45496</v>
      </c>
    </row>
    <row r="2" customFormat="false" ht="13.8" hidden="false" customHeight="false" outlineLevel="0" collapsed="false">
      <c r="K2" s="3" t="n">
        <f aca="false">DATE(YEAR(IF($G$1="",$D$3,$G$1)),1,1)</f>
        <v>45292</v>
      </c>
    </row>
    <row r="3" customFormat="false" ht="13.8" hidden="false" customHeight="false" outlineLevel="0" collapsed="false">
      <c r="C3" s="4" t="s">
        <v>1</v>
      </c>
      <c r="D3" s="5" t="n">
        <f aca="true">IF($G$1="",TODAY()+1,$G$1)</f>
        <v>45496</v>
      </c>
      <c r="E3" s="5"/>
      <c r="F3" s="5"/>
      <c r="K3" s="3" t="n">
        <f aca="false">_xlfn.ORG.OPENOFFICE.EASTERSUNDAY((YEAR(IF($G$1="",$D$3,$G$1))))-2</f>
        <v>45380</v>
      </c>
    </row>
    <row r="4" customFormat="false" ht="13.8" hidden="false" customHeight="false" outlineLevel="0" collapsed="false">
      <c r="K4" s="3" t="n">
        <f aca="false">_xlfn.ORG.OPENOFFICE.EASTERSUNDAY((YEAR(IF($G$1="",$D$3,$G$1))))+1</f>
        <v>45383</v>
      </c>
    </row>
    <row r="5" customFormat="false" ht="13.8" hidden="false" customHeight="false" outlineLevel="0" collapsed="false">
      <c r="K5" s="3" t="n">
        <f aca="false">DATE(YEAR(IF($G$1="",$D$3,$G$1)),5,1)</f>
        <v>45413</v>
      </c>
    </row>
    <row r="6" customFormat="false" ht="13.8" hidden="false" customHeight="false" outlineLevel="0" collapsed="false">
      <c r="K6" s="3" t="n">
        <f aca="false">DATE(YEAR(IF($G$1="",$D$3,$G$1)),5,8)</f>
        <v>45420</v>
      </c>
    </row>
    <row r="7" customFormat="false" ht="13.8" hidden="false" customHeight="false" outlineLevel="0" collapsed="false">
      <c r="C7" s="6" t="s">
        <v>2</v>
      </c>
      <c r="D7" s="7" t="n">
        <v>13</v>
      </c>
      <c r="G7" s="0" t="s">
        <v>3</v>
      </c>
      <c r="I7" s="8" t="n">
        <f aca="false">IF(WEEKDAY(D3,2)&lt;6,D7,D8)</f>
        <v>13</v>
      </c>
      <c r="K7" s="3" t="n">
        <f aca="false">_xlfn.ORG.OPENOFFICE.EASTERSUNDAY((YEAR(IF($G$1="",$D$3,$G$1))))+50</f>
        <v>45432</v>
      </c>
    </row>
    <row r="8" customFormat="false" ht="13.8" hidden="false" customHeight="false" outlineLevel="0" collapsed="false">
      <c r="C8" s="9" t="s">
        <v>4</v>
      </c>
      <c r="D8" s="10" t="n">
        <v>12</v>
      </c>
      <c r="G8" s="0" t="s">
        <v>5</v>
      </c>
      <c r="I8" s="8" t="n">
        <f aca="false">IF(WEEKDAY(D3,2)=7,D9,0)</f>
        <v>0</v>
      </c>
      <c r="K8" s="3" t="n">
        <f aca="false">DATE(YEAR(IF($G$1="",$D$3,$G$1)),7,14)</f>
        <v>45487</v>
      </c>
    </row>
    <row r="9" customFormat="false" ht="13.8" hidden="false" customHeight="false" outlineLevel="0" collapsed="false">
      <c r="C9" s="11" t="s">
        <v>6</v>
      </c>
      <c r="D9" s="12" t="n">
        <v>30</v>
      </c>
      <c r="G9" s="0" t="s">
        <v>7</v>
      </c>
      <c r="I9" s="8" t="n">
        <f aca="false">IF(ISNUMBER(MATCH(D$3,K2:K12,0)),D10,0)</f>
        <v>0</v>
      </c>
      <c r="K9" s="3" t="n">
        <f aca="false">DATE(YEAR(IF($G$1="",$D$3,$G$1)),8,15)</f>
        <v>45519</v>
      </c>
    </row>
    <row r="10" customFormat="false" ht="13.8" hidden="false" customHeight="false" outlineLevel="0" collapsed="false">
      <c r="C10" s="13" t="s">
        <v>8</v>
      </c>
      <c r="D10" s="14" t="n">
        <v>30</v>
      </c>
      <c r="K10" s="3" t="n">
        <f aca="false">DATE(YEAR(IF($G$1="",$D$3,$G$1)),11,1)</f>
        <v>45597</v>
      </c>
    </row>
    <row r="11" customFormat="false" ht="13.8" hidden="false" customHeight="false" outlineLevel="0" collapsed="false">
      <c r="C11" s="15" t="s">
        <v>9</v>
      </c>
      <c r="D11" s="15" t="n">
        <v>10</v>
      </c>
      <c r="K11" s="3" t="n">
        <f aca="false">DATE(YEAR(IF($G$1="",$D$3,$G$1)),11,11)</f>
        <v>45607</v>
      </c>
    </row>
    <row r="12" customFormat="false" ht="13.8" hidden="false" customHeight="false" outlineLevel="0" collapsed="false">
      <c r="C12" s="16"/>
      <c r="D12" s="16"/>
      <c r="K12" s="3" t="n">
        <f aca="false">DATE(YEAR(IF($G$1="",$D$3,$G$1)),12,25)</f>
        <v>45651</v>
      </c>
    </row>
    <row r="13" customFormat="false" ht="13.8" hidden="false" customHeight="false" outlineLevel="0" collapsed="false">
      <c r="C13" s="16"/>
      <c r="D13" s="16"/>
    </row>
    <row r="14" customFormat="false" ht="13.8" hidden="false" customHeight="false" outlineLevel="0" collapsed="false">
      <c r="C14" s="16"/>
      <c r="D14" s="16"/>
    </row>
    <row r="15" customFormat="false" ht="13.8" hidden="false" customHeight="false" outlineLevel="0" collapsed="false">
      <c r="C15" s="16"/>
      <c r="D15" s="16"/>
    </row>
  </sheetData>
  <mergeCells count="2">
    <mergeCell ref="E1:F1"/>
    <mergeCell ref="D3:F3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10.47"/>
  </cols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10.47"/>
  </cols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LibreOffice/6.2.8.2$Windows_X86_64 LibreOffice_project/f82ddfca21ebc1e222a662a32b25c0c9d20169ee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2019-10-21T15:38:43Z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