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E1" sheetId="1" state="visible" r:id="rId2"/>
    <sheet name="E2" sheetId="2" state="visible" r:id="rId3"/>
    <sheet name="Convocation" sheetId="3" state="visible" r:id="rId4"/>
    <sheet name="Candidats" sheetId="4" state="visible" r:id="rId5"/>
  </sheets>
  <definedNames>
    <definedName function="false" hidden="false" name="CAND" vbProcedure="false">Candidats!$B$2:$B$53</definedName>
    <definedName function="false" hidden="false" name="COB" vbProcedure="false">Candidats!$C$2:$C$53</definedName>
    <definedName function="false" hidden="false" name="EPREUVE" vbProcedure="false">Candidats!$A$2:$A$53</definedName>
    <definedName function="false" hidden="false" localSheetId="2" name="_xlnm._FilterDatabase" vbProcedure="false">Convocation!$A$1:$E$52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<sst xmlns="http://schemas.openxmlformats.org/spreadsheetml/2006/main" count="219" uniqueCount="54">
  <si>
    <t xml:space="preserve">EPREUVE 1</t>
  </si>
  <si>
    <t xml:space="preserve">Choix du nombre de jurys</t>
  </si>
  <si>
    <t xml:space="preserve">JURY 1</t>
  </si>
  <si>
    <t xml:space="preserve">JURY 2</t>
  </si>
  <si>
    <t xml:space="preserve">JURY 3</t>
  </si>
  <si>
    <t xml:space="preserve">durée</t>
  </si>
  <si>
    <t xml:space="preserve">pause</t>
  </si>
  <si>
    <t xml:space="preserve">DEBUT</t>
  </si>
  <si>
    <t xml:space="preserve">FIN</t>
  </si>
  <si>
    <t xml:space="preserve">NOM CANDIDAT</t>
  </si>
  <si>
    <t xml:space="preserve">NOM COBAYES</t>
  </si>
  <si>
    <t xml:space="preserve">EPREUVE 2</t>
  </si>
  <si>
    <t xml:space="preserve">NOM</t>
  </si>
  <si>
    <t xml:space="preserve">Convocation 1</t>
  </si>
  <si>
    <t xml:space="preserve">Convocation 2</t>
  </si>
  <si>
    <t xml:space="preserve">début</t>
  </si>
  <si>
    <t xml:space="preserve">fin</t>
  </si>
  <si>
    <t xml:space="preserve">Abdel</t>
  </si>
  <si>
    <t xml:space="preserve">Boris</t>
  </si>
  <si>
    <t xml:space="preserve">Claude</t>
  </si>
  <si>
    <t xml:space="preserve">Daniel</t>
  </si>
  <si>
    <t xml:space="preserve">Ephraim</t>
  </si>
  <si>
    <t xml:space="preserve">Falbada</t>
  </si>
  <si>
    <t xml:space="preserve">Gregoire</t>
  </si>
  <si>
    <t xml:space="preserve">Herbert</t>
  </si>
  <si>
    <t xml:space="preserve">Isidore</t>
  </si>
  <si>
    <t xml:space="preserve">John</t>
  </si>
  <si>
    <t xml:space="preserve">Karl</t>
  </si>
  <si>
    <t xml:space="preserve">Mohamed</t>
  </si>
  <si>
    <t xml:space="preserve">Oswald</t>
  </si>
  <si>
    <t xml:space="preserve">Pricilla</t>
  </si>
  <si>
    <t xml:space="preserve">Quentin</t>
  </si>
  <si>
    <t xml:space="preserve">Rose</t>
  </si>
  <si>
    <t xml:space="preserve">Souraya</t>
  </si>
  <si>
    <t xml:space="preserve">Theodule</t>
  </si>
  <si>
    <t xml:space="preserve">Ursula</t>
  </si>
  <si>
    <t xml:space="preserve">Victoire</t>
  </si>
  <si>
    <t xml:space="preserve">William</t>
  </si>
  <si>
    <t xml:space="preserve">Xaviere</t>
  </si>
  <si>
    <t xml:space="preserve">Yolande</t>
  </si>
  <si>
    <t xml:space="preserve">Zaina</t>
  </si>
  <si>
    <t xml:space="preserve">EPREUVE</t>
  </si>
  <si>
    <t xml:space="preserve">CAND</t>
  </si>
  <si>
    <t xml:space="preserve">COB</t>
  </si>
  <si>
    <t xml:space="preserve">E1</t>
  </si>
  <si>
    <t xml:space="preserve">J1E1</t>
  </si>
  <si>
    <t xml:space="preserve">J2E1</t>
  </si>
  <si>
    <t xml:space="preserve">J3E1</t>
  </si>
  <si>
    <t xml:space="preserve">E2</t>
  </si>
  <si>
    <t xml:space="preserve">J1E2</t>
  </si>
  <si>
    <t xml:space="preserve">J2E2</t>
  </si>
  <si>
    <t xml:space="preserve">J3E2</t>
  </si>
  <si>
    <t xml:space="preserve">Luc</t>
  </si>
  <si>
    <t xml:space="preserve">Natacha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</si>
</sst>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HH:MM"/>
    <numFmt numFmtId="166" formatCode="#,##0.00"/>
    <numFmt numFmtId="167" formatCode="# ??/1440"/>
    <numFmt numFmtId="168" formatCode="#,##0"/>
  </numFmts>
  <fonts count="8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0"/>
      <charset val="1"/>
    </font>
    <font>
      <sz val="12"/>
      <color rgb="FFFFFFFF"/>
      <name val="Calibri"/>
      <family val="2"/>
      <charset val="1"/>
    </font>
    <font>
      <sz val="4"/>
      <color rgb="FF000000"/>
      <name val="Calibri"/>
      <family val="2"/>
      <charset val="1"/>
    </font>
    <font>
      <sz val="6"/>
      <color rgb="FF000000"/>
      <name val="Arial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F79646"/>
        <bgColor rgb="FFFF8080"/>
      </patternFill>
    </fill>
    <fill>
      <patternFill patternType="solid">
        <fgColor rgb="FFC0504D"/>
        <bgColor rgb="FF993366"/>
      </patternFill>
    </fill>
    <fill>
      <patternFill patternType="solid">
        <fgColor rgb="FFFDEADA"/>
        <bgColor rgb="FFFFFFFF"/>
      </patternFill>
    </fill>
    <fill>
      <patternFill patternType="solid">
        <fgColor rgb="FF4BACC6"/>
        <bgColor rgb="FF339966"/>
      </patternFill>
    </fill>
    <fill>
      <patternFill patternType="solid">
        <fgColor rgb="FF9BBB59"/>
        <bgColor rgb="FF969696"/>
      </patternFill>
    </fill>
    <fill>
      <patternFill patternType="solid">
        <fgColor rgb="FFD9D9D9"/>
        <bgColor rgb="FFFDEADA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1" shrinkToFit="false"/>
      <protection locked="true" hidden="false"/>
    </xf>
    <xf numFmtId="165" fontId="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6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7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7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1"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C0504D"/>
      <rgbColor rgb="FFFDEADA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4BACC6"/>
      <rgbColor rgb="FF9BBB59"/>
      <rgbColor rgb="FFFFCC00"/>
      <rgbColor rgb="FFF79646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3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" activeCellId="0" sqref="G2"/>
    </sheetView>
  </sheetViews>
  <sheetFormatPr defaultRowHeight="15" zeroHeight="false" outlineLevelRow="0" outlineLevelCol="0"/>
  <cols>
    <col collapsed="false" customWidth="true" hidden="false" outlineLevel="0" max="2" min="1" style="1" width="6.71"/>
    <col collapsed="false" customWidth="true" hidden="false" outlineLevel="0" max="3" min="3" style="2" width="6.71"/>
    <col collapsed="false" customWidth="true" hidden="false" outlineLevel="0" max="4" min="4" style="2" width="7.13"/>
    <col collapsed="false" customWidth="true" hidden="false" outlineLevel="0" max="5" min="5" style="2" width="5.99"/>
    <col collapsed="false" customWidth="true" hidden="false" outlineLevel="0" max="6" min="6" style="2" width="14.98"/>
    <col collapsed="false" customWidth="true" hidden="false" outlineLevel="0" max="7" min="7" style="2" width="13.84"/>
    <col collapsed="false" customWidth="true" hidden="false" outlineLevel="0" max="8" min="8" style="2" width="2.53"/>
    <col collapsed="false" customWidth="true" hidden="false" outlineLevel="0" max="9" min="9" style="2" width="7.13"/>
    <col collapsed="false" customWidth="true" hidden="false" outlineLevel="0" max="10" min="10" style="2" width="5.99"/>
    <col collapsed="false" customWidth="true" hidden="false" outlineLevel="0" max="11" min="11" style="2" width="14.98"/>
    <col collapsed="false" customWidth="true" hidden="false" outlineLevel="0" max="12" min="12" style="2" width="13.84"/>
    <col collapsed="false" customWidth="true" hidden="false" outlineLevel="0" max="13" min="13" style="2" width="2.53"/>
    <col collapsed="false" customWidth="true" hidden="false" outlineLevel="0" max="14" min="14" style="2" width="7.13"/>
    <col collapsed="false" customWidth="true" hidden="false" outlineLevel="0" max="15" min="15" style="2" width="5.99"/>
    <col collapsed="false" customWidth="true" hidden="false" outlineLevel="0" max="16" min="16" style="2" width="14.98"/>
    <col collapsed="false" customWidth="true" hidden="false" outlineLevel="0" max="17" min="17" style="2" width="13.84"/>
    <col collapsed="false" customWidth="true" hidden="false" outlineLevel="0" max="1025" min="18" style="2" width="10.5"/>
  </cols>
  <sheetData>
    <row r="1" customFormat="false" ht="29.15" hidden="false" customHeight="false" outlineLevel="0" collapsed="false">
      <c r="A1" s="3" t="s">
        <v>0</v>
      </c>
      <c r="B1" s="3"/>
      <c r="C1" s="3"/>
      <c r="F1" s="4" t="s">
        <v>1</v>
      </c>
      <c r="G1" s="5" t="n">
        <v>3</v>
      </c>
    </row>
    <row r="3" customFormat="false" ht="15" hidden="false" customHeight="false" outlineLevel="0" collapsed="false">
      <c r="A3" s="6" t="str">
        <f aca="false">Candidats!E2&amp;" candidats inscrit à l'épreuve 1"</f>
        <v>19 candidats inscrit à l'épreuve 1</v>
      </c>
      <c r="B3" s="6"/>
      <c r="C3" s="6"/>
    </row>
    <row r="4" customFormat="false" ht="15" hidden="false" customHeight="false" outlineLevel="0" collapsed="false">
      <c r="A4" s="6"/>
      <c r="B4" s="6"/>
      <c r="C4" s="6"/>
    </row>
    <row r="5" customFormat="false" ht="25" hidden="false" customHeight="true" outlineLevel="0" collapsed="false">
      <c r="D5" s="7" t="s">
        <v>2</v>
      </c>
      <c r="E5" s="7"/>
      <c r="F5" s="7"/>
      <c r="G5" s="7"/>
      <c r="I5" s="7" t="s">
        <v>3</v>
      </c>
      <c r="J5" s="7"/>
      <c r="K5" s="7"/>
      <c r="L5" s="7"/>
      <c r="N5" s="7" t="s">
        <v>4</v>
      </c>
      <c r="O5" s="7"/>
      <c r="P5" s="7"/>
      <c r="Q5" s="7"/>
    </row>
    <row r="6" customFormat="false" ht="15" hidden="false" customHeight="false" outlineLevel="0" collapsed="false">
      <c r="A6" s="8" t="s">
        <v>5</v>
      </c>
      <c r="B6" s="8" t="s">
        <v>6</v>
      </c>
      <c r="D6" s="9" t="s">
        <v>7</v>
      </c>
      <c r="E6" s="9" t="s">
        <v>8</v>
      </c>
      <c r="F6" s="10" t="s">
        <v>9</v>
      </c>
      <c r="G6" s="11" t="s">
        <v>10</v>
      </c>
      <c r="H6" s="12"/>
      <c r="I6" s="9" t="s">
        <v>7</v>
      </c>
      <c r="J6" s="9" t="s">
        <v>8</v>
      </c>
      <c r="K6" s="10" t="s">
        <v>9</v>
      </c>
      <c r="L6" s="11" t="s">
        <v>10</v>
      </c>
      <c r="N6" s="9" t="s">
        <v>7</v>
      </c>
      <c r="O6" s="9" t="s">
        <v>8</v>
      </c>
      <c r="P6" s="10" t="s">
        <v>9</v>
      </c>
      <c r="Q6" s="11" t="s">
        <v>10</v>
      </c>
    </row>
    <row r="7" customFormat="false" ht="15" hidden="false" customHeight="false" outlineLevel="0" collapsed="false">
      <c r="A7" s="13" t="n">
        <v>0.0208333333333333</v>
      </c>
      <c r="B7" s="13" t="n">
        <v>0.00347222222222222</v>
      </c>
      <c r="D7" s="13" t="n">
        <v>0.375</v>
      </c>
      <c r="E7" s="14" t="n">
        <f aca="false">IF(F7="","",D7+$A$7)</f>
        <v>0.395833333333333</v>
      </c>
      <c r="F7" s="8" t="str">
        <f aca="true">IF(ISERROR(SMALL(Candidats!$K$2:$K$27,ROW()-6)),"",INDIRECT("Candidats!$n"&amp;SMALL(Candidats!$K$2:$K$27,ROW()-6)))</f>
        <v>Isidore</v>
      </c>
      <c r="G7" s="8" t="str">
        <f aca="true">IF(ISERROR(SMALL(Candidats!$K$2:$K$27,ROW()-6)),"",INDIRECT("Candidats!$o"&amp;SMALL(Candidats!$K$2:$K$27,ROW()-6)))</f>
        <v>Ephraim</v>
      </c>
      <c r="H7" s="15" t="n">
        <f aca="false">IF(F7="","",D7)</f>
        <v>0.375</v>
      </c>
      <c r="I7" s="13" t="n">
        <v>0.375</v>
      </c>
      <c r="J7" s="14" t="n">
        <f aca="false">IF(K7="","",I7+$A$7)</f>
        <v>0.395833333333333</v>
      </c>
      <c r="K7" s="8" t="str">
        <f aca="true">IF(ISERROR(SMALL(Candidats!$L$2:$L$27,ROW()-6)),"",INDIRECT("Candidats!$n"&amp;SMALL(Candidats!$L$2:$L$27,ROW()-6)))</f>
        <v>Claude</v>
      </c>
      <c r="L7" s="8" t="str">
        <f aca="true">IF(ISERROR(SMALL(Candidats!$L$2:$L$27,ROW()-6)),"",INDIRECT("Candidats!$o"&amp;SMALL(Candidats!$L$2:$L$27,ROW()-6)))</f>
        <v>John</v>
      </c>
      <c r="M7" s="15" t="n">
        <f aca="false">IF(K7="","",I7)</f>
        <v>0.375</v>
      </c>
      <c r="N7" s="13" t="n">
        <v>0.375</v>
      </c>
      <c r="O7" s="14" t="n">
        <f aca="false">IF(P7="","",N7+$A$7)</f>
        <v>0.395833333333333</v>
      </c>
      <c r="P7" s="16" t="str">
        <f aca="true">IF(ISERROR(SMALL(Candidats!$M$2:$M$27,ROW()-6)),"",INDIRECT("Candidats!$n"&amp;SMALL(Candidats!$M$2:$M$27,ROW()-6)))</f>
        <v>Abdel</v>
      </c>
      <c r="Q7" s="8" t="str">
        <f aca="true">IF(ISERROR(SMALL(Candidats!$M$2:$M$27,ROW()-6)),"",INDIRECT("Candidats!$o"&amp;SMALL(Candidats!$M$2:$M$27,ROW()-6)))</f>
        <v>Luc</v>
      </c>
      <c r="R7" s="15" t="n">
        <f aca="false">IF(P7="","",N7)</f>
        <v>0.375</v>
      </c>
    </row>
    <row r="8" customFormat="false" ht="15" hidden="false" customHeight="false" outlineLevel="0" collapsed="false">
      <c r="A8" s="12"/>
      <c r="B8" s="12"/>
      <c r="D8" s="14" t="n">
        <f aca="false">IF(F8="","",E7+$B$7)</f>
        <v>0.399305555555555</v>
      </c>
      <c r="E8" s="14" t="n">
        <f aca="false">IF(F8="","",D8+$A$7)</f>
        <v>0.420138888888889</v>
      </c>
      <c r="F8" s="8" t="str">
        <f aca="true">IF(ISERROR(SMALL(Candidats!$K$2:$K$27,ROW()-6)),"",INDIRECT("Candidats!$n"&amp;SMALL(Candidats!$K$2:$K$27,ROW()-6)))</f>
        <v>Karl</v>
      </c>
      <c r="G8" s="8" t="str">
        <f aca="true">IF(ISERROR(SMALL(Candidats!$K$2:$K$27,ROW()-6)),"",INDIRECT("Candidats!$o"&amp;SMALL(Candidats!$K$2:$K$27,ROW()-6)))</f>
        <v>Natacha</v>
      </c>
      <c r="H8" s="15"/>
      <c r="I8" s="14" t="n">
        <f aca="false">IF(K8="","",J7+$B$7)</f>
        <v>0.399305555555555</v>
      </c>
      <c r="J8" s="14" t="n">
        <f aca="false">IF(K8="","",I8+$A$7)</f>
        <v>0.420138888888889</v>
      </c>
      <c r="K8" s="8" t="str">
        <f aca="true">IF(ISERROR(SMALL(Candidats!$L$2:$L$27,ROW()-6)),"",INDIRECT("Candidats!$n"&amp;SMALL(Candidats!$L$2:$L$27,ROW()-6)))</f>
        <v>Souraya</v>
      </c>
      <c r="L8" s="8" t="str">
        <f aca="true">IF(ISERROR(SMALL(Candidats!$L$2:$L$27,ROW()-6)),"",INDIRECT("Candidats!$o"&amp;SMALL(Candidats!$L$2:$L$27,ROW()-6)))</f>
        <v>Oswald</v>
      </c>
      <c r="M8" s="15"/>
      <c r="N8" s="14" t="n">
        <f aca="false">IF(P8="","",O7+$B$7)</f>
        <v>0.399305555555555</v>
      </c>
      <c r="O8" s="14" t="n">
        <f aca="false">IF(P8="","",N8+$A$7)</f>
        <v>0.420138888888889</v>
      </c>
      <c r="P8" s="16" t="str">
        <f aca="true">IF(ISERROR(SMALL(Candidats!$M$2:$M$27,ROW()-6)),"",INDIRECT("Candidats!$n"&amp;SMALL(Candidats!$M$2:$M$27,ROW()-6)))</f>
        <v>William</v>
      </c>
      <c r="Q8" s="8" t="str">
        <f aca="true">IF(ISERROR(SMALL(Candidats!$M$2:$M$27,ROW()-6)),"",INDIRECT("Candidats!$o"&amp;SMALL(Candidats!$M$2:$M$27,ROW()-6)))</f>
        <v>Rose</v>
      </c>
      <c r="R8" s="15"/>
    </row>
    <row r="9" customFormat="false" ht="15" hidden="false" customHeight="false" outlineLevel="0" collapsed="false">
      <c r="A9" s="12"/>
      <c r="B9" s="12"/>
      <c r="D9" s="14" t="n">
        <f aca="false">IF(F9="","",E8+$B$7)</f>
        <v>0.423611111111111</v>
      </c>
      <c r="E9" s="14" t="n">
        <f aca="false">IF(F9="","",D9+$A$7)</f>
        <v>0.444444444444444</v>
      </c>
      <c r="F9" s="8" t="str">
        <f aca="true">IF(ISERROR(SMALL(Candidats!$K$2:$K$27,ROW()-6)),"",INDIRECT("Candidats!$n"&amp;SMALL(Candidats!$K$2:$K$27,ROW()-6)))</f>
        <v>Mohamed</v>
      </c>
      <c r="G9" s="8" t="str">
        <f aca="true">IF(ISERROR(SMALL(Candidats!$K$2:$K$27,ROW()-6)),"",INDIRECT("Candidats!$o"&amp;SMALL(Candidats!$K$2:$K$27,ROW()-6)))</f>
        <v>Xaviere</v>
      </c>
      <c r="H9" s="15"/>
      <c r="I9" s="14" t="n">
        <f aca="false">IF(K9="","",J8+$B$7)</f>
        <v>0.423611111111111</v>
      </c>
      <c r="J9" s="14" t="n">
        <f aca="false">IF(K9="","",I9+$A$7)</f>
        <v>0.444444444444444</v>
      </c>
      <c r="K9" s="8" t="str">
        <f aca="true">IF(ISERROR(SMALL(Candidats!$L$2:$L$27,ROW()-6)),"",INDIRECT("Candidats!$n"&amp;SMALL(Candidats!$L$2:$L$27,ROW()-6)))</f>
        <v>Pricilla</v>
      </c>
      <c r="L9" s="8" t="str">
        <f aca="true">IF(ISERROR(SMALL(Candidats!$L$2:$L$27,ROW()-6)),"",INDIRECT("Candidats!$o"&amp;SMALL(Candidats!$L$2:$L$27,ROW()-6)))</f>
        <v>Ephraim</v>
      </c>
      <c r="M9" s="15"/>
      <c r="N9" s="14" t="n">
        <f aca="false">IF(P9="","",O8+$B$7)</f>
        <v>0.423611111111111</v>
      </c>
      <c r="O9" s="14" t="n">
        <f aca="false">IF(P9="","",N9+$A$7)</f>
        <v>0.444444444444444</v>
      </c>
      <c r="P9" s="16" t="str">
        <f aca="true">IF(ISERROR(SMALL(Candidats!$M$2:$M$27,ROW()-6)),"",INDIRECT("Candidats!$n"&amp;SMALL(Candidats!$M$2:$M$27,ROW()-6)))</f>
        <v>Herbert</v>
      </c>
      <c r="Q9" s="8" t="str">
        <f aca="true">IF(ISERROR(SMALL(Candidats!$M$2:$M$27,ROW()-6)),"",INDIRECT("Candidats!$o"&amp;SMALL(Candidats!$M$2:$M$27,ROW()-6)))</f>
        <v>John</v>
      </c>
      <c r="R9" s="15"/>
    </row>
    <row r="10" customFormat="false" ht="15" hidden="false" customHeight="false" outlineLevel="0" collapsed="false">
      <c r="A10" s="12"/>
      <c r="B10" s="12"/>
      <c r="C10" s="17"/>
      <c r="D10" s="14" t="n">
        <f aca="false">IF(F10="","",E9+$B$7)</f>
        <v>0.447916666666667</v>
      </c>
      <c r="E10" s="14" t="n">
        <f aca="false">IF(F10="","",D10+$A$7)</f>
        <v>0.46875</v>
      </c>
      <c r="F10" s="8" t="str">
        <f aca="true">IF(ISERROR(SMALL(Candidats!$K$2:$K$27,ROW()-6)),"",INDIRECT("Candidats!$n"&amp;SMALL(Candidats!$K$2:$K$27,ROW()-6)))</f>
        <v>Ursula</v>
      </c>
      <c r="G10" s="8" t="str">
        <f aca="true">IF(ISERROR(SMALL(Candidats!$K$2:$K$27,ROW()-6)),"",INDIRECT("Candidats!$o"&amp;SMALL(Candidats!$K$2:$K$27,ROW()-6)))</f>
        <v>Luc</v>
      </c>
      <c r="H10" s="15"/>
      <c r="I10" s="14" t="n">
        <f aca="false">IF(K10="","",J9+$B$7)</f>
        <v>0.447916666666667</v>
      </c>
      <c r="J10" s="14" t="n">
        <f aca="false">IF(K10="","",I10+$A$7)</f>
        <v>0.46875</v>
      </c>
      <c r="K10" s="8" t="str">
        <f aca="true">IF(ISERROR(SMALL(Candidats!$L$2:$L$27,ROW()-6)),"",INDIRECT("Candidats!$n"&amp;SMALL(Candidats!$L$2:$L$27,ROW()-6)))</f>
        <v>Boris</v>
      </c>
      <c r="L10" s="8" t="str">
        <f aca="true">IF(ISERROR(SMALL(Candidats!$L$2:$L$27,ROW()-6)),"",INDIRECT("Candidats!$o"&amp;SMALL(Candidats!$L$2:$L$27,ROW()-6)))</f>
        <v>Natacha</v>
      </c>
      <c r="M10" s="15"/>
      <c r="N10" s="14" t="n">
        <f aca="false">IF(P10="","",O9+$B$7)</f>
        <v>0.447916666666667</v>
      </c>
      <c r="O10" s="14" t="n">
        <f aca="false">IF(P10="","",N10+$A$7)</f>
        <v>0.46875</v>
      </c>
      <c r="P10" s="16" t="str">
        <f aca="true">IF(ISERROR(SMALL(Candidats!$M$2:$M$27,ROW()-6)),"",INDIRECT("Candidats!$n"&amp;SMALL(Candidats!$M$2:$M$27,ROW()-6)))</f>
        <v>Falbada</v>
      </c>
      <c r="Q10" s="8" t="str">
        <f aca="true">IF(ISERROR(SMALL(Candidats!$M$2:$M$27,ROW()-6)),"",INDIRECT("Candidats!$o"&amp;SMALL(Candidats!$M$2:$M$27,ROW()-6)))</f>
        <v>Oswald</v>
      </c>
      <c r="R10" s="15"/>
    </row>
    <row r="11" customFormat="false" ht="15" hidden="false" customHeight="false" outlineLevel="0" collapsed="false">
      <c r="A11" s="12"/>
      <c r="B11" s="12"/>
      <c r="C11" s="17"/>
      <c r="D11" s="14" t="n">
        <f aca="false">IF(F11="","",E10+$B$7)</f>
        <v>0.472222222222222</v>
      </c>
      <c r="E11" s="14" t="n">
        <f aca="false">IF(F11="","",D11+$A$7)</f>
        <v>0.493055555555555</v>
      </c>
      <c r="F11" s="8" t="str">
        <f aca="true">IF(ISERROR(SMALL(Candidats!$K$2:$K$27,ROW()-6)),"",INDIRECT("Candidats!$n"&amp;SMALL(Candidats!$K$2:$K$27,ROW()-6)))</f>
        <v>Quentin</v>
      </c>
      <c r="G11" s="8" t="str">
        <f aca="true">IF(ISERROR(SMALL(Candidats!$K$2:$K$27,ROW()-6)),"",INDIRECT("Candidats!$o"&amp;SMALL(Candidats!$K$2:$K$27,ROW()-6)))</f>
        <v>Rose</v>
      </c>
      <c r="H11" s="15"/>
      <c r="I11" s="14" t="n">
        <f aca="false">IF(K11="","",J10+$B$7)</f>
        <v>0.472222222222222</v>
      </c>
      <c r="J11" s="14" t="n">
        <f aca="false">IF(K11="","",I11+$A$7)</f>
        <v>0.493055555555555</v>
      </c>
      <c r="K11" s="8" t="str">
        <f aca="true">IF(ISERROR(SMALL(Candidats!$L$2:$L$27,ROW()-6)),"",INDIRECT("Candidats!$n"&amp;SMALL(Candidats!$L$2:$L$27,ROW()-6)))</f>
        <v>Zaina</v>
      </c>
      <c r="L11" s="8" t="str">
        <f aca="true">IF(ISERROR(SMALL(Candidats!$L$2:$L$27,ROW()-6)),"",INDIRECT("Candidats!$o"&amp;SMALL(Candidats!$L$2:$L$27,ROW()-6)))</f>
        <v>Xaviere</v>
      </c>
      <c r="M11" s="15"/>
      <c r="N11" s="14" t="n">
        <f aca="false">IF(P11="","",O10+$B$7)</f>
        <v>0.472222222222222</v>
      </c>
      <c r="O11" s="14" t="n">
        <f aca="false">IF(P11="","",N11+$A$7)</f>
        <v>0.493055555555555</v>
      </c>
      <c r="P11" s="16" t="str">
        <f aca="true">IF(ISERROR(SMALL(Candidats!$M$2:$M$27,ROW()-6)),"",INDIRECT("Candidats!$n"&amp;SMALL(Candidats!$M$2:$M$27,ROW()-6)))</f>
        <v>Gregoire</v>
      </c>
      <c r="Q11" s="8" t="str">
        <f aca="true">IF(ISERROR(SMALL(Candidats!$M$2:$M$27,ROW()-6)),"",INDIRECT("Candidats!$o"&amp;SMALL(Candidats!$M$2:$M$27,ROW()-6)))</f>
        <v>Ephraim</v>
      </c>
      <c r="R11" s="15"/>
    </row>
    <row r="12" customFormat="false" ht="15" hidden="false" customHeight="false" outlineLevel="0" collapsed="false">
      <c r="A12" s="12"/>
      <c r="B12" s="12"/>
      <c r="D12" s="14" t="n">
        <f aca="false">IF(F12="","",E11+$B$7)</f>
        <v>0.496527777777778</v>
      </c>
      <c r="E12" s="14" t="n">
        <f aca="false">IF(F12="","",D12+$A$7)</f>
        <v>0.517361111111111</v>
      </c>
      <c r="F12" s="8" t="str">
        <f aca="true">IF(ISERROR(SMALL(Candidats!$K$2:$K$27,ROW()-6)),"",INDIRECT("Candidats!$n"&amp;SMALL(Candidats!$K$2:$K$27,ROW()-6)))</f>
        <v>Victoire</v>
      </c>
      <c r="G12" s="8" t="str">
        <f aca="true">IF(ISERROR(SMALL(Candidats!$K$2:$K$27,ROW()-6)),"",INDIRECT("Candidats!$o"&amp;SMALL(Candidats!$K$2:$K$27,ROW()-6)))</f>
        <v>John</v>
      </c>
      <c r="H12" s="15"/>
      <c r="I12" s="14" t="n">
        <f aca="false">IF(K12="","",J11+$B$7)</f>
        <v>0.496527777777778</v>
      </c>
      <c r="J12" s="14" t="n">
        <f aca="false">IF(K12="","",I12+$A$7)</f>
        <v>0.517361111111111</v>
      </c>
      <c r="K12" s="8" t="str">
        <f aca="true">IF(ISERROR(SMALL(Candidats!$L$2:$L$27,ROW()-6)),"",INDIRECT("Candidats!$n"&amp;SMALL(Candidats!$L$2:$L$27,ROW()-6)))</f>
        <v>Yolande</v>
      </c>
      <c r="L12" s="8" t="str">
        <f aca="true">IF(ISERROR(SMALL(Candidats!$L$2:$L$27,ROW()-6)),"",INDIRECT("Candidats!$o"&amp;SMALL(Candidats!$L$2:$L$27,ROW()-6)))</f>
        <v>Luc</v>
      </c>
      <c r="M12" s="15"/>
      <c r="N12" s="14" t="n">
        <f aca="false">IF(P12="","",O11+$B$7)</f>
        <v>0.496527777777778</v>
      </c>
      <c r="O12" s="14" t="n">
        <f aca="false">IF(P12="","",N12+$A$7)</f>
        <v>0.517361111111111</v>
      </c>
      <c r="P12" s="16" t="str">
        <f aca="true">IF(ISERROR(SMALL(Candidats!$M$2:$M$27,ROW()-6)),"",INDIRECT("Candidats!$n"&amp;SMALL(Candidats!$M$2:$M$27,ROW()-6)))</f>
        <v>Theodule</v>
      </c>
      <c r="Q12" s="8" t="str">
        <f aca="true">IF(ISERROR(SMALL(Candidats!$M$2:$M$27,ROW()-6)),"",INDIRECT("Candidats!$o"&amp;SMALL(Candidats!$M$2:$M$27,ROW()-6)))</f>
        <v>Natacha</v>
      </c>
      <c r="R12" s="15"/>
    </row>
    <row r="13" customFormat="false" ht="15" hidden="false" customHeight="false" outlineLevel="0" collapsed="false">
      <c r="A13" s="12"/>
      <c r="B13" s="12"/>
      <c r="D13" s="14" t="n">
        <f aca="false">IF(F13="","",E12+$B$7)</f>
        <v>0.520833333333333</v>
      </c>
      <c r="E13" s="14" t="n">
        <f aca="false">IF(F13="","",D13+$A$7)</f>
        <v>0.541666666666666</v>
      </c>
      <c r="F13" s="8" t="str">
        <f aca="true">IF(ISERROR(SMALL(Candidats!$K$2:$K$27,ROW()-6)),"",INDIRECT("Candidats!$n"&amp;SMALL(Candidats!$K$2:$K$27,ROW()-6)))</f>
        <v>Daniel</v>
      </c>
      <c r="G13" s="8" t="str">
        <f aca="true">IF(ISERROR(SMALL(Candidats!$K$2:$K$27,ROW()-6)),"",INDIRECT("Candidats!$o"&amp;SMALL(Candidats!$K$2:$K$27,ROW()-6)))</f>
        <v>Oswald</v>
      </c>
      <c r="H13" s="15"/>
      <c r="I13" s="14" t="str">
        <f aca="false">IF(K13="","",J12+$B$7)</f>
        <v/>
      </c>
      <c r="J13" s="14" t="str">
        <f aca="false">IF(K13="","",I13+$A$7)</f>
        <v/>
      </c>
      <c r="K13" s="8" t="str">
        <f aca="true">IF(ISERROR(SMALL(Candidats!$L$2:$L$27,ROW()-6)),"",INDIRECT("Candidats!$n"&amp;SMALL(Candidats!$L$2:$L$27,ROW()-6)))</f>
        <v/>
      </c>
      <c r="L13" s="8" t="str">
        <f aca="true">IF(ISERROR(SMALL(Candidats!$L$2:$L$27,ROW()-6)),"",INDIRECT("Candidats!$o"&amp;SMALL(Candidats!$L$2:$L$27,ROW()-6)))</f>
        <v/>
      </c>
      <c r="M13" s="15"/>
      <c r="N13" s="14" t="str">
        <f aca="false">IF(P13="","",O12+$B$7)</f>
        <v/>
      </c>
      <c r="O13" s="14" t="str">
        <f aca="false">IF(P13="","",N13+$A$7)</f>
        <v/>
      </c>
      <c r="P13" s="16" t="str">
        <f aca="true">IF(ISERROR(SMALL(Candidats!$M$2:$M$27,ROW()-6)),"",INDIRECT("Candidats!$n"&amp;SMALL(Candidats!$M$2:$M$27,ROW()-6)))</f>
        <v/>
      </c>
      <c r="Q13" s="8" t="str">
        <f aca="true">IF(ISERROR(SMALL(Candidats!$M$2:$M$27,ROW()-6)),"",INDIRECT("Candidats!$o"&amp;SMALL(Candidats!$M$2:$M$27,ROW()-6)))</f>
        <v/>
      </c>
      <c r="R13" s="15"/>
    </row>
    <row r="14" customFormat="false" ht="15" hidden="false" customHeight="false" outlineLevel="0" collapsed="false">
      <c r="A14" s="12"/>
      <c r="B14" s="12"/>
      <c r="D14" s="14" t="str">
        <f aca="false">IF(F14="","",E13+$B$7)</f>
        <v/>
      </c>
      <c r="E14" s="14" t="str">
        <f aca="false">IF(F14="","",D14+$A$7)</f>
        <v/>
      </c>
      <c r="F14" s="8" t="str">
        <f aca="true">IF(ISERROR(SMALL(Candidats!$K$2:$K$27,ROW()-6)),"",INDIRECT("Candidats!$n"&amp;SMALL(Candidats!$K$2:$K$27,ROW()-6)))</f>
        <v/>
      </c>
      <c r="G14" s="8" t="str">
        <f aca="true">IF(ISERROR(SMALL(Candidats!$K$2:$K$27,ROW()-6)),"",INDIRECT("Candidats!$o"&amp;SMALL(Candidats!$K$2:$K$27,ROW()-6)))</f>
        <v/>
      </c>
      <c r="H14" s="15"/>
      <c r="I14" s="14" t="str">
        <f aca="false">IF(K14="","",J13+$B$7)</f>
        <v/>
      </c>
      <c r="J14" s="14" t="str">
        <f aca="false">IF(K14="","",I14+$A$7)</f>
        <v/>
      </c>
      <c r="K14" s="8" t="str">
        <f aca="true">IF(ISERROR(SMALL(Candidats!$L$2:$L$27,ROW()-6)),"",INDIRECT("Candidats!$n"&amp;SMALL(Candidats!$L$2:$L$27,ROW()-6)))</f>
        <v/>
      </c>
      <c r="L14" s="8" t="str">
        <f aca="true">IF(ISERROR(SMALL(Candidats!$L$2:$L$27,ROW()-6)),"",INDIRECT("Candidats!$o"&amp;SMALL(Candidats!$L$2:$L$27,ROW()-6)))</f>
        <v/>
      </c>
      <c r="M14" s="15"/>
      <c r="N14" s="14" t="str">
        <f aca="false">IF(P14="","",O13+$B$7)</f>
        <v/>
      </c>
      <c r="O14" s="14" t="str">
        <f aca="false">IF(P14="","",N14+$A$7)</f>
        <v/>
      </c>
      <c r="P14" s="16" t="str">
        <f aca="true">IF(ISERROR(SMALL(Candidats!$M$2:$M$27,ROW()-6)),"",INDIRECT("Candidats!$n"&amp;SMALL(Candidats!$M$2:$M$27,ROW()-6)))</f>
        <v/>
      </c>
      <c r="Q14" s="8" t="str">
        <f aca="true">IF(ISERROR(SMALL(Candidats!$M$2:$M$27,ROW()-6)),"",INDIRECT("Candidats!$o"&amp;SMALL(Candidats!$M$2:$M$27,ROW()-6)))</f>
        <v/>
      </c>
      <c r="R14" s="15"/>
    </row>
    <row r="15" customFormat="false" ht="15" hidden="false" customHeight="false" outlineLevel="0" collapsed="false">
      <c r="A15" s="12"/>
      <c r="B15" s="12"/>
      <c r="D15" s="14" t="str">
        <f aca="false">IF(F15="","",E14+$B$7)</f>
        <v/>
      </c>
      <c r="E15" s="14" t="str">
        <f aca="false">IF(F15="","",D15+$A$7)</f>
        <v/>
      </c>
      <c r="F15" s="8" t="str">
        <f aca="true">IF(ISERROR(SMALL(Candidats!$K$2:$K$27,ROW()-6)),"",INDIRECT("Candidats!$n"&amp;SMALL(Candidats!$K$2:$K$27,ROW()-6)))</f>
        <v/>
      </c>
      <c r="G15" s="8" t="str">
        <f aca="true">IF(ISERROR(SMALL(Candidats!$K$2:$K$27,ROW()-6)),"",INDIRECT("Candidats!$o"&amp;SMALL(Candidats!$K$2:$K$27,ROW()-6)))</f>
        <v/>
      </c>
      <c r="H15" s="15"/>
      <c r="I15" s="14" t="str">
        <f aca="false">IF(K15="","",J14+$B$7)</f>
        <v/>
      </c>
      <c r="J15" s="14" t="str">
        <f aca="false">IF(K15="","",I15+$A$7)</f>
        <v/>
      </c>
      <c r="K15" s="8" t="str">
        <f aca="true">IF(ISERROR(SMALL(Candidats!$L$2:$L$27,ROW()-6)),"",INDIRECT("Candidats!$n"&amp;SMALL(Candidats!$L$2:$L$27,ROW()-6)))</f>
        <v/>
      </c>
      <c r="L15" s="8" t="str">
        <f aca="true">IF(ISERROR(SMALL(Candidats!$L$2:$L$27,ROW()-6)),"",INDIRECT("Candidats!$o"&amp;SMALL(Candidats!$L$2:$L$27,ROW()-6)))</f>
        <v/>
      </c>
      <c r="M15" s="15"/>
      <c r="N15" s="14" t="str">
        <f aca="false">IF(P15="","",O14+$B$7)</f>
        <v/>
      </c>
      <c r="O15" s="14" t="str">
        <f aca="false">IF(P15="","",N15+$A$7)</f>
        <v/>
      </c>
      <c r="P15" s="16" t="str">
        <f aca="true">IF(ISERROR(SMALL(Candidats!$M$2:$M$27,ROW()-6)),"",INDIRECT("Candidats!$n"&amp;SMALL(Candidats!$M$2:$M$27,ROW()-6)))</f>
        <v/>
      </c>
      <c r="Q15" s="8" t="str">
        <f aca="true">IF(ISERROR(SMALL(Candidats!$M$2:$M$27,ROW()-6)),"",INDIRECT("Candidats!$o"&amp;SMALL(Candidats!$M$2:$M$27,ROW()-6)))</f>
        <v/>
      </c>
      <c r="R15" s="15"/>
    </row>
    <row r="16" customFormat="false" ht="15" hidden="false" customHeight="false" outlineLevel="0" collapsed="false">
      <c r="A16" s="12"/>
      <c r="B16" s="12"/>
      <c r="D16" s="14" t="str">
        <f aca="false">IF(F16="","",E15+$B$7)</f>
        <v/>
      </c>
      <c r="E16" s="14" t="str">
        <f aca="false">IF(F16="","",D16+$A$7)</f>
        <v/>
      </c>
      <c r="F16" s="8" t="str">
        <f aca="true">IF(ISERROR(SMALL(Candidats!$K$2:$K$27,ROW()-6)),"",INDIRECT("Candidats!$n"&amp;SMALL(Candidats!$K$2:$K$27,ROW()-6)))</f>
        <v/>
      </c>
      <c r="G16" s="8" t="str">
        <f aca="true">IF(ISERROR(SMALL(Candidats!$K$2:$K$27,ROW()-6)),"",INDIRECT("Candidats!$o"&amp;SMALL(Candidats!$K$2:$K$27,ROW()-6)))</f>
        <v/>
      </c>
      <c r="H16" s="15"/>
      <c r="I16" s="14" t="str">
        <f aca="false">IF(K16="","",J15+$B$7)</f>
        <v/>
      </c>
      <c r="J16" s="14" t="str">
        <f aca="false">IF(K16="","",I16+$A$7)</f>
        <v/>
      </c>
      <c r="K16" s="8" t="str">
        <f aca="true">IF(ISERROR(SMALL(Candidats!$L$2:$L$27,ROW()-6)),"",INDIRECT("Candidats!$n"&amp;SMALL(Candidats!$L$2:$L$27,ROW()-6)))</f>
        <v/>
      </c>
      <c r="L16" s="8" t="str">
        <f aca="true">IF(ISERROR(SMALL(Candidats!$L$2:$L$27,ROW()-6)),"",INDIRECT("Candidats!$o"&amp;SMALL(Candidats!$L$2:$L$27,ROW()-6)))</f>
        <v/>
      </c>
      <c r="M16" s="15"/>
      <c r="N16" s="14" t="str">
        <f aca="false">IF(P16="","",O15+$B$7)</f>
        <v/>
      </c>
      <c r="O16" s="14" t="str">
        <f aca="false">IF(P16="","",N16+$A$7)</f>
        <v/>
      </c>
      <c r="P16" s="16" t="str">
        <f aca="true">IF(ISERROR(SMALL(Candidats!$M$2:$M$27,ROW()-6)),"",INDIRECT("Candidats!$n"&amp;SMALL(Candidats!$M$2:$M$27,ROW()-6)))</f>
        <v/>
      </c>
      <c r="Q16" s="8" t="str">
        <f aca="true">IF(ISERROR(SMALL(Candidats!$M$2:$M$27,ROW()-6)),"",INDIRECT("Candidats!$o"&amp;SMALL(Candidats!$M$2:$M$27,ROW()-6)))</f>
        <v/>
      </c>
      <c r="R16" s="15"/>
    </row>
    <row r="17" customFormat="false" ht="15" hidden="false" customHeight="false" outlineLevel="0" collapsed="false">
      <c r="A17" s="12"/>
      <c r="B17" s="12"/>
      <c r="D17" s="14" t="str">
        <f aca="false">IF(F17="","",E16+$B$7)</f>
        <v/>
      </c>
      <c r="E17" s="14" t="str">
        <f aca="false">IF(F17="","",D17+$A$7)</f>
        <v/>
      </c>
      <c r="F17" s="8" t="str">
        <f aca="true">IF(ISERROR(SMALL(Candidats!$K$2:$K$27,ROW()-6)),"",INDIRECT("Candidats!$n"&amp;SMALL(Candidats!$K$2:$K$27,ROW()-6)))</f>
        <v/>
      </c>
      <c r="G17" s="8" t="str">
        <f aca="true">IF(ISERROR(SMALL(Candidats!$K$2:$K$27,ROW()-6)),"",INDIRECT("Candidats!$o"&amp;SMALL(Candidats!$K$2:$K$27,ROW()-6)))</f>
        <v/>
      </c>
      <c r="H17" s="15"/>
      <c r="I17" s="14" t="str">
        <f aca="false">IF(K17="","",J16+$B$7)</f>
        <v/>
      </c>
      <c r="J17" s="14" t="str">
        <f aca="false">IF(K17="","",I17+$A$7)</f>
        <v/>
      </c>
      <c r="K17" s="8" t="str">
        <f aca="true">IF(ISERROR(SMALL(Candidats!$L$2:$L$27,ROW()-6)),"",INDIRECT("Candidats!$n"&amp;SMALL(Candidats!$L$2:$L$27,ROW()-6)))</f>
        <v/>
      </c>
      <c r="L17" s="8" t="str">
        <f aca="true">IF(ISERROR(SMALL(Candidats!$L$2:$L$27,ROW()-6)),"",INDIRECT("Candidats!$o"&amp;SMALL(Candidats!$L$2:$L$27,ROW()-6)))</f>
        <v/>
      </c>
      <c r="M17" s="15"/>
      <c r="N17" s="14" t="str">
        <f aca="false">IF(P17="","",O16+$B$7)</f>
        <v/>
      </c>
      <c r="O17" s="14" t="str">
        <f aca="false">IF(P17="","",N17+$A$7)</f>
        <v/>
      </c>
      <c r="P17" s="16" t="str">
        <f aca="true">IF(ISERROR(SMALL(Candidats!$M$2:$M$27,ROW()-6)),"",INDIRECT("Candidats!$n"&amp;SMALL(Candidats!$M$2:$M$27,ROW()-6)))</f>
        <v/>
      </c>
      <c r="Q17" s="8" t="str">
        <f aca="true">IF(ISERROR(SMALL(Candidats!$M$2:$M$27,ROW()-6)),"",INDIRECT("Candidats!$o"&amp;SMALL(Candidats!$M$2:$M$27,ROW()-6)))</f>
        <v/>
      </c>
      <c r="R17" s="15"/>
    </row>
    <row r="18" customFormat="false" ht="15" hidden="false" customHeight="false" outlineLevel="0" collapsed="false">
      <c r="D18" s="14" t="str">
        <f aca="false">IF(F18="","",E17+$B$7)</f>
        <v/>
      </c>
      <c r="E18" s="14" t="str">
        <f aca="false">IF(F18="","",D18+$A$7)</f>
        <v/>
      </c>
      <c r="F18" s="8" t="str">
        <f aca="true">IF(ISERROR(SMALL(Candidats!$K$2:$K$27,ROW()-6)),"",INDIRECT("Candidats!$n"&amp;SMALL(Candidats!$K$2:$K$27,ROW()-6)))</f>
        <v/>
      </c>
      <c r="G18" s="8" t="str">
        <f aca="true">IF(ISERROR(SMALL(Candidats!$K$2:$K$27,ROW()-6)),"",INDIRECT("Candidats!$o"&amp;SMALL(Candidats!$K$2:$K$27,ROW()-6)))</f>
        <v/>
      </c>
      <c r="H18" s="15"/>
      <c r="I18" s="14" t="str">
        <f aca="false">IF(K18="","",J17+$B$7)</f>
        <v/>
      </c>
      <c r="J18" s="14" t="str">
        <f aca="false">IF(K18="","",I18+$A$7)</f>
        <v/>
      </c>
      <c r="K18" s="8" t="str">
        <f aca="true">IF(ISERROR(SMALL(Candidats!$L$2:$L$27,ROW()-6)),"",INDIRECT("Candidats!$n"&amp;SMALL(Candidats!$L$2:$L$27,ROW()-6)))</f>
        <v/>
      </c>
      <c r="L18" s="8" t="str">
        <f aca="true">IF(ISERROR(SMALL(Candidats!$L$2:$L$27,ROW()-6)),"",INDIRECT("Candidats!$o"&amp;SMALL(Candidats!$L$2:$L$27,ROW()-6)))</f>
        <v/>
      </c>
      <c r="M18" s="15"/>
      <c r="N18" s="14" t="str">
        <f aca="false">IF(P18="","",O17+$B$7)</f>
        <v/>
      </c>
      <c r="O18" s="14" t="str">
        <f aca="false">IF(P18="","",N18+$A$7)</f>
        <v/>
      </c>
      <c r="P18" s="16" t="str">
        <f aca="true">IF(ISERROR(SMALL(Candidats!$M$2:$M$27,ROW()-6)),"",INDIRECT("Candidats!$n"&amp;SMALL(Candidats!$M$2:$M$27,ROW()-6)))</f>
        <v/>
      </c>
      <c r="Q18" s="8" t="str">
        <f aca="true">IF(ISERROR(SMALL(Candidats!$M$2:$M$27,ROW()-6)),"",INDIRECT("Candidats!$o"&amp;SMALL(Candidats!$M$2:$M$27,ROW()-6)))</f>
        <v/>
      </c>
      <c r="R18" s="15"/>
    </row>
    <row r="19" customFormat="false" ht="15" hidden="false" customHeight="false" outlineLevel="0" collapsed="false">
      <c r="A19" s="12"/>
      <c r="B19" s="12"/>
      <c r="D19" s="14" t="str">
        <f aca="false">IF(F19="","",E18+$B$7)</f>
        <v/>
      </c>
      <c r="E19" s="14" t="str">
        <f aca="false">IF(F19="","",D19+$A$7)</f>
        <v/>
      </c>
      <c r="F19" s="8" t="str">
        <f aca="true">IF(ISERROR(SMALL(Candidats!$K$2:$K$27,ROW()-6)),"",INDIRECT("Candidats!$n"&amp;SMALL(Candidats!$K$2:$K$27,ROW()-6)))</f>
        <v/>
      </c>
      <c r="G19" s="8" t="str">
        <f aca="true">IF(ISERROR(SMALL(Candidats!$K$2:$K$27,ROW()-6)),"",INDIRECT("Candidats!$o"&amp;SMALL(Candidats!$K$2:$K$27,ROW()-6)))</f>
        <v/>
      </c>
      <c r="H19" s="15"/>
      <c r="I19" s="14" t="str">
        <f aca="false">IF(K19="","",J18+$B$7)</f>
        <v/>
      </c>
      <c r="J19" s="14" t="str">
        <f aca="false">IF(K19="","",I19+$A$7)</f>
        <v/>
      </c>
      <c r="K19" s="8" t="str">
        <f aca="true">IF(ISERROR(SMALL(Candidats!$L$2:$L$27,ROW()-6)),"",INDIRECT("Candidats!$n"&amp;SMALL(Candidats!$L$2:$L$27,ROW()-6)))</f>
        <v/>
      </c>
      <c r="L19" s="8" t="str">
        <f aca="true">IF(ISERROR(SMALL(Candidats!$L$2:$L$27,ROW()-6)),"",INDIRECT("Candidats!$o"&amp;SMALL(Candidats!$L$2:$L$27,ROW()-6)))</f>
        <v/>
      </c>
      <c r="M19" s="15"/>
      <c r="N19" s="14" t="str">
        <f aca="false">IF(P19="","",O18+$B$7)</f>
        <v/>
      </c>
      <c r="O19" s="14" t="str">
        <f aca="false">IF(P19="","",N19+$A$7)</f>
        <v/>
      </c>
      <c r="P19" s="16" t="str">
        <f aca="true">IF(ISERROR(SMALL(Candidats!$M$2:$M$27,ROW()-6)),"",INDIRECT("Candidats!$n"&amp;SMALL(Candidats!$M$2:$M$27,ROW()-6)))</f>
        <v/>
      </c>
      <c r="Q19" s="8" t="str">
        <f aca="true">IF(ISERROR(SMALL(Candidats!$M$2:$M$27,ROW()-6)),"",INDIRECT("Candidats!$o"&amp;SMALL(Candidats!$M$2:$M$27,ROW()-6)))</f>
        <v/>
      </c>
      <c r="R19" s="15"/>
    </row>
    <row r="20" customFormat="false" ht="15" hidden="false" customHeight="false" outlineLevel="0" collapsed="false">
      <c r="B20" s="12"/>
      <c r="D20" s="14" t="str">
        <f aca="false">IF(F20="","",E19+$B$7)</f>
        <v/>
      </c>
      <c r="E20" s="14" t="str">
        <f aca="false">IF(F20="","",D20+$A$7)</f>
        <v/>
      </c>
      <c r="F20" s="8" t="str">
        <f aca="true">IF(ISERROR(SMALL(Candidats!$K$2:$K$27,ROW()-6)),"",INDIRECT("Candidats!$n"&amp;SMALL(Candidats!$K$2:$K$27,ROW()-6)))</f>
        <v/>
      </c>
      <c r="G20" s="8" t="str">
        <f aca="true">IF(ISERROR(SMALL(Candidats!$K$2:$K$27,ROW()-6)),"",INDIRECT("Candidats!$o"&amp;SMALL(Candidats!$K$2:$K$27,ROW()-6)))</f>
        <v/>
      </c>
      <c r="H20" s="15"/>
      <c r="I20" s="14" t="str">
        <f aca="false">IF(K20="","",J19+$B$7)</f>
        <v/>
      </c>
      <c r="J20" s="14" t="str">
        <f aca="false">IF(K20="","",I20+$A$7)</f>
        <v/>
      </c>
      <c r="K20" s="8" t="str">
        <f aca="true">IF(ISERROR(SMALL(Candidats!$L$2:$L$27,ROW()-6)),"",INDIRECT("Candidats!$n"&amp;SMALL(Candidats!$L$2:$L$27,ROW()-6)))</f>
        <v/>
      </c>
      <c r="L20" s="8" t="str">
        <f aca="true">IF(ISERROR(SMALL(Candidats!$L$2:$L$27,ROW()-6)),"",INDIRECT("Candidats!$o"&amp;SMALL(Candidats!$L$2:$L$27,ROW()-6)))</f>
        <v/>
      </c>
      <c r="M20" s="15"/>
      <c r="N20" s="14" t="str">
        <f aca="false">IF(P20="","",O19+$B$7)</f>
        <v/>
      </c>
      <c r="O20" s="14" t="str">
        <f aca="false">IF(P20="","",N20+$A$7)</f>
        <v/>
      </c>
      <c r="P20" s="16" t="str">
        <f aca="true">IF(ISERROR(SMALL(Candidats!$M$2:$M$27,ROW()-6)),"",INDIRECT("Candidats!$n"&amp;SMALL(Candidats!$M$2:$M$27,ROW()-6)))</f>
        <v/>
      </c>
      <c r="Q20" s="8" t="str">
        <f aca="true">IF(ISERROR(SMALL(Candidats!$M$2:$M$27,ROW()-6)),"",INDIRECT("Candidats!$o"&amp;SMALL(Candidats!$M$2:$M$27,ROW()-6)))</f>
        <v/>
      </c>
      <c r="R20" s="15"/>
    </row>
    <row r="21" customFormat="false" ht="15" hidden="false" customHeight="false" outlineLevel="0" collapsed="false">
      <c r="B21" s="12"/>
      <c r="D21" s="14" t="str">
        <f aca="false">IF(F21="","",E20+$B$7)</f>
        <v/>
      </c>
      <c r="E21" s="14" t="str">
        <f aca="false">IF(F21="","",D21+$A$7)</f>
        <v/>
      </c>
      <c r="F21" s="8" t="str">
        <f aca="true">IF(ISERROR(SMALL(Candidats!$K$2:$K$27,ROW()-6)),"",INDIRECT("Candidats!$n"&amp;SMALL(Candidats!$K$2:$K$27,ROW()-6)))</f>
        <v/>
      </c>
      <c r="G21" s="8" t="str">
        <f aca="true">IF(ISERROR(SMALL(Candidats!$K$2:$K$27,ROW()-6)),"",INDIRECT("Candidats!$o"&amp;SMALL(Candidats!$K$2:$K$27,ROW()-6)))</f>
        <v/>
      </c>
      <c r="H21" s="15"/>
      <c r="I21" s="14" t="str">
        <f aca="false">IF(K21="","",J20+$B$7)</f>
        <v/>
      </c>
      <c r="J21" s="14" t="str">
        <f aca="false">IF(K21="","",I21+$A$7)</f>
        <v/>
      </c>
      <c r="K21" s="8" t="str">
        <f aca="true">IF(ISERROR(SMALL(Candidats!$L$2:$L$27,ROW()-6)),"",INDIRECT("Candidats!$n"&amp;SMALL(Candidats!$L$2:$L$27,ROW()-6)))</f>
        <v/>
      </c>
      <c r="L21" s="8" t="str">
        <f aca="true">IF(ISERROR(SMALL(Candidats!$L$2:$L$27,ROW()-6)),"",INDIRECT("Candidats!$o"&amp;SMALL(Candidats!$L$2:$L$27,ROW()-6)))</f>
        <v/>
      </c>
      <c r="M21" s="15"/>
      <c r="N21" s="14" t="str">
        <f aca="false">IF(P21="","",O20+$B$7)</f>
        <v/>
      </c>
      <c r="O21" s="14" t="str">
        <f aca="false">IF(P21="","",N21+$A$7)</f>
        <v/>
      </c>
      <c r="P21" s="16" t="str">
        <f aca="true">IF(ISERROR(SMALL(Candidats!$M$2:$M$27,ROW()-6)),"",INDIRECT("Candidats!$n"&amp;SMALL(Candidats!$M$2:$M$27,ROW()-6)))</f>
        <v/>
      </c>
      <c r="Q21" s="8" t="str">
        <f aca="true">IF(ISERROR(SMALL(Candidats!$M$2:$M$27,ROW()-6)),"",INDIRECT("Candidats!$o"&amp;SMALL(Candidats!$M$2:$M$27,ROW()-6)))</f>
        <v/>
      </c>
      <c r="R21" s="15"/>
    </row>
    <row r="22" customFormat="false" ht="15" hidden="false" customHeight="false" outlineLevel="0" collapsed="false">
      <c r="B22" s="12"/>
      <c r="D22" s="14" t="str">
        <f aca="false">IF(F22="","",E21+$B$7)</f>
        <v/>
      </c>
      <c r="E22" s="14" t="str">
        <f aca="false">IF(F22="","",D22+$A$7)</f>
        <v/>
      </c>
      <c r="F22" s="8" t="str">
        <f aca="true">IF(ISERROR(SMALL(Candidats!$K$2:$K$27,ROW()-6)),"",INDIRECT("Candidats!$n"&amp;SMALL(Candidats!$K$2:$K$27,ROW()-6)))</f>
        <v/>
      </c>
      <c r="G22" s="8" t="str">
        <f aca="true">IF(ISERROR(SMALL(Candidats!$K$2:$K$27,ROW()-6)),"",INDIRECT("Candidats!$o"&amp;SMALL(Candidats!$K$2:$K$27,ROW()-6)))</f>
        <v/>
      </c>
      <c r="H22" s="15"/>
      <c r="I22" s="14" t="str">
        <f aca="false">IF(K22="","",J21+$B$7)</f>
        <v/>
      </c>
      <c r="J22" s="14" t="str">
        <f aca="false">IF(K22="","",I22+$A$7)</f>
        <v/>
      </c>
      <c r="K22" s="8" t="str">
        <f aca="true">IF(ISERROR(SMALL(Candidats!$L$2:$L$27,ROW()-6)),"",INDIRECT("Candidats!$n"&amp;SMALL(Candidats!$L$2:$L$27,ROW()-6)))</f>
        <v/>
      </c>
      <c r="L22" s="8" t="str">
        <f aca="true">IF(ISERROR(SMALL(Candidats!$L$2:$L$27,ROW()-6)),"",INDIRECT("Candidats!$o"&amp;SMALL(Candidats!$L$2:$L$27,ROW()-6)))</f>
        <v/>
      </c>
      <c r="M22" s="15"/>
      <c r="N22" s="14" t="str">
        <f aca="false">IF(P22="","",O21+$B$7)</f>
        <v/>
      </c>
      <c r="O22" s="14" t="str">
        <f aca="false">IF(P22="","",N22+$A$7)</f>
        <v/>
      </c>
      <c r="P22" s="16" t="str">
        <f aca="true">IF(ISERROR(SMALL(Candidats!$M$2:$M$27,ROW()-6)),"",INDIRECT("Candidats!$n"&amp;SMALL(Candidats!$M$2:$M$27,ROW()-6)))</f>
        <v/>
      </c>
      <c r="Q22" s="8" t="str">
        <f aca="true">IF(ISERROR(SMALL(Candidats!$M$2:$M$27,ROW()-6)),"",INDIRECT("Candidats!$o"&amp;SMALL(Candidats!$M$2:$M$27,ROW()-6)))</f>
        <v/>
      </c>
      <c r="R22" s="15"/>
    </row>
    <row r="23" customFormat="false" ht="15" hidden="false" customHeight="false" outlineLevel="0" collapsed="false">
      <c r="D23" s="14" t="str">
        <f aca="false">IF(F23="","",E22+$B$7)</f>
        <v/>
      </c>
      <c r="E23" s="14" t="str">
        <f aca="false">IF(F23="","",D23+$A$7)</f>
        <v/>
      </c>
      <c r="F23" s="8" t="str">
        <f aca="true">IF(ISERROR(SMALL(Candidats!$K$2:$K$27,ROW()-6)),"",INDIRECT("Candidats!$n"&amp;SMALL(Candidats!$K$2:$K$27,ROW()-6)))</f>
        <v/>
      </c>
      <c r="G23" s="8" t="str">
        <f aca="true">IF(ISERROR(SMALL(Candidats!$K$2:$K$27,ROW()-6)),"",INDIRECT("Candidats!$o"&amp;SMALL(Candidats!$K$2:$K$27,ROW()-6)))</f>
        <v/>
      </c>
      <c r="H23" s="15"/>
      <c r="I23" s="14" t="str">
        <f aca="false">IF(K23="","",J22+$B$7)</f>
        <v/>
      </c>
      <c r="J23" s="14" t="str">
        <f aca="false">IF(K23="","",I23+$A$7)</f>
        <v/>
      </c>
      <c r="K23" s="8" t="str">
        <f aca="true">IF(ISERROR(SMALL(Candidats!$L$2:$L$27,ROW()-6)),"",INDIRECT("Candidats!$n"&amp;SMALL(Candidats!$L$2:$L$27,ROW()-6)))</f>
        <v/>
      </c>
      <c r="L23" s="8" t="str">
        <f aca="true">IF(ISERROR(SMALL(Candidats!$L$2:$L$27,ROW()-6)),"",INDIRECT("Candidats!$o"&amp;SMALL(Candidats!$L$2:$L$27,ROW()-6)))</f>
        <v/>
      </c>
      <c r="M23" s="15"/>
      <c r="N23" s="14" t="str">
        <f aca="false">IF(P23="","",O22+$B$7)</f>
        <v/>
      </c>
      <c r="O23" s="14" t="str">
        <f aca="false">IF(P23="","",N23+$A$7)</f>
        <v/>
      </c>
      <c r="P23" s="16" t="str">
        <f aca="true">IF(ISERROR(SMALL(Candidats!$M$2:$M$27,ROW()-6)),"",INDIRECT("Candidats!$n"&amp;SMALL(Candidats!$M$2:$M$27,ROW()-6)))</f>
        <v/>
      </c>
      <c r="Q23" s="8" t="str">
        <f aca="true">IF(ISERROR(SMALL(Candidats!$M$2:$M$27,ROW()-6)),"",INDIRECT("Candidats!$o"&amp;SMALL(Candidats!$M$2:$M$27,ROW()-6)))</f>
        <v/>
      </c>
      <c r="R23" s="15"/>
    </row>
    <row r="24" customFormat="false" ht="15" hidden="false" customHeight="false" outlineLevel="0" collapsed="false">
      <c r="D24" s="14" t="str">
        <f aca="false">IF(F24="","",E23+$B$7)</f>
        <v/>
      </c>
      <c r="E24" s="14" t="str">
        <f aca="false">IF(F24="","",D24+$A$7)</f>
        <v/>
      </c>
      <c r="F24" s="8" t="str">
        <f aca="true">IF(ISERROR(SMALL(Candidats!$K$2:$K$27,ROW()-6)),"",INDIRECT("Candidats!$n"&amp;SMALL(Candidats!$K$2:$K$27,ROW()-6)))</f>
        <v/>
      </c>
      <c r="G24" s="8" t="str">
        <f aca="true">IF(ISERROR(SMALL(Candidats!$K$2:$K$27,ROW()-6)),"",INDIRECT("Candidats!$o"&amp;SMALL(Candidats!$K$2:$K$27,ROW()-6)))</f>
        <v/>
      </c>
      <c r="H24" s="15"/>
      <c r="I24" s="14" t="str">
        <f aca="false">IF(K24="","",J23+$B$7)</f>
        <v/>
      </c>
      <c r="J24" s="14" t="str">
        <f aca="false">IF(K24="","",I24+$A$7)</f>
        <v/>
      </c>
      <c r="K24" s="8" t="str">
        <f aca="true">IF(ISERROR(SMALL(Candidats!$L$2:$L$27,ROW()-6)),"",INDIRECT("Candidats!$n"&amp;SMALL(Candidats!$L$2:$L$27,ROW()-6)))</f>
        <v/>
      </c>
      <c r="L24" s="8" t="str">
        <f aca="true">IF(ISERROR(SMALL(Candidats!$L$2:$L$27,ROW()-6)),"",INDIRECT("Candidats!$o"&amp;SMALL(Candidats!$L$2:$L$27,ROW()-6)))</f>
        <v/>
      </c>
      <c r="M24" s="15"/>
      <c r="N24" s="14" t="str">
        <f aca="false">IF(P24="","",O23+$B$7)</f>
        <v/>
      </c>
      <c r="O24" s="14" t="str">
        <f aca="false">IF(P24="","",N24+$A$7)</f>
        <v/>
      </c>
      <c r="P24" s="16" t="str">
        <f aca="true">IF(ISERROR(SMALL(Candidats!$M$2:$M$27,ROW()-6)),"",INDIRECT("Candidats!$n"&amp;SMALL(Candidats!$M$2:$M$27,ROW()-6)))</f>
        <v/>
      </c>
      <c r="Q24" s="8" t="str">
        <f aca="true">IF(ISERROR(SMALL(Candidats!$M$2:$M$27,ROW()-6)),"",INDIRECT("Candidats!$o"&amp;SMALL(Candidats!$M$2:$M$27,ROW()-6)))</f>
        <v/>
      </c>
      <c r="R24" s="15"/>
    </row>
    <row r="25" customFormat="false" ht="15" hidden="false" customHeight="false" outlineLevel="0" collapsed="false">
      <c r="D25" s="14" t="str">
        <f aca="false">IF(F25="","",E24+$B$7)</f>
        <v/>
      </c>
      <c r="E25" s="14" t="str">
        <f aca="false">IF(F25="","",D25+$A$7)</f>
        <v/>
      </c>
      <c r="F25" s="8" t="str">
        <f aca="true">IF(ISERROR(SMALL(Candidats!$K$2:$K$27,ROW()-6)),"",INDIRECT("Candidats!$n"&amp;SMALL(Candidats!$K$2:$K$27,ROW()-6)))</f>
        <v/>
      </c>
      <c r="G25" s="8" t="str">
        <f aca="true">IF(ISERROR(SMALL(Candidats!$K$2:$K$27,ROW()-6)),"",INDIRECT("Candidats!$o"&amp;SMALL(Candidats!$K$2:$K$27,ROW()-6)))</f>
        <v/>
      </c>
      <c r="H25" s="15"/>
      <c r="I25" s="14" t="str">
        <f aca="false">IF(K25="","",J24+$B$7)</f>
        <v/>
      </c>
      <c r="J25" s="14" t="str">
        <f aca="false">IF(K25="","",I25+$A$7)</f>
        <v/>
      </c>
      <c r="K25" s="8" t="str">
        <f aca="true">IF(ISERROR(SMALL(Candidats!$L$2:$L$27,ROW()-6)),"",INDIRECT("Candidats!$n"&amp;SMALL(Candidats!$L$2:$L$27,ROW()-6)))</f>
        <v/>
      </c>
      <c r="L25" s="8" t="str">
        <f aca="true">IF(ISERROR(SMALL(Candidats!$L$2:$L$27,ROW()-6)),"",INDIRECT("Candidats!$o"&amp;SMALL(Candidats!$L$2:$L$27,ROW()-6)))</f>
        <v/>
      </c>
      <c r="M25" s="15"/>
      <c r="N25" s="14" t="str">
        <f aca="false">IF(P25="","",O24+$B$7)</f>
        <v/>
      </c>
      <c r="O25" s="14" t="str">
        <f aca="false">IF(P25="","",N25+$A$7)</f>
        <v/>
      </c>
      <c r="P25" s="16" t="str">
        <f aca="true">IF(ISERROR(SMALL(Candidats!$M$2:$M$27,ROW()-6)),"",INDIRECT("Candidats!$n"&amp;SMALL(Candidats!$M$2:$M$27,ROW()-6)))</f>
        <v/>
      </c>
      <c r="Q25" s="8" t="str">
        <f aca="true">IF(ISERROR(SMALL(Candidats!$M$2:$M$27,ROW()-6)),"",INDIRECT("Candidats!$o"&amp;SMALL(Candidats!$M$2:$M$27,ROW()-6)))</f>
        <v/>
      </c>
      <c r="R25" s="15"/>
    </row>
    <row r="26" customFormat="false" ht="15" hidden="false" customHeight="false" outlineLevel="0" collapsed="false">
      <c r="D26" s="14" t="str">
        <f aca="false">IF(F26="","",E25+$B$7)</f>
        <v/>
      </c>
      <c r="E26" s="14" t="str">
        <f aca="false">IF(F26="","",D26+$A$7)</f>
        <v/>
      </c>
      <c r="F26" s="8" t="str">
        <f aca="true">IF(ISERROR(SMALL(Candidats!$K$2:$K$27,ROW()-6)),"",INDIRECT("Candidats!$n"&amp;SMALL(Candidats!$K$2:$K$27,ROW()-6)))</f>
        <v/>
      </c>
      <c r="G26" s="8" t="str">
        <f aca="true">IF(ISERROR(SMALL(Candidats!$K$2:$K$27,ROW()-6)),"",INDIRECT("Candidats!$o"&amp;SMALL(Candidats!$K$2:$K$27,ROW()-6)))</f>
        <v/>
      </c>
      <c r="H26" s="15"/>
      <c r="I26" s="14" t="str">
        <f aca="false">IF(K26="","",J25+$B$7)</f>
        <v/>
      </c>
      <c r="J26" s="14" t="str">
        <f aca="false">IF(K26="","",I26+$A$7)</f>
        <v/>
      </c>
      <c r="K26" s="8" t="str">
        <f aca="true">IF(ISERROR(SMALL(Candidats!$L$2:$L$27,ROW()-6)),"",INDIRECT("Candidats!$n"&amp;SMALL(Candidats!$L$2:$L$27,ROW()-6)))</f>
        <v/>
      </c>
      <c r="L26" s="8" t="str">
        <f aca="true">IF(ISERROR(SMALL(Candidats!$L$2:$L$27,ROW()-6)),"",INDIRECT("Candidats!$o"&amp;SMALL(Candidats!$L$2:$L$27,ROW()-6)))</f>
        <v/>
      </c>
      <c r="M26" s="15"/>
      <c r="N26" s="14" t="str">
        <f aca="false">IF(P26="","",O25+$B$7)</f>
        <v/>
      </c>
      <c r="O26" s="14" t="str">
        <f aca="false">IF(P26="","",N26+$A$7)</f>
        <v/>
      </c>
      <c r="P26" s="16" t="str">
        <f aca="true">IF(ISERROR(SMALL(Candidats!$M$2:$M$27,ROW()-6)),"",INDIRECT("Candidats!$n"&amp;SMALL(Candidats!$M$2:$M$27,ROW()-6)))</f>
        <v/>
      </c>
      <c r="Q26" s="8" t="str">
        <f aca="true">IF(ISERROR(SMALL(Candidats!$M$2:$M$27,ROW()-6)),"",INDIRECT("Candidats!$o"&amp;SMALL(Candidats!$M$2:$M$27,ROW()-6)))</f>
        <v/>
      </c>
      <c r="R26" s="15"/>
    </row>
    <row r="27" customFormat="false" ht="15" hidden="false" customHeight="false" outlineLevel="0" collapsed="false">
      <c r="D27" s="14" t="str">
        <f aca="false">IF(F27="","",E26+$B$7)</f>
        <v/>
      </c>
      <c r="E27" s="14" t="str">
        <f aca="false">IF(F27="","",D27+$A$7)</f>
        <v/>
      </c>
      <c r="F27" s="8" t="str">
        <f aca="true">IF(ISERROR(SMALL(Candidats!$K$2:$K$27,ROW()-6)),"",INDIRECT("Candidats!$n"&amp;SMALL(Candidats!$K$2:$K$27,ROW()-6)))</f>
        <v/>
      </c>
      <c r="G27" s="8" t="str">
        <f aca="true">IF(ISERROR(SMALL(Candidats!$K$2:$K$27,ROW()-6)),"",INDIRECT("Candidats!$o"&amp;SMALL(Candidats!$K$2:$K$27,ROW()-6)))</f>
        <v/>
      </c>
      <c r="H27" s="15"/>
      <c r="I27" s="14" t="str">
        <f aca="false">IF(K27="","",J26+$B$7)</f>
        <v/>
      </c>
      <c r="J27" s="14" t="str">
        <f aca="false">IF(K27="","",I27+$A$7)</f>
        <v/>
      </c>
      <c r="K27" s="8" t="str">
        <f aca="true">IF(ISERROR(SMALL(Candidats!$L$2:$L$27,ROW()-6)),"",INDIRECT("Candidats!$n"&amp;SMALL(Candidats!$L$2:$L$27,ROW()-6)))</f>
        <v/>
      </c>
      <c r="L27" s="8" t="str">
        <f aca="true">IF(ISERROR(SMALL(Candidats!$L$2:$L$27,ROW()-6)),"",INDIRECT("Candidats!$o"&amp;SMALL(Candidats!$L$2:$L$27,ROW()-6)))</f>
        <v/>
      </c>
      <c r="M27" s="15"/>
      <c r="N27" s="14" t="str">
        <f aca="false">IF(P27="","",O26+$B$7)</f>
        <v/>
      </c>
      <c r="O27" s="14" t="str">
        <f aca="false">IF(P27="","",N27+$A$7)</f>
        <v/>
      </c>
      <c r="P27" s="16" t="str">
        <f aca="true">IF(ISERROR(SMALL(Candidats!$M$2:$M$27,ROW()-6)),"",INDIRECT("Candidats!$n"&amp;SMALL(Candidats!$M$2:$M$27,ROW()-6)))</f>
        <v/>
      </c>
      <c r="Q27" s="8" t="str">
        <f aca="true">IF(ISERROR(SMALL(Candidats!$M$2:$M$27,ROW()-6)),"",INDIRECT("Candidats!$o"&amp;SMALL(Candidats!$M$2:$M$27,ROW()-6)))</f>
        <v/>
      </c>
      <c r="R27" s="15"/>
    </row>
    <row r="28" customFormat="false" ht="15" hidden="false" customHeight="false" outlineLevel="0" collapsed="false">
      <c r="D28" s="14" t="str">
        <f aca="false">IF(F28="","",E27+$B$7)</f>
        <v/>
      </c>
      <c r="E28" s="14" t="str">
        <f aca="false">IF(F28="","",D28+$A$7)</f>
        <v/>
      </c>
      <c r="F28" s="8" t="str">
        <f aca="true">IF(ISERROR(SMALL(Candidats!$K$2:$K$27,ROW()-6)),"",INDIRECT("Candidats!$n"&amp;SMALL(Candidats!$K$2:$K$27,ROW()-6)))</f>
        <v/>
      </c>
      <c r="G28" s="8" t="str">
        <f aca="true">IF(ISERROR(SMALL(Candidats!$K$2:$K$27,ROW()-6)),"",INDIRECT("Candidats!$o"&amp;SMALL(Candidats!$K$2:$K$27,ROW()-6)))</f>
        <v/>
      </c>
      <c r="H28" s="15"/>
      <c r="I28" s="14" t="str">
        <f aca="false">IF(K28="","",J27+$B$7)</f>
        <v/>
      </c>
      <c r="J28" s="14" t="str">
        <f aca="false">IF(K28="","",I28+$A$7)</f>
        <v/>
      </c>
      <c r="K28" s="8" t="str">
        <f aca="true">IF(ISERROR(SMALL(Candidats!$L$2:$L$27,ROW()-6)),"",INDIRECT("Candidats!$n"&amp;SMALL(Candidats!$L$2:$L$27,ROW()-6)))</f>
        <v/>
      </c>
      <c r="L28" s="8" t="str">
        <f aca="true">IF(ISERROR(SMALL(Candidats!$L$2:$L$27,ROW()-6)),"",INDIRECT("Candidats!$o"&amp;SMALL(Candidats!$L$2:$L$27,ROW()-6)))</f>
        <v/>
      </c>
      <c r="M28" s="15"/>
      <c r="N28" s="14" t="str">
        <f aca="false">IF(P28="","",O27+$B$7)</f>
        <v/>
      </c>
      <c r="O28" s="14" t="str">
        <f aca="false">IF(P28="","",N28+$A$7)</f>
        <v/>
      </c>
      <c r="P28" s="16" t="str">
        <f aca="true">IF(ISERROR(SMALL(Candidats!$M$2:$M$27,ROW()-6)),"",INDIRECT("Candidats!$n"&amp;SMALL(Candidats!$M$2:$M$27,ROW()-6)))</f>
        <v/>
      </c>
      <c r="Q28" s="8" t="str">
        <f aca="true">IF(ISERROR(SMALL(Candidats!$M$2:$M$27,ROW()-6)),"",INDIRECT("Candidats!$o"&amp;SMALL(Candidats!$M$2:$M$27,ROW()-6)))</f>
        <v/>
      </c>
      <c r="R28" s="15"/>
    </row>
    <row r="29" customFormat="false" ht="15" hidden="false" customHeight="false" outlineLevel="0" collapsed="false">
      <c r="D29" s="14" t="str">
        <f aca="false">IF(F29="","",E28+$B$7)</f>
        <v/>
      </c>
      <c r="E29" s="14" t="str">
        <f aca="false">IF(F29="","",D29+$A$7)</f>
        <v/>
      </c>
      <c r="F29" s="8" t="str">
        <f aca="true">IF(ISERROR(SMALL(Candidats!$K$2:$K$27,ROW()-6)),"",INDIRECT("Candidats!$n"&amp;SMALL(Candidats!$K$2:$K$27,ROW()-6)))</f>
        <v/>
      </c>
      <c r="G29" s="8" t="str">
        <f aca="true">IF(ISERROR(SMALL(Candidats!$K$2:$K$27,ROW()-6)),"",INDIRECT("Candidats!$o"&amp;SMALL(Candidats!$K$2:$K$27,ROW()-6)))</f>
        <v/>
      </c>
      <c r="H29" s="15"/>
      <c r="I29" s="14" t="str">
        <f aca="false">IF(K29="","",J28+$B$7)</f>
        <v/>
      </c>
      <c r="J29" s="14" t="str">
        <f aca="false">IF(K29="","",I29+$A$7)</f>
        <v/>
      </c>
      <c r="K29" s="8" t="str">
        <f aca="true">IF(ISERROR(SMALL(Candidats!$L$2:$L$27,ROW()-6)),"",INDIRECT("Candidats!$n"&amp;SMALL(Candidats!$L$2:$L$27,ROW()-6)))</f>
        <v/>
      </c>
      <c r="L29" s="8" t="str">
        <f aca="true">IF(ISERROR(SMALL(Candidats!$L$2:$L$27,ROW()-6)),"",INDIRECT("Candidats!$o"&amp;SMALL(Candidats!$L$2:$L$27,ROW()-6)))</f>
        <v/>
      </c>
      <c r="M29" s="15"/>
      <c r="N29" s="14" t="str">
        <f aca="false">IF(P29="","",O28+$B$7)</f>
        <v/>
      </c>
      <c r="O29" s="14" t="str">
        <f aca="false">IF(P29="","",N29+$A$7)</f>
        <v/>
      </c>
      <c r="P29" s="16" t="str">
        <f aca="true">IF(ISERROR(SMALL(Candidats!$M$2:$M$27,ROW()-6)),"",INDIRECT("Candidats!$n"&amp;SMALL(Candidats!$M$2:$M$27,ROW()-6)))</f>
        <v/>
      </c>
      <c r="Q29" s="8" t="str">
        <f aca="true">IF(ISERROR(SMALL(Candidats!$M$2:$M$27,ROW()-6)),"",INDIRECT("Candidats!$o"&amp;SMALL(Candidats!$M$2:$M$27,ROW()-6)))</f>
        <v/>
      </c>
      <c r="R29" s="15"/>
    </row>
    <row r="30" customFormat="false" ht="15" hidden="false" customHeight="false" outlineLevel="0" collapsed="false">
      <c r="D30" s="14" t="str">
        <f aca="false">IF(F30="","",E29+$B$7)</f>
        <v/>
      </c>
      <c r="E30" s="14" t="str">
        <f aca="false">IF(F30="","",D30+$A$7)</f>
        <v/>
      </c>
      <c r="F30" s="8" t="str">
        <f aca="true">IF(ISERROR(SMALL(Candidats!$K$2:$K$27,ROW()-6)),"",INDIRECT("Candidats!$n"&amp;SMALL(Candidats!$K$2:$K$27,ROW()-6)))</f>
        <v/>
      </c>
      <c r="G30" s="8" t="str">
        <f aca="true">IF(ISERROR(SMALL(Candidats!$K$2:$K$27,ROW()-6)),"",INDIRECT("Candidats!$o"&amp;SMALL(Candidats!$K$2:$K$27,ROW()-6)))</f>
        <v/>
      </c>
      <c r="H30" s="15"/>
      <c r="I30" s="14" t="str">
        <f aca="false">IF(K30="","",J29+$B$7)</f>
        <v/>
      </c>
      <c r="J30" s="14" t="str">
        <f aca="false">IF(K30="","",I30+$A$7)</f>
        <v/>
      </c>
      <c r="K30" s="8" t="str">
        <f aca="true">IF(ISERROR(SMALL(Candidats!$L$2:$L$27,ROW()-6)),"",INDIRECT("Candidats!$n"&amp;SMALL(Candidats!$L$2:$L$27,ROW()-6)))</f>
        <v/>
      </c>
      <c r="L30" s="8" t="str">
        <f aca="true">IF(ISERROR(SMALL(Candidats!$L$2:$L$27,ROW()-6)),"",INDIRECT("Candidats!$o"&amp;SMALL(Candidats!$L$2:$L$27,ROW()-6)))</f>
        <v/>
      </c>
      <c r="M30" s="15"/>
      <c r="N30" s="14" t="str">
        <f aca="false">IF(P30="","",O29+$B$7)</f>
        <v/>
      </c>
      <c r="O30" s="14" t="str">
        <f aca="false">IF(P30="","",N30+$A$7)</f>
        <v/>
      </c>
      <c r="P30" s="16" t="str">
        <f aca="true">IF(ISERROR(SMALL(Candidats!$M$2:$M$27,ROW()-6)),"",INDIRECT("Candidats!$n"&amp;SMALL(Candidats!$M$2:$M$27,ROW()-6)))</f>
        <v/>
      </c>
      <c r="Q30" s="8" t="str">
        <f aca="true">IF(ISERROR(SMALL(Candidats!$M$2:$M$27,ROW()-6)),"",INDIRECT("Candidats!$o"&amp;SMALL(Candidats!$M$2:$M$27,ROW()-6)))</f>
        <v/>
      </c>
      <c r="R30" s="15"/>
    </row>
    <row r="31" customFormat="false" ht="15" hidden="false" customHeight="false" outlineLevel="0" collapsed="false">
      <c r="D31" s="14" t="str">
        <f aca="false">IF(F31="","",E30+$B$7)</f>
        <v/>
      </c>
      <c r="E31" s="14" t="str">
        <f aca="false">IF(F31="","",D31+$A$7)</f>
        <v/>
      </c>
      <c r="F31" s="8" t="str">
        <f aca="true">IF(ISERROR(SMALL(Candidats!$K$2:$K$27,ROW()-6)),"",INDIRECT("Candidats!$n"&amp;SMALL(Candidats!$K$2:$K$27,ROW()-6)))</f>
        <v/>
      </c>
      <c r="G31" s="8" t="str">
        <f aca="true">IF(ISERROR(SMALL(Candidats!$K$2:$K$27,ROW()-6)),"",INDIRECT("Candidats!$o"&amp;SMALL(Candidats!$K$2:$K$27,ROW()-6)))</f>
        <v/>
      </c>
      <c r="H31" s="15"/>
      <c r="I31" s="14" t="str">
        <f aca="false">IF(K31="","",J30+$B$7)</f>
        <v/>
      </c>
      <c r="J31" s="14" t="str">
        <f aca="false">IF(K31="","",I31+$A$7)</f>
        <v/>
      </c>
      <c r="K31" s="8" t="str">
        <f aca="true">IF(ISERROR(SMALL(Candidats!$L$2:$L$27,ROW()-6)),"",INDIRECT("Candidats!$n"&amp;SMALL(Candidats!$L$2:$L$27,ROW()-6)))</f>
        <v/>
      </c>
      <c r="L31" s="8" t="str">
        <f aca="true">IF(ISERROR(SMALL(Candidats!$L$2:$L$27,ROW()-6)),"",INDIRECT("Candidats!$o"&amp;SMALL(Candidats!$L$2:$L$27,ROW()-6)))</f>
        <v/>
      </c>
      <c r="M31" s="15"/>
      <c r="N31" s="14" t="str">
        <f aca="false">IF(P31="","",O30+$B$7)</f>
        <v/>
      </c>
      <c r="O31" s="14" t="str">
        <f aca="false">IF(P31="","",N31+$A$7)</f>
        <v/>
      </c>
      <c r="P31" s="16" t="str">
        <f aca="true">IF(ISERROR(SMALL(Candidats!$M$2:$M$27,ROW()-6)),"",INDIRECT("Candidats!$n"&amp;SMALL(Candidats!$M$2:$M$27,ROW()-6)))</f>
        <v/>
      </c>
      <c r="Q31" s="8" t="str">
        <f aca="true">IF(ISERROR(SMALL(Candidats!$M$2:$M$27,ROW()-6)),"",INDIRECT("Candidats!$o"&amp;SMALL(Candidats!$M$2:$M$27,ROW()-6)))</f>
        <v/>
      </c>
      <c r="R31" s="15"/>
    </row>
    <row r="32" customFormat="false" ht="15" hidden="false" customHeight="false" outlineLevel="0" collapsed="false">
      <c r="D32" s="14" t="str">
        <f aca="false">IF(F32="","",E31+$B$7)</f>
        <v/>
      </c>
      <c r="E32" s="14" t="str">
        <f aca="false">IF(F32="","",D32+$A$7)</f>
        <v/>
      </c>
      <c r="F32" s="8" t="str">
        <f aca="true">IF(ISERROR(SMALL(Candidats!$K$2:$K$27,ROW()-6)),"",INDIRECT("Candidats!$n"&amp;SMALL(Candidats!$K$2:$K$27,ROW()-6)))</f>
        <v/>
      </c>
      <c r="G32" s="8" t="str">
        <f aca="true">IF(ISERROR(SMALL(Candidats!$K$2:$K$27,ROW()-6)),"",INDIRECT("Candidats!$o"&amp;SMALL(Candidats!$K$2:$K$27,ROW()-6)))</f>
        <v/>
      </c>
      <c r="H32" s="15"/>
      <c r="I32" s="14" t="str">
        <f aca="false">IF(K32="","",J31+$B$7)</f>
        <v/>
      </c>
      <c r="J32" s="14" t="str">
        <f aca="false">IF(K32="","",I32+$A$7)</f>
        <v/>
      </c>
      <c r="K32" s="8" t="str">
        <f aca="true">IF(ISERROR(SMALL(Candidats!$L$2:$L$27,ROW()-6)),"",INDIRECT("Candidats!$n"&amp;SMALL(Candidats!$L$2:$L$27,ROW()-6)))</f>
        <v/>
      </c>
      <c r="L32" s="8" t="str">
        <f aca="true">IF(ISERROR(SMALL(Candidats!$L$2:$L$27,ROW()-6)),"",INDIRECT("Candidats!$o"&amp;SMALL(Candidats!$L$2:$L$27,ROW()-6)))</f>
        <v/>
      </c>
      <c r="M32" s="15"/>
      <c r="N32" s="14" t="str">
        <f aca="false">IF(P32="","",O31+$B$7)</f>
        <v/>
      </c>
      <c r="O32" s="14" t="str">
        <f aca="false">IF(P32="","",N32+$A$7)</f>
        <v/>
      </c>
      <c r="P32" s="16" t="str">
        <f aca="true">IF(ISERROR(SMALL(Candidats!$M$2:$M$27,ROW()-6)),"",INDIRECT("Candidats!$n"&amp;SMALL(Candidats!$M$2:$M$27,ROW()-6)))</f>
        <v/>
      </c>
      <c r="Q32" s="8" t="str">
        <f aca="true">IF(ISERROR(SMALL(Candidats!$M$2:$M$27,ROW()-6)),"",INDIRECT("Candidats!$o"&amp;SMALL(Candidats!$M$2:$M$27,ROW()-6)))</f>
        <v/>
      </c>
      <c r="R32" s="15"/>
    </row>
    <row r="33" customFormat="false" ht="15" hidden="false" customHeight="false" outlineLevel="0" collapsed="false">
      <c r="D33" s="14" t="str">
        <f aca="false">IF(F33="","",E32+$B$7)</f>
        <v/>
      </c>
      <c r="E33" s="14" t="str">
        <f aca="false">IF(F33="","",D33+$A$7)</f>
        <v/>
      </c>
      <c r="F33" s="8" t="str">
        <f aca="true">IF(ISERROR(SMALL(Candidats!$K$2:$K$27,ROW()-6)),"",INDIRECT("Candidats!$n"&amp;SMALL(Candidats!$K$2:$K$27,ROW()-6)))</f>
        <v/>
      </c>
      <c r="G33" s="8" t="str">
        <f aca="true">IF(ISERROR(SMALL(Candidats!$K$2:$K$27,ROW()-6)),"",INDIRECT("Candidats!$o"&amp;SMALL(Candidats!$K$2:$K$27,ROW()-6)))</f>
        <v/>
      </c>
      <c r="H33" s="15"/>
      <c r="I33" s="14" t="str">
        <f aca="false">IF(K33="","",J32+$B$7)</f>
        <v/>
      </c>
      <c r="J33" s="14" t="str">
        <f aca="false">IF(K33="","",I33+$A$7)</f>
        <v/>
      </c>
      <c r="K33" s="8" t="str">
        <f aca="true">IF(ISERROR(SMALL(Candidats!$L$2:$L$27,ROW()-6)),"",INDIRECT("Candidats!$n"&amp;SMALL(Candidats!$L$2:$L$27,ROW()-6)))</f>
        <v/>
      </c>
      <c r="L33" s="8" t="str">
        <f aca="true">IF(ISERROR(SMALL(Candidats!$L$2:$L$27,ROW()-6)),"",INDIRECT("Candidats!$o"&amp;SMALL(Candidats!$L$2:$L$27,ROW()-6)))</f>
        <v/>
      </c>
      <c r="M33" s="15"/>
      <c r="N33" s="14" t="str">
        <f aca="false">IF(P33="","",O32+$B$7)</f>
        <v/>
      </c>
      <c r="O33" s="14" t="str">
        <f aca="false">IF(P33="","",N33+$A$7)</f>
        <v/>
      </c>
      <c r="P33" s="16" t="str">
        <f aca="true">IF(ISERROR(SMALL(Candidats!$M$2:$M$27,ROW()-6)),"",INDIRECT("Candidats!$n"&amp;SMALL(Candidats!$M$2:$M$27,ROW()-6)))</f>
        <v/>
      </c>
      <c r="Q33" s="8" t="str">
        <f aca="true">IF(ISERROR(SMALL(Candidats!$M$2:$M$27,ROW()-6)),"",INDIRECT("Candidats!$o"&amp;SMALL(Candidats!$M$2:$M$27,ROW()-6)))</f>
        <v/>
      </c>
      <c r="R33" s="15"/>
    </row>
    <row r="34" customFormat="false" ht="15" hidden="false" customHeight="false" outlineLevel="0" collapsed="false">
      <c r="D34" s="14" t="str">
        <f aca="false">IF(F34="","",E33+$B$7)</f>
        <v/>
      </c>
      <c r="E34" s="14" t="str">
        <f aca="false">IF(F34="","",D34+$A$7)</f>
        <v/>
      </c>
      <c r="F34" s="8" t="str">
        <f aca="true">IF(ISERROR(SMALL(Candidats!$K$2:$K$27,ROW()-6)),"",INDIRECT("Candidats!$n"&amp;SMALL(Candidats!$K$2:$K$27,ROW()-6)))</f>
        <v/>
      </c>
      <c r="G34" s="8" t="str">
        <f aca="true">IF(ISERROR(SMALL(Candidats!$K$2:$K$27,ROW()-6)),"",INDIRECT("Candidats!$o"&amp;SMALL(Candidats!$K$2:$K$27,ROW()-6)))</f>
        <v/>
      </c>
      <c r="H34" s="15"/>
      <c r="I34" s="14" t="str">
        <f aca="false">IF(K34="","",J33+$B$7)</f>
        <v/>
      </c>
      <c r="J34" s="14" t="str">
        <f aca="false">IF(K34="","",I34+$A$7)</f>
        <v/>
      </c>
      <c r="K34" s="8" t="str">
        <f aca="true">IF(ISERROR(SMALL(Candidats!$L$2:$L$27,ROW()-6)),"",INDIRECT("Candidats!$n"&amp;SMALL(Candidats!$L$2:$L$27,ROW()-6)))</f>
        <v/>
      </c>
      <c r="L34" s="8" t="str">
        <f aca="true">IF(ISERROR(SMALL(Candidats!$L$2:$L$27,ROW()-6)),"",INDIRECT("Candidats!$o"&amp;SMALL(Candidats!$L$2:$L$27,ROW()-6)))</f>
        <v/>
      </c>
      <c r="M34" s="15"/>
      <c r="N34" s="14" t="str">
        <f aca="false">IF(P34="","",O33+$B$7)</f>
        <v/>
      </c>
      <c r="O34" s="14" t="str">
        <f aca="false">IF(P34="","",N34+$A$7)</f>
        <v/>
      </c>
      <c r="P34" s="16" t="str">
        <f aca="true">IF(ISERROR(SMALL(Candidats!$M$2:$M$27,ROW()-6)),"",INDIRECT("Candidats!$n"&amp;SMALL(Candidats!$M$2:$M$27,ROW()-6)))</f>
        <v/>
      </c>
      <c r="Q34" s="8" t="str">
        <f aca="true">IF(ISERROR(SMALL(Candidats!$M$2:$M$27,ROW()-6)),"",INDIRECT("Candidats!$o"&amp;SMALL(Candidats!$M$2:$M$27,ROW()-6)))</f>
        <v/>
      </c>
      <c r="R34" s="15"/>
    </row>
    <row r="35" customFormat="false" ht="15" hidden="false" customHeight="false" outlineLevel="0" collapsed="false">
      <c r="D35" s="14" t="str">
        <f aca="false">IF(F35="","",E34+$B$7)</f>
        <v/>
      </c>
      <c r="E35" s="14" t="str">
        <f aca="false">IF(F35="","",D35+$A$7)</f>
        <v/>
      </c>
      <c r="F35" s="8" t="str">
        <f aca="true">IF(ISERROR(SMALL(Candidats!$K$2:$K$27,ROW()-6)),"",INDIRECT("Candidats!$n"&amp;SMALL(Candidats!$K$2:$K$27,ROW()-6)))</f>
        <v/>
      </c>
      <c r="G35" s="8" t="str">
        <f aca="true">IF(ISERROR(SMALL(Candidats!$K$2:$K$27,ROW()-6)),"",INDIRECT("Candidats!$o"&amp;SMALL(Candidats!$K$2:$K$27,ROW()-6)))</f>
        <v/>
      </c>
      <c r="H35" s="15"/>
      <c r="I35" s="14" t="str">
        <f aca="false">IF(K35="","",J34+$B$7)</f>
        <v/>
      </c>
      <c r="J35" s="14" t="str">
        <f aca="false">IF(K35="","",I35+$A$7)</f>
        <v/>
      </c>
      <c r="K35" s="8" t="str">
        <f aca="true">IF(ISERROR(SMALL(Candidats!$L$2:$L$27,ROW()-6)),"",INDIRECT("Candidats!$n"&amp;SMALL(Candidats!$L$2:$L$27,ROW()-6)))</f>
        <v/>
      </c>
      <c r="L35" s="8" t="str">
        <f aca="true">IF(ISERROR(SMALL(Candidats!$L$2:$L$27,ROW()-6)),"",INDIRECT("Candidats!$o"&amp;SMALL(Candidats!$L$2:$L$27,ROW()-6)))</f>
        <v/>
      </c>
      <c r="M35" s="15"/>
      <c r="N35" s="14" t="str">
        <f aca="false">IF(P35="","",O34+$B$7)</f>
        <v/>
      </c>
      <c r="O35" s="14" t="str">
        <f aca="false">IF(P35="","",N35+$A$7)</f>
        <v/>
      </c>
      <c r="P35" s="16" t="str">
        <f aca="true">IF(ISERROR(SMALL(Candidats!$M$2:$M$27,ROW()-6)),"",INDIRECT("Candidats!$n"&amp;SMALL(Candidats!$M$2:$M$27,ROW()-6)))</f>
        <v/>
      </c>
      <c r="Q35" s="8" t="str">
        <f aca="true">IF(ISERROR(SMALL(Candidats!$M$2:$M$27,ROW()-6)),"",INDIRECT("Candidats!$o"&amp;SMALL(Candidats!$M$2:$M$27,ROW()-6)))</f>
        <v/>
      </c>
      <c r="R35" s="15"/>
    </row>
  </sheetData>
  <mergeCells count="5">
    <mergeCell ref="A1:C1"/>
    <mergeCell ref="A3:C4"/>
    <mergeCell ref="D5:G5"/>
    <mergeCell ref="I5:L5"/>
    <mergeCell ref="N5:Q5"/>
  </mergeCells>
  <conditionalFormatting sqref="F38:F45 F9:F36">
    <cfRule type="duplicateValues" priority="2" aboveAverage="0" equalAverage="0" bottom="0" percent="0" rank="0" text="" dxfId="0">
      <formula>0</formula>
    </cfRule>
  </conditionalFormatting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3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" activeCellId="0" sqref="G2"/>
    </sheetView>
  </sheetViews>
  <sheetFormatPr defaultRowHeight="15" zeroHeight="false" outlineLevelRow="0" outlineLevelCol="0"/>
  <cols>
    <col collapsed="false" customWidth="true" hidden="false" outlineLevel="0" max="2" min="1" style="1" width="6.71"/>
    <col collapsed="false" customWidth="true" hidden="false" outlineLevel="0" max="3" min="3" style="2" width="6.71"/>
    <col collapsed="false" customWidth="true" hidden="false" outlineLevel="0" max="4" min="4" style="2" width="7.13"/>
    <col collapsed="false" customWidth="true" hidden="false" outlineLevel="0" max="5" min="5" style="2" width="5.99"/>
    <col collapsed="false" customWidth="true" hidden="false" outlineLevel="0" max="6" min="6" style="2" width="14.98"/>
    <col collapsed="false" customWidth="true" hidden="false" outlineLevel="0" max="7" min="7" style="2" width="13.84"/>
    <col collapsed="false" customWidth="true" hidden="false" outlineLevel="0" max="8" min="8" style="2" width="2.53"/>
    <col collapsed="false" customWidth="true" hidden="false" outlineLevel="0" max="9" min="9" style="2" width="7.13"/>
    <col collapsed="false" customWidth="true" hidden="false" outlineLevel="0" max="10" min="10" style="2" width="5.99"/>
    <col collapsed="false" customWidth="true" hidden="false" outlineLevel="0" max="11" min="11" style="2" width="14.98"/>
    <col collapsed="false" customWidth="true" hidden="false" outlineLevel="0" max="12" min="12" style="2" width="13.84"/>
    <col collapsed="false" customWidth="true" hidden="false" outlineLevel="0" max="13" min="13" style="2" width="2.53"/>
    <col collapsed="false" customWidth="true" hidden="false" outlineLevel="0" max="14" min="14" style="2" width="7.13"/>
    <col collapsed="false" customWidth="true" hidden="false" outlineLevel="0" max="15" min="15" style="2" width="5.99"/>
    <col collapsed="false" customWidth="true" hidden="false" outlineLevel="0" max="16" min="16" style="2" width="14.98"/>
    <col collapsed="false" customWidth="true" hidden="false" outlineLevel="0" max="17" min="17" style="2" width="13.84"/>
    <col collapsed="false" customWidth="true" hidden="false" outlineLevel="0" max="1025" min="18" style="2" width="10.5"/>
  </cols>
  <sheetData>
    <row r="1" customFormat="false" ht="29.15" hidden="false" customHeight="false" outlineLevel="0" collapsed="false">
      <c r="A1" s="3" t="s">
        <v>11</v>
      </c>
      <c r="B1" s="3"/>
      <c r="C1" s="3"/>
      <c r="F1" s="4" t="s">
        <v>1</v>
      </c>
      <c r="G1" s="5" t="n">
        <v>3</v>
      </c>
    </row>
    <row r="3" customFormat="false" ht="15" hidden="false" customHeight="false" outlineLevel="0" collapsed="false">
      <c r="A3" s="6" t="str">
        <f aca="false">Candidats!U2&amp;" candidats inscrit à l'épreuve 1"</f>
        <v>18 candidats inscrit à l'épreuve 1</v>
      </c>
      <c r="B3" s="6"/>
      <c r="C3" s="6"/>
    </row>
    <row r="4" customFormat="false" ht="15" hidden="false" customHeight="false" outlineLevel="0" collapsed="false">
      <c r="A4" s="6"/>
      <c r="B4" s="6"/>
      <c r="C4" s="6"/>
    </row>
    <row r="5" customFormat="false" ht="25" hidden="false" customHeight="true" outlineLevel="0" collapsed="false">
      <c r="D5" s="7" t="s">
        <v>2</v>
      </c>
      <c r="E5" s="7"/>
      <c r="F5" s="7"/>
      <c r="G5" s="7"/>
      <c r="I5" s="7" t="s">
        <v>3</v>
      </c>
      <c r="J5" s="7"/>
      <c r="K5" s="7"/>
      <c r="L5" s="7"/>
      <c r="N5" s="7" t="s">
        <v>4</v>
      </c>
      <c r="O5" s="7"/>
      <c r="P5" s="7"/>
      <c r="Q5" s="7"/>
    </row>
    <row r="6" customFormat="false" ht="15" hidden="false" customHeight="false" outlineLevel="0" collapsed="false">
      <c r="A6" s="8" t="s">
        <v>5</v>
      </c>
      <c r="B6" s="8" t="s">
        <v>6</v>
      </c>
      <c r="D6" s="9" t="s">
        <v>7</v>
      </c>
      <c r="E6" s="9" t="s">
        <v>8</v>
      </c>
      <c r="F6" s="10" t="s">
        <v>9</v>
      </c>
      <c r="G6" s="11" t="s">
        <v>10</v>
      </c>
      <c r="H6" s="12"/>
      <c r="I6" s="9" t="s">
        <v>7</v>
      </c>
      <c r="J6" s="9" t="s">
        <v>8</v>
      </c>
      <c r="K6" s="10" t="s">
        <v>9</v>
      </c>
      <c r="L6" s="11" t="s">
        <v>10</v>
      </c>
      <c r="N6" s="9" t="s">
        <v>7</v>
      </c>
      <c r="O6" s="9" t="s">
        <v>8</v>
      </c>
      <c r="P6" s="10" t="s">
        <v>9</v>
      </c>
      <c r="Q6" s="11" t="s">
        <v>10</v>
      </c>
      <c r="R6" s="15"/>
    </row>
    <row r="7" customFormat="false" ht="15" hidden="false" customHeight="false" outlineLevel="0" collapsed="false">
      <c r="A7" s="13" t="n">
        <v>0.0208333333333333</v>
      </c>
      <c r="B7" s="13" t="n">
        <v>0.00347222222222222</v>
      </c>
      <c r="D7" s="13" t="n">
        <v>0.375</v>
      </c>
      <c r="E7" s="14" t="n">
        <f aca="false">IF(F7="","",D7+$A$7)</f>
        <v>0.395833333333333</v>
      </c>
      <c r="F7" s="8" t="str">
        <f aca="true">IF(ISERROR(SMALL(Candidats!$AA$2:$AA$27,ROW()-6)),"",INDIRECT("Candidats!$AD"&amp;SMALL(Candidats!$AA$2:$AA$27,ROW()-6)))</f>
        <v>Daniel</v>
      </c>
      <c r="G7" s="8" t="str">
        <f aca="true">IF(ISERROR(SMALL(Candidats!$AA$2:$AA$27,ROW()-6)),"",INDIRECT("Candidats!$AE"&amp;SMALL(Candidats!$AA$2:$AA$27,ROW()-6)))</f>
        <v>Quentin</v>
      </c>
      <c r="H7" s="15" t="n">
        <f aca="false">IF(F7="","",D7)</f>
        <v>0.375</v>
      </c>
      <c r="I7" s="13" t="n">
        <v>0.375</v>
      </c>
      <c r="J7" s="14" t="n">
        <f aca="false">IF(K7="","",I7+$A$7)</f>
        <v>0.395833333333333</v>
      </c>
      <c r="K7" s="8" t="str">
        <f aca="true">IF(ISERROR(SMALL(Candidats!$AB$2:$AB$27,ROW()-6)),"",INDIRECT("Candidats!$AD"&amp;SMALL(Candidats!$AB$2:$AB$27,ROW()-6)))</f>
        <v>Falbada</v>
      </c>
      <c r="L7" s="8" t="str">
        <f aca="true">IF(ISERROR(SMALL(Candidats!$AB$2:$AB$27,ROW()-6)),"",INDIRECT("Candidats!$AE"&amp;SMALL(Candidats!$AB$2:$AB$27,ROW()-6)))</f>
        <v>Souraya</v>
      </c>
      <c r="M7" s="15" t="n">
        <f aca="false">IF(K7="","",I7)</f>
        <v>0.375</v>
      </c>
      <c r="N7" s="13" t="n">
        <v>0.375</v>
      </c>
      <c r="O7" s="14" t="n">
        <f aca="false">IF(P7="","",N7+$A$7)</f>
        <v>0.395833333333333</v>
      </c>
      <c r="P7" s="16" t="str">
        <f aca="true">IF(ISERROR(SMALL(Candidats!$AC$2:$AC$27,ROW()-6)),"",INDIRECT("Candidats!$AD"&amp;SMALL(Candidats!$AC$2:$AC$27,ROW()-6)))</f>
        <v>Theodule</v>
      </c>
      <c r="Q7" s="8" t="str">
        <f aca="true">IF(ISERROR(SMALL(Candidats!$AC$2:$AC$27,ROW()-6)),"",INDIRECT("Candidats!$AE"&amp;SMALL(Candidats!$AC$2:$AC$27,ROW()-6)))</f>
        <v>Victoire</v>
      </c>
      <c r="R7" s="15" t="n">
        <f aca="false">IF(P7="","",N7)</f>
        <v>0.375</v>
      </c>
    </row>
    <row r="8" customFormat="false" ht="15" hidden="false" customHeight="false" outlineLevel="0" collapsed="false">
      <c r="A8" s="12"/>
      <c r="B8" s="12"/>
      <c r="D8" s="14" t="n">
        <f aca="false">IF(F8="","",E7+$B$7)</f>
        <v>0.399305555555555</v>
      </c>
      <c r="E8" s="14" t="n">
        <f aca="false">IF(F8="","",D8+$A$7)</f>
        <v>0.420138888888889</v>
      </c>
      <c r="F8" s="8" t="str">
        <f aca="true">IF(ISERROR(SMALL(Candidats!$AA$2:$AA$27,ROW()-6)),"",INDIRECT("Candidats!$AD"&amp;SMALL(Candidats!$AA$2:$AA$27,ROW()-6)))</f>
        <v>Abdel</v>
      </c>
      <c r="G8" s="8" t="str">
        <f aca="true">IF(ISERROR(SMALL(Candidats!$AA$2:$AA$27,ROW()-6)),"",INDIRECT("Candidats!$AE"&amp;SMALL(Candidats!$AA$2:$AA$27,ROW()-6)))</f>
        <v>Zaina</v>
      </c>
      <c r="H8" s="15"/>
      <c r="I8" s="14" t="n">
        <f aca="false">IF(K8="","",J7+$B$7)</f>
        <v>0.399305555555555</v>
      </c>
      <c r="J8" s="14" t="n">
        <f aca="false">IF(K8="","",I8+$A$7)</f>
        <v>0.420138888888889</v>
      </c>
      <c r="K8" s="8" t="str">
        <f aca="true">IF(ISERROR(SMALL(Candidats!$AB$2:$AB$27,ROW()-6)),"",INDIRECT("Candidats!$AD"&amp;SMALL(Candidats!$AB$2:$AB$27,ROW()-6)))</f>
        <v>John</v>
      </c>
      <c r="L8" s="8" t="str">
        <f aca="true">IF(ISERROR(SMALL(Candidats!$AB$2:$AB$27,ROW()-6)),"",INDIRECT("Candidats!$AE"&amp;SMALL(Candidats!$AB$2:$AB$27,ROW()-6)))</f>
        <v>Boris</v>
      </c>
      <c r="M8" s="15"/>
      <c r="N8" s="14" t="n">
        <f aca="false">IF(P8="","",O7+$B$7)</f>
        <v>0.399305555555555</v>
      </c>
      <c r="O8" s="14" t="n">
        <f aca="false">IF(P8="","",N8+$A$7)</f>
        <v>0.420138888888889</v>
      </c>
      <c r="P8" s="16" t="str">
        <f aca="true">IF(ISERROR(SMALL(Candidats!$AC$2:$AC$27,ROW()-6)),"",INDIRECT("Candidats!$AD"&amp;SMALL(Candidats!$AC$2:$AC$27,ROW()-6)))</f>
        <v>Ursula</v>
      </c>
      <c r="Q8" s="8" t="str">
        <f aca="true">IF(ISERROR(SMALL(Candidats!$AC$2:$AC$27,ROW()-6)),"",INDIRECT("Candidats!$AE"&amp;SMALL(Candidats!$AC$2:$AC$27,ROW()-6)))</f>
        <v>Isidore</v>
      </c>
      <c r="R8" s="15"/>
    </row>
    <row r="9" customFormat="false" ht="15" hidden="false" customHeight="false" outlineLevel="0" collapsed="false">
      <c r="A9" s="12"/>
      <c r="B9" s="12"/>
      <c r="D9" s="14" t="n">
        <f aca="false">IF(F9="","",E8+$B$7)</f>
        <v>0.423611111111111</v>
      </c>
      <c r="E9" s="14" t="n">
        <f aca="false">IF(F9="","",D9+$A$7)</f>
        <v>0.444444444444444</v>
      </c>
      <c r="F9" s="8" t="str">
        <f aca="true">IF(ISERROR(SMALL(Candidats!$AA$2:$AA$27,ROW()-6)),"",INDIRECT("Candidats!$AD"&amp;SMALL(Candidats!$AA$2:$AA$27,ROW()-6)))</f>
        <v>Xaviere</v>
      </c>
      <c r="G9" s="8" t="str">
        <f aca="true">IF(ISERROR(SMALL(Candidats!$AA$2:$AA$27,ROW()-6)),"",INDIRECT("Candidats!$AE"&amp;SMALL(Candidats!$AA$2:$AA$27,ROW()-6)))</f>
        <v>Luc</v>
      </c>
      <c r="H9" s="15"/>
      <c r="I9" s="14" t="n">
        <f aca="false">IF(K9="","",J8+$B$7)</f>
        <v>0.423611111111111</v>
      </c>
      <c r="J9" s="14" t="n">
        <f aca="false">IF(K9="","",I9+$A$7)</f>
        <v>0.444444444444444</v>
      </c>
      <c r="K9" s="8" t="str">
        <f aca="true">IF(ISERROR(SMALL(Candidats!$AB$2:$AB$27,ROW()-6)),"",INDIRECT("Candidats!$AD"&amp;SMALL(Candidats!$AB$2:$AB$27,ROW()-6)))</f>
        <v>Gregoire</v>
      </c>
      <c r="L9" s="8" t="str">
        <f aca="true">IF(ISERROR(SMALL(Candidats!$AB$2:$AB$27,ROW()-6)),"",INDIRECT("Candidats!$AE"&amp;SMALL(Candidats!$AB$2:$AB$27,ROW()-6)))</f>
        <v>Natacha</v>
      </c>
      <c r="M9" s="15"/>
      <c r="N9" s="14" t="n">
        <f aca="false">IF(P9="","",O8+$B$7)</f>
        <v>0.423611111111111</v>
      </c>
      <c r="O9" s="14" t="n">
        <f aca="false">IF(P9="","",N9+$A$7)</f>
        <v>0.444444444444444</v>
      </c>
      <c r="P9" s="16" t="str">
        <f aca="true">IF(ISERROR(SMALL(Candidats!$AC$2:$AC$27,ROW()-6)),"",INDIRECT("Candidats!$AD"&amp;SMALL(Candidats!$AC$2:$AC$27,ROW()-6)))</f>
        <v>Rose</v>
      </c>
      <c r="Q9" s="8" t="str">
        <f aca="true">IF(ISERROR(SMALL(Candidats!$AC$2:$AC$27,ROW()-6)),"",INDIRECT("Candidats!$AE"&amp;SMALL(Candidats!$AC$2:$AC$27,ROW()-6)))</f>
        <v>Quentin</v>
      </c>
      <c r="R9" s="15"/>
    </row>
    <row r="10" customFormat="false" ht="15" hidden="false" customHeight="false" outlineLevel="0" collapsed="false">
      <c r="A10" s="12"/>
      <c r="B10" s="12"/>
      <c r="C10" s="17"/>
      <c r="D10" s="14" t="n">
        <f aca="false">IF(F10="","",E9+$B$7)</f>
        <v>0.447916666666667</v>
      </c>
      <c r="E10" s="14" t="n">
        <f aca="false">IF(F10="","",D10+$A$7)</f>
        <v>0.46875</v>
      </c>
      <c r="F10" s="8" t="str">
        <f aca="true">IF(ISERROR(SMALL(Candidats!$AA$2:$AA$27,ROW()-6)),"",INDIRECT("Candidats!$AD"&amp;SMALL(Candidats!$AA$2:$AA$27,ROW()-6)))</f>
        <v>Karl</v>
      </c>
      <c r="G10" s="8" t="str">
        <f aca="true">IF(ISERROR(SMALL(Candidats!$AA$2:$AA$27,ROW()-6)),"",INDIRECT("Candidats!$AE"&amp;SMALL(Candidats!$AA$2:$AA$27,ROW()-6)))</f>
        <v>Souraya</v>
      </c>
      <c r="H10" s="15"/>
      <c r="I10" s="14" t="n">
        <f aca="false">IF(K10="","",J9+$B$7)</f>
        <v>0.447916666666667</v>
      </c>
      <c r="J10" s="14" t="n">
        <f aca="false">IF(K10="","",I10+$A$7)</f>
        <v>0.46875</v>
      </c>
      <c r="K10" s="8" t="str">
        <f aca="true">IF(ISERROR(SMALL(Candidats!$AB$2:$AB$27,ROW()-6)),"",INDIRECT("Candidats!$AD"&amp;SMALL(Candidats!$AB$2:$AB$27,ROW()-6)))</f>
        <v>Mohamed</v>
      </c>
      <c r="L10" s="8" t="str">
        <f aca="true">IF(ISERROR(SMALL(Candidats!$AB$2:$AB$27,ROW()-6)),"",INDIRECT("Candidats!$AE"&amp;SMALL(Candidats!$AB$2:$AB$27,ROW()-6)))</f>
        <v>Victoire</v>
      </c>
      <c r="M10" s="15"/>
      <c r="N10" s="14" t="n">
        <f aca="false">IF(P10="","",O9+$B$7)</f>
        <v>0.447916666666667</v>
      </c>
      <c r="O10" s="14" t="n">
        <f aca="false">IF(P10="","",N10+$A$7)</f>
        <v>0.46875</v>
      </c>
      <c r="P10" s="16" t="str">
        <f aca="true">IF(ISERROR(SMALL(Candidats!$AC$2:$AC$27,ROW()-6)),"",INDIRECT("Candidats!$AD"&amp;SMALL(Candidats!$AC$2:$AC$27,ROW()-6)))</f>
        <v>Ephraim</v>
      </c>
      <c r="Q10" s="8" t="str">
        <f aca="true">IF(ISERROR(SMALL(Candidats!$AC$2:$AC$27,ROW()-6)),"",INDIRECT("Candidats!$AE"&amp;SMALL(Candidats!$AC$2:$AC$27,ROW()-6)))</f>
        <v>Zaina</v>
      </c>
      <c r="R10" s="15"/>
    </row>
    <row r="11" customFormat="false" ht="15" hidden="false" customHeight="false" outlineLevel="0" collapsed="false">
      <c r="A11" s="12"/>
      <c r="B11" s="12"/>
      <c r="C11" s="17"/>
      <c r="D11" s="14" t="n">
        <f aca="false">IF(F11="","",E10+$B$7)</f>
        <v>0.472222222222222</v>
      </c>
      <c r="E11" s="14" t="n">
        <f aca="false">IF(F11="","",D11+$A$7)</f>
        <v>0.493055555555555</v>
      </c>
      <c r="F11" s="8" t="str">
        <f aca="true">IF(ISERROR(SMALL(Candidats!$AA$2:$AA$27,ROW()-6)),"",INDIRECT("Candidats!$AD"&amp;SMALL(Candidats!$AA$2:$AA$27,ROW()-6)))</f>
        <v>Herbert</v>
      </c>
      <c r="G11" s="8" t="str">
        <f aca="true">IF(ISERROR(SMALL(Candidats!$AA$2:$AA$27,ROW()-6)),"",INDIRECT("Candidats!$AE"&amp;SMALL(Candidats!$AA$2:$AA$27,ROW()-6)))</f>
        <v>Boris</v>
      </c>
      <c r="H11" s="15"/>
      <c r="I11" s="14" t="n">
        <f aca="false">IF(K11="","",J10+$B$7)</f>
        <v>0.472222222222222</v>
      </c>
      <c r="J11" s="14" t="n">
        <f aca="false">IF(K11="","",I11+$A$7)</f>
        <v>0.493055555555555</v>
      </c>
      <c r="K11" s="8" t="str">
        <f aca="true">IF(ISERROR(SMALL(Candidats!$AB$2:$AB$27,ROW()-6)),"",INDIRECT("Candidats!$AD"&amp;SMALL(Candidats!$AB$2:$AB$27,ROW()-6)))</f>
        <v>Oswald</v>
      </c>
      <c r="L11" s="8" t="str">
        <f aca="true">IF(ISERROR(SMALL(Candidats!$AB$2:$AB$27,ROW()-6)),"",INDIRECT("Candidats!$AE"&amp;SMALL(Candidats!$AB$2:$AB$27,ROW()-6)))</f>
        <v>Isidore</v>
      </c>
      <c r="M11" s="15"/>
      <c r="N11" s="14" t="n">
        <f aca="false">IF(P11="","",O10+$B$7)</f>
        <v>0.472222222222222</v>
      </c>
      <c r="O11" s="14" t="n">
        <f aca="false">IF(P11="","",N11+$A$7)</f>
        <v>0.493055555555555</v>
      </c>
      <c r="P11" s="16" t="str">
        <f aca="true">IF(ISERROR(SMALL(Candidats!$AC$2:$AC$27,ROW()-6)),"",INDIRECT("Candidats!$AD"&amp;SMALL(Candidats!$AC$2:$AC$27,ROW()-6)))</f>
        <v>Yolande</v>
      </c>
      <c r="Q11" s="8" t="str">
        <f aca="true">IF(ISERROR(SMALL(Candidats!$AC$2:$AC$27,ROW()-6)),"",INDIRECT("Candidats!$AE"&amp;SMALL(Candidats!$AC$2:$AC$27,ROW()-6)))</f>
        <v>Luc</v>
      </c>
      <c r="R11" s="15"/>
    </row>
    <row r="12" customFormat="false" ht="15" hidden="false" customHeight="false" outlineLevel="0" collapsed="false">
      <c r="A12" s="12"/>
      <c r="B12" s="12"/>
      <c r="D12" s="14" t="n">
        <f aca="false">IF(F12="","",E11+$B$7)</f>
        <v>0.496527777777778</v>
      </c>
      <c r="E12" s="14" t="n">
        <f aca="false">IF(F12="","",D12+$A$7)</f>
        <v>0.517361111111111</v>
      </c>
      <c r="F12" s="8" t="str">
        <f aca="true">IF(ISERROR(SMALL(Candidats!$AA$2:$AA$27,ROW()-6)),"",INDIRECT("Candidats!$AD"&amp;SMALL(Candidats!$AA$2:$AA$27,ROW()-6)))</f>
        <v>William</v>
      </c>
      <c r="G12" s="8" t="str">
        <f aca="true">IF(ISERROR(SMALL(Candidats!$AA$2:$AA$27,ROW()-6)),"",INDIRECT("Candidats!$AE"&amp;SMALL(Candidats!$AA$2:$AA$27,ROW()-6)))</f>
        <v>Natacha</v>
      </c>
      <c r="H12" s="15"/>
      <c r="I12" s="14" t="n">
        <f aca="false">IF(K12="","",J11+$B$7)</f>
        <v>0.496527777777778</v>
      </c>
      <c r="J12" s="14" t="n">
        <f aca="false">IF(K12="","",I12+$A$7)</f>
        <v>0.517361111111111</v>
      </c>
      <c r="K12" s="8" t="str">
        <f aca="true">IF(ISERROR(SMALL(Candidats!$AB$2:$AB$27,ROW()-6)),"",INDIRECT("Candidats!$AD"&amp;SMALL(Candidats!$AB$2:$AB$27,ROW()-6)))</f>
        <v>Pricilla</v>
      </c>
      <c r="L12" s="8" t="str">
        <f aca="true">IF(ISERROR(SMALL(Candidats!$AB$2:$AB$27,ROW()-6)),"",INDIRECT("Candidats!$AE"&amp;SMALL(Candidats!$AB$2:$AB$27,ROW()-6)))</f>
        <v>Quentin</v>
      </c>
      <c r="M12" s="15"/>
      <c r="N12" s="14" t="n">
        <f aca="false">IF(P12="","",O11+$B$7)</f>
        <v>0.496527777777778</v>
      </c>
      <c r="O12" s="14" t="n">
        <f aca="false">IF(P12="","",N12+$A$7)</f>
        <v>0.517361111111111</v>
      </c>
      <c r="P12" s="16" t="str">
        <f aca="true">IF(ISERROR(SMALL(Candidats!$AC$2:$AC$27,ROW()-6)),"",INDIRECT("Candidats!$AD"&amp;SMALL(Candidats!$AC$2:$AC$27,ROW()-6)))</f>
        <v>Claude</v>
      </c>
      <c r="Q12" s="8" t="str">
        <f aca="true">IF(ISERROR(SMALL(Candidats!$AC$2:$AC$27,ROW()-6)),"",INDIRECT("Candidats!$AE"&amp;SMALL(Candidats!$AC$2:$AC$27,ROW()-6)))</f>
        <v>Souraya</v>
      </c>
      <c r="R12" s="15"/>
    </row>
    <row r="13" customFormat="false" ht="15" hidden="false" customHeight="false" outlineLevel="0" collapsed="false">
      <c r="A13" s="12"/>
      <c r="B13" s="12"/>
      <c r="D13" s="14" t="str">
        <f aca="false">IF(F13="","",E12+$B$7)</f>
        <v/>
      </c>
      <c r="E13" s="14" t="str">
        <f aca="false">IF(F13="","",D13+$A$7)</f>
        <v/>
      </c>
      <c r="F13" s="8" t="str">
        <f aca="true">IF(ISERROR(SMALL(Candidats!$AA$2:$AA$27,ROW()-6)),"",INDIRECT("Candidats!$AD"&amp;SMALL(Candidats!$AA$2:$AA$27,ROW()-6)))</f>
        <v/>
      </c>
      <c r="G13" s="8" t="str">
        <f aca="true">IF(ISERROR(SMALL(Candidats!$AA$2:$AA$27,ROW()-6)),"",INDIRECT("Candidats!$AE"&amp;SMALL(Candidats!$AA$2:$AA$27,ROW()-6)))</f>
        <v/>
      </c>
      <c r="H13" s="15"/>
      <c r="I13" s="14" t="str">
        <f aca="false">IF(K13="","",J12+$B$7)</f>
        <v/>
      </c>
      <c r="J13" s="14" t="str">
        <f aca="false">IF(K13="","",I13+$A$7)</f>
        <v/>
      </c>
      <c r="K13" s="8" t="str">
        <f aca="true">IF(ISERROR(SMALL(Candidats!$AB$2:$AB$27,ROW()-6)),"",INDIRECT("Candidats!$AD"&amp;SMALL(Candidats!$AB$2:$AB$27,ROW()-6)))</f>
        <v/>
      </c>
      <c r="L13" s="8" t="str">
        <f aca="true">IF(ISERROR(SMALL(Candidats!$AB$2:$AB$27,ROW()-6)),"",INDIRECT("Candidats!$AE"&amp;SMALL(Candidats!$AB$2:$AB$27,ROW()-6)))</f>
        <v/>
      </c>
      <c r="M13" s="15"/>
      <c r="N13" s="14" t="str">
        <f aca="false">IF(P13="","",O12+$B$7)</f>
        <v/>
      </c>
      <c r="O13" s="14" t="str">
        <f aca="false">IF(P13="","",N13+$A$7)</f>
        <v/>
      </c>
      <c r="P13" s="16" t="str">
        <f aca="true">IF(ISERROR(SMALL(Candidats!$AC$2:$AC$27,ROW()-6)),"",INDIRECT("Candidats!$AD"&amp;SMALL(Candidats!$AC$2:$AC$27,ROW()-6)))</f>
        <v/>
      </c>
      <c r="Q13" s="8" t="str">
        <f aca="true">IF(ISERROR(SMALL(Candidats!$AC$2:$AC$27,ROW()-6)),"",INDIRECT("Candidats!$AE"&amp;SMALL(Candidats!$AC$2:$AC$27,ROW()-6)))</f>
        <v/>
      </c>
      <c r="R13" s="15"/>
    </row>
    <row r="14" customFormat="false" ht="15" hidden="false" customHeight="false" outlineLevel="0" collapsed="false">
      <c r="A14" s="12"/>
      <c r="B14" s="12"/>
      <c r="D14" s="14" t="str">
        <f aca="false">IF(F14="","",E13+$B$7)</f>
        <v/>
      </c>
      <c r="E14" s="14" t="str">
        <f aca="false">IF(F14="","",D14+$A$7)</f>
        <v/>
      </c>
      <c r="F14" s="8" t="str">
        <f aca="true">IF(ISERROR(SMALL(Candidats!$AA$2:$AA$27,ROW()-6)),"",INDIRECT("Candidats!$AD"&amp;SMALL(Candidats!$AA$2:$AA$27,ROW()-6)))</f>
        <v/>
      </c>
      <c r="G14" s="8" t="str">
        <f aca="true">IF(ISERROR(SMALL(Candidats!$AA$2:$AA$27,ROW()-6)),"",INDIRECT("Candidats!$AE"&amp;SMALL(Candidats!$AA$2:$AA$27,ROW()-6)))</f>
        <v/>
      </c>
      <c r="H14" s="15"/>
      <c r="I14" s="14" t="str">
        <f aca="false">IF(K14="","",J13+$B$7)</f>
        <v/>
      </c>
      <c r="J14" s="14" t="str">
        <f aca="false">IF(K14="","",I14+$A$7)</f>
        <v/>
      </c>
      <c r="K14" s="8" t="str">
        <f aca="true">IF(ISERROR(SMALL(Candidats!$AB$2:$AB$27,ROW()-6)),"",INDIRECT("Candidats!$AD"&amp;SMALL(Candidats!$AB$2:$AB$27,ROW()-6)))</f>
        <v/>
      </c>
      <c r="L14" s="8" t="str">
        <f aca="true">IF(ISERROR(SMALL(Candidats!$AB$2:$AB$27,ROW()-6)),"",INDIRECT("Candidats!$AE"&amp;SMALL(Candidats!$AB$2:$AB$27,ROW()-6)))</f>
        <v/>
      </c>
      <c r="M14" s="15"/>
      <c r="N14" s="14" t="str">
        <f aca="false">IF(P14="","",O13+$B$7)</f>
        <v/>
      </c>
      <c r="O14" s="14" t="str">
        <f aca="false">IF(P14="","",N14+$A$7)</f>
        <v/>
      </c>
      <c r="P14" s="16" t="str">
        <f aca="true">IF(ISERROR(SMALL(Candidats!$AC$2:$AC$27,ROW()-6)),"",INDIRECT("Candidats!$AD"&amp;SMALL(Candidats!$AC$2:$AC$27,ROW()-6)))</f>
        <v/>
      </c>
      <c r="Q14" s="8" t="str">
        <f aca="true">IF(ISERROR(SMALL(Candidats!$AC$2:$AC$27,ROW()-6)),"",INDIRECT("Candidats!$AE"&amp;SMALL(Candidats!$AC$2:$AC$27,ROW()-6)))</f>
        <v/>
      </c>
      <c r="R14" s="15"/>
    </row>
    <row r="15" customFormat="false" ht="15" hidden="false" customHeight="false" outlineLevel="0" collapsed="false">
      <c r="A15" s="12"/>
      <c r="B15" s="12"/>
      <c r="D15" s="14" t="str">
        <f aca="false">IF(F15="","",E14+$B$7)</f>
        <v/>
      </c>
      <c r="E15" s="14" t="str">
        <f aca="false">IF(F15="","",D15+$A$7)</f>
        <v/>
      </c>
      <c r="F15" s="8" t="str">
        <f aca="true">IF(ISERROR(SMALL(Candidats!$AA$2:$AA$27,ROW()-6)),"",INDIRECT("Candidats!$AD"&amp;SMALL(Candidats!$AA$2:$AA$27,ROW()-6)))</f>
        <v/>
      </c>
      <c r="G15" s="8" t="str">
        <f aca="true">IF(ISERROR(SMALL(Candidats!$AA$2:$AA$27,ROW()-6)),"",INDIRECT("Candidats!$AE"&amp;SMALL(Candidats!$AA$2:$AA$27,ROW()-6)))</f>
        <v/>
      </c>
      <c r="H15" s="15"/>
      <c r="I15" s="14" t="str">
        <f aca="false">IF(K15="","",J14+$B$7)</f>
        <v/>
      </c>
      <c r="J15" s="14" t="str">
        <f aca="false">IF(K15="","",I15+$A$7)</f>
        <v/>
      </c>
      <c r="K15" s="8" t="str">
        <f aca="true">IF(ISERROR(SMALL(Candidats!$AB$2:$AB$27,ROW()-6)),"",INDIRECT("Candidats!$AD"&amp;SMALL(Candidats!$AB$2:$AB$27,ROW()-6)))</f>
        <v/>
      </c>
      <c r="L15" s="8" t="str">
        <f aca="true">IF(ISERROR(SMALL(Candidats!$AB$2:$AB$27,ROW()-6)),"",INDIRECT("Candidats!$AE"&amp;SMALL(Candidats!$AB$2:$AB$27,ROW()-6)))</f>
        <v/>
      </c>
      <c r="M15" s="15"/>
      <c r="N15" s="14" t="str">
        <f aca="false">IF(P15="","",O14+$B$7)</f>
        <v/>
      </c>
      <c r="O15" s="14" t="str">
        <f aca="false">IF(P15="","",N15+$A$7)</f>
        <v/>
      </c>
      <c r="P15" s="16" t="str">
        <f aca="true">IF(ISERROR(SMALL(Candidats!$AC$2:$AC$27,ROW()-6)),"",INDIRECT("Candidats!$AD"&amp;SMALL(Candidats!$AC$2:$AC$27,ROW()-6)))</f>
        <v/>
      </c>
      <c r="Q15" s="8" t="str">
        <f aca="true">IF(ISERROR(SMALL(Candidats!$AC$2:$AC$27,ROW()-6)),"",INDIRECT("Candidats!$AE"&amp;SMALL(Candidats!$AC$2:$AC$27,ROW()-6)))</f>
        <v/>
      </c>
      <c r="R15" s="15"/>
    </row>
    <row r="16" customFormat="false" ht="15" hidden="false" customHeight="false" outlineLevel="0" collapsed="false">
      <c r="A16" s="12"/>
      <c r="B16" s="12"/>
      <c r="D16" s="14" t="str">
        <f aca="false">IF(F16="","",E15+$B$7)</f>
        <v/>
      </c>
      <c r="E16" s="14" t="str">
        <f aca="false">IF(F16="","",D16+$A$7)</f>
        <v/>
      </c>
      <c r="F16" s="8" t="str">
        <f aca="true">IF(ISERROR(SMALL(Candidats!$AA$2:$AA$27,ROW()-6)),"",INDIRECT("Candidats!$AD"&amp;SMALL(Candidats!$AA$2:$AA$27,ROW()-6)))</f>
        <v/>
      </c>
      <c r="G16" s="8" t="str">
        <f aca="true">IF(ISERROR(SMALL(Candidats!$AA$2:$AA$27,ROW()-6)),"",INDIRECT("Candidats!$AE"&amp;SMALL(Candidats!$AA$2:$AA$27,ROW()-6)))</f>
        <v/>
      </c>
      <c r="H16" s="15"/>
      <c r="I16" s="14" t="str">
        <f aca="false">IF(K16="","",J15+$B$7)</f>
        <v/>
      </c>
      <c r="J16" s="14" t="str">
        <f aca="false">IF(K16="","",I16+$A$7)</f>
        <v/>
      </c>
      <c r="K16" s="8" t="str">
        <f aca="true">IF(ISERROR(SMALL(Candidats!$AB$2:$AB$27,ROW()-6)),"",INDIRECT("Candidats!$AD"&amp;SMALL(Candidats!$AB$2:$AB$27,ROW()-6)))</f>
        <v/>
      </c>
      <c r="L16" s="8" t="str">
        <f aca="true">IF(ISERROR(SMALL(Candidats!$AB$2:$AB$27,ROW()-6)),"",INDIRECT("Candidats!$AE"&amp;SMALL(Candidats!$AB$2:$AB$27,ROW()-6)))</f>
        <v/>
      </c>
      <c r="M16" s="15"/>
      <c r="N16" s="14" t="str">
        <f aca="false">IF(P16="","",O15+$B$7)</f>
        <v/>
      </c>
      <c r="O16" s="14" t="str">
        <f aca="false">IF(P16="","",N16+$A$7)</f>
        <v/>
      </c>
      <c r="P16" s="16" t="str">
        <f aca="true">IF(ISERROR(SMALL(Candidats!$AC$2:$AC$27,ROW()-6)),"",INDIRECT("Candidats!$AD"&amp;SMALL(Candidats!$AC$2:$AC$27,ROW()-6)))</f>
        <v/>
      </c>
      <c r="Q16" s="8" t="str">
        <f aca="true">IF(ISERROR(SMALL(Candidats!$AC$2:$AC$27,ROW()-6)),"",INDIRECT("Candidats!$AE"&amp;SMALL(Candidats!$AC$2:$AC$27,ROW()-6)))</f>
        <v/>
      </c>
      <c r="R16" s="15"/>
    </row>
    <row r="17" customFormat="false" ht="15" hidden="false" customHeight="false" outlineLevel="0" collapsed="false">
      <c r="A17" s="12"/>
      <c r="B17" s="12"/>
      <c r="D17" s="14" t="str">
        <f aca="false">IF(F17="","",E16+$B$7)</f>
        <v/>
      </c>
      <c r="E17" s="14" t="str">
        <f aca="false">IF(F17="","",D17+$A$7)</f>
        <v/>
      </c>
      <c r="F17" s="8" t="str">
        <f aca="true">IF(ISERROR(SMALL(Candidats!$AA$2:$AA$27,ROW()-6)),"",INDIRECT("Candidats!$AD"&amp;SMALL(Candidats!$AA$2:$AA$27,ROW()-6)))</f>
        <v/>
      </c>
      <c r="G17" s="8" t="str">
        <f aca="true">IF(ISERROR(SMALL(Candidats!$AA$2:$AA$27,ROW()-6)),"",INDIRECT("Candidats!$AE"&amp;SMALL(Candidats!$AA$2:$AA$27,ROW()-6)))</f>
        <v/>
      </c>
      <c r="H17" s="15"/>
      <c r="I17" s="14" t="str">
        <f aca="false">IF(K17="","",J16+$B$7)</f>
        <v/>
      </c>
      <c r="J17" s="14" t="str">
        <f aca="false">IF(K17="","",I17+$A$7)</f>
        <v/>
      </c>
      <c r="K17" s="8" t="str">
        <f aca="true">IF(ISERROR(SMALL(Candidats!$AB$2:$AB$27,ROW()-6)),"",INDIRECT("Candidats!$AD"&amp;SMALL(Candidats!$AB$2:$AB$27,ROW()-6)))</f>
        <v/>
      </c>
      <c r="L17" s="8" t="str">
        <f aca="true">IF(ISERROR(SMALL(Candidats!$AB$2:$AB$27,ROW()-6)),"",INDIRECT("Candidats!$AE"&amp;SMALL(Candidats!$AB$2:$AB$27,ROW()-6)))</f>
        <v/>
      </c>
      <c r="M17" s="15"/>
      <c r="N17" s="14" t="str">
        <f aca="false">IF(P17="","",O16+$B$7)</f>
        <v/>
      </c>
      <c r="O17" s="14" t="str">
        <f aca="false">IF(P17="","",N17+$A$7)</f>
        <v/>
      </c>
      <c r="P17" s="16" t="str">
        <f aca="true">IF(ISERROR(SMALL(Candidats!$AC$2:$AC$27,ROW()-6)),"",INDIRECT("Candidats!$AD"&amp;SMALL(Candidats!$AC$2:$AC$27,ROW()-6)))</f>
        <v/>
      </c>
      <c r="Q17" s="8" t="str">
        <f aca="true">IF(ISERROR(SMALL(Candidats!$AC$2:$AC$27,ROW()-6)),"",INDIRECT("Candidats!$AE"&amp;SMALL(Candidats!$AC$2:$AC$27,ROW()-6)))</f>
        <v/>
      </c>
      <c r="R17" s="15"/>
    </row>
    <row r="18" customFormat="false" ht="15" hidden="false" customHeight="false" outlineLevel="0" collapsed="false">
      <c r="D18" s="14" t="str">
        <f aca="false">IF(F18="","",E17+$B$7)</f>
        <v/>
      </c>
      <c r="E18" s="14" t="str">
        <f aca="false">IF(F18="","",D18+$A$7)</f>
        <v/>
      </c>
      <c r="F18" s="8" t="str">
        <f aca="true">IF(ISERROR(SMALL(Candidats!$AA$2:$AA$27,ROW()-6)),"",INDIRECT("Candidats!$AD"&amp;SMALL(Candidats!$AA$2:$AA$27,ROW()-6)))</f>
        <v/>
      </c>
      <c r="G18" s="8" t="str">
        <f aca="true">IF(ISERROR(SMALL(Candidats!$AA$2:$AA$27,ROW()-6)),"",INDIRECT("Candidats!$AE"&amp;SMALL(Candidats!$AA$2:$AA$27,ROW()-6)))</f>
        <v/>
      </c>
      <c r="H18" s="15"/>
      <c r="I18" s="14" t="str">
        <f aca="false">IF(K18="","",J17+$B$7)</f>
        <v/>
      </c>
      <c r="J18" s="14" t="str">
        <f aca="false">IF(K18="","",I18+$A$7)</f>
        <v/>
      </c>
      <c r="K18" s="8" t="str">
        <f aca="true">IF(ISERROR(SMALL(Candidats!$AB$2:$AB$27,ROW()-6)),"",INDIRECT("Candidats!$AD"&amp;SMALL(Candidats!$AB$2:$AB$27,ROW()-6)))</f>
        <v/>
      </c>
      <c r="L18" s="8" t="str">
        <f aca="true">IF(ISERROR(SMALL(Candidats!$AB$2:$AB$27,ROW()-6)),"",INDIRECT("Candidats!$AE"&amp;SMALL(Candidats!$AB$2:$AB$27,ROW()-6)))</f>
        <v/>
      </c>
      <c r="M18" s="15"/>
      <c r="N18" s="14" t="str">
        <f aca="false">IF(P18="","",O17+$B$7)</f>
        <v/>
      </c>
      <c r="O18" s="14" t="str">
        <f aca="false">IF(P18="","",N18+$A$7)</f>
        <v/>
      </c>
      <c r="P18" s="16" t="str">
        <f aca="true">IF(ISERROR(SMALL(Candidats!$AC$2:$AC$27,ROW()-6)),"",INDIRECT("Candidats!$AD"&amp;SMALL(Candidats!$AC$2:$AC$27,ROW()-6)))</f>
        <v/>
      </c>
      <c r="Q18" s="8" t="str">
        <f aca="true">IF(ISERROR(SMALL(Candidats!$AC$2:$AC$27,ROW()-6)),"",INDIRECT("Candidats!$AE"&amp;SMALL(Candidats!$AC$2:$AC$27,ROW()-6)))</f>
        <v/>
      </c>
      <c r="R18" s="15"/>
    </row>
    <row r="19" customFormat="false" ht="15" hidden="false" customHeight="false" outlineLevel="0" collapsed="false">
      <c r="A19" s="12"/>
      <c r="B19" s="12"/>
      <c r="D19" s="14" t="str">
        <f aca="false">IF(F19="","",E18+$B$7)</f>
        <v/>
      </c>
      <c r="E19" s="14" t="str">
        <f aca="false">IF(F19="","",D19+$A$7)</f>
        <v/>
      </c>
      <c r="F19" s="8" t="str">
        <f aca="true">IF(ISERROR(SMALL(Candidats!$AA$2:$AA$27,ROW()-6)),"",INDIRECT("Candidats!$AD"&amp;SMALL(Candidats!$AA$2:$AA$27,ROW()-6)))</f>
        <v/>
      </c>
      <c r="G19" s="8" t="str">
        <f aca="true">IF(ISERROR(SMALL(Candidats!$AA$2:$AA$27,ROW()-6)),"",INDIRECT("Candidats!$AE"&amp;SMALL(Candidats!$AA$2:$AA$27,ROW()-6)))</f>
        <v/>
      </c>
      <c r="H19" s="15"/>
      <c r="I19" s="14" t="str">
        <f aca="false">IF(K19="","",J18+$B$7)</f>
        <v/>
      </c>
      <c r="J19" s="14" t="str">
        <f aca="false">IF(K19="","",I19+$A$7)</f>
        <v/>
      </c>
      <c r="K19" s="8" t="str">
        <f aca="true">IF(ISERROR(SMALL(Candidats!$AB$2:$AB$27,ROW()-6)),"",INDIRECT("Candidats!$AD"&amp;SMALL(Candidats!$AB$2:$AB$27,ROW()-6)))</f>
        <v/>
      </c>
      <c r="L19" s="8" t="str">
        <f aca="true">IF(ISERROR(SMALL(Candidats!$AB$2:$AB$27,ROW()-6)),"",INDIRECT("Candidats!$AE"&amp;SMALL(Candidats!$AB$2:$AB$27,ROW()-6)))</f>
        <v/>
      </c>
      <c r="M19" s="15"/>
      <c r="N19" s="14" t="str">
        <f aca="false">IF(P19="","",O18+$B$7)</f>
        <v/>
      </c>
      <c r="O19" s="14" t="str">
        <f aca="false">IF(P19="","",N19+$A$7)</f>
        <v/>
      </c>
      <c r="P19" s="16" t="str">
        <f aca="true">IF(ISERROR(SMALL(Candidats!$AC$2:$AC$27,ROW()-6)),"",INDIRECT("Candidats!$AD"&amp;SMALL(Candidats!$AC$2:$AC$27,ROW()-6)))</f>
        <v/>
      </c>
      <c r="Q19" s="8" t="str">
        <f aca="true">IF(ISERROR(SMALL(Candidats!$AC$2:$AC$27,ROW()-6)),"",INDIRECT("Candidats!$AE"&amp;SMALL(Candidats!$AC$2:$AC$27,ROW()-6)))</f>
        <v/>
      </c>
      <c r="R19" s="15"/>
    </row>
    <row r="20" customFormat="false" ht="15" hidden="false" customHeight="false" outlineLevel="0" collapsed="false">
      <c r="B20" s="12"/>
      <c r="D20" s="14" t="str">
        <f aca="false">IF(F20="","",E19+$B$7)</f>
        <v/>
      </c>
      <c r="E20" s="14" t="str">
        <f aca="false">IF(F20="","",D20+$A$7)</f>
        <v/>
      </c>
      <c r="F20" s="8" t="str">
        <f aca="true">IF(ISERROR(SMALL(Candidats!$AA$2:$AA$27,ROW()-6)),"",INDIRECT("Candidats!$AD"&amp;SMALL(Candidats!$AA$2:$AA$27,ROW()-6)))</f>
        <v/>
      </c>
      <c r="G20" s="8" t="str">
        <f aca="true">IF(ISERROR(SMALL(Candidats!$AA$2:$AA$27,ROW()-6)),"",INDIRECT("Candidats!$AE"&amp;SMALL(Candidats!$AA$2:$AA$27,ROW()-6)))</f>
        <v/>
      </c>
      <c r="H20" s="15"/>
      <c r="I20" s="14" t="str">
        <f aca="false">IF(K20="","",J19+$B$7)</f>
        <v/>
      </c>
      <c r="J20" s="14" t="str">
        <f aca="false">IF(K20="","",I20+$A$7)</f>
        <v/>
      </c>
      <c r="K20" s="8" t="str">
        <f aca="true">IF(ISERROR(SMALL(Candidats!$AB$2:$AB$27,ROW()-6)),"",INDIRECT("Candidats!$AD"&amp;SMALL(Candidats!$AB$2:$AB$27,ROW()-6)))</f>
        <v/>
      </c>
      <c r="L20" s="8" t="str">
        <f aca="true">IF(ISERROR(SMALL(Candidats!$AB$2:$AB$27,ROW()-6)),"",INDIRECT("Candidats!$AE"&amp;SMALL(Candidats!$AB$2:$AB$27,ROW()-6)))</f>
        <v/>
      </c>
      <c r="M20" s="15"/>
      <c r="N20" s="14" t="str">
        <f aca="false">IF(P20="","",O19+$B$7)</f>
        <v/>
      </c>
      <c r="O20" s="14" t="str">
        <f aca="false">IF(P20="","",N20+$A$7)</f>
        <v/>
      </c>
      <c r="P20" s="16" t="str">
        <f aca="true">IF(ISERROR(SMALL(Candidats!$AC$2:$AC$27,ROW()-6)),"",INDIRECT("Candidats!$AD"&amp;SMALL(Candidats!$AC$2:$AC$27,ROW()-6)))</f>
        <v/>
      </c>
      <c r="Q20" s="8" t="str">
        <f aca="true">IF(ISERROR(SMALL(Candidats!$AC$2:$AC$27,ROW()-6)),"",INDIRECT("Candidats!$AE"&amp;SMALL(Candidats!$AC$2:$AC$27,ROW()-6)))</f>
        <v/>
      </c>
      <c r="R20" s="15"/>
    </row>
    <row r="21" customFormat="false" ht="15" hidden="false" customHeight="false" outlineLevel="0" collapsed="false">
      <c r="B21" s="12"/>
      <c r="D21" s="14" t="str">
        <f aca="false">IF(F21="","",E20+$B$7)</f>
        <v/>
      </c>
      <c r="E21" s="14" t="str">
        <f aca="false">IF(F21="","",D21+$A$7)</f>
        <v/>
      </c>
      <c r="F21" s="8" t="str">
        <f aca="true">IF(ISERROR(SMALL(Candidats!$AA$2:$AA$27,ROW()-6)),"",INDIRECT("Candidats!$AD"&amp;SMALL(Candidats!$AA$2:$AA$27,ROW()-6)))</f>
        <v/>
      </c>
      <c r="G21" s="8" t="str">
        <f aca="true">IF(ISERROR(SMALL(Candidats!$AA$2:$AA$27,ROW()-6)),"",INDIRECT("Candidats!$AE"&amp;SMALL(Candidats!$AA$2:$AA$27,ROW()-6)))</f>
        <v/>
      </c>
      <c r="H21" s="15"/>
      <c r="I21" s="14" t="str">
        <f aca="false">IF(K21="","",J20+$B$7)</f>
        <v/>
      </c>
      <c r="J21" s="14" t="str">
        <f aca="false">IF(K21="","",I21+$A$7)</f>
        <v/>
      </c>
      <c r="K21" s="8" t="str">
        <f aca="true">IF(ISERROR(SMALL(Candidats!$AB$2:$AB$27,ROW()-6)),"",INDIRECT("Candidats!$AD"&amp;SMALL(Candidats!$AB$2:$AB$27,ROW()-6)))</f>
        <v/>
      </c>
      <c r="L21" s="8" t="str">
        <f aca="true">IF(ISERROR(SMALL(Candidats!$AB$2:$AB$27,ROW()-6)),"",INDIRECT("Candidats!$AE"&amp;SMALL(Candidats!$AB$2:$AB$27,ROW()-6)))</f>
        <v/>
      </c>
      <c r="M21" s="15"/>
      <c r="N21" s="14" t="str">
        <f aca="false">IF(P21="","",O20+$B$7)</f>
        <v/>
      </c>
      <c r="O21" s="14" t="str">
        <f aca="false">IF(P21="","",N21+$A$7)</f>
        <v/>
      </c>
      <c r="P21" s="16" t="str">
        <f aca="true">IF(ISERROR(SMALL(Candidats!$AC$2:$AC$27,ROW()-6)),"",INDIRECT("Candidats!$AD"&amp;SMALL(Candidats!$AC$2:$AC$27,ROW()-6)))</f>
        <v/>
      </c>
      <c r="Q21" s="8" t="str">
        <f aca="true">IF(ISERROR(SMALL(Candidats!$AC$2:$AC$27,ROW()-6)),"",INDIRECT("Candidats!$AE"&amp;SMALL(Candidats!$AC$2:$AC$27,ROW()-6)))</f>
        <v/>
      </c>
      <c r="R21" s="15"/>
    </row>
    <row r="22" customFormat="false" ht="15" hidden="false" customHeight="false" outlineLevel="0" collapsed="false">
      <c r="B22" s="12"/>
      <c r="D22" s="14" t="str">
        <f aca="false">IF(F22="","",E21+$B$7)</f>
        <v/>
      </c>
      <c r="E22" s="14" t="str">
        <f aca="false">IF(F22="","",D22+$A$7)</f>
        <v/>
      </c>
      <c r="F22" s="8" t="str">
        <f aca="true">IF(ISERROR(SMALL(Candidats!$AA$2:$AA$27,ROW()-6)),"",INDIRECT("Candidats!$AD"&amp;SMALL(Candidats!$AA$2:$AA$27,ROW()-6)))</f>
        <v/>
      </c>
      <c r="G22" s="8" t="str">
        <f aca="true">IF(ISERROR(SMALL(Candidats!$AA$2:$AA$27,ROW()-6)),"",INDIRECT("Candidats!$AE"&amp;SMALL(Candidats!$AA$2:$AA$27,ROW()-6)))</f>
        <v/>
      </c>
      <c r="H22" s="15"/>
      <c r="I22" s="14" t="str">
        <f aca="false">IF(K22="","",J21+$B$7)</f>
        <v/>
      </c>
      <c r="J22" s="14" t="str">
        <f aca="false">IF(K22="","",I22+$A$7)</f>
        <v/>
      </c>
      <c r="K22" s="8" t="str">
        <f aca="true">IF(ISERROR(SMALL(Candidats!$AB$2:$AB$27,ROW()-6)),"",INDIRECT("Candidats!$AD"&amp;SMALL(Candidats!$AB$2:$AB$27,ROW()-6)))</f>
        <v/>
      </c>
      <c r="L22" s="8" t="str">
        <f aca="true">IF(ISERROR(SMALL(Candidats!$AB$2:$AB$27,ROW()-6)),"",INDIRECT("Candidats!$AE"&amp;SMALL(Candidats!$AB$2:$AB$27,ROW()-6)))</f>
        <v/>
      </c>
      <c r="M22" s="15"/>
      <c r="N22" s="14" t="str">
        <f aca="false">IF(P22="","",O21+$B$7)</f>
        <v/>
      </c>
      <c r="O22" s="14" t="str">
        <f aca="false">IF(P22="","",N22+$A$7)</f>
        <v/>
      </c>
      <c r="P22" s="16" t="str">
        <f aca="true">IF(ISERROR(SMALL(Candidats!$AC$2:$AC$27,ROW()-6)),"",INDIRECT("Candidats!$AD"&amp;SMALL(Candidats!$AC$2:$AC$27,ROW()-6)))</f>
        <v/>
      </c>
      <c r="Q22" s="8" t="str">
        <f aca="true">IF(ISERROR(SMALL(Candidats!$AC$2:$AC$27,ROW()-6)),"",INDIRECT("Candidats!$AE"&amp;SMALL(Candidats!$AC$2:$AC$27,ROW()-6)))</f>
        <v/>
      </c>
      <c r="R22" s="15"/>
    </row>
    <row r="23" customFormat="false" ht="15" hidden="false" customHeight="false" outlineLevel="0" collapsed="false">
      <c r="D23" s="14" t="str">
        <f aca="false">IF(F23="","",E22+$B$7)</f>
        <v/>
      </c>
      <c r="E23" s="14" t="str">
        <f aca="false">IF(F23="","",D23+$A$7)</f>
        <v/>
      </c>
      <c r="F23" s="8" t="str">
        <f aca="true">IF(ISERROR(SMALL(Candidats!$AA$2:$AA$27,ROW()-6)),"",INDIRECT("Candidats!$AD"&amp;SMALL(Candidats!$AA$2:$AA$27,ROW()-6)))</f>
        <v/>
      </c>
      <c r="G23" s="8" t="str">
        <f aca="true">IF(ISERROR(SMALL(Candidats!$AA$2:$AA$27,ROW()-6)),"",INDIRECT("Candidats!$AE"&amp;SMALL(Candidats!$AA$2:$AA$27,ROW()-6)))</f>
        <v/>
      </c>
      <c r="H23" s="15"/>
      <c r="I23" s="14" t="str">
        <f aca="false">IF(K23="","",J22+$B$7)</f>
        <v/>
      </c>
      <c r="J23" s="14" t="str">
        <f aca="false">IF(K23="","",I23+$A$7)</f>
        <v/>
      </c>
      <c r="K23" s="8" t="str">
        <f aca="true">IF(ISERROR(SMALL(Candidats!$AB$2:$AB$27,ROW()-6)),"",INDIRECT("Candidats!$AD"&amp;SMALL(Candidats!$AB$2:$AB$27,ROW()-6)))</f>
        <v/>
      </c>
      <c r="L23" s="8" t="str">
        <f aca="true">IF(ISERROR(SMALL(Candidats!$AB$2:$AB$27,ROW()-6)),"",INDIRECT("Candidats!$AE"&amp;SMALL(Candidats!$AB$2:$AB$27,ROW()-6)))</f>
        <v/>
      </c>
      <c r="M23" s="15"/>
      <c r="N23" s="14" t="str">
        <f aca="false">IF(P23="","",O22+$B$7)</f>
        <v/>
      </c>
      <c r="O23" s="14" t="str">
        <f aca="false">IF(P23="","",N23+$A$7)</f>
        <v/>
      </c>
      <c r="P23" s="16" t="str">
        <f aca="true">IF(ISERROR(SMALL(Candidats!$AC$2:$AC$27,ROW()-6)),"",INDIRECT("Candidats!$AD"&amp;SMALL(Candidats!$AC$2:$AC$27,ROW()-6)))</f>
        <v/>
      </c>
      <c r="Q23" s="8" t="str">
        <f aca="true">IF(ISERROR(SMALL(Candidats!$AC$2:$AC$27,ROW()-6)),"",INDIRECT("Candidats!$AE"&amp;SMALL(Candidats!$AC$2:$AC$27,ROW()-6)))</f>
        <v/>
      </c>
      <c r="R23" s="15"/>
    </row>
    <row r="24" customFormat="false" ht="15" hidden="false" customHeight="false" outlineLevel="0" collapsed="false">
      <c r="D24" s="14" t="str">
        <f aca="false">IF(F24="","",E23+$B$7)</f>
        <v/>
      </c>
      <c r="E24" s="14" t="str">
        <f aca="false">IF(F24="","",D24+$A$7)</f>
        <v/>
      </c>
      <c r="F24" s="8" t="str">
        <f aca="true">IF(ISERROR(SMALL(Candidats!$AA$2:$AA$27,ROW()-6)),"",INDIRECT("Candidats!$AD"&amp;SMALL(Candidats!$AA$2:$AA$27,ROW()-6)))</f>
        <v/>
      </c>
      <c r="G24" s="8" t="str">
        <f aca="true">IF(ISERROR(SMALL(Candidats!$AA$2:$AA$27,ROW()-6)),"",INDIRECT("Candidats!$AE"&amp;SMALL(Candidats!$AA$2:$AA$27,ROW()-6)))</f>
        <v/>
      </c>
      <c r="H24" s="15"/>
      <c r="I24" s="14" t="str">
        <f aca="false">IF(K24="","",J23+$B$7)</f>
        <v/>
      </c>
      <c r="J24" s="14" t="str">
        <f aca="false">IF(K24="","",I24+$A$7)</f>
        <v/>
      </c>
      <c r="K24" s="8" t="str">
        <f aca="true">IF(ISERROR(SMALL(Candidats!$AB$2:$AB$27,ROW()-6)),"",INDIRECT("Candidats!$AD"&amp;SMALL(Candidats!$AB$2:$AB$27,ROW()-6)))</f>
        <v/>
      </c>
      <c r="L24" s="8" t="str">
        <f aca="true">IF(ISERROR(SMALL(Candidats!$AB$2:$AB$27,ROW()-6)),"",INDIRECT("Candidats!$AE"&amp;SMALL(Candidats!$AB$2:$AB$27,ROW()-6)))</f>
        <v/>
      </c>
      <c r="M24" s="15"/>
      <c r="N24" s="14" t="str">
        <f aca="false">IF(P24="","",O23+$B$7)</f>
        <v/>
      </c>
      <c r="O24" s="14" t="str">
        <f aca="false">IF(P24="","",N24+$A$7)</f>
        <v/>
      </c>
      <c r="P24" s="16" t="str">
        <f aca="true">IF(ISERROR(SMALL(Candidats!$AC$2:$AC$27,ROW()-6)),"",INDIRECT("Candidats!$AD"&amp;SMALL(Candidats!$AC$2:$AC$27,ROW()-6)))</f>
        <v/>
      </c>
      <c r="Q24" s="8" t="str">
        <f aca="true">IF(ISERROR(SMALL(Candidats!$AC$2:$AC$27,ROW()-6)),"",INDIRECT("Candidats!$AE"&amp;SMALL(Candidats!$AC$2:$AC$27,ROW()-6)))</f>
        <v/>
      </c>
      <c r="R24" s="15"/>
    </row>
    <row r="25" customFormat="false" ht="15" hidden="false" customHeight="false" outlineLevel="0" collapsed="false">
      <c r="D25" s="14" t="str">
        <f aca="false">IF(F25="","",E24+$B$7)</f>
        <v/>
      </c>
      <c r="E25" s="14" t="str">
        <f aca="false">IF(F25="","",D25+$A$7)</f>
        <v/>
      </c>
      <c r="F25" s="8" t="str">
        <f aca="true">IF(ISERROR(SMALL(Candidats!$AA$2:$AA$27,ROW()-6)),"",INDIRECT("Candidats!$AD"&amp;SMALL(Candidats!$AA$2:$AA$27,ROW()-6)))</f>
        <v/>
      </c>
      <c r="G25" s="8" t="str">
        <f aca="true">IF(ISERROR(SMALL(Candidats!$AA$2:$AA$27,ROW()-6)),"",INDIRECT("Candidats!$AE"&amp;SMALL(Candidats!$AA$2:$AA$27,ROW()-6)))</f>
        <v/>
      </c>
      <c r="H25" s="15"/>
      <c r="I25" s="14" t="str">
        <f aca="false">IF(K25="","",J24+$B$7)</f>
        <v/>
      </c>
      <c r="J25" s="14" t="str">
        <f aca="false">IF(K25="","",I25+$A$7)</f>
        <v/>
      </c>
      <c r="K25" s="8" t="str">
        <f aca="true">IF(ISERROR(SMALL(Candidats!$AB$2:$AB$27,ROW()-6)),"",INDIRECT("Candidats!$AD"&amp;SMALL(Candidats!$AB$2:$AB$27,ROW()-6)))</f>
        <v/>
      </c>
      <c r="L25" s="8" t="str">
        <f aca="true">IF(ISERROR(SMALL(Candidats!$AB$2:$AB$27,ROW()-6)),"",INDIRECT("Candidats!$AE"&amp;SMALL(Candidats!$AB$2:$AB$27,ROW()-6)))</f>
        <v/>
      </c>
      <c r="M25" s="15"/>
      <c r="N25" s="14" t="str">
        <f aca="false">IF(P25="","",O24+$B$7)</f>
        <v/>
      </c>
      <c r="O25" s="14" t="str">
        <f aca="false">IF(P25="","",N25+$A$7)</f>
        <v/>
      </c>
      <c r="P25" s="16" t="str">
        <f aca="true">IF(ISERROR(SMALL(Candidats!$AC$2:$AC$27,ROW()-6)),"",INDIRECT("Candidats!$AD"&amp;SMALL(Candidats!$AC$2:$AC$27,ROW()-6)))</f>
        <v/>
      </c>
      <c r="Q25" s="8" t="str">
        <f aca="true">IF(ISERROR(SMALL(Candidats!$AC$2:$AC$27,ROW()-6)),"",INDIRECT("Candidats!$AE"&amp;SMALL(Candidats!$AC$2:$AC$27,ROW()-6)))</f>
        <v/>
      </c>
      <c r="R25" s="15"/>
    </row>
    <row r="26" customFormat="false" ht="15" hidden="false" customHeight="false" outlineLevel="0" collapsed="false">
      <c r="D26" s="14" t="str">
        <f aca="false">IF(F26="","",E25+$B$7)</f>
        <v/>
      </c>
      <c r="E26" s="14" t="str">
        <f aca="false">IF(F26="","",D26+$A$7)</f>
        <v/>
      </c>
      <c r="F26" s="8" t="str">
        <f aca="true">IF(ISERROR(SMALL(Candidats!$AA$2:$AA$27,ROW()-6)),"",INDIRECT("Candidats!$AD"&amp;SMALL(Candidats!$AA$2:$AA$27,ROW()-6)))</f>
        <v/>
      </c>
      <c r="G26" s="8" t="str">
        <f aca="true">IF(ISERROR(SMALL(Candidats!$AA$2:$AA$27,ROW()-6)),"",INDIRECT("Candidats!$AE"&amp;SMALL(Candidats!$AA$2:$AA$27,ROW()-6)))</f>
        <v/>
      </c>
      <c r="H26" s="15"/>
      <c r="I26" s="14" t="str">
        <f aca="false">IF(K26="","",J25+$B$7)</f>
        <v/>
      </c>
      <c r="J26" s="14" t="str">
        <f aca="false">IF(K26="","",I26+$A$7)</f>
        <v/>
      </c>
      <c r="K26" s="8" t="str">
        <f aca="true">IF(ISERROR(SMALL(Candidats!$AB$2:$AB$27,ROW()-6)),"",INDIRECT("Candidats!$AD"&amp;SMALL(Candidats!$AB$2:$AB$27,ROW()-6)))</f>
        <v/>
      </c>
      <c r="L26" s="8" t="str">
        <f aca="true">IF(ISERROR(SMALL(Candidats!$AB$2:$AB$27,ROW()-6)),"",INDIRECT("Candidats!$AE"&amp;SMALL(Candidats!$AB$2:$AB$27,ROW()-6)))</f>
        <v/>
      </c>
      <c r="M26" s="15"/>
      <c r="N26" s="14" t="str">
        <f aca="false">IF(P26="","",O25+$B$7)</f>
        <v/>
      </c>
      <c r="O26" s="14" t="str">
        <f aca="false">IF(P26="","",N26+$A$7)</f>
        <v/>
      </c>
      <c r="P26" s="16" t="str">
        <f aca="true">IF(ISERROR(SMALL(Candidats!$AC$2:$AC$27,ROW()-6)),"",INDIRECT("Candidats!$AD"&amp;SMALL(Candidats!$AC$2:$AC$27,ROW()-6)))</f>
        <v/>
      </c>
      <c r="Q26" s="8" t="str">
        <f aca="true">IF(ISERROR(SMALL(Candidats!$AC$2:$AC$27,ROW()-6)),"",INDIRECT("Candidats!$AE"&amp;SMALL(Candidats!$AC$2:$AC$27,ROW()-6)))</f>
        <v/>
      </c>
      <c r="R26" s="15"/>
    </row>
    <row r="27" customFormat="false" ht="15" hidden="false" customHeight="false" outlineLevel="0" collapsed="false">
      <c r="D27" s="14" t="str">
        <f aca="false">IF(F27="","",E26+$B$7)</f>
        <v/>
      </c>
      <c r="E27" s="14" t="str">
        <f aca="false">IF(F27="","",D27+$A$7)</f>
        <v/>
      </c>
      <c r="F27" s="8" t="str">
        <f aca="true">IF(ISERROR(SMALL(Candidats!$AA$2:$AA$27,ROW()-6)),"",INDIRECT("Candidats!$AD"&amp;SMALL(Candidats!$AA$2:$AA$27,ROW()-6)))</f>
        <v/>
      </c>
      <c r="G27" s="8" t="str">
        <f aca="true">IF(ISERROR(SMALL(Candidats!$AA$2:$AA$27,ROW()-6)),"",INDIRECT("Candidats!$AE"&amp;SMALL(Candidats!$AA$2:$AA$27,ROW()-6)))</f>
        <v/>
      </c>
      <c r="H27" s="15"/>
      <c r="I27" s="14" t="str">
        <f aca="false">IF(K27="","",J26+$B$7)</f>
        <v/>
      </c>
      <c r="J27" s="14" t="str">
        <f aca="false">IF(K27="","",I27+$A$7)</f>
        <v/>
      </c>
      <c r="K27" s="8" t="str">
        <f aca="true">IF(ISERROR(SMALL(Candidats!$AB$2:$AB$27,ROW()-6)),"",INDIRECT("Candidats!$AD"&amp;SMALL(Candidats!$AB$2:$AB$27,ROW()-6)))</f>
        <v/>
      </c>
      <c r="L27" s="8" t="str">
        <f aca="true">IF(ISERROR(SMALL(Candidats!$AB$2:$AB$27,ROW()-6)),"",INDIRECT("Candidats!$AE"&amp;SMALL(Candidats!$AB$2:$AB$27,ROW()-6)))</f>
        <v/>
      </c>
      <c r="M27" s="15"/>
      <c r="N27" s="14" t="str">
        <f aca="false">IF(P27="","",O26+$B$7)</f>
        <v/>
      </c>
      <c r="O27" s="14" t="str">
        <f aca="false">IF(P27="","",N27+$A$7)</f>
        <v/>
      </c>
      <c r="P27" s="16" t="str">
        <f aca="true">IF(ISERROR(SMALL(Candidats!$AC$2:$AC$27,ROW()-6)),"",INDIRECT("Candidats!$AD"&amp;SMALL(Candidats!$AC$2:$AC$27,ROW()-6)))</f>
        <v/>
      </c>
      <c r="Q27" s="8" t="str">
        <f aca="true">IF(ISERROR(SMALL(Candidats!$AC$2:$AC$27,ROW()-6)),"",INDIRECT("Candidats!$AE"&amp;SMALL(Candidats!$AC$2:$AC$27,ROW()-6)))</f>
        <v/>
      </c>
      <c r="R27" s="15"/>
    </row>
    <row r="28" customFormat="false" ht="15" hidden="false" customHeight="false" outlineLevel="0" collapsed="false">
      <c r="D28" s="14" t="str">
        <f aca="false">IF(F28="","",E27+$B$7)</f>
        <v/>
      </c>
      <c r="E28" s="14" t="str">
        <f aca="false">IF(F28="","",D28+$A$7)</f>
        <v/>
      </c>
      <c r="F28" s="8" t="str">
        <f aca="true">IF(ISERROR(SMALL(Candidats!$AA$2:$AA$27,ROW()-6)),"",INDIRECT("Candidats!$AD"&amp;SMALL(Candidats!$AA$2:$AA$27,ROW()-6)))</f>
        <v/>
      </c>
      <c r="G28" s="8" t="str">
        <f aca="true">IF(ISERROR(SMALL(Candidats!$AA$2:$AA$27,ROW()-6)),"",INDIRECT("Candidats!$AE"&amp;SMALL(Candidats!$AA$2:$AA$27,ROW()-6)))</f>
        <v/>
      </c>
      <c r="H28" s="15"/>
      <c r="I28" s="14" t="str">
        <f aca="false">IF(K28="","",J27+$B$7)</f>
        <v/>
      </c>
      <c r="J28" s="14" t="str">
        <f aca="false">IF(K28="","",I28+$A$7)</f>
        <v/>
      </c>
      <c r="K28" s="8" t="str">
        <f aca="true">IF(ISERROR(SMALL(Candidats!$AB$2:$AB$27,ROW()-6)),"",INDIRECT("Candidats!$AD"&amp;SMALL(Candidats!$AB$2:$AB$27,ROW()-6)))</f>
        <v/>
      </c>
      <c r="L28" s="8" t="str">
        <f aca="true">IF(ISERROR(SMALL(Candidats!$AB$2:$AB$27,ROW()-6)),"",INDIRECT("Candidats!$AE"&amp;SMALL(Candidats!$AB$2:$AB$27,ROW()-6)))</f>
        <v/>
      </c>
      <c r="M28" s="15"/>
      <c r="N28" s="14" t="str">
        <f aca="false">IF(P28="","",O27+$B$7)</f>
        <v/>
      </c>
      <c r="O28" s="14" t="str">
        <f aca="false">IF(P28="","",N28+$A$7)</f>
        <v/>
      </c>
      <c r="P28" s="16" t="str">
        <f aca="true">IF(ISERROR(SMALL(Candidats!$AC$2:$AC$27,ROW()-6)),"",INDIRECT("Candidats!$AD"&amp;SMALL(Candidats!$AC$2:$AC$27,ROW()-6)))</f>
        <v/>
      </c>
      <c r="Q28" s="8" t="str">
        <f aca="true">IF(ISERROR(SMALL(Candidats!$AC$2:$AC$27,ROW()-6)),"",INDIRECT("Candidats!$AE"&amp;SMALL(Candidats!$AC$2:$AC$27,ROW()-6)))</f>
        <v/>
      </c>
      <c r="R28" s="15"/>
    </row>
    <row r="29" customFormat="false" ht="15" hidden="false" customHeight="false" outlineLevel="0" collapsed="false">
      <c r="D29" s="14" t="str">
        <f aca="false">IF(F29="","",E28+$B$7)</f>
        <v/>
      </c>
      <c r="E29" s="14" t="str">
        <f aca="false">IF(F29="","",D29+$A$7)</f>
        <v/>
      </c>
      <c r="F29" s="8" t="str">
        <f aca="true">IF(ISERROR(SMALL(Candidats!$AA$2:$AA$27,ROW()-6)),"",INDIRECT("Candidats!$AD"&amp;SMALL(Candidats!$AA$2:$AA$27,ROW()-6)))</f>
        <v/>
      </c>
      <c r="G29" s="8" t="str">
        <f aca="true">IF(ISERROR(SMALL(Candidats!$AA$2:$AA$27,ROW()-6)),"",INDIRECT("Candidats!$AE"&amp;SMALL(Candidats!$AA$2:$AA$27,ROW()-6)))</f>
        <v/>
      </c>
      <c r="H29" s="15"/>
      <c r="I29" s="14" t="str">
        <f aca="false">IF(K29="","",J28+$B$7)</f>
        <v/>
      </c>
      <c r="J29" s="14" t="str">
        <f aca="false">IF(K29="","",I29+$A$7)</f>
        <v/>
      </c>
      <c r="K29" s="8" t="str">
        <f aca="true">IF(ISERROR(SMALL(Candidats!$AB$2:$AB$27,ROW()-6)),"",INDIRECT("Candidats!$AD"&amp;SMALL(Candidats!$AB$2:$AB$27,ROW()-6)))</f>
        <v/>
      </c>
      <c r="L29" s="8" t="str">
        <f aca="true">IF(ISERROR(SMALL(Candidats!$AB$2:$AB$27,ROW()-6)),"",INDIRECT("Candidats!$AE"&amp;SMALL(Candidats!$AB$2:$AB$27,ROW()-6)))</f>
        <v/>
      </c>
      <c r="M29" s="15"/>
      <c r="N29" s="14" t="str">
        <f aca="false">IF(P29="","",O28+$B$7)</f>
        <v/>
      </c>
      <c r="O29" s="14" t="str">
        <f aca="false">IF(P29="","",N29+$A$7)</f>
        <v/>
      </c>
      <c r="P29" s="16" t="str">
        <f aca="true">IF(ISERROR(SMALL(Candidats!$AC$2:$AC$27,ROW()-6)),"",INDIRECT("Candidats!$AD"&amp;SMALL(Candidats!$AC$2:$AC$27,ROW()-6)))</f>
        <v/>
      </c>
      <c r="Q29" s="8" t="str">
        <f aca="true">IF(ISERROR(SMALL(Candidats!$AC$2:$AC$27,ROW()-6)),"",INDIRECT("Candidats!$AE"&amp;SMALL(Candidats!$AC$2:$AC$27,ROW()-6)))</f>
        <v/>
      </c>
      <c r="R29" s="15"/>
    </row>
    <row r="30" customFormat="false" ht="15" hidden="false" customHeight="false" outlineLevel="0" collapsed="false">
      <c r="D30" s="14" t="str">
        <f aca="false">IF(F30="","",E29+$B$7)</f>
        <v/>
      </c>
      <c r="E30" s="14" t="str">
        <f aca="false">IF(F30="","",D30+$A$7)</f>
        <v/>
      </c>
      <c r="F30" s="8" t="str">
        <f aca="true">IF(ISERROR(SMALL(Candidats!$AA$2:$AA$27,ROW()-6)),"",INDIRECT("Candidats!$AD"&amp;SMALL(Candidats!$AA$2:$AA$27,ROW()-6)))</f>
        <v/>
      </c>
      <c r="G30" s="8" t="str">
        <f aca="true">IF(ISERROR(SMALL(Candidats!$AA$2:$AA$27,ROW()-6)),"",INDIRECT("Candidats!$AE"&amp;SMALL(Candidats!$AA$2:$AA$27,ROW()-6)))</f>
        <v/>
      </c>
      <c r="H30" s="15"/>
      <c r="I30" s="14" t="str">
        <f aca="false">IF(K30="","",J29+$B$7)</f>
        <v/>
      </c>
      <c r="J30" s="14" t="str">
        <f aca="false">IF(K30="","",I30+$A$7)</f>
        <v/>
      </c>
      <c r="K30" s="8" t="str">
        <f aca="true">IF(ISERROR(SMALL(Candidats!$AB$2:$AB$27,ROW()-6)),"",INDIRECT("Candidats!$AD"&amp;SMALL(Candidats!$AB$2:$AB$27,ROW()-6)))</f>
        <v/>
      </c>
      <c r="L30" s="8" t="str">
        <f aca="true">IF(ISERROR(SMALL(Candidats!$AB$2:$AB$27,ROW()-6)),"",INDIRECT("Candidats!$AE"&amp;SMALL(Candidats!$AB$2:$AB$27,ROW()-6)))</f>
        <v/>
      </c>
      <c r="M30" s="15"/>
      <c r="N30" s="14" t="str">
        <f aca="false">IF(P30="","",O29+$B$7)</f>
        <v/>
      </c>
      <c r="O30" s="14" t="str">
        <f aca="false">IF(P30="","",N30+$A$7)</f>
        <v/>
      </c>
      <c r="P30" s="16" t="str">
        <f aca="true">IF(ISERROR(SMALL(Candidats!$AC$2:$AC$27,ROW()-6)),"",INDIRECT("Candidats!$AD"&amp;SMALL(Candidats!$AC$2:$AC$27,ROW()-6)))</f>
        <v/>
      </c>
      <c r="Q30" s="8" t="str">
        <f aca="true">IF(ISERROR(SMALL(Candidats!$AC$2:$AC$27,ROW()-6)),"",INDIRECT("Candidats!$AE"&amp;SMALL(Candidats!$AC$2:$AC$27,ROW()-6)))</f>
        <v/>
      </c>
      <c r="R30" s="15"/>
    </row>
    <row r="31" customFormat="false" ht="15" hidden="false" customHeight="false" outlineLevel="0" collapsed="false">
      <c r="D31" s="14" t="str">
        <f aca="false">IF(F31="","",E30+$B$7)</f>
        <v/>
      </c>
      <c r="E31" s="14" t="str">
        <f aca="false">IF(F31="","",D31+$A$7)</f>
        <v/>
      </c>
      <c r="F31" s="8" t="str">
        <f aca="true">IF(ISERROR(SMALL(Candidats!$AA$2:$AA$27,ROW()-6)),"",INDIRECT("Candidats!$AD"&amp;SMALL(Candidats!$AA$2:$AA$27,ROW()-6)))</f>
        <v/>
      </c>
      <c r="G31" s="8" t="str">
        <f aca="true">IF(ISERROR(SMALL(Candidats!$AA$2:$AA$27,ROW()-6)),"",INDIRECT("Candidats!$AE"&amp;SMALL(Candidats!$AA$2:$AA$27,ROW()-6)))</f>
        <v/>
      </c>
      <c r="H31" s="15"/>
      <c r="I31" s="14" t="str">
        <f aca="false">IF(K31="","",J30+$B$7)</f>
        <v/>
      </c>
      <c r="J31" s="14" t="str">
        <f aca="false">IF(K31="","",I31+$A$7)</f>
        <v/>
      </c>
      <c r="K31" s="8" t="str">
        <f aca="true">IF(ISERROR(SMALL(Candidats!$AB$2:$AB$27,ROW()-6)),"",INDIRECT("Candidats!$AD"&amp;SMALL(Candidats!$AB$2:$AB$27,ROW()-6)))</f>
        <v/>
      </c>
      <c r="L31" s="8" t="str">
        <f aca="true">IF(ISERROR(SMALL(Candidats!$AB$2:$AB$27,ROW()-6)),"",INDIRECT("Candidats!$AE"&amp;SMALL(Candidats!$AB$2:$AB$27,ROW()-6)))</f>
        <v/>
      </c>
      <c r="M31" s="15"/>
      <c r="N31" s="14" t="str">
        <f aca="false">IF(P31="","",O30+$B$7)</f>
        <v/>
      </c>
      <c r="O31" s="14" t="str">
        <f aca="false">IF(P31="","",N31+$A$7)</f>
        <v/>
      </c>
      <c r="P31" s="16" t="str">
        <f aca="true">IF(ISERROR(SMALL(Candidats!$AC$2:$AC$27,ROW()-6)),"",INDIRECT("Candidats!$AD"&amp;SMALL(Candidats!$AC$2:$AC$27,ROW()-6)))</f>
        <v/>
      </c>
      <c r="Q31" s="8" t="str">
        <f aca="true">IF(ISERROR(SMALL(Candidats!$AC$2:$AC$27,ROW()-6)),"",INDIRECT("Candidats!$AE"&amp;SMALL(Candidats!$AC$2:$AC$27,ROW()-6)))</f>
        <v/>
      </c>
      <c r="R31" s="15"/>
    </row>
    <row r="32" customFormat="false" ht="15" hidden="false" customHeight="false" outlineLevel="0" collapsed="false">
      <c r="D32" s="14" t="str">
        <f aca="false">IF(F32="","",E31+$B$7)</f>
        <v/>
      </c>
      <c r="E32" s="14" t="str">
        <f aca="false">IF(F32="","",D32+$A$7)</f>
        <v/>
      </c>
      <c r="F32" s="8" t="str">
        <f aca="true">IF(ISERROR(SMALL(Candidats!$AA$2:$AA$27,ROW()-6)),"",INDIRECT("Candidats!$AD"&amp;SMALL(Candidats!$AA$2:$AA$27,ROW()-6)))</f>
        <v/>
      </c>
      <c r="G32" s="8" t="str">
        <f aca="true">IF(ISERROR(SMALL(Candidats!$AA$2:$AA$27,ROW()-6)),"",INDIRECT("Candidats!$AE"&amp;SMALL(Candidats!$AA$2:$AA$27,ROW()-6)))</f>
        <v/>
      </c>
      <c r="H32" s="15"/>
      <c r="I32" s="14" t="str">
        <f aca="false">IF(K32="","",J31+$B$7)</f>
        <v/>
      </c>
      <c r="J32" s="14" t="str">
        <f aca="false">IF(K32="","",I32+$A$7)</f>
        <v/>
      </c>
      <c r="K32" s="8" t="str">
        <f aca="true">IF(ISERROR(SMALL(Candidats!$AB$2:$AB$27,ROW()-6)),"",INDIRECT("Candidats!$AD"&amp;SMALL(Candidats!$AB$2:$AB$27,ROW()-6)))</f>
        <v/>
      </c>
      <c r="L32" s="8" t="str">
        <f aca="true">IF(ISERROR(SMALL(Candidats!$AB$2:$AB$27,ROW()-6)),"",INDIRECT("Candidats!$AE"&amp;SMALL(Candidats!$AB$2:$AB$27,ROW()-6)))</f>
        <v/>
      </c>
      <c r="M32" s="15"/>
      <c r="N32" s="14" t="str">
        <f aca="false">IF(P32="","",O31+$B$7)</f>
        <v/>
      </c>
      <c r="O32" s="14" t="str">
        <f aca="false">IF(P32="","",N32+$A$7)</f>
        <v/>
      </c>
      <c r="P32" s="16" t="str">
        <f aca="true">IF(ISERROR(SMALL(Candidats!$AC$2:$AC$27,ROW()-6)),"",INDIRECT("Candidats!$AD"&amp;SMALL(Candidats!$AC$2:$AC$27,ROW()-6)))</f>
        <v/>
      </c>
      <c r="Q32" s="8" t="str">
        <f aca="true">IF(ISERROR(SMALL(Candidats!$AC$2:$AC$27,ROW()-6)),"",INDIRECT("Candidats!$AE"&amp;SMALL(Candidats!$AC$2:$AC$27,ROW()-6)))</f>
        <v/>
      </c>
      <c r="R32" s="15"/>
    </row>
    <row r="33" customFormat="false" ht="15" hidden="false" customHeight="false" outlineLevel="0" collapsed="false">
      <c r="D33" s="14" t="str">
        <f aca="false">IF(F33="","",E32+$B$7)</f>
        <v/>
      </c>
      <c r="E33" s="14" t="str">
        <f aca="false">IF(F33="","",D33+$A$7)</f>
        <v/>
      </c>
      <c r="F33" s="8" t="str">
        <f aca="true">IF(ISERROR(SMALL(Candidats!$AA$2:$AA$27,ROW()-6)),"",INDIRECT("Candidats!$AD"&amp;SMALL(Candidats!$AA$2:$AA$27,ROW()-6)))</f>
        <v/>
      </c>
      <c r="G33" s="8" t="str">
        <f aca="true">IF(ISERROR(SMALL(Candidats!$AA$2:$AA$27,ROW()-6)),"",INDIRECT("Candidats!$AE"&amp;SMALL(Candidats!$AA$2:$AA$27,ROW()-6)))</f>
        <v/>
      </c>
      <c r="H33" s="15"/>
      <c r="I33" s="14" t="str">
        <f aca="false">IF(K33="","",J32+$B$7)</f>
        <v/>
      </c>
      <c r="J33" s="14" t="str">
        <f aca="false">IF(K33="","",I33+$A$7)</f>
        <v/>
      </c>
      <c r="K33" s="8" t="str">
        <f aca="true">IF(ISERROR(SMALL(Candidats!$AB$2:$AB$27,ROW()-6)),"",INDIRECT("Candidats!$AD"&amp;SMALL(Candidats!$AB$2:$AB$27,ROW()-6)))</f>
        <v/>
      </c>
      <c r="L33" s="8" t="str">
        <f aca="true">IF(ISERROR(SMALL(Candidats!$AB$2:$AB$27,ROW()-6)),"",INDIRECT("Candidats!$AE"&amp;SMALL(Candidats!$AB$2:$AB$27,ROW()-6)))</f>
        <v/>
      </c>
      <c r="M33" s="15"/>
      <c r="N33" s="14" t="str">
        <f aca="false">IF(P33="","",O32+$B$7)</f>
        <v/>
      </c>
      <c r="O33" s="14" t="str">
        <f aca="false">IF(P33="","",N33+$A$7)</f>
        <v/>
      </c>
      <c r="P33" s="16" t="str">
        <f aca="true">IF(ISERROR(SMALL(Candidats!$AC$2:$AC$27,ROW()-6)),"",INDIRECT("Candidats!$AD"&amp;SMALL(Candidats!$AC$2:$AC$27,ROW()-6)))</f>
        <v/>
      </c>
      <c r="Q33" s="8" t="str">
        <f aca="true">IF(ISERROR(SMALL(Candidats!$AC$2:$AC$27,ROW()-6)),"",INDIRECT("Candidats!$AE"&amp;SMALL(Candidats!$AC$2:$AC$27,ROW()-6)))</f>
        <v/>
      </c>
      <c r="R33" s="15"/>
    </row>
    <row r="34" customFormat="false" ht="15" hidden="false" customHeight="false" outlineLevel="0" collapsed="false">
      <c r="D34" s="14" t="str">
        <f aca="false">IF(F34="","",E33+$B$7)</f>
        <v/>
      </c>
      <c r="E34" s="14" t="str">
        <f aca="false">IF(F34="","",D34+$A$7)</f>
        <v/>
      </c>
      <c r="F34" s="8" t="str">
        <f aca="true">IF(ISERROR(SMALL(Candidats!$AA$2:$AA$27,ROW()-6)),"",INDIRECT("Candidats!$AD"&amp;SMALL(Candidats!$AA$2:$AA$27,ROW()-6)))</f>
        <v/>
      </c>
      <c r="G34" s="8" t="str">
        <f aca="true">IF(ISERROR(SMALL(Candidats!$AA$2:$AA$27,ROW()-6)),"",INDIRECT("Candidats!$AE"&amp;SMALL(Candidats!$AA$2:$AA$27,ROW()-6)))</f>
        <v/>
      </c>
      <c r="H34" s="15"/>
      <c r="I34" s="14" t="str">
        <f aca="false">IF(K34="","",J33+$B$7)</f>
        <v/>
      </c>
      <c r="J34" s="14" t="str">
        <f aca="false">IF(K34="","",I34+$A$7)</f>
        <v/>
      </c>
      <c r="K34" s="8" t="str">
        <f aca="true">IF(ISERROR(SMALL(Candidats!$AB$2:$AB$27,ROW()-6)),"",INDIRECT("Candidats!$AD"&amp;SMALL(Candidats!$AB$2:$AB$27,ROW()-6)))</f>
        <v/>
      </c>
      <c r="L34" s="8" t="str">
        <f aca="true">IF(ISERROR(SMALL(Candidats!$AB$2:$AB$27,ROW()-6)),"",INDIRECT("Candidats!$AE"&amp;SMALL(Candidats!$AB$2:$AB$27,ROW()-6)))</f>
        <v/>
      </c>
      <c r="M34" s="15"/>
      <c r="N34" s="14" t="str">
        <f aca="false">IF(P34="","",O33+$B$7)</f>
        <v/>
      </c>
      <c r="O34" s="14" t="str">
        <f aca="false">IF(P34="","",N34+$A$7)</f>
        <v/>
      </c>
      <c r="P34" s="16" t="str">
        <f aca="true">IF(ISERROR(SMALL(Candidats!$AC$2:$AC$27,ROW()-6)),"",INDIRECT("Candidats!$AD"&amp;SMALL(Candidats!$AC$2:$AC$27,ROW()-6)))</f>
        <v/>
      </c>
      <c r="Q34" s="8" t="str">
        <f aca="true">IF(ISERROR(SMALL(Candidats!$AC$2:$AC$27,ROW()-6)),"",INDIRECT("Candidats!$AE"&amp;SMALL(Candidats!$AC$2:$AC$27,ROW()-6)))</f>
        <v/>
      </c>
      <c r="R34" s="15"/>
    </row>
    <row r="35" customFormat="false" ht="15" hidden="false" customHeight="false" outlineLevel="0" collapsed="false">
      <c r="D35" s="14" t="str">
        <f aca="false">IF(F35="","",E34+$B$7)</f>
        <v/>
      </c>
      <c r="E35" s="14" t="str">
        <f aca="false">IF(F35="","",D35+$A$7)</f>
        <v/>
      </c>
      <c r="F35" s="8" t="str">
        <f aca="true">IF(ISERROR(SMALL(Candidats!$AA$2:$AA$27,ROW()-6)),"",INDIRECT("Candidats!$AD"&amp;SMALL(Candidats!$AA$2:$AA$27,ROW()-6)))</f>
        <v/>
      </c>
      <c r="G35" s="8" t="str">
        <f aca="true">IF(ISERROR(SMALL(Candidats!$AA$2:$AA$27,ROW()-6)),"",INDIRECT("Candidats!$AE"&amp;SMALL(Candidats!$AA$2:$AA$27,ROW()-6)))</f>
        <v/>
      </c>
      <c r="H35" s="15"/>
      <c r="I35" s="14" t="str">
        <f aca="false">IF(K35="","",J34+$B$7)</f>
        <v/>
      </c>
      <c r="J35" s="14" t="str">
        <f aca="false">IF(K35="","",I35+$A$7)</f>
        <v/>
      </c>
      <c r="K35" s="8" t="str">
        <f aca="true">IF(ISERROR(SMALL(Candidats!$AB$2:$AB$27,ROW()-6)),"",INDIRECT("Candidats!$AD"&amp;SMALL(Candidats!$AB$2:$AB$27,ROW()-6)))</f>
        <v/>
      </c>
      <c r="L35" s="8" t="str">
        <f aca="true">IF(ISERROR(SMALL(Candidats!$AB$2:$AB$27,ROW()-6)),"",INDIRECT("Candidats!$AE"&amp;SMALL(Candidats!$AB$2:$AB$27,ROW()-6)))</f>
        <v/>
      </c>
      <c r="M35" s="15"/>
      <c r="N35" s="14" t="str">
        <f aca="false">IF(P35="","",O34+$B$7)</f>
        <v/>
      </c>
      <c r="O35" s="14" t="str">
        <f aca="false">IF(P35="","",N35+$A$7)</f>
        <v/>
      </c>
      <c r="P35" s="16" t="str">
        <f aca="true">IF(ISERROR(SMALL(Candidats!$AC$2:$AC$27,ROW()-6)),"",INDIRECT("Candidats!$AD"&amp;SMALL(Candidats!$AC$2:$AC$27,ROW()-6)))</f>
        <v/>
      </c>
      <c r="Q35" s="8" t="str">
        <f aca="true">IF(ISERROR(SMALL(Candidats!$AC$2:$AC$27,ROW()-6)),"",INDIRECT("Candidats!$AE"&amp;SMALL(Candidats!$AC$2:$AC$27,ROW()-6)))</f>
        <v/>
      </c>
      <c r="R35" s="15"/>
    </row>
  </sheetData>
  <mergeCells count="5">
    <mergeCell ref="A1:C1"/>
    <mergeCell ref="A3:C4"/>
    <mergeCell ref="D5:G5"/>
    <mergeCell ref="I5:L5"/>
    <mergeCell ref="N5:Q5"/>
  </mergeCells>
  <conditionalFormatting sqref="F38:F45 F9:F36">
    <cfRule type="duplicateValues" priority="2" aboveAverage="0" equalAverage="0" bottom="0" percent="0" rank="0" text="" dxfId="0">
      <formula>0</formula>
    </cfRule>
  </conditionalFormatting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26"/>
  <sheetViews>
    <sheetView showFormulas="false" showGridLines="true" showRowColHeaders="true" showZeros="true" rightToLeft="false" tabSelected="true" showOutlineSymbols="true" defaultGridColor="true" view="normal" topLeftCell="A10" colorId="64" zoomScale="100" zoomScaleNormal="100" zoomScalePageLayoutView="100" workbookViewId="0">
      <selection pane="topLeft" activeCell="B22" activeCellId="0" sqref="B22"/>
    </sheetView>
  </sheetViews>
  <sheetFormatPr defaultRowHeight="15" zeroHeight="false" outlineLevelRow="0" outlineLevelCol="0"/>
  <cols>
    <col collapsed="false" customWidth="true" hidden="false" outlineLevel="0" max="1" min="1" style="2" width="14.87"/>
    <col collapsed="false" customWidth="true" hidden="false" outlineLevel="0" max="5" min="2" style="1" width="10.13"/>
    <col collapsed="false" customWidth="true" hidden="false" outlineLevel="0" max="6" min="6" style="2" width="10.61"/>
    <col collapsed="false" customWidth="true" hidden="false" outlineLevel="0" max="10" min="7" style="18" width="3.71"/>
    <col collapsed="false" customWidth="true" hidden="false" outlineLevel="0" max="11" min="11" style="18" width="10.5"/>
    <col collapsed="false" customWidth="true" hidden="false" outlineLevel="0" max="15" min="12" style="18" width="3.71"/>
    <col collapsed="false" customWidth="true" hidden="false" outlineLevel="0" max="1025" min="16" style="2" width="10.61"/>
  </cols>
  <sheetData>
    <row r="1" customFormat="false" ht="15" hidden="false" customHeight="false" outlineLevel="0" collapsed="false">
      <c r="A1" s="19" t="s">
        <v>12</v>
      </c>
      <c r="B1" s="19" t="s">
        <v>13</v>
      </c>
      <c r="C1" s="19"/>
      <c r="D1" s="19" t="s">
        <v>14</v>
      </c>
      <c r="E1" s="19"/>
      <c r="F1" s="2" t="str">
        <f aca="false">HYPERLINK("#Candidats.F2:F53","recalcul")</f>
        <v>recalcul</v>
      </c>
    </row>
    <row r="2" customFormat="false" ht="15" hidden="false" customHeight="false" outlineLevel="0" collapsed="false">
      <c r="A2" s="19"/>
      <c r="B2" s="1" t="s">
        <v>15</v>
      </c>
      <c r="C2" s="1" t="s">
        <v>16</v>
      </c>
      <c r="D2" s="1" t="s">
        <v>15</v>
      </c>
      <c r="E2" s="1" t="s">
        <v>16</v>
      </c>
    </row>
    <row r="3" customFormat="false" ht="15" hidden="false" customHeight="false" outlineLevel="0" collapsed="false">
      <c r="A3" s="2" t="s">
        <v>17</v>
      </c>
      <c r="B3" s="12" t="n">
        <f aca="true">IF(ISERROR(MATCH(A3,Candidats!$N$2:$N$20,0)),"",INDIRECT("Candidats!j"&amp;MATCH(A3,Candidats!$N$2:$N$20,0)+1))</f>
        <v>0.375</v>
      </c>
      <c r="C3" s="12" t="n">
        <f aca="false">IF(B3="","",B3+1/48)</f>
        <v>0.395833333333333</v>
      </c>
      <c r="D3" s="20" t="n">
        <f aca="true">IF(ISERROR(MATCH(A3,Candidats!$AD$2:$AD$20,0)),"",INDIRECT("Candidats!Z"&amp;MATCH(A3,Candidats!$AD$2:$AD$20,0)+1))</f>
        <v>0.399305555555556</v>
      </c>
      <c r="E3" s="12" t="n">
        <f aca="false">IF(D3="","",D3+1/48)</f>
        <v>0.420138888888889</v>
      </c>
      <c r="F3" s="12"/>
      <c r="K3" s="21"/>
      <c r="P3" s="22"/>
    </row>
    <row r="4" customFormat="false" ht="15" hidden="false" customHeight="false" outlineLevel="0" collapsed="false">
      <c r="A4" s="2" t="s">
        <v>18</v>
      </c>
      <c r="B4" s="12" t="n">
        <f aca="true">IF(ISERROR(MATCH(A4,Candidats!$N$2:$N$20,0)),"",INDIRECT("Candidats!j"&amp;MATCH(A4,Candidats!$N$2:$N$20,0)+1))</f>
        <v>0.447916666666667</v>
      </c>
      <c r="C4" s="12" t="n">
        <f aca="false">IF(B4="","",B4+1/48)</f>
        <v>0.46875</v>
      </c>
      <c r="D4" s="20" t="str">
        <f aca="true">IF(ISERROR(MATCH(A4,Candidats!$AD$2:$AD$20,0)),"",INDIRECT("Candidats!Z"&amp;MATCH(A4,Candidats!$AD$2:$AD$20,0)+1))</f>
        <v/>
      </c>
      <c r="E4" s="12" t="str">
        <f aca="false">IF(D4="","",D4+1/48)</f>
        <v/>
      </c>
      <c r="F4" s="12"/>
      <c r="P4" s="22"/>
    </row>
    <row r="5" customFormat="false" ht="15" hidden="false" customHeight="false" outlineLevel="0" collapsed="false">
      <c r="A5" s="2" t="s">
        <v>19</v>
      </c>
      <c r="B5" s="12" t="n">
        <f aca="true">IF(ISERROR(MATCH(A5,Candidats!$N$2:$N$20,0)),"",INDIRECT("Candidats!j"&amp;MATCH(A5,Candidats!$N$2:$N$20,0)+1))</f>
        <v>0.375</v>
      </c>
      <c r="C5" s="12" t="n">
        <f aca="false">IF(B5="","",B5+1/48)</f>
        <v>0.395833333333333</v>
      </c>
      <c r="D5" s="20" t="n">
        <f aca="true">IF(ISERROR(MATCH(A5,Candidats!$AD$2:$AD$20,0)),"",INDIRECT("Candidats!Z"&amp;MATCH(A5,Candidats!$AD$2:$AD$20,0)+1))</f>
        <v>0.496527777777778</v>
      </c>
      <c r="E5" s="12" t="n">
        <f aca="false">IF(D5="","",D5+1/48)</f>
        <v>0.517361111111111</v>
      </c>
      <c r="F5" s="12"/>
      <c r="P5" s="22"/>
    </row>
    <row r="6" customFormat="false" ht="15" hidden="false" customHeight="false" outlineLevel="0" collapsed="false">
      <c r="A6" s="2" t="s">
        <v>20</v>
      </c>
      <c r="B6" s="12" t="n">
        <f aca="true">IF(ISERROR(MATCH(A6,Candidats!$N$2:$N$20,0)),"",INDIRECT("Candidats!j"&amp;MATCH(A6,Candidats!$N$2:$N$20,0)+1))</f>
        <v>0.520833333333334</v>
      </c>
      <c r="C6" s="12" t="n">
        <f aca="false">IF(B6="","",B6+1/48)</f>
        <v>0.541666666666667</v>
      </c>
      <c r="D6" s="20" t="n">
        <f aca="true">IF(ISERROR(MATCH(A6,Candidats!$AD$2:$AD$20,0)),"",INDIRECT("Candidats!Z"&amp;MATCH(A6,Candidats!$AD$2:$AD$20,0)+1))</f>
        <v>0.375</v>
      </c>
      <c r="E6" s="12" t="n">
        <f aca="false">IF(D6="","",D6+1/48)</f>
        <v>0.395833333333333</v>
      </c>
      <c r="F6" s="12"/>
      <c r="P6" s="22"/>
    </row>
    <row r="7" customFormat="false" ht="15" hidden="false" customHeight="false" outlineLevel="0" collapsed="false">
      <c r="A7" s="2" t="s">
        <v>21</v>
      </c>
      <c r="B7" s="12" t="str">
        <f aca="true">IF(ISERROR(MATCH(A7,Candidats!$N$2:$N$20,0)),"",INDIRECT("Candidats!j"&amp;MATCH(A7,Candidats!$N$2:$N$20,0)+1))</f>
        <v/>
      </c>
      <c r="C7" s="12" t="str">
        <f aca="false">IF(B7="","",B7+1/48)</f>
        <v/>
      </c>
      <c r="D7" s="20" t="n">
        <f aca="true">IF(ISERROR(MATCH(A7,Candidats!$AD$2:$AD$20,0)),"",INDIRECT("Candidats!Z"&amp;MATCH(A7,Candidats!$AD$2:$AD$20,0)+1))</f>
        <v>0.447916666666667</v>
      </c>
      <c r="E7" s="12" t="n">
        <f aca="false">IF(D7="","",D7+1/48)</f>
        <v>0.46875</v>
      </c>
      <c r="F7" s="12"/>
      <c r="P7" s="22"/>
    </row>
    <row r="8" customFormat="false" ht="15" hidden="false" customHeight="false" outlineLevel="0" collapsed="false">
      <c r="A8" s="2" t="s">
        <v>22</v>
      </c>
      <c r="B8" s="12" t="n">
        <f aca="true">IF(ISERROR(MATCH(A8,Candidats!$N$2:$N$20,0)),"",INDIRECT("Candidats!j"&amp;MATCH(A8,Candidats!$N$2:$N$20,0)+1))</f>
        <v>0.447916666666667</v>
      </c>
      <c r="C8" s="12" t="n">
        <f aca="false">IF(B8="","",B8+1/48)</f>
        <v>0.46875</v>
      </c>
      <c r="D8" s="20" t="n">
        <f aca="true">IF(ISERROR(MATCH(A8,Candidats!$AD$2:$AD$20,0)),"",INDIRECT("Candidats!Z"&amp;MATCH(A8,Candidats!$AD$2:$AD$20,0)+1))</f>
        <v>0.375</v>
      </c>
      <c r="E8" s="12" t="n">
        <f aca="false">IF(D8="","",D8+1/48)</f>
        <v>0.395833333333333</v>
      </c>
      <c r="F8" s="12"/>
      <c r="P8" s="22"/>
    </row>
    <row r="9" customFormat="false" ht="15" hidden="false" customHeight="false" outlineLevel="0" collapsed="false">
      <c r="A9" s="2" t="s">
        <v>23</v>
      </c>
      <c r="B9" s="12" t="n">
        <f aca="true">IF(ISERROR(MATCH(A9,Candidats!$N$2:$N$20,0)),"",INDIRECT("Candidats!j"&amp;MATCH(A9,Candidats!$N$2:$N$20,0)+1))</f>
        <v>0.472222222222222</v>
      </c>
      <c r="C9" s="12" t="n">
        <f aca="false">IF(B9="","",B9+1/48)</f>
        <v>0.493055555555556</v>
      </c>
      <c r="D9" s="20" t="n">
        <f aca="true">IF(ISERROR(MATCH(A9,Candidats!$AD$2:$AD$20,0)),"",INDIRECT("Candidats!Z"&amp;MATCH(A9,Candidats!$AD$2:$AD$20,0)+1))</f>
        <v>0.423611111111111</v>
      </c>
      <c r="E9" s="12" t="n">
        <f aca="false">IF(D9="","",D9+1/48)</f>
        <v>0.444444444444444</v>
      </c>
      <c r="F9" s="12"/>
      <c r="P9" s="22"/>
    </row>
    <row r="10" customFormat="false" ht="15" hidden="false" customHeight="false" outlineLevel="0" collapsed="false">
      <c r="A10" s="2" t="s">
        <v>24</v>
      </c>
      <c r="B10" s="12" t="n">
        <f aca="true">IF(ISERROR(MATCH(A10,Candidats!$N$2:$N$20,0)),"",INDIRECT("Candidats!j"&amp;MATCH(A10,Candidats!$N$2:$N$20,0)+1))</f>
        <v>0.423611111111111</v>
      </c>
      <c r="C10" s="12" t="n">
        <f aca="false">IF(B10="","",B10+1/48)</f>
        <v>0.444444444444444</v>
      </c>
      <c r="D10" s="20" t="n">
        <f aca="true">IF(ISERROR(MATCH(A10,Candidats!$AD$2:$AD$20,0)),"",INDIRECT("Candidats!Z"&amp;MATCH(A10,Candidats!$AD$2:$AD$20,0)+1))</f>
        <v>0.472222222222222</v>
      </c>
      <c r="E10" s="12" t="n">
        <f aca="false">IF(D10="","",D10+1/48)</f>
        <v>0.493055555555556</v>
      </c>
      <c r="F10" s="12"/>
      <c r="P10" s="22"/>
    </row>
    <row r="11" customFormat="false" ht="15" hidden="false" customHeight="false" outlineLevel="0" collapsed="false">
      <c r="A11" s="2" t="s">
        <v>25</v>
      </c>
      <c r="B11" s="12" t="n">
        <f aca="true">IF(ISERROR(MATCH(A11,Candidats!$N$2:$N$20,0)),"",INDIRECT("Candidats!j"&amp;MATCH(A11,Candidats!$N$2:$N$20,0)+1))</f>
        <v>0.375</v>
      </c>
      <c r="C11" s="12" t="n">
        <f aca="false">IF(B11="","",B11+1/48)</f>
        <v>0.395833333333333</v>
      </c>
      <c r="D11" s="20" t="str">
        <f aca="true">IF(ISERROR(MATCH(A11,Candidats!$AD$2:$AD$20,0)),"",INDIRECT("Candidats!Z"&amp;MATCH(A11,Candidats!$AD$2:$AD$20,0)+1))</f>
        <v/>
      </c>
      <c r="E11" s="12" t="str">
        <f aca="false">IF(D11="","",D11+1/48)</f>
        <v/>
      </c>
      <c r="F11" s="12"/>
      <c r="P11" s="22"/>
    </row>
    <row r="12" customFormat="false" ht="15" hidden="false" customHeight="false" outlineLevel="0" collapsed="false">
      <c r="A12" s="2" t="s">
        <v>26</v>
      </c>
      <c r="B12" s="12" t="str">
        <f aca="true">IF(ISERROR(MATCH(A12,Candidats!$N$2:$N$20,0)),"",INDIRECT("Candidats!j"&amp;MATCH(A12,Candidats!$N$2:$N$20,0)+1))</f>
        <v/>
      </c>
      <c r="C12" s="12" t="str">
        <f aca="false">IF(B12="","",B12+1/48)</f>
        <v/>
      </c>
      <c r="D12" s="20" t="n">
        <f aca="true">IF(ISERROR(MATCH(A12,Candidats!$AD$2:$AD$20,0)),"",INDIRECT("Candidats!Z"&amp;MATCH(A12,Candidats!$AD$2:$AD$20,0)+1))</f>
        <v>0.399305555555556</v>
      </c>
      <c r="E12" s="12" t="n">
        <f aca="false">IF(D12="","",D12+1/48)</f>
        <v>0.420138888888889</v>
      </c>
      <c r="F12" s="12"/>
      <c r="P12" s="22"/>
    </row>
    <row r="13" customFormat="false" ht="15" hidden="false" customHeight="false" outlineLevel="0" collapsed="false">
      <c r="A13" s="2" t="s">
        <v>27</v>
      </c>
      <c r="B13" s="12" t="n">
        <f aca="true">IF(ISERROR(MATCH(A13,Candidats!$N$2:$N$20,0)),"",INDIRECT("Candidats!j"&amp;MATCH(A13,Candidats!$N$2:$N$20,0)+1))</f>
        <v>0.399305555555556</v>
      </c>
      <c r="C13" s="12" t="n">
        <f aca="false">IF(B13="","",B13+1/48)</f>
        <v>0.420138888888889</v>
      </c>
      <c r="D13" s="20" t="n">
        <f aca="true">IF(ISERROR(MATCH(A13,Candidats!$AD$2:$AD$20,0)),"",INDIRECT("Candidats!Z"&amp;MATCH(A13,Candidats!$AD$2:$AD$20,0)+1))</f>
        <v>0.447916666666667</v>
      </c>
      <c r="E13" s="12" t="n">
        <f aca="false">IF(D13="","",D13+1/48)</f>
        <v>0.46875</v>
      </c>
      <c r="F13" s="12"/>
      <c r="P13" s="22"/>
    </row>
    <row r="14" customFormat="false" ht="15" hidden="false" customHeight="false" outlineLevel="0" collapsed="false">
      <c r="A14" s="2" t="s">
        <v>28</v>
      </c>
      <c r="B14" s="12" t="n">
        <f aca="true">IF(ISERROR(MATCH(A14,Candidats!$N$2:$N$20,0)),"",INDIRECT("Candidats!j"&amp;MATCH(A14,Candidats!$N$2:$N$20,0)+1))</f>
        <v>0.423611111111111</v>
      </c>
      <c r="C14" s="12" t="n">
        <f aca="false">IF(B14="","",B14+1/48)</f>
        <v>0.444444444444444</v>
      </c>
      <c r="D14" s="20" t="n">
        <f aca="true">IF(ISERROR(MATCH(A14,Candidats!$AD$2:$AD$20,0)),"",INDIRECT("Candidats!Z"&amp;MATCH(A14,Candidats!$AD$2:$AD$20,0)+1))</f>
        <v>0.447916666666667</v>
      </c>
      <c r="E14" s="12" t="n">
        <f aca="false">IF(D14="","",D14+1/48)</f>
        <v>0.46875</v>
      </c>
      <c r="F14" s="12"/>
      <c r="P14" s="22"/>
    </row>
    <row r="15" customFormat="false" ht="15" hidden="false" customHeight="false" outlineLevel="0" collapsed="false">
      <c r="A15" s="2" t="s">
        <v>29</v>
      </c>
      <c r="B15" s="12" t="str">
        <f aca="true">IF(ISERROR(MATCH(A15,Candidats!$N$2:$N$20,0)),"",INDIRECT("Candidats!j"&amp;MATCH(A15,Candidats!$N$2:$N$20,0)+1))</f>
        <v/>
      </c>
      <c r="C15" s="12" t="str">
        <f aca="false">IF(B15="","",B15+1/48)</f>
        <v/>
      </c>
      <c r="D15" s="20" t="n">
        <f aca="true">IF(ISERROR(MATCH(A15,Candidats!$AD$2:$AD$20,0)),"",INDIRECT("Candidats!Z"&amp;MATCH(A15,Candidats!$AD$2:$AD$20,0)+1))</f>
        <v>0.472222222222222</v>
      </c>
      <c r="E15" s="12" t="n">
        <f aca="false">IF(D15="","",D15+1/48)</f>
        <v>0.493055555555556</v>
      </c>
      <c r="F15" s="12"/>
      <c r="P15" s="22"/>
    </row>
    <row r="16" customFormat="false" ht="15" hidden="false" customHeight="false" outlineLevel="0" collapsed="false">
      <c r="A16" s="2" t="s">
        <v>30</v>
      </c>
      <c r="B16" s="12" t="n">
        <f aca="true">IF(ISERROR(MATCH(A16,Candidats!$N$2:$N$20,0)),"",INDIRECT("Candidats!j"&amp;MATCH(A16,Candidats!$N$2:$N$20,0)+1))</f>
        <v>0.423611111111111</v>
      </c>
      <c r="C16" s="12" t="n">
        <f aca="false">IF(B16="","",B16+1/48)</f>
        <v>0.444444444444444</v>
      </c>
      <c r="D16" s="20" t="n">
        <f aca="true">IF(ISERROR(MATCH(A16,Candidats!$AD$2:$AD$20,0)),"",INDIRECT("Candidats!Z"&amp;MATCH(A16,Candidats!$AD$2:$AD$20,0)+1))</f>
        <v>0.496527777777778</v>
      </c>
      <c r="E16" s="12" t="n">
        <f aca="false">IF(D16="","",D16+1/48)</f>
        <v>0.517361111111111</v>
      </c>
      <c r="F16" s="12"/>
      <c r="P16" s="22"/>
    </row>
    <row r="17" customFormat="false" ht="15" hidden="false" customHeight="false" outlineLevel="0" collapsed="false">
      <c r="A17" s="2" t="s">
        <v>31</v>
      </c>
      <c r="B17" s="12" t="n">
        <f aca="true">IF(ISERROR(MATCH(A17,Candidats!$N$2:$N$20,0)),"",INDIRECT("Candidats!j"&amp;MATCH(A17,Candidats!$N$2:$N$20,0)+1))</f>
        <v>0.472222222222222</v>
      </c>
      <c r="C17" s="12" t="n">
        <f aca="false">IF(B17="","",B17+1/48)</f>
        <v>0.493055555555556</v>
      </c>
      <c r="D17" s="20" t="str">
        <f aca="true">IF(ISERROR(MATCH(A17,Candidats!$AD$2:$AD$20,0)),"",INDIRECT("Candidats!Z"&amp;MATCH(A17,Candidats!$AD$2:$AD$20,0)+1))</f>
        <v/>
      </c>
      <c r="E17" s="12" t="str">
        <f aca="false">IF(D17="","",D17+1/48)</f>
        <v/>
      </c>
      <c r="F17" s="12"/>
      <c r="P17" s="22"/>
    </row>
    <row r="18" customFormat="false" ht="15" hidden="false" customHeight="false" outlineLevel="0" collapsed="false">
      <c r="A18" s="2" t="s">
        <v>32</v>
      </c>
      <c r="B18" s="12" t="str">
        <f aca="true">IF(ISERROR(MATCH(A18,Candidats!$N$2:$N$20,0)),"",INDIRECT("Candidats!j"&amp;MATCH(A18,Candidats!$N$2:$N$20,0)+1))</f>
        <v/>
      </c>
      <c r="C18" s="12" t="str">
        <f aca="false">IF(B18="","",B18+1/48)</f>
        <v/>
      </c>
      <c r="D18" s="20" t="n">
        <f aca="true">IF(ISERROR(MATCH(A18,Candidats!$AD$2:$AD$20,0)),"",INDIRECT("Candidats!Z"&amp;MATCH(A18,Candidats!$AD$2:$AD$20,0)+1))</f>
        <v>0.423611111111111</v>
      </c>
      <c r="E18" s="12" t="n">
        <f aca="false">IF(D18="","",D18+1/48)</f>
        <v>0.444444444444444</v>
      </c>
      <c r="F18" s="12"/>
      <c r="P18" s="22"/>
    </row>
    <row r="19" customFormat="false" ht="15" hidden="false" customHeight="false" outlineLevel="0" collapsed="false">
      <c r="A19" s="2" t="s">
        <v>33</v>
      </c>
      <c r="B19" s="12" t="n">
        <f aca="true">IF(ISERROR(MATCH(A19,Candidats!$N$2:$N$20,0)),"",INDIRECT("Candidats!j"&amp;MATCH(A19,Candidats!$N$2:$N$20,0)+1))</f>
        <v>0.399305555555556</v>
      </c>
      <c r="C19" s="12" t="n">
        <f aca="false">IF(B19="","",B19+1/48)</f>
        <v>0.420138888888889</v>
      </c>
      <c r="D19" s="20" t="str">
        <f aca="true">IF(ISERROR(MATCH(A19,Candidats!$AD$2:$AD$20,0)),"",INDIRECT("Candidats!Z"&amp;MATCH(A19,Candidats!$AD$2:$AD$20,0)+1))</f>
        <v/>
      </c>
      <c r="E19" s="12" t="str">
        <f aca="false">IF(D19="","",D19+1/48)</f>
        <v/>
      </c>
      <c r="F19" s="12"/>
      <c r="P19" s="22"/>
    </row>
    <row r="20" customFormat="false" ht="15" hidden="false" customHeight="false" outlineLevel="0" collapsed="false">
      <c r="A20" s="2" t="s">
        <v>34</v>
      </c>
      <c r="B20" s="12" t="n">
        <f aca="true">IF(ISERROR(MATCH(A20,Candidats!$N$2:$N$20,0)),"",INDIRECT("Candidats!j"&amp;MATCH(A20,Candidats!$N$2:$N$20,0)+1))</f>
        <v>0.496527777777778</v>
      </c>
      <c r="C20" s="12" t="n">
        <f aca="false">IF(B20="","",B20+1/48)</f>
        <v>0.517361111111111</v>
      </c>
      <c r="D20" s="20" t="n">
        <f aca="true">IF(ISERROR(MATCH(A20,Candidats!$AD$2:$AD$20,0)),"",INDIRECT("Candidats!Z"&amp;MATCH(A20,Candidats!$AD$2:$AD$20,0)+1))</f>
        <v>0.375</v>
      </c>
      <c r="E20" s="12" t="n">
        <f aca="false">IF(D20="","",D20+1/48)</f>
        <v>0.395833333333333</v>
      </c>
      <c r="F20" s="12"/>
      <c r="P20" s="22"/>
    </row>
    <row r="21" customFormat="false" ht="15" hidden="false" customHeight="false" outlineLevel="0" collapsed="false">
      <c r="A21" s="2" t="s">
        <v>35</v>
      </c>
      <c r="B21" s="12" t="n">
        <f aca="true">IF(ISERROR(MATCH(A21,Candidats!$N$2:$N$20,0)),"",INDIRECT("Candidats!j"&amp;MATCH(A21,Candidats!$N$2:$N$20,0)+1))</f>
        <v>0.447916666666667</v>
      </c>
      <c r="C21" s="12" t="n">
        <f aca="false">IF(B21="","",B21+1/48)</f>
        <v>0.46875</v>
      </c>
      <c r="D21" s="20" t="n">
        <f aca="true">IF(ISERROR(MATCH(A21,Candidats!$AD$2:$AD$20,0)),"",INDIRECT("Candidats!Z"&amp;MATCH(A21,Candidats!$AD$2:$AD$20,0)+1))</f>
        <v>0.399305555555556</v>
      </c>
      <c r="E21" s="12" t="n">
        <f aca="false">IF(D21="","",D21+1/48)</f>
        <v>0.420138888888889</v>
      </c>
      <c r="F21" s="12"/>
      <c r="P21" s="22"/>
    </row>
    <row r="22" customFormat="false" ht="15" hidden="false" customHeight="false" outlineLevel="0" collapsed="false">
      <c r="A22" s="2" t="s">
        <v>36</v>
      </c>
      <c r="B22" s="12" t="n">
        <f aca="true">IF(ISERROR(MATCH(A22,Candidats!$N$2:$N$20,0)),"",INDIRECT("Candidats!j"&amp;MATCH(A22,Candidats!$N$2:$N$20,0)+1))</f>
        <v>0.496527777777778</v>
      </c>
      <c r="C22" s="12" t="n">
        <f aca="false">IF(B22="","",B22+1/48)</f>
        <v>0.517361111111111</v>
      </c>
      <c r="D22" s="20" t="str">
        <f aca="true">IF(ISERROR(MATCH(A22,Candidats!$AD$2:$AD$20,0)),"",INDIRECT("Candidats!Z"&amp;MATCH(A22,Candidats!$AD$2:$AD$20,0)+1))</f>
        <v/>
      </c>
      <c r="E22" s="12" t="str">
        <f aca="false">IF(D22="","",D22+1/48)</f>
        <v/>
      </c>
      <c r="F22" s="12"/>
      <c r="P22" s="22"/>
    </row>
    <row r="23" customFormat="false" ht="15" hidden="false" customHeight="false" outlineLevel="0" collapsed="false">
      <c r="A23" s="2" t="s">
        <v>37</v>
      </c>
      <c r="B23" s="12" t="n">
        <f aca="true">IF(ISERROR(MATCH(A23,Candidats!$N$2:$N$20,0)),"",INDIRECT("Candidats!j"&amp;MATCH(A23,Candidats!$N$2:$N$20,0)+1))</f>
        <v>0.399305555555556</v>
      </c>
      <c r="C23" s="12" t="n">
        <f aca="false">IF(B23="","",B23+1/48)</f>
        <v>0.420138888888889</v>
      </c>
      <c r="D23" s="20" t="n">
        <f aca="true">IF(ISERROR(MATCH(A23,Candidats!$AD$2:$AD$20,0)),"",INDIRECT("Candidats!Z"&amp;MATCH(A23,Candidats!$AD$2:$AD$20,0)+1))</f>
        <v>0.496527777777778</v>
      </c>
      <c r="E23" s="12" t="n">
        <f aca="false">IF(D23="","",D23+1/48)</f>
        <v>0.517361111111111</v>
      </c>
      <c r="F23" s="12"/>
      <c r="P23" s="22"/>
    </row>
    <row r="24" customFormat="false" ht="15" hidden="false" customHeight="false" outlineLevel="0" collapsed="false">
      <c r="A24" s="2" t="s">
        <v>38</v>
      </c>
      <c r="B24" s="12" t="str">
        <f aca="true">IF(ISERROR(MATCH(A24,Candidats!$N$2:$N$20,0)),"",INDIRECT("Candidats!j"&amp;MATCH(A24,Candidats!$N$2:$N$20,0)+1))</f>
        <v/>
      </c>
      <c r="C24" s="12" t="str">
        <f aca="false">IF(B24="","",B24+1/48)</f>
        <v/>
      </c>
      <c r="D24" s="20" t="n">
        <f aca="true">IF(ISERROR(MATCH(A24,Candidats!$AD$2:$AD$20,0)),"",INDIRECT("Candidats!Z"&amp;MATCH(A24,Candidats!$AD$2:$AD$20,0)+1))</f>
        <v>0.423611111111111</v>
      </c>
      <c r="E24" s="12" t="n">
        <f aca="false">IF(D24="","",D24+1/48)</f>
        <v>0.444444444444444</v>
      </c>
      <c r="F24" s="12"/>
      <c r="P24" s="22"/>
    </row>
    <row r="25" customFormat="false" ht="15" hidden="false" customHeight="false" outlineLevel="0" collapsed="false">
      <c r="A25" s="2" t="s">
        <v>39</v>
      </c>
      <c r="B25" s="12" t="n">
        <f aca="true">IF(ISERROR(MATCH(A25,Candidats!$N$2:$N$20,0)),"",INDIRECT("Candidats!j"&amp;MATCH(A25,Candidats!$N$2:$N$20,0)+1))</f>
        <v>0.496527777777778</v>
      </c>
      <c r="C25" s="12" t="n">
        <f aca="false">IF(B25="","",B25+1/48)</f>
        <v>0.517361111111111</v>
      </c>
      <c r="D25" s="20" t="n">
        <f aca="true">IF(ISERROR(MATCH(A25,Candidats!$AD$2:$AD$20,0)),"",INDIRECT("Candidats!Z"&amp;MATCH(A25,Candidats!$AD$2:$AD$20,0)+1))</f>
        <v>0.472222222222222</v>
      </c>
      <c r="E25" s="12" t="n">
        <f aca="false">IF(D25="","",D25+1/48)</f>
        <v>0.493055555555556</v>
      </c>
      <c r="F25" s="12"/>
      <c r="P25" s="22"/>
    </row>
    <row r="26" customFormat="false" ht="15" hidden="false" customHeight="false" outlineLevel="0" collapsed="false">
      <c r="A26" s="2" t="s">
        <v>40</v>
      </c>
      <c r="B26" s="12" t="n">
        <f aca="true">IF(ISERROR(MATCH(A26,Candidats!$N$2:$N$20,0)),"",INDIRECT("Candidats!j"&amp;MATCH(A26,Candidats!$N$2:$N$20,0)+1))</f>
        <v>0.472222222222222</v>
      </c>
      <c r="C26" s="12" t="n">
        <f aca="false">IF(B26="","",B26+1/48)</f>
        <v>0.493055555555556</v>
      </c>
      <c r="D26" s="20" t="str">
        <f aca="true">IF(ISERROR(MATCH(A26,Candidats!$AD$2:$AD$20,0)),"",INDIRECT("Candidats!Z"&amp;MATCH(A26,Candidats!$AD$2:$AD$20,0)+1))</f>
        <v/>
      </c>
      <c r="E26" s="12" t="str">
        <f aca="false">IF(D26="","",D26+1/48)</f>
        <v/>
      </c>
      <c r="F26" s="12"/>
      <c r="P26" s="22"/>
    </row>
  </sheetData>
  <mergeCells count="3">
    <mergeCell ref="A1:A2"/>
    <mergeCell ref="B1:C1"/>
    <mergeCell ref="D1:E1"/>
  </mergeCells>
  <printOptions headings="false" gridLines="false" gridLinesSet="true" horizontalCentered="false" verticalCentered="false"/>
  <pageMargins left="0.75" right="0.75" top="1" bottom="1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E5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1" topLeftCell="B2" activePane="bottomRight" state="frozen"/>
      <selection pane="topLeft" activeCell="A1" activeCellId="0" sqref="A1"/>
      <selection pane="topRight" activeCell="B1" activeCellId="0" sqref="B1"/>
      <selection pane="bottomLeft" activeCell="A2" activeCellId="0" sqref="A2"/>
      <selection pane="bottomRight" activeCell="F2" activeCellId="0" sqref="F2"/>
    </sheetView>
  </sheetViews>
  <sheetFormatPr defaultRowHeight="15" zeroHeight="false" outlineLevelRow="0" outlineLevelCol="0"/>
  <cols>
    <col collapsed="false" customWidth="true" hidden="false" outlineLevel="0" max="1" min="1" style="2" width="9.03"/>
    <col collapsed="false" customWidth="true" hidden="false" outlineLevel="0" max="2" min="2" style="2" width="9.92"/>
    <col collapsed="false" customWidth="true" hidden="false" outlineLevel="0" max="3" min="3" style="2" width="8.27"/>
    <col collapsed="false" customWidth="true" hidden="false" outlineLevel="0" max="5" min="4" style="2" width="3.46"/>
    <col collapsed="false" customWidth="true" hidden="false" outlineLevel="0" max="6" min="6" style="2" width="7.89"/>
    <col collapsed="false" customWidth="true" hidden="false" outlineLevel="0" max="8" min="7" style="2" width="5.99"/>
    <col collapsed="false" customWidth="true" hidden="false" outlineLevel="0" max="9" min="9" style="2" width="5.1"/>
    <col collapsed="false" customWidth="true" hidden="false" outlineLevel="0" max="10" min="10" style="2" width="5.99"/>
    <col collapsed="false" customWidth="true" hidden="false" outlineLevel="0" max="13" min="11" style="2" width="5.1"/>
    <col collapsed="false" customWidth="true" hidden="false" outlineLevel="0" max="14" min="14" style="2" width="9.92"/>
    <col collapsed="false" customWidth="true" hidden="false" outlineLevel="0" max="15" min="15" style="2" width="8.27"/>
    <col collapsed="false" customWidth="true" hidden="false" outlineLevel="0" max="16" min="16" style="2" width="10.5"/>
    <col collapsed="false" customWidth="true" hidden="false" outlineLevel="0" max="17" min="17" style="2" width="9.03"/>
    <col collapsed="false" customWidth="true" hidden="false" outlineLevel="0" max="18" min="18" style="2" width="9.92"/>
    <col collapsed="false" customWidth="true" hidden="false" outlineLevel="0" max="19" min="19" style="2" width="8.27"/>
    <col collapsed="false" customWidth="true" hidden="false" outlineLevel="0" max="20" min="20" style="2" width="10.5"/>
    <col collapsed="false" customWidth="true" hidden="false" outlineLevel="0" max="21" min="21" style="2" width="3.46"/>
    <col collapsed="false" customWidth="true" hidden="false" outlineLevel="0" max="22" min="22" style="2" width="5.48"/>
    <col collapsed="false" customWidth="true" hidden="false" outlineLevel="0" max="24" min="23" style="2" width="5.99"/>
    <col collapsed="false" customWidth="true" hidden="false" outlineLevel="0" max="25" min="25" style="2" width="5.1"/>
    <col collapsed="false" customWidth="true" hidden="false" outlineLevel="0" max="26" min="26" style="2" width="5.99"/>
    <col collapsed="false" customWidth="true" hidden="false" outlineLevel="0" max="29" min="27" style="2" width="5.1"/>
    <col collapsed="false" customWidth="true" hidden="false" outlineLevel="0" max="30" min="30" style="2" width="9.92"/>
    <col collapsed="false" customWidth="true" hidden="false" outlineLevel="0" max="31" min="31" style="2" width="8.27"/>
    <col collapsed="false" customWidth="true" hidden="false" outlineLevel="0" max="1025" min="32" style="2" width="10.5"/>
  </cols>
  <sheetData>
    <row r="1" customFormat="false" ht="15" hidden="false" customHeight="false" outlineLevel="0" collapsed="false">
      <c r="A1" s="1" t="s">
        <v>41</v>
      </c>
      <c r="B1" s="1" t="s">
        <v>42</v>
      </c>
      <c r="C1" s="1" t="s">
        <v>43</v>
      </c>
      <c r="E1" s="1" t="s">
        <v>44</v>
      </c>
      <c r="F1" s="23" t="n">
        <f aca="false">E1!G1</f>
        <v>3</v>
      </c>
      <c r="G1" s="2" t="s">
        <v>45</v>
      </c>
      <c r="H1" s="2" t="s">
        <v>46</v>
      </c>
      <c r="I1" s="2" t="s">
        <v>47</v>
      </c>
      <c r="K1" s="2" t="s">
        <v>45</v>
      </c>
      <c r="L1" s="2" t="s">
        <v>46</v>
      </c>
      <c r="M1" s="2" t="s">
        <v>47</v>
      </c>
      <c r="Q1" s="1" t="s">
        <v>41</v>
      </c>
      <c r="R1" s="1" t="s">
        <v>42</v>
      </c>
      <c r="S1" s="1" t="s">
        <v>43</v>
      </c>
      <c r="U1" s="1" t="s">
        <v>48</v>
      </c>
      <c r="V1" s="23" t="n">
        <f aca="false">E2!G1</f>
        <v>3</v>
      </c>
      <c r="W1" s="2" t="s">
        <v>49</v>
      </c>
      <c r="X1" s="2" t="s">
        <v>50</v>
      </c>
      <c r="Y1" s="2" t="s">
        <v>51</v>
      </c>
      <c r="AA1" s="2" t="s">
        <v>49</v>
      </c>
      <c r="AB1" s="2" t="s">
        <v>50</v>
      </c>
      <c r="AC1" s="2" t="s">
        <v>51</v>
      </c>
    </row>
    <row r="2" customFormat="false" ht="15" hidden="false" customHeight="false" outlineLevel="0" collapsed="false">
      <c r="A2" s="2" t="s">
        <v>44</v>
      </c>
      <c r="B2" s="19" t="s">
        <v>17</v>
      </c>
      <c r="D2" s="2" t="n">
        <f aca="false">IF(A2=$E$1,ROW(),"")</f>
        <v>2</v>
      </c>
      <c r="E2" s="2" t="n">
        <f aca="false">COUNTIFS(A2:A53,E1,C2:C53,"")</f>
        <v>19</v>
      </c>
      <c r="F2" s="2" t="n">
        <f aca="false">IF(C2="",RANDBETWEEN(1,106))</f>
        <v>64</v>
      </c>
      <c r="G2" s="12" t="n">
        <v>0.375</v>
      </c>
      <c r="H2" s="12"/>
      <c r="I2" s="12"/>
      <c r="J2" s="12" t="n">
        <f aca="false">MIN(G2:I2)</f>
        <v>0.375</v>
      </c>
      <c r="K2" s="2" t="n">
        <f aca="false">IF(ISERROR(SMALL($G$1:$G$20,ROW()-1)),"",MATCH(SMALL($G$1:$G$20,ROW()-1),$G$1:$G$20))</f>
        <v>2</v>
      </c>
      <c r="L2" s="2" t="n">
        <f aca="false">IF(ISERROR(SMALL($H$1:$H$20,ROW()-1)),"",MATCH(SMALL($H$1:$H$20,ROW()-1),$H$1:$H$20))</f>
        <v>3</v>
      </c>
      <c r="M2" s="2" t="n">
        <f aca="false">IF(ISERROR(SMALL($I$1:$I$20,ROW()-1)),"",MATCH(SMALL($I$1:$I$20,ROW()-1),$I$1:$I$20))</f>
        <v>4</v>
      </c>
      <c r="N2" s="2" t="str">
        <f aca="true">INDIRECT("B"&amp;RANK(F2,$F$2:$F$20,0)+1)</f>
        <v>Isidore</v>
      </c>
      <c r="O2" s="2" t="str">
        <f aca="true">INDIRECT("C"&amp;SUM(21,MOD(19+ROW(),7)))</f>
        <v>Ephraim</v>
      </c>
      <c r="Q2" s="2" t="s">
        <v>48</v>
      </c>
      <c r="R2" s="19" t="str">
        <f aca="true">IF(Q2=INDIRECT("A"&amp;45+2-ROW()),INDIRECT("B"&amp;45+2-ROW()),"")</f>
        <v>Yolande</v>
      </c>
      <c r="T2" s="2" t="str">
        <f aca="false">IF(Q2=$E$1,ROW(),"")</f>
        <v/>
      </c>
      <c r="U2" s="2" t="n">
        <f aca="false">COUNTIFS(Q2:Q53,U1,S2:S53,"")</f>
        <v>18</v>
      </c>
      <c r="V2" s="2" t="n">
        <f aca="true">IF(S2="",INDIRECT("F"&amp;MATCH(R2,$B$28:$B$45,0)))</f>
        <v>7</v>
      </c>
      <c r="W2" s="12" t="n">
        <v>0.375</v>
      </c>
      <c r="X2" s="12"/>
      <c r="Y2" s="12"/>
      <c r="Z2" s="12" t="n">
        <f aca="false">MIN(W2:Y2)</f>
        <v>0.375</v>
      </c>
      <c r="AA2" s="2" t="n">
        <f aca="false">IF(ISERROR(SMALL($W$1:$W$20,ROW()-1)),"",MATCH(SMALL($W$1:$W$20,ROW()-1),$W$1:$W$20))</f>
        <v>2</v>
      </c>
      <c r="AB2" s="24" t="n">
        <f aca="false">IF(ISERROR(SMALL($X$1:$X$20,ROW()-1)),"",MATCH(SMALL($X$1:$X$20,ROW()-1),$X$1:$X$20))</f>
        <v>3</v>
      </c>
      <c r="AC2" s="24" t="n">
        <f aca="false">IF(ISERROR(SMALL($Y$1:$Y$20,ROW()-1)),"",MATCH(SMALL($Y$1:$Y$20,ROW()-1),$Y$1:$Y$20))</f>
        <v>4</v>
      </c>
      <c r="AD2" s="24" t="str">
        <f aca="true">INDIRECT("R"&amp;RANK(V2,$V$2:$V$20,0)+1)</f>
        <v>Daniel</v>
      </c>
      <c r="AE2" s="2" t="str">
        <f aca="true">INDIRECT("S"&amp;SUM($U$2,2,MOD($U$2+ROW(),8)))</f>
        <v>Quentin</v>
      </c>
    </row>
    <row r="3" customFormat="false" ht="15" hidden="false" customHeight="false" outlineLevel="0" collapsed="false">
      <c r="A3" s="2" t="s">
        <v>44</v>
      </c>
      <c r="B3" s="19" t="s">
        <v>18</v>
      </c>
      <c r="D3" s="2" t="n">
        <f aca="false">IF(A3=$E$1,ROW(),"")</f>
        <v>3</v>
      </c>
      <c r="F3" s="2" t="n">
        <f aca="false">IF(C3="",RANDBETWEEN(1,106))</f>
        <v>94</v>
      </c>
      <c r="G3" s="12" t="str">
        <f aca="true">IF(AND($F$1=3,MOD(ROW()+1,$F$1)=0),SUM(INDIRECT("G"&amp;ROW()-3),35/1440),IF(AND($F$1=2,ISEVEN(ROW())),SUM(INDIRECT("G"&amp;ROW()-2),35/1440),IF($F$1=1,G2+35/1440,"")))</f>
        <v/>
      </c>
      <c r="H3" s="12" t="n">
        <f aca="true">IF($F$1&gt;1,INDIRECT("G"&amp;ROW()-1),"")</f>
        <v>0.375</v>
      </c>
      <c r="I3" s="12"/>
      <c r="J3" s="12" t="n">
        <f aca="false">MIN(G3:I3)</f>
        <v>0.375</v>
      </c>
      <c r="K3" s="2" t="n">
        <f aca="false">IF(ISERROR(SMALL($G$1:$G$20,ROW()-1)),"",MATCH(SMALL($G$1:$G$20,ROW()-1),$G$1:$G$20))</f>
        <v>5</v>
      </c>
      <c r="L3" s="2" t="n">
        <f aca="false">IF(ISERROR(SMALL($H$1:$H$20,ROW()-1)),"",MATCH(SMALL($H$1:$H$20,ROW()-1),$H$1:$H$20))</f>
        <v>6</v>
      </c>
      <c r="M3" s="2" t="n">
        <f aca="false">IF(ISERROR(SMALL($I$1:$I$20,ROW()-1)),"",MATCH(SMALL($I$1:$I$20,ROW()-1),$I$1:$I$20))</f>
        <v>7</v>
      </c>
      <c r="N3" s="2" t="str">
        <f aca="true">INDIRECT("B"&amp;RANK(F3,$F$2:$F$20,0)+1)</f>
        <v>Claude</v>
      </c>
      <c r="O3" s="2" t="str">
        <f aca="true">INDIRECT("C"&amp;SUM(21,MOD(19+ROW(),7)))</f>
        <v>John</v>
      </c>
      <c r="Q3" s="2" t="s">
        <v>48</v>
      </c>
      <c r="R3" s="19" t="str">
        <f aca="true">IF(Q3=INDIRECT("A"&amp;45+2-ROW()),INDIRECT("B"&amp;45+2-ROW()),"")</f>
        <v>Xaviere</v>
      </c>
      <c r="V3" s="2" t="n">
        <f aca="true">IF(S3="",INDIRECT("F"&amp;MATCH(R3,$B$28:$B$45,0)))</f>
        <v>13</v>
      </c>
      <c r="W3" s="12" t="str">
        <f aca="true">IF(AND($V$1=3,MOD(ROW()+1,$V$1)=0),SUM(INDIRECT("W"&amp;ROW()-3),35/1440),IF(AND($V$1=2,ISEVEN(ROW())),SUM(INDIRECT("W"&amp;ROW()-2),35/1440),IF($V$1=1,W2+35/1440,"")))</f>
        <v/>
      </c>
      <c r="X3" s="12" t="n">
        <f aca="true">IF($V$1&gt;1,INDIRECT("W"&amp;ROW()-1),"")</f>
        <v>0.375</v>
      </c>
      <c r="Y3" s="12"/>
      <c r="Z3" s="12" t="n">
        <f aca="false">MIN(W3:Y3)</f>
        <v>0.375</v>
      </c>
      <c r="AA3" s="2" t="n">
        <f aca="false">IF(ISERROR(SMALL($W$1:$W$20,ROW()-1)),"",MATCH(SMALL($W$1:$W$20,ROW()-1),$W$1:$W$20))</f>
        <v>5</v>
      </c>
      <c r="AB3" s="24" t="n">
        <f aca="false">IF(ISERROR(SMALL($X$1:$X$20,ROW()-1)),"",MATCH(SMALL($X$1:$X$20,ROW()-1),$X$1:$X$20))</f>
        <v>6</v>
      </c>
      <c r="AC3" s="24" t="n">
        <f aca="false">IF(ISERROR(SMALL($Y$1:$Y$20,ROW()-1)),"",MATCH(SMALL($Y$1:$Y$20,ROW()-1),$Y$1:$Y$20))</f>
        <v>7</v>
      </c>
      <c r="AD3" s="2" t="str">
        <f aca="true">INDIRECT("R"&amp;RANK(V3,$V$2:$V$20,0)+1)</f>
        <v>Falbada</v>
      </c>
      <c r="AE3" s="2" t="str">
        <f aca="true">INDIRECT("S"&amp;SUM($U$2,2,MOD($U$2+ROW(),8)))</f>
        <v>Souraya</v>
      </c>
    </row>
    <row r="4" customFormat="false" ht="15" hidden="false" customHeight="false" outlineLevel="0" collapsed="false">
      <c r="A4" s="2" t="s">
        <v>44</v>
      </c>
      <c r="B4" s="19" t="s">
        <v>19</v>
      </c>
      <c r="D4" s="2" t="n">
        <f aca="false">IF(A4=$E$1,ROW(),"")</f>
        <v>4</v>
      </c>
      <c r="F4" s="2" t="n">
        <f aca="false">IF(C4="",RANDBETWEEN(1,106))</f>
        <v>101</v>
      </c>
      <c r="G4" s="12" t="str">
        <f aca="true">IF(AND($F$1=3,MOD(ROW()+1,$F$1)=0),SUM(INDIRECT("G"&amp;ROW()-3),35/1440),IF(AND($F$1=2,ISEVEN(ROW())),SUM(INDIRECT("G"&amp;ROW()-2),35/1440),IF($F$1=1,G3+35/1440,"")))</f>
        <v/>
      </c>
      <c r="H4" s="12" t="str">
        <f aca="true">IF($F$1&gt;1,INDIRECT("G"&amp;ROW()-1),"")</f>
        <v/>
      </c>
      <c r="I4" s="12" t="n">
        <f aca="true">IF($F$1=3,INDIRECT("G"&amp;ROW()-2),"")</f>
        <v>0.375</v>
      </c>
      <c r="J4" s="12" t="n">
        <f aca="false">MIN(G4:I4)</f>
        <v>0.375</v>
      </c>
      <c r="K4" s="2" t="n">
        <f aca="false">IF(ISERROR(SMALL($G$1:$G$20,ROW()-1)),"",MATCH(SMALL($G$1:$G$20,ROW()-1),$G$1:$G$20))</f>
        <v>8</v>
      </c>
      <c r="L4" s="2" t="n">
        <f aca="false">IF(ISERROR(SMALL($H$1:$H$20,ROW()-1)),"",MATCH(SMALL($H$1:$H$20,ROW()-1),$H$1:$H$20))</f>
        <v>9</v>
      </c>
      <c r="M4" s="2" t="n">
        <f aca="false">IF(ISERROR(SMALL($I$1:$I$20,ROW()-1)),"",MATCH(SMALL($I$1:$I$20,ROW()-1),$I$1:$I$20))</f>
        <v>10</v>
      </c>
      <c r="N4" s="2" t="str">
        <f aca="true">INDIRECT("B"&amp;RANK(F4,$F$2:$F$20,0)+1)</f>
        <v>Abdel</v>
      </c>
      <c r="O4" s="2" t="str">
        <f aca="true">INDIRECT("C"&amp;SUM(21,MOD(19+ROW(),7)))</f>
        <v>Luc</v>
      </c>
      <c r="Q4" s="2" t="s">
        <v>48</v>
      </c>
      <c r="R4" s="19" t="str">
        <f aca="true">IF(Q4=INDIRECT("A"&amp;45+2-ROW()),INDIRECT("B"&amp;45+2-ROW()),"")</f>
        <v>William</v>
      </c>
      <c r="V4" s="2" t="n">
        <f aca="true">IF(S4="",INDIRECT("F"&amp;MATCH(R4,$B$28:$B$45,0)))</f>
        <v>79</v>
      </c>
      <c r="W4" s="12" t="str">
        <f aca="true">IF(AND($V$1=3,MOD(ROW()+1,$V$1)=0),SUM(INDIRECT("W"&amp;ROW()-3),35/1440),IF(AND($V$1=2,ISEVEN(ROW())),SUM(INDIRECT("W"&amp;ROW()-2),35/1440),IF($V$1=1,W3+35/1440,"")))</f>
        <v/>
      </c>
      <c r="X4" s="12" t="str">
        <f aca="true">IF($V$1&gt;1,INDIRECT("W"&amp;ROW()-1),"")</f>
        <v/>
      </c>
      <c r="Y4" s="12" t="n">
        <f aca="true">IF($V$1=3,INDIRECT("W"&amp;ROW()-2),"")</f>
        <v>0.375</v>
      </c>
      <c r="Z4" s="12" t="n">
        <f aca="false">MIN(W4:Y4)</f>
        <v>0.375</v>
      </c>
      <c r="AA4" s="2" t="n">
        <f aca="false">IF(ISERROR(SMALL($W$1:$W$20,ROW()-1)),"",MATCH(SMALL($W$1:$W$20,ROW()-1),$W$1:$W$20))</f>
        <v>8</v>
      </c>
      <c r="AB4" s="24" t="n">
        <f aca="false">IF(ISERROR(SMALL($X$1:$X$20,ROW()-1)),"",MATCH(SMALL($X$1:$X$20,ROW()-1),$X$1:$X$20))</f>
        <v>9</v>
      </c>
      <c r="AC4" s="24" t="n">
        <f aca="false">IF(ISERROR(SMALL($Y$1:$Y$20,ROW()-1)),"",MATCH(SMALL($Y$1:$Y$20,ROW()-1),$Y$1:$Y$20))</f>
        <v>10</v>
      </c>
      <c r="AD4" s="2" t="str">
        <f aca="true">INDIRECT("R"&amp;RANK(V4,$V$2:$V$20,0)+1)</f>
        <v>Theodule</v>
      </c>
      <c r="AE4" s="2" t="str">
        <f aca="true">INDIRECT("S"&amp;SUM($U$2,2,MOD($U$2+ROW(),8)))</f>
        <v>Victoire</v>
      </c>
    </row>
    <row r="5" customFormat="false" ht="15" hidden="false" customHeight="false" outlineLevel="0" collapsed="false">
      <c r="A5" s="2" t="s">
        <v>44</v>
      </c>
      <c r="B5" s="19" t="s">
        <v>20</v>
      </c>
      <c r="D5" s="2" t="n">
        <f aca="false">IF(A5=$E$1,ROW(),"")</f>
        <v>5</v>
      </c>
      <c r="F5" s="2" t="n">
        <f aca="false">IF(C5="",RANDBETWEEN(1,106))</f>
        <v>61</v>
      </c>
      <c r="G5" s="12" t="n">
        <f aca="true">IF(AND($F$1=3,MOD(ROW()+1,$F$1)=0),SUM(INDIRECT("G"&amp;ROW()-3),35/1440),IF(AND($F$1=2,ISEVEN(ROW())),SUM(INDIRECT("G"&amp;ROW()-2),35/1440),IF($F$1=1,G4+35/1440,"")))</f>
        <v>0.399305555555556</v>
      </c>
      <c r="H5" s="12" t="str">
        <f aca="true">IF($F$1&gt;1,INDIRECT("G"&amp;ROW()-1),"")</f>
        <v/>
      </c>
      <c r="I5" s="12" t="str">
        <f aca="true">IF($F$1=3,INDIRECT("G"&amp;ROW()-2),"")</f>
        <v/>
      </c>
      <c r="J5" s="12" t="n">
        <f aca="false">MIN(G5:I5)</f>
        <v>0.399305555555556</v>
      </c>
      <c r="K5" s="2" t="n">
        <f aca="false">IF(ISERROR(SMALL($G$1:$G$20,ROW()-1)),"",MATCH(SMALL($G$1:$G$20,ROW()-1),$G$1:$G$20))</f>
        <v>11</v>
      </c>
      <c r="L5" s="2" t="n">
        <f aca="false">IF(ISERROR(SMALL($H$1:$H$20,ROW()-1)),"",MATCH(SMALL($H$1:$H$20,ROW()-1),$H$1:$H$20))</f>
        <v>12</v>
      </c>
      <c r="M5" s="2" t="n">
        <f aca="false">IF(ISERROR(SMALL($I$1:$I$20,ROW()-1)),"",MATCH(SMALL($I$1:$I$20,ROW()-1),$I$1:$I$20))</f>
        <v>13</v>
      </c>
      <c r="N5" s="2" t="str">
        <f aca="true">INDIRECT("B"&amp;RANK(F5,$F$2:$F$20,0)+1)</f>
        <v>Karl</v>
      </c>
      <c r="O5" s="2" t="str">
        <f aca="true">INDIRECT("C"&amp;SUM(21,MOD(19+ROW(),7)))</f>
        <v>Natacha</v>
      </c>
      <c r="Q5" s="2" t="s">
        <v>48</v>
      </c>
      <c r="R5" s="19" t="str">
        <f aca="true">IF(Q5=INDIRECT("A"&amp;45+2-ROW()),INDIRECT("B"&amp;45+2-ROW()),"")</f>
        <v>Ursula</v>
      </c>
      <c r="V5" s="2" t="n">
        <f aca="true">IF(S5="",INDIRECT("F"&amp;MATCH(R5,$B$28:$B$45,0)))</f>
        <v>2</v>
      </c>
      <c r="W5" s="12" t="n">
        <f aca="true">IF(AND($V$1=3,MOD(ROW()+1,$V$1)=0),SUM(INDIRECT("W"&amp;ROW()-3),35/1440),IF(AND($V$1=2,ISEVEN(ROW())),SUM(INDIRECT("W"&amp;ROW()-2),35/1440),IF($V$1=1,W4+35/1440,"")))</f>
        <v>0.399305555555556</v>
      </c>
      <c r="X5" s="12" t="str">
        <f aca="true">IF($V$1&gt;1,INDIRECT("W"&amp;ROW()-1),"")</f>
        <v/>
      </c>
      <c r="Y5" s="12" t="str">
        <f aca="true">IF($V$1=3,INDIRECT("W"&amp;ROW()-2),"")</f>
        <v/>
      </c>
      <c r="Z5" s="12" t="n">
        <f aca="false">MIN(W5:Y5)</f>
        <v>0.399305555555556</v>
      </c>
      <c r="AA5" s="2" t="n">
        <f aca="false">IF(ISERROR(SMALL($W$1:$W$20,ROW()-1)),"",MATCH(SMALL($W$1:$W$20,ROW()-1),$W$1:$W$20))</f>
        <v>11</v>
      </c>
      <c r="AB5" s="24" t="n">
        <f aca="false">IF(ISERROR(SMALL($X$1:$X$20,ROW()-1)),"",MATCH(SMALL($X$1:$X$20,ROW()-1),$X$1:$X$20))</f>
        <v>12</v>
      </c>
      <c r="AC5" s="24" t="n">
        <f aca="false">IF(ISERROR(SMALL($Y$1:$Y$20,ROW()-1)),"",MATCH(SMALL($Y$1:$Y$20,ROW()-1),$Y$1:$Y$20))</f>
        <v>13</v>
      </c>
      <c r="AD5" s="2" t="str">
        <f aca="true">INDIRECT("R"&amp;RANK(V5,$V$2:$V$20,0)+1)</f>
        <v>Abdel</v>
      </c>
      <c r="AE5" s="2" t="str">
        <f aca="true">INDIRECT("S"&amp;SUM($U$2,2,MOD($U$2+ROW(),8)))</f>
        <v>Zaina</v>
      </c>
    </row>
    <row r="6" customFormat="false" ht="15" hidden="false" customHeight="false" outlineLevel="0" collapsed="false">
      <c r="A6" s="2" t="s">
        <v>44</v>
      </c>
      <c r="B6" s="19" t="s">
        <v>22</v>
      </c>
      <c r="D6" s="2" t="n">
        <f aca="false">IF(A6=$E$1,ROW(),"")</f>
        <v>6</v>
      </c>
      <c r="F6" s="2" t="n">
        <f aca="false">IF(C6="",RANDBETWEEN(1,106))</f>
        <v>35</v>
      </c>
      <c r="G6" s="12" t="str">
        <f aca="true">IF(AND($F$1=3,MOD(ROW()+1,$F$1)=0),SUM(INDIRECT("G"&amp;ROW()-3),35/1440),IF(AND($F$1=2,ISEVEN(ROW())),SUM(INDIRECT("G"&amp;ROW()-2),35/1440),IF($F$1=1,G5+35/1440,"")))</f>
        <v/>
      </c>
      <c r="H6" s="12" t="n">
        <f aca="true">IF($F$1&gt;1,INDIRECT("G"&amp;ROW()-1),"")</f>
        <v>0.399305555555556</v>
      </c>
      <c r="I6" s="12" t="str">
        <f aca="true">IF($F$1=3,INDIRECT("G"&amp;ROW()-2),"")</f>
        <v/>
      </c>
      <c r="J6" s="12" t="n">
        <f aca="false">MIN(G6:I6)</f>
        <v>0.399305555555556</v>
      </c>
      <c r="K6" s="2" t="n">
        <f aca="false">IF(ISERROR(SMALL($G$1:$G$20,ROW()-1)),"",MATCH(SMALL($G$1:$G$20,ROW()-1),$G$1:$G$20))</f>
        <v>14</v>
      </c>
      <c r="L6" s="2" t="n">
        <f aca="false">IF(ISERROR(SMALL($H$1:$H$20,ROW()-1)),"",MATCH(SMALL($H$1:$H$20,ROW()-1),$H$1:$H$20))</f>
        <v>15</v>
      </c>
      <c r="M6" s="2" t="n">
        <f aca="false">IF(ISERROR(SMALL($I$1:$I$20,ROW()-1)),"",MATCH(SMALL($I$1:$I$20,ROW()-1),$I$1:$I$20))</f>
        <v>16</v>
      </c>
      <c r="N6" s="2" t="str">
        <f aca="true">INDIRECT("B"&amp;RANK(F6,$F$2:$F$20,0)+1)</f>
        <v>Souraya</v>
      </c>
      <c r="O6" s="2" t="str">
        <f aca="true">INDIRECT("C"&amp;SUM(21,MOD(19+ROW(),7)))</f>
        <v>Oswald</v>
      </c>
      <c r="Q6" s="2" t="s">
        <v>48</v>
      </c>
      <c r="R6" s="19" t="str">
        <f aca="true">IF(Q6=INDIRECT("A"&amp;45+2-ROW()),INDIRECT("B"&amp;45+2-ROW()),"")</f>
        <v>Theodule</v>
      </c>
      <c r="V6" s="2" t="n">
        <f aca="true">IF(S6="",INDIRECT("F"&amp;MATCH(R6,$B$28:$B$45,0)))</f>
        <v>36</v>
      </c>
      <c r="W6" s="12" t="str">
        <f aca="true">IF(AND($V$1=3,MOD(ROW()+1,$V$1)=0),SUM(INDIRECT("W"&amp;ROW()-3),35/1440),IF(AND($V$1=2,ISEVEN(ROW())),SUM(INDIRECT("W"&amp;ROW()-2),35/1440),IF($V$1=1,W5+35/1440,"")))</f>
        <v/>
      </c>
      <c r="X6" s="12" t="n">
        <f aca="true">IF($V$1&gt;1,INDIRECT("W"&amp;ROW()-1),"")</f>
        <v>0.399305555555556</v>
      </c>
      <c r="Y6" s="12" t="str">
        <f aca="true">IF($V$1=3,INDIRECT("W"&amp;ROW()-2),"")</f>
        <v/>
      </c>
      <c r="Z6" s="12" t="n">
        <f aca="false">MIN(W6:Y6)</f>
        <v>0.399305555555556</v>
      </c>
      <c r="AA6" s="2" t="n">
        <f aca="false">IF(ISERROR(SMALL($W$1:$W$20,ROW()-1)),"",MATCH(SMALL($W$1:$W$20,ROW()-1),$W$1:$W$20))</f>
        <v>14</v>
      </c>
      <c r="AB6" s="24" t="n">
        <f aca="false">IF(ISERROR(SMALL($X$1:$X$20,ROW()-1)),"",MATCH(SMALL($X$1:$X$20,ROW()-1),$X$1:$X$20))</f>
        <v>15</v>
      </c>
      <c r="AC6" s="24" t="n">
        <f aca="false">IF(ISERROR(SMALL($Y$1:$Y$20,ROW()-1)),"",MATCH(SMALL($Y$1:$Y$20,ROW()-1),$Y$1:$Y$20))</f>
        <v>16</v>
      </c>
      <c r="AD6" s="2" t="str">
        <f aca="true">INDIRECT("R"&amp;RANK(V6,$V$2:$V$20,0)+1)</f>
        <v>John</v>
      </c>
      <c r="AE6" s="2" t="str">
        <f aca="true">INDIRECT("S"&amp;SUM($U$2,2,MOD($U$2+ROW(),8)))</f>
        <v>Boris</v>
      </c>
    </row>
    <row r="7" customFormat="false" ht="15" hidden="false" customHeight="false" outlineLevel="0" collapsed="false">
      <c r="A7" s="2" t="s">
        <v>44</v>
      </c>
      <c r="B7" s="19" t="s">
        <v>23</v>
      </c>
      <c r="D7" s="2" t="n">
        <f aca="false">IF(A7=$E$1,ROW(),"")</f>
        <v>7</v>
      </c>
      <c r="F7" s="2" t="n">
        <f aca="false">IF(C7="",RANDBETWEEN(1,106))</f>
        <v>8</v>
      </c>
      <c r="G7" s="12" t="str">
        <f aca="true">IF(AND($F$1=3,MOD(ROW()+1,$F$1)=0),SUM(INDIRECT("G"&amp;ROW()-3),35/1440),IF(AND($F$1=2,ISEVEN(ROW())),SUM(INDIRECT("G"&amp;ROW()-2),35/1440),IF($F$1=1,G6+35/1440,"")))</f>
        <v/>
      </c>
      <c r="H7" s="12" t="str">
        <f aca="true">IF($F$1&gt;1,INDIRECT("G"&amp;ROW()-1),"")</f>
        <v/>
      </c>
      <c r="I7" s="12" t="n">
        <f aca="true">IF($F$1=3,INDIRECT("G"&amp;ROW()-2),"")</f>
        <v>0.399305555555556</v>
      </c>
      <c r="J7" s="12" t="n">
        <f aca="false">MIN(G7:I7)</f>
        <v>0.399305555555556</v>
      </c>
      <c r="K7" s="2" t="n">
        <f aca="false">IF(ISERROR(SMALL($G$1:$G$20,ROW()-1)),"",MATCH(SMALL($G$1:$G$20,ROW()-1),$G$1:$G$20))</f>
        <v>17</v>
      </c>
      <c r="L7" s="2" t="n">
        <f aca="false">IF(ISERROR(SMALL($H$1:$H$20,ROW()-1)),"",MATCH(SMALL($H$1:$H$20,ROW()-1),$H$1:$H$20))</f>
        <v>18</v>
      </c>
      <c r="M7" s="2" t="n">
        <f aca="false">IF(ISERROR(SMALL($I$1:$I$20,ROW()-1)),"",MATCH(SMALL($I$1:$I$20,ROW()-1),$I$1:$I$20))</f>
        <v>19</v>
      </c>
      <c r="N7" s="2" t="str">
        <f aca="true">INDIRECT("B"&amp;RANK(F7,$F$2:$F$20,0)+1)</f>
        <v>William</v>
      </c>
      <c r="O7" s="2" t="str">
        <f aca="true">INDIRECT("C"&amp;SUM(21,MOD(19+ROW(),7)))</f>
        <v>Rose</v>
      </c>
      <c r="Q7" s="2" t="s">
        <v>48</v>
      </c>
      <c r="R7" s="19" t="str">
        <f aca="true">IF(Q7=INDIRECT("A"&amp;45+2-ROW()),INDIRECT("B"&amp;45+2-ROW()),"")</f>
        <v>Rose</v>
      </c>
      <c r="V7" s="2" t="n">
        <f aca="true">IF(S7="",INDIRECT("F"&amp;MATCH(R7,$B$28:$B$45,0)))</f>
        <v>85</v>
      </c>
      <c r="W7" s="12" t="str">
        <f aca="true">IF(AND($V$1=3,MOD(ROW()+1,$V$1)=0),SUM(INDIRECT("W"&amp;ROW()-3),35/1440),IF(AND($V$1=2,ISEVEN(ROW())),SUM(INDIRECT("W"&amp;ROW()-2),35/1440),IF($V$1=1,W6+35/1440,"")))</f>
        <v/>
      </c>
      <c r="X7" s="12" t="str">
        <f aca="true">IF($V$1&gt;1,INDIRECT("W"&amp;ROW()-1),"")</f>
        <v/>
      </c>
      <c r="Y7" s="12" t="n">
        <f aca="true">IF($V$1=3,INDIRECT("W"&amp;ROW()-2),"")</f>
        <v>0.399305555555556</v>
      </c>
      <c r="Z7" s="12" t="n">
        <f aca="false">MIN(W7:Y7)</f>
        <v>0.399305555555556</v>
      </c>
      <c r="AA7" s="2" t="n">
        <f aca="false">IF(ISERROR(SMALL($W$1:$W$20,ROW()-1)),"",MATCH(SMALL($W$1:$W$20,ROW()-1),$W$1:$W$20))</f>
        <v>17</v>
      </c>
      <c r="AB7" s="24" t="n">
        <f aca="false">IF(ISERROR(SMALL($X$1:$X$20,ROW()-1)),"",MATCH(SMALL($X$1:$X$20,ROW()-1),$X$1:$X$20))</f>
        <v>18</v>
      </c>
      <c r="AC7" s="24" t="n">
        <f aca="false">IF(ISERROR(SMALL($Y$1:$Y$20,ROW()-1)),"",MATCH(SMALL($Y$1:$Y$20,ROW()-1),$Y$1:$Y$20))</f>
        <v>19</v>
      </c>
      <c r="AD7" s="2" t="str">
        <f aca="true">INDIRECT("R"&amp;RANK(V7,$V$2:$V$20,0)+1)</f>
        <v>Ursula</v>
      </c>
      <c r="AE7" s="2" t="str">
        <f aca="true">INDIRECT("S"&amp;SUM($U$2,2,MOD($U$2+ROW(),8)))</f>
        <v>Isidore</v>
      </c>
    </row>
    <row r="8" customFormat="false" ht="15" hidden="false" customHeight="false" outlineLevel="0" collapsed="false">
      <c r="A8" s="2" t="s">
        <v>44</v>
      </c>
      <c r="B8" s="19" t="s">
        <v>24</v>
      </c>
      <c r="D8" s="2" t="n">
        <f aca="false">IF(A8=$E$1,ROW(),"")</f>
        <v>8</v>
      </c>
      <c r="F8" s="2" t="n">
        <f aca="false">IF(C8="",RANDBETWEEN(1,106))</f>
        <v>49</v>
      </c>
      <c r="G8" s="12" t="n">
        <f aca="true">IF(AND($F$1=3,MOD(ROW()+1,$F$1)=0),SUM(INDIRECT("G"&amp;ROW()-3),35/1440),IF(AND($F$1=2,ISEVEN(ROW())),SUM(INDIRECT("G"&amp;ROW()-2),35/1440),IF($F$1=1,G7+35/1440,"")))</f>
        <v>0.423611111111111</v>
      </c>
      <c r="H8" s="12" t="str">
        <f aca="true">IF($F$1&gt;1,INDIRECT("G"&amp;ROW()-1),"")</f>
        <v/>
      </c>
      <c r="I8" s="12" t="str">
        <f aca="true">IF($F$1=3,INDIRECT("G"&amp;ROW()-2),"")</f>
        <v/>
      </c>
      <c r="J8" s="12" t="n">
        <f aca="false">MIN(G8:I8)</f>
        <v>0.423611111111111</v>
      </c>
      <c r="K8" s="2" t="n">
        <f aca="false">IF(ISERROR(SMALL($G$1:$G$20,ROW()-1)),"",MATCH(SMALL($G$1:$G$20,ROW()-1),$G$1:$G$20))</f>
        <v>20</v>
      </c>
      <c r="L8" s="2" t="str">
        <f aca="false">IF(ISERROR(SMALL($H$1:$H$20,ROW()-1)),"",MATCH(SMALL($H$1:$H$20,ROW()-1),$H$1:$H$20))</f>
        <v/>
      </c>
      <c r="M8" s="2" t="str">
        <f aca="false">IF(ISERROR(SMALL($I$1:$I$20,ROW()-1)),"",MATCH(SMALL($I$1:$I$20,ROW()-1),$I$1:$I$20))</f>
        <v/>
      </c>
      <c r="N8" s="2" t="str">
        <f aca="true">INDIRECT("B"&amp;RANK(F8,$F$2:$F$20,0)+1)</f>
        <v>Mohamed</v>
      </c>
      <c r="O8" s="2" t="str">
        <f aca="true">INDIRECT("C"&amp;SUM(21,MOD(19+ROW(),7)))</f>
        <v>Xaviere</v>
      </c>
      <c r="Q8" s="2" t="s">
        <v>48</v>
      </c>
      <c r="R8" s="19" t="str">
        <f aca="true">IF(Q8=INDIRECT("A"&amp;45+2-ROW()),INDIRECT("B"&amp;45+2-ROW()),"")</f>
        <v>Pricilla</v>
      </c>
      <c r="V8" s="2" t="n">
        <f aca="true">IF(S8="",INDIRECT("F"&amp;MATCH(R8,$B$28:$B$45,0)))</f>
        <v>97</v>
      </c>
      <c r="W8" s="12" t="n">
        <f aca="true">IF(AND($V$1=3,MOD(ROW()+1,$V$1)=0),SUM(INDIRECT("W"&amp;ROW()-3),35/1440),IF(AND($V$1=2,ISEVEN(ROW())),SUM(INDIRECT("W"&amp;ROW()-2),35/1440),IF($V$1=1,W7+35/1440,"")))</f>
        <v>0.423611111111111</v>
      </c>
      <c r="X8" s="12" t="str">
        <f aca="true">IF($V$1&gt;1,INDIRECT("W"&amp;ROW()-1),"")</f>
        <v/>
      </c>
      <c r="Y8" s="12" t="str">
        <f aca="true">IF($V$1=3,INDIRECT("W"&amp;ROW()-2),"")</f>
        <v/>
      </c>
      <c r="Z8" s="12" t="n">
        <f aca="false">MIN(W8:Y8)</f>
        <v>0.423611111111111</v>
      </c>
      <c r="AA8" s="2" t="str">
        <f aca="false">IF(ISERROR(SMALL($W$1:$W$20,ROW()-1)),"",MATCH(SMALL($W$1:$W$20,ROW()-1),$W$1:$W$20))</f>
        <v/>
      </c>
      <c r="AB8" s="24" t="str">
        <f aca="false">IF(ISERROR(SMALL($X$1:$X$20,ROW()-1)),"",MATCH(SMALL($X$1:$X$20,ROW()-1),$X$1:$X$20))</f>
        <v/>
      </c>
      <c r="AC8" s="24" t="str">
        <f aca="false">IF(ISERROR(SMALL($Y$1:$Y$20,ROW()-1)),"",MATCH(SMALL($Y$1:$Y$20,ROW()-1),$Y$1:$Y$20))</f>
        <v/>
      </c>
      <c r="AD8" s="2" t="str">
        <f aca="true">INDIRECT("R"&amp;RANK(V8,$V$2:$V$20,0)+1)</f>
        <v>Xaviere</v>
      </c>
      <c r="AE8" s="2" t="str">
        <f aca="true">INDIRECT("S"&amp;SUM($U$2,2,MOD($U$2+ROW(),8)))</f>
        <v>Luc</v>
      </c>
    </row>
    <row r="9" customFormat="false" ht="15" hidden="false" customHeight="false" outlineLevel="0" collapsed="false">
      <c r="A9" s="2" t="s">
        <v>44</v>
      </c>
      <c r="B9" s="19" t="s">
        <v>25</v>
      </c>
      <c r="D9" s="2" t="n">
        <f aca="false">IF(A9=$E$1,ROW(),"")</f>
        <v>9</v>
      </c>
      <c r="F9" s="2" t="n">
        <f aca="false">IF(C9="",RANDBETWEEN(1,106))</f>
        <v>37</v>
      </c>
      <c r="G9" s="12" t="str">
        <f aca="true">IF(AND($F$1=3,MOD(ROW()+1,$F$1)=0),SUM(INDIRECT("G"&amp;ROW()-3),35/1440),IF(AND($F$1=2,ISEVEN(ROW())),SUM(INDIRECT("G"&amp;ROW()-2),35/1440),IF($F$1=1,G8+35/1440,"")))</f>
        <v/>
      </c>
      <c r="H9" s="12" t="n">
        <f aca="true">IF($F$1&gt;1,INDIRECT("G"&amp;ROW()-1),"")</f>
        <v>0.423611111111111</v>
      </c>
      <c r="I9" s="12" t="str">
        <f aca="true">IF($F$1=3,INDIRECT("G"&amp;ROW()-2),"")</f>
        <v/>
      </c>
      <c r="J9" s="12" t="n">
        <f aca="false">MIN(G9:I9)</f>
        <v>0.423611111111111</v>
      </c>
      <c r="K9" s="2" t="str">
        <f aca="false">IF(ISERROR(SMALL($G$1:$G$20,ROW()-1)),"",MATCH(SMALL($G$1:$G$20,ROW()-1),$G$1:$G$20))</f>
        <v/>
      </c>
      <c r="L9" s="2" t="str">
        <f aca="false">IF(ISERROR(SMALL($H$1:$H$20,ROW()-1)),"",MATCH(SMALL($H$1:$H$20,ROW()-1),$H$1:$H$20))</f>
        <v/>
      </c>
      <c r="M9" s="2" t="str">
        <f aca="false">IF(ISERROR(SMALL($I$1:$I$20,ROW()-1)),"",MATCH(SMALL($I$1:$I$20,ROW()-1),$I$1:$I$20))</f>
        <v/>
      </c>
      <c r="N9" s="2" t="str">
        <f aca="true">INDIRECT("B"&amp;RANK(F9,$F$2:$F$20,0)+1)</f>
        <v>Pricilla</v>
      </c>
      <c r="O9" s="2" t="str">
        <f aca="true">INDIRECT("C"&amp;SUM(21,MOD(19+ROW(),7)))</f>
        <v>Ephraim</v>
      </c>
      <c r="Q9" s="2" t="s">
        <v>48</v>
      </c>
      <c r="R9" s="19" t="str">
        <f aca="true">IF(Q9=INDIRECT("A"&amp;45+2-ROW()),INDIRECT("B"&amp;45+2-ROW()),"")</f>
        <v>Oswald</v>
      </c>
      <c r="V9" s="2" t="n">
        <f aca="true">IF(S9="",INDIRECT("F"&amp;MATCH(R9,$B$28:$B$45,0)))</f>
        <v>16</v>
      </c>
      <c r="W9" s="12" t="str">
        <f aca="true">IF(AND($V$1=3,MOD(ROW()+1,$V$1)=0),SUM(INDIRECT("W"&amp;ROW()-3),35/1440),IF(AND($V$1=2,ISEVEN(ROW())),SUM(INDIRECT("W"&amp;ROW()-2),35/1440),IF($V$1=1,W8+35/1440,"")))</f>
        <v/>
      </c>
      <c r="X9" s="12" t="n">
        <f aca="true">IF($V$1&gt;1,INDIRECT("W"&amp;ROW()-1),"")</f>
        <v>0.423611111111111</v>
      </c>
      <c r="Y9" s="12" t="str">
        <f aca="true">IF($V$1=3,INDIRECT("W"&amp;ROW()-2),"")</f>
        <v/>
      </c>
      <c r="Z9" s="12" t="n">
        <f aca="false">MIN(W9:Y9)</f>
        <v>0.423611111111111</v>
      </c>
      <c r="AA9" s="2" t="str">
        <f aca="false">IF(ISERROR(SMALL($W$1:$W$20,ROW()-1)),"",MATCH(SMALL($W$1:$W$20,ROW()-1),$W$1:$W$20))</f>
        <v/>
      </c>
      <c r="AB9" s="24" t="str">
        <f aca="false">IF(ISERROR(SMALL($X$1:$X$20,ROW()-1)),"",MATCH(SMALL($X$1:$X$20,ROW()-1),$X$1:$X$20))</f>
        <v/>
      </c>
      <c r="AC9" s="24" t="str">
        <f aca="false">IF(ISERROR(SMALL($Y$1:$Y$20,ROW()-1)),"",MATCH(SMALL($Y$1:$Y$20,ROW()-1),$Y$1:$Y$20))</f>
        <v/>
      </c>
      <c r="AD9" s="2" t="str">
        <f aca="true">INDIRECT("R"&amp;RANK(V9,$V$2:$V$20,0)+1)</f>
        <v>Gregoire</v>
      </c>
      <c r="AE9" s="2" t="str">
        <f aca="true">INDIRECT("S"&amp;SUM($U$2,2,MOD($U$2+ROW(),8)))</f>
        <v>Natacha</v>
      </c>
    </row>
    <row r="10" customFormat="false" ht="15" hidden="false" customHeight="false" outlineLevel="0" collapsed="false">
      <c r="A10" s="2" t="s">
        <v>44</v>
      </c>
      <c r="B10" s="19" t="s">
        <v>27</v>
      </c>
      <c r="D10" s="2" t="n">
        <f aca="false">IF(A10=$E$1,ROW(),"")</f>
        <v>10</v>
      </c>
      <c r="F10" s="2" t="n">
        <f aca="false">IF(C10="",RANDBETWEEN(1,106))</f>
        <v>70</v>
      </c>
      <c r="G10" s="12" t="str">
        <f aca="true">IF(AND($F$1=3,MOD(ROW()+1,$F$1)=0),SUM(INDIRECT("G"&amp;ROW()-3),35/1440),IF(AND($F$1=2,ISEVEN(ROW())),SUM(INDIRECT("G"&amp;ROW()-2),35/1440),IF($F$1=1,G9+35/1440,"")))</f>
        <v/>
      </c>
      <c r="H10" s="12" t="str">
        <f aca="true">IF($F$1&gt;1,INDIRECT("G"&amp;ROW()-1),"")</f>
        <v/>
      </c>
      <c r="I10" s="12" t="n">
        <f aca="true">IF($F$1=3,INDIRECT("G"&amp;ROW()-2),"")</f>
        <v>0.423611111111111</v>
      </c>
      <c r="J10" s="12" t="n">
        <f aca="false">MIN(G10:I10)</f>
        <v>0.423611111111111</v>
      </c>
      <c r="K10" s="2" t="str">
        <f aca="false">IF(ISERROR(SMALL($G$1:$G$20,ROW()-1)),"",MATCH(SMALL($G$1:$G$20,ROW()-1),$G$1:$G$20))</f>
        <v/>
      </c>
      <c r="L10" s="2" t="str">
        <f aca="false">IF(ISERROR(SMALL($H$1:$H$20,ROW()-1)),"",MATCH(SMALL($H$1:$H$20,ROW()-1),$H$1:$H$20))</f>
        <v/>
      </c>
      <c r="M10" s="2" t="str">
        <f aca="false">IF(ISERROR(SMALL($I$1:$I$20,ROW()-1)),"",MATCH(SMALL($I$1:$I$20,ROW()-1),$I$1:$I$20))</f>
        <v/>
      </c>
      <c r="N10" s="2" t="str">
        <f aca="true">INDIRECT("B"&amp;RANK(F10,$F$2:$F$20,0)+1)</f>
        <v>Herbert</v>
      </c>
      <c r="O10" s="2" t="str">
        <f aca="true">INDIRECT("C"&amp;SUM(21,MOD(19+ROW(),7)))</f>
        <v>John</v>
      </c>
      <c r="Q10" s="2" t="s">
        <v>48</v>
      </c>
      <c r="R10" s="19" t="str">
        <f aca="true">IF(Q10=INDIRECT("A"&amp;45+2-ROW()),INDIRECT("B"&amp;45+2-ROW()),"")</f>
        <v>Mohamed</v>
      </c>
      <c r="V10" s="2" t="n">
        <f aca="true">IF(S10="",INDIRECT("F"&amp;MATCH(R10,$B$28:$B$45,0)))</f>
        <v>70</v>
      </c>
      <c r="W10" s="12" t="str">
        <f aca="true">IF(AND($V$1=3,MOD(ROW()+1,$V$1)=0),SUM(INDIRECT("W"&amp;ROW()-3),35/1440),IF(AND($V$1=2,ISEVEN(ROW())),SUM(INDIRECT("W"&amp;ROW()-2),35/1440),IF($V$1=1,W9+35/1440,"")))</f>
        <v/>
      </c>
      <c r="X10" s="12" t="str">
        <f aca="true">IF($V$1&gt;1,INDIRECT("W"&amp;ROW()-1),"")</f>
        <v/>
      </c>
      <c r="Y10" s="12" t="n">
        <f aca="true">IF($V$1=3,INDIRECT("W"&amp;ROW()-2),"")</f>
        <v>0.423611111111111</v>
      </c>
      <c r="Z10" s="12" t="n">
        <f aca="false">MIN(W10:Y10)</f>
        <v>0.423611111111111</v>
      </c>
      <c r="AA10" s="2" t="str">
        <f aca="false">IF(ISERROR(SMALL($W$1:$W$20,ROW()-1)),"",MATCH(SMALL($W$1:$W$20,ROW()-1),$W$1:$W$20))</f>
        <v/>
      </c>
      <c r="AB10" s="24" t="str">
        <f aca="false">IF(ISERROR(SMALL($X$1:$X$20,ROW()-1)),"",MATCH(SMALL($X$1:$X$20,ROW()-1),$X$1:$X$20))</f>
        <v/>
      </c>
      <c r="AC10" s="24" t="str">
        <f aca="false">IF(ISERROR(SMALL($Y$1:$Y$20,ROW()-1)),"",MATCH(SMALL($Y$1:$Y$20,ROW()-1),$Y$1:$Y$20))</f>
        <v/>
      </c>
      <c r="AD10" s="2" t="str">
        <f aca="true">INDIRECT("R"&amp;RANK(V10,$V$2:$V$20,0)+1)</f>
        <v>Rose</v>
      </c>
      <c r="AE10" s="2" t="str">
        <f aca="true">INDIRECT("S"&amp;SUM($U$2,2,MOD($U$2+ROW(),8)))</f>
        <v>Quentin</v>
      </c>
    </row>
    <row r="11" customFormat="false" ht="15" hidden="false" customHeight="false" outlineLevel="0" collapsed="false">
      <c r="A11" s="2" t="s">
        <v>44</v>
      </c>
      <c r="B11" s="19" t="s">
        <v>28</v>
      </c>
      <c r="D11" s="2" t="n">
        <f aca="false">IF(A11=$E$1,ROW(),"")</f>
        <v>11</v>
      </c>
      <c r="F11" s="2" t="n">
        <f aca="false">IF(C11="",RANDBETWEEN(1,106))</f>
        <v>16</v>
      </c>
      <c r="G11" s="12" t="n">
        <f aca="true">IF(AND($F$1=3,MOD(ROW()+1,$F$1)=0),SUM(INDIRECT("G"&amp;ROW()-3),35/1440),IF(AND($F$1=2,ISEVEN(ROW())),SUM(INDIRECT("G"&amp;ROW()-2),35/1440),IF($F$1=1,G10+35/1440,"")))</f>
        <v>0.447916666666667</v>
      </c>
      <c r="H11" s="12" t="str">
        <f aca="true">IF($F$1&gt;1,INDIRECT("G"&amp;ROW()-1),"")</f>
        <v/>
      </c>
      <c r="I11" s="12" t="str">
        <f aca="true">IF($F$1=3,INDIRECT("G"&amp;ROW()-2),"")</f>
        <v/>
      </c>
      <c r="J11" s="12" t="n">
        <f aca="false">MIN(G11:I11)</f>
        <v>0.447916666666667</v>
      </c>
      <c r="K11" s="2" t="str">
        <f aca="false">IF(ISERROR(SMALL($G$1:$G$20,ROW()-1)),"",MATCH(SMALL($G$1:$G$20,ROW()-1),$G$1:$G$20))</f>
        <v/>
      </c>
      <c r="L11" s="2" t="str">
        <f aca="false">IF(ISERROR(SMALL($H$1:$H$20,ROW()-1)),"",MATCH(SMALL($H$1:$H$20,ROW()-1),$H$1:$H$20))</f>
        <v/>
      </c>
      <c r="M11" s="2" t="str">
        <f aca="false">IF(ISERROR(SMALL($I$1:$I$20,ROW()-1)),"",MATCH(SMALL($I$1:$I$20,ROW()-1),$I$1:$I$20))</f>
        <v/>
      </c>
      <c r="N11" s="2" t="str">
        <f aca="true">INDIRECT("B"&amp;RANK(F11,$F$2:$F$20,0)+1)</f>
        <v>Ursula</v>
      </c>
      <c r="O11" s="2" t="str">
        <f aca="true">INDIRECT("C"&amp;SUM(21,MOD(19+ROW(),7)))</f>
        <v>Luc</v>
      </c>
      <c r="Q11" s="2" t="s">
        <v>48</v>
      </c>
      <c r="R11" s="19" t="str">
        <f aca="true">IF(Q11=INDIRECT("A"&amp;45+2-ROW()),INDIRECT("B"&amp;45+2-ROW()),"")</f>
        <v>Karl</v>
      </c>
      <c r="V11" s="2" t="n">
        <f aca="true">IF(S11="",INDIRECT("F"&amp;MATCH(R11,$B$28:$B$45,0)))</f>
        <v>37</v>
      </c>
      <c r="W11" s="12" t="n">
        <f aca="true">IF(AND($V$1=3,MOD(ROW()+1,$V$1)=0),SUM(INDIRECT("W"&amp;ROW()-3),35/1440),IF(AND($V$1=2,ISEVEN(ROW())),SUM(INDIRECT("W"&amp;ROW()-2),35/1440),IF($V$1=1,W10+35/1440,"")))</f>
        <v>0.447916666666667</v>
      </c>
      <c r="X11" s="12" t="str">
        <f aca="true">IF($V$1&gt;1,INDIRECT("W"&amp;ROW()-1),"")</f>
        <v/>
      </c>
      <c r="Y11" s="12" t="str">
        <f aca="true">IF($V$1=3,INDIRECT("W"&amp;ROW()-2),"")</f>
        <v/>
      </c>
      <c r="Z11" s="12" t="n">
        <f aca="false">MIN(W11:Y11)</f>
        <v>0.447916666666667</v>
      </c>
      <c r="AA11" s="2" t="str">
        <f aca="false">IF(ISERROR(SMALL($W$1:$W$20,ROW()-1)),"",MATCH(SMALL($W$1:$W$20,ROW()-1),$W$1:$W$20))</f>
        <v/>
      </c>
      <c r="AB11" s="24" t="str">
        <f aca="false">IF(ISERROR(SMALL($X$1:$X$20,ROW()-1)),"",MATCH(SMALL($X$1:$X$20,ROW()-1),$X$1:$X$20))</f>
        <v/>
      </c>
      <c r="AC11" s="24" t="str">
        <f aca="false">IF(ISERROR(SMALL($Y$1:$Y$20,ROW()-1)),"",MATCH(SMALL($Y$1:$Y$20,ROW()-1),$Y$1:$Y$20))</f>
        <v/>
      </c>
      <c r="AD11" s="2" t="str">
        <f aca="true">INDIRECT("R"&amp;RANK(V11,$V$2:$V$20,0)+1)</f>
        <v>Karl</v>
      </c>
      <c r="AE11" s="2" t="str">
        <f aca="true">INDIRECT("S"&amp;SUM($U$2,2,MOD($U$2+ROW(),8)))</f>
        <v>Souraya</v>
      </c>
    </row>
    <row r="12" customFormat="false" ht="15" hidden="false" customHeight="false" outlineLevel="0" collapsed="false">
      <c r="A12" s="2" t="s">
        <v>44</v>
      </c>
      <c r="B12" s="19" t="s">
        <v>30</v>
      </c>
      <c r="D12" s="2" t="n">
        <f aca="false">IF(A12=$E$1,ROW(),"")</f>
        <v>12</v>
      </c>
      <c r="F12" s="2" t="n">
        <f aca="false">IF(C12="",RANDBETWEEN(1,106))</f>
        <v>97</v>
      </c>
      <c r="G12" s="12" t="str">
        <f aca="true">IF(AND($F$1=3,MOD(ROW()+1,$F$1)=0),SUM(INDIRECT("G"&amp;ROW()-3),35/1440),IF(AND($F$1=2,ISEVEN(ROW())),SUM(INDIRECT("G"&amp;ROW()-2),35/1440),IF($F$1=1,G11+35/1440,"")))</f>
        <v/>
      </c>
      <c r="H12" s="12" t="n">
        <f aca="true">IF($F$1&gt;1,INDIRECT("G"&amp;ROW()-1),"")</f>
        <v>0.447916666666667</v>
      </c>
      <c r="I12" s="12" t="str">
        <f aca="true">IF($F$1=3,INDIRECT("G"&amp;ROW()-2),"")</f>
        <v/>
      </c>
      <c r="J12" s="12" t="n">
        <f aca="false">MIN(G12:I12)</f>
        <v>0.447916666666667</v>
      </c>
      <c r="K12" s="2" t="str">
        <f aca="false">IF(ISERROR(SMALL($G$1:$G$20,ROW()-1)),"",MATCH(SMALL($G$1:$G$20,ROW()-1),$G$1:$G$20))</f>
        <v/>
      </c>
      <c r="L12" s="2" t="str">
        <f aca="false">IF(ISERROR(SMALL($H$1:$H$20,ROW()-1)),"",MATCH(SMALL($H$1:$H$20,ROW()-1),$H$1:$H$20))</f>
        <v/>
      </c>
      <c r="M12" s="2" t="str">
        <f aca="false">IF(ISERROR(SMALL($I$1:$I$20,ROW()-1)),"",MATCH(SMALL($I$1:$I$20,ROW()-1),$I$1:$I$20))</f>
        <v/>
      </c>
      <c r="N12" s="2" t="str">
        <f aca="true">INDIRECT("B"&amp;RANK(F12,$F$2:$F$20,0)+1)</f>
        <v>Boris</v>
      </c>
      <c r="O12" s="2" t="str">
        <f aca="true">INDIRECT("C"&amp;SUM(21,MOD(19+ROW(),7)))</f>
        <v>Natacha</v>
      </c>
      <c r="Q12" s="2" t="s">
        <v>48</v>
      </c>
      <c r="R12" s="19" t="str">
        <f aca="true">IF(Q12=INDIRECT("A"&amp;45+2-ROW()),INDIRECT("B"&amp;45+2-ROW()),"")</f>
        <v>John</v>
      </c>
      <c r="V12" s="2" t="n">
        <f aca="true">IF(S12="",INDIRECT("F"&amp;MATCH(R12,$B$28:$B$45,0)))</f>
        <v>49</v>
      </c>
      <c r="W12" s="12" t="str">
        <f aca="true">IF(AND($V$1=3,MOD(ROW()+1,$V$1)=0),SUM(INDIRECT("W"&amp;ROW()-3),35/1440),IF(AND($V$1=2,ISEVEN(ROW())),SUM(INDIRECT("W"&amp;ROW()-2),35/1440),IF($V$1=1,W11+35/1440,"")))</f>
        <v/>
      </c>
      <c r="X12" s="12" t="n">
        <f aca="true">IF($V$1&gt;1,INDIRECT("W"&amp;ROW()-1),"")</f>
        <v>0.447916666666667</v>
      </c>
      <c r="Y12" s="12" t="str">
        <f aca="true">IF($V$1=3,INDIRECT("W"&amp;ROW()-2),"")</f>
        <v/>
      </c>
      <c r="Z12" s="12" t="n">
        <f aca="false">MIN(W12:Y12)</f>
        <v>0.447916666666667</v>
      </c>
      <c r="AA12" s="2" t="str">
        <f aca="false">IF(ISERROR(SMALL($W$1:$W$20,ROW()-1)),"",MATCH(SMALL($W$1:$W$20,ROW()-1),$W$1:$W$20))</f>
        <v/>
      </c>
      <c r="AB12" s="24" t="str">
        <f aca="false">IF(ISERROR(SMALL($X$1:$X$20,ROW()-1)),"",MATCH(SMALL($X$1:$X$20,ROW()-1),$X$1:$X$20))</f>
        <v/>
      </c>
      <c r="AC12" s="24" t="str">
        <f aca="false">IF(ISERROR(SMALL($Y$1:$Y$20,ROW()-1)),"",MATCH(SMALL($Y$1:$Y$20,ROW()-1),$Y$1:$Y$20))</f>
        <v/>
      </c>
      <c r="AD12" s="2" t="str">
        <f aca="true">INDIRECT("R"&amp;RANK(V12,$V$2:$V$20,0)+1)</f>
        <v>Mohamed</v>
      </c>
      <c r="AE12" s="2" t="str">
        <f aca="true">INDIRECT("S"&amp;SUM($U$2,2,MOD($U$2+ROW(),8)))</f>
        <v>Victoire</v>
      </c>
    </row>
    <row r="13" customFormat="false" ht="15" hidden="false" customHeight="false" outlineLevel="0" collapsed="false">
      <c r="A13" s="2" t="s">
        <v>44</v>
      </c>
      <c r="B13" s="19" t="s">
        <v>31</v>
      </c>
      <c r="D13" s="2" t="n">
        <f aca="false">IF(A13=$E$1,ROW(),"")</f>
        <v>13</v>
      </c>
      <c r="F13" s="2" t="n">
        <f aca="false">IF(C13="",RANDBETWEEN(1,106))</f>
        <v>85</v>
      </c>
      <c r="G13" s="12" t="str">
        <f aca="true">IF(AND($F$1=3,MOD(ROW()+1,$F$1)=0),SUM(INDIRECT("G"&amp;ROW()-3),35/1440),IF(AND($F$1=2,ISEVEN(ROW())),SUM(INDIRECT("G"&amp;ROW()-2),35/1440),IF($F$1=1,G12+35/1440,"")))</f>
        <v/>
      </c>
      <c r="H13" s="12" t="str">
        <f aca="true">IF($F$1&gt;1,INDIRECT("G"&amp;ROW()-1),"")</f>
        <v/>
      </c>
      <c r="I13" s="12" t="n">
        <f aca="true">IF($F$1=3,INDIRECT("G"&amp;ROW()-2),"")</f>
        <v>0.447916666666667</v>
      </c>
      <c r="J13" s="12" t="n">
        <f aca="false">MIN(G13:I13)</f>
        <v>0.447916666666667</v>
      </c>
      <c r="K13" s="2" t="str">
        <f aca="false">IF(ISERROR(SMALL($G$1:$G$20,ROW()-1)),"",MATCH(SMALL($G$1:$G$20,ROW()-1),$G$1:$G$20))</f>
        <v/>
      </c>
      <c r="L13" s="2" t="str">
        <f aca="false">IF(ISERROR(SMALL($H$1:$H$20,ROW()-1)),"",MATCH(SMALL($H$1:$H$20,ROW()-1),$H$1:$H$20))</f>
        <v/>
      </c>
      <c r="M13" s="2" t="str">
        <f aca="false">IF(ISERROR(SMALL($I$1:$I$20,ROW()-1)),"",MATCH(SMALL($I$1:$I$20,ROW()-1),$I$1:$I$20))</f>
        <v/>
      </c>
      <c r="N13" s="2" t="str">
        <f aca="true">INDIRECT("B"&amp;RANK(F13,$F$2:$F$20,0)+1)</f>
        <v>Falbada</v>
      </c>
      <c r="O13" s="2" t="str">
        <f aca="true">INDIRECT("C"&amp;SUM(21,MOD(19+ROW(),7)))</f>
        <v>Oswald</v>
      </c>
      <c r="Q13" s="2" t="s">
        <v>48</v>
      </c>
      <c r="R13" s="19" t="str">
        <f aca="true">IF(Q13=INDIRECT("A"&amp;45+2-ROW()),INDIRECT("B"&amp;45+2-ROW()),"")</f>
        <v>Herbert</v>
      </c>
      <c r="V13" s="2" t="n">
        <f aca="true">IF(S13="",INDIRECT("F"&amp;MATCH(R13,$B$28:$B$45,0)))</f>
        <v>8</v>
      </c>
      <c r="W13" s="12" t="str">
        <f aca="true">IF(AND($V$1=3,MOD(ROW()+1,$V$1)=0),SUM(INDIRECT("W"&amp;ROW()-3),35/1440),IF(AND($V$1=2,ISEVEN(ROW())),SUM(INDIRECT("W"&amp;ROW()-2),35/1440),IF($V$1=1,W12+35/1440,"")))</f>
        <v/>
      </c>
      <c r="X13" s="12" t="str">
        <f aca="true">IF($V$1&gt;1,INDIRECT("W"&amp;ROW()-1),"")</f>
        <v/>
      </c>
      <c r="Y13" s="12" t="n">
        <f aca="true">IF($V$1=3,INDIRECT("W"&amp;ROW()-2),"")</f>
        <v>0.447916666666667</v>
      </c>
      <c r="Z13" s="12" t="n">
        <f aca="false">MIN(W13:Y13)</f>
        <v>0.447916666666667</v>
      </c>
      <c r="AA13" s="2" t="str">
        <f aca="false">IF(ISERROR(SMALL($W$1:$W$20,ROW()-1)),"",MATCH(SMALL($W$1:$W$20,ROW()-1),$W$1:$W$20))</f>
        <v/>
      </c>
      <c r="AB13" s="24" t="str">
        <f aca="false">IF(ISERROR(SMALL($X$1:$X$20,ROW()-1)),"",MATCH(SMALL($X$1:$X$20,ROW()-1),$X$1:$X$20))</f>
        <v/>
      </c>
      <c r="AC13" s="24" t="str">
        <f aca="false">IF(ISERROR(SMALL($Y$1:$Y$20,ROW()-1)),"",MATCH(SMALL($Y$1:$Y$20,ROW()-1),$Y$1:$Y$20))</f>
        <v/>
      </c>
      <c r="AD13" s="2" t="str">
        <f aca="true">INDIRECT("R"&amp;RANK(V13,$V$2:$V$20,0)+1)</f>
        <v>Ephraim</v>
      </c>
      <c r="AE13" s="2" t="str">
        <f aca="true">INDIRECT("S"&amp;SUM($U$2,2,MOD($U$2+ROW(),8)))</f>
        <v>Zaina</v>
      </c>
    </row>
    <row r="14" customFormat="false" ht="15" hidden="false" customHeight="false" outlineLevel="0" collapsed="false">
      <c r="A14" s="2" t="s">
        <v>44</v>
      </c>
      <c r="B14" s="19" t="s">
        <v>33</v>
      </c>
      <c r="D14" s="2" t="n">
        <f aca="false">IF(A14=$E$1,ROW(),"")</f>
        <v>14</v>
      </c>
      <c r="F14" s="2" t="n">
        <f aca="false">IF(C14="",RANDBETWEEN(1,106))</f>
        <v>36</v>
      </c>
      <c r="G14" s="12" t="n">
        <f aca="true">IF(AND($F$1=3,MOD(ROW()+1,$F$1)=0),SUM(INDIRECT("G"&amp;ROW()-3),35/1440),IF(AND($F$1=2,ISEVEN(ROW())),SUM(INDIRECT("G"&amp;ROW()-2),35/1440),IF($F$1=1,G13+35/1440,"")))</f>
        <v>0.472222222222222</v>
      </c>
      <c r="H14" s="12" t="str">
        <f aca="true">IF($F$1&gt;1,INDIRECT("G"&amp;ROW()-1),"")</f>
        <v/>
      </c>
      <c r="I14" s="12" t="str">
        <f aca="true">IF($F$1=3,INDIRECT("G"&amp;ROW()-2),"")</f>
        <v/>
      </c>
      <c r="J14" s="12" t="n">
        <f aca="false">MIN(G14:I14)</f>
        <v>0.472222222222222</v>
      </c>
      <c r="K14" s="2" t="str">
        <f aca="false">IF(ISERROR(SMALL($G$1:$G$20,ROW()-1)),"",MATCH(SMALL($G$1:$G$20,ROW()-1),$G$1:$G$20))</f>
        <v/>
      </c>
      <c r="L14" s="2" t="str">
        <f aca="false">IF(ISERROR(SMALL($H$1:$H$20,ROW()-1)),"",MATCH(SMALL($H$1:$H$20,ROW()-1),$H$1:$H$20))</f>
        <v/>
      </c>
      <c r="M14" s="2" t="str">
        <f aca="false">IF(ISERROR(SMALL($I$1:$I$20,ROW()-1)),"",MATCH(SMALL($I$1:$I$20,ROW()-1),$I$1:$I$20))</f>
        <v/>
      </c>
      <c r="N14" s="2" t="str">
        <f aca="true">INDIRECT("B"&amp;RANK(F14,$F$2:$F$20,0)+1)</f>
        <v>Quentin</v>
      </c>
      <c r="O14" s="2" t="str">
        <f aca="true">INDIRECT("C"&amp;SUM(21,MOD(19+ROW(),7)))</f>
        <v>Rose</v>
      </c>
      <c r="Q14" s="2" t="s">
        <v>48</v>
      </c>
      <c r="R14" s="19" t="str">
        <f aca="true">IF(Q14=INDIRECT("A"&amp;45+2-ROW()),INDIRECT("B"&amp;45+2-ROW()),"")</f>
        <v>Gregoire</v>
      </c>
      <c r="V14" s="2" t="n">
        <f aca="true">IF(S14="",INDIRECT("F"&amp;MATCH(R14,$B$28:$B$45,0)))</f>
        <v>35</v>
      </c>
      <c r="W14" s="12" t="n">
        <f aca="true">IF(AND($V$1=3,MOD(ROW()+1,$V$1)=0),SUM(INDIRECT("W"&amp;ROW()-3),35/1440),IF(AND($V$1=2,ISEVEN(ROW())),SUM(INDIRECT("W"&amp;ROW()-2),35/1440),IF($V$1=1,W13+35/1440,"")))</f>
        <v>0.472222222222222</v>
      </c>
      <c r="X14" s="12" t="str">
        <f aca="true">IF($V$1&gt;1,INDIRECT("W"&amp;ROW()-1),"")</f>
        <v/>
      </c>
      <c r="Y14" s="12" t="str">
        <f aca="true">IF($V$1=3,INDIRECT("W"&amp;ROW()-2),"")</f>
        <v/>
      </c>
      <c r="Z14" s="12" t="n">
        <f aca="false">MIN(W14:Y14)</f>
        <v>0.472222222222222</v>
      </c>
      <c r="AA14" s="2" t="str">
        <f aca="false">IF(ISERROR(SMALL($W$1:$W$20,ROW()-1)),"",MATCH(SMALL($W$1:$W$20,ROW()-1),$W$1:$W$20))</f>
        <v/>
      </c>
      <c r="AB14" s="24" t="str">
        <f aca="false">IF(ISERROR(SMALL($X$1:$X$20,ROW()-1)),"",MATCH(SMALL($X$1:$X$20,ROW()-1),$X$1:$X$20))</f>
        <v/>
      </c>
      <c r="AC14" s="24" t="str">
        <f aca="false">IF(ISERROR(SMALL($Y$1:$Y$20,ROW()-1)),"",MATCH(SMALL($Y$1:$Y$20,ROW()-1),$Y$1:$Y$20))</f>
        <v/>
      </c>
      <c r="AD14" s="2" t="str">
        <f aca="true">INDIRECT("R"&amp;RANK(V14,$V$2:$V$20,0)+1)</f>
        <v>Herbert</v>
      </c>
      <c r="AE14" s="2" t="str">
        <f aca="true">INDIRECT("S"&amp;SUM($U$2,2,MOD($U$2+ROW(),8)))</f>
        <v>Boris</v>
      </c>
    </row>
    <row r="15" customFormat="false" ht="15" hidden="false" customHeight="false" outlineLevel="0" collapsed="false">
      <c r="A15" s="2" t="s">
        <v>44</v>
      </c>
      <c r="B15" s="19" t="s">
        <v>34</v>
      </c>
      <c r="D15" s="2" t="n">
        <f aca="false">IF(A15=$E$1,ROW(),"")</f>
        <v>15</v>
      </c>
      <c r="F15" s="2" t="n">
        <f aca="false">IF(C15="",RANDBETWEEN(1,106))</f>
        <v>2</v>
      </c>
      <c r="G15" s="12" t="str">
        <f aca="true">IF(AND($F$1=3,MOD(ROW()+1,$F$1)=0),SUM(INDIRECT("G"&amp;ROW()-3),35/1440),IF(AND($F$1=2,ISEVEN(ROW())),SUM(INDIRECT("G"&amp;ROW()-2),35/1440),IF($F$1=1,G14+35/1440,"")))</f>
        <v/>
      </c>
      <c r="H15" s="12" t="n">
        <f aca="true">IF($F$1&gt;1,INDIRECT("G"&amp;ROW()-1),"")</f>
        <v>0.472222222222222</v>
      </c>
      <c r="I15" s="12" t="str">
        <f aca="true">IF($F$1=3,INDIRECT("G"&amp;ROW()-2),"")</f>
        <v/>
      </c>
      <c r="J15" s="12" t="n">
        <f aca="false">MIN(G15:I15)</f>
        <v>0.472222222222222</v>
      </c>
      <c r="K15" s="2" t="str">
        <f aca="false">IF(ISERROR(SMALL($G$1:$G$20,ROW()-1)),"",MATCH(SMALL($G$1:$G$20,ROW()-1),$G$1:$G$20))</f>
        <v/>
      </c>
      <c r="L15" s="2" t="str">
        <f aca="false">IF(ISERROR(SMALL($H$1:$H$20,ROW()-1)),"",MATCH(SMALL($H$1:$H$20,ROW()-1),$H$1:$H$20))</f>
        <v/>
      </c>
      <c r="M15" s="2" t="str">
        <f aca="false">IF(ISERROR(SMALL($I$1:$I$20,ROW()-1)),"",MATCH(SMALL($I$1:$I$20,ROW()-1),$I$1:$I$20))</f>
        <v/>
      </c>
      <c r="N15" s="2" t="str">
        <f aca="true">INDIRECT("B"&amp;RANK(F15,$F$2:$F$20,0)+1)</f>
        <v>Zaina</v>
      </c>
      <c r="O15" s="2" t="str">
        <f aca="true">INDIRECT("C"&amp;SUM(21,MOD(19+ROW(),7)))</f>
        <v>Xaviere</v>
      </c>
      <c r="Q15" s="2" t="s">
        <v>48</v>
      </c>
      <c r="R15" s="19" t="str">
        <f aca="true">IF(Q15=INDIRECT("A"&amp;45+2-ROW()),INDIRECT("B"&amp;45+2-ROW()),"")</f>
        <v>Falbada</v>
      </c>
      <c r="V15" s="2" t="n">
        <f aca="true">IF(S15="",INDIRECT("F"&amp;MATCH(R15,$B$28:$B$45,0)))</f>
        <v>61</v>
      </c>
      <c r="W15" s="12" t="str">
        <f aca="true">IF(AND($V$1=3,MOD(ROW()+1,$V$1)=0),SUM(INDIRECT("W"&amp;ROW()-3),35/1440),IF(AND($V$1=2,ISEVEN(ROW())),SUM(INDIRECT("W"&amp;ROW()-2),35/1440),IF($V$1=1,W14+35/1440,"")))</f>
        <v/>
      </c>
      <c r="X15" s="12" t="n">
        <f aca="true">IF($V$1&gt;1,INDIRECT("W"&amp;ROW()-1),"")</f>
        <v>0.472222222222222</v>
      </c>
      <c r="Y15" s="12" t="str">
        <f aca="true">IF($V$1=3,INDIRECT("W"&amp;ROW()-2),"")</f>
        <v/>
      </c>
      <c r="Z15" s="12" t="n">
        <f aca="false">MIN(W15:Y15)</f>
        <v>0.472222222222222</v>
      </c>
      <c r="AA15" s="2" t="str">
        <f aca="false">IF(ISERROR(SMALL($W$1:$W$20,ROW()-1)),"",MATCH(SMALL($W$1:$W$20,ROW()-1),$W$1:$W$20))</f>
        <v/>
      </c>
      <c r="AB15" s="24" t="str">
        <f aca="false">IF(ISERROR(SMALL($X$1:$X$20,ROW()-1)),"",MATCH(SMALL($X$1:$X$20,ROW()-1),$X$1:$X$20))</f>
        <v/>
      </c>
      <c r="AC15" s="24" t="str">
        <f aca="false">IF(ISERROR(SMALL($Y$1:$Y$20,ROW()-1)),"",MATCH(SMALL($Y$1:$Y$20,ROW()-1),$Y$1:$Y$20))</f>
        <v/>
      </c>
      <c r="AD15" s="2" t="str">
        <f aca="true">INDIRECT("R"&amp;RANK(V15,$V$2:$V$20,0)+1)</f>
        <v>Oswald</v>
      </c>
      <c r="AE15" s="2" t="str">
        <f aca="true">INDIRECT("S"&amp;SUM($U$2,2,MOD($U$2+ROW(),8)))</f>
        <v>Isidore</v>
      </c>
    </row>
    <row r="16" customFormat="false" ht="15" hidden="false" customHeight="false" outlineLevel="0" collapsed="false">
      <c r="A16" s="2" t="s">
        <v>44</v>
      </c>
      <c r="B16" s="19" t="s">
        <v>35</v>
      </c>
      <c r="D16" s="2" t="n">
        <f aca="false">IF(A16=$E$1,ROW(),"")</f>
        <v>16</v>
      </c>
      <c r="F16" s="2" t="n">
        <f aca="false">IF(C16="",RANDBETWEEN(1,106))</f>
        <v>79</v>
      </c>
      <c r="G16" s="12" t="str">
        <f aca="true">IF(AND($F$1=3,MOD(ROW()+1,$F$1)=0),SUM(INDIRECT("G"&amp;ROW()-3),35/1440),IF(AND($F$1=2,ISEVEN(ROW())),SUM(INDIRECT("G"&amp;ROW()-2),35/1440),IF($F$1=1,G15+35/1440,"")))</f>
        <v/>
      </c>
      <c r="H16" s="12" t="str">
        <f aca="true">IF($F$1&gt;1,INDIRECT("G"&amp;ROW()-1),"")</f>
        <v/>
      </c>
      <c r="I16" s="12" t="n">
        <f aca="true">IF($F$1=3,INDIRECT("G"&amp;ROW()-2),"")</f>
        <v>0.472222222222222</v>
      </c>
      <c r="J16" s="12" t="n">
        <f aca="false">MIN(G16:I16)</f>
        <v>0.472222222222222</v>
      </c>
      <c r="K16" s="2" t="str">
        <f aca="false">IF(ISERROR(SMALL($G$1:$G$20,ROW()-1)),"",MATCH(SMALL($G$1:$G$20,ROW()-1),$G$1:$G$20))</f>
        <v/>
      </c>
      <c r="L16" s="2" t="str">
        <f aca="false">IF(ISERROR(SMALL($H$1:$H$20,ROW()-1)),"",MATCH(SMALL($H$1:$H$20,ROW()-1),$H$1:$H$20))</f>
        <v/>
      </c>
      <c r="M16" s="2" t="str">
        <f aca="false">IF(ISERROR(SMALL($I$1:$I$20,ROW()-1)),"",MATCH(SMALL($I$1:$I$20,ROW()-1),$I$1:$I$20))</f>
        <v/>
      </c>
      <c r="N16" s="2" t="str">
        <f aca="true">INDIRECT("B"&amp;RANK(F16,$F$2:$F$20,0)+1)</f>
        <v>Gregoire</v>
      </c>
      <c r="O16" s="2" t="str">
        <f aca="true">INDIRECT("C"&amp;SUM(21,MOD(19+ROW(),7)))</f>
        <v>Ephraim</v>
      </c>
      <c r="Q16" s="2" t="s">
        <v>48</v>
      </c>
      <c r="R16" s="19" t="str">
        <f aca="true">IF(Q16=INDIRECT("A"&amp;45+2-ROW()),INDIRECT("B"&amp;45+2-ROW()),"")</f>
        <v>Ephraim</v>
      </c>
      <c r="V16" s="2" t="n">
        <f aca="true">IF(S16="",INDIRECT("F"&amp;MATCH(R16,$B$28:$B$45,0)))</f>
        <v>101</v>
      </c>
      <c r="W16" s="12" t="str">
        <f aca="true">IF(AND($V$1=3,MOD(ROW()+1,$V$1)=0),SUM(INDIRECT("W"&amp;ROW()-3),35/1440),IF(AND($V$1=2,ISEVEN(ROW())),SUM(INDIRECT("W"&amp;ROW()-2),35/1440),IF($V$1=1,W15+35/1440,"")))</f>
        <v/>
      </c>
      <c r="X16" s="12" t="str">
        <f aca="true">IF($V$1&gt;1,INDIRECT("W"&amp;ROW()-1),"")</f>
        <v/>
      </c>
      <c r="Y16" s="12" t="n">
        <f aca="true">IF($V$1=3,INDIRECT("W"&amp;ROW()-2),"")</f>
        <v>0.472222222222222</v>
      </c>
      <c r="Z16" s="12" t="n">
        <f aca="false">MIN(W16:Y16)</f>
        <v>0.472222222222222</v>
      </c>
      <c r="AA16" s="2" t="str">
        <f aca="false">IF(ISERROR(SMALL($W$1:$W$20,ROW()-1)),"",MATCH(SMALL($W$1:$W$20,ROW()-1),$W$1:$W$20))</f>
        <v/>
      </c>
      <c r="AB16" s="24" t="str">
        <f aca="false">IF(ISERROR(SMALL($X$1:$X$20,ROW()-1)),"",MATCH(SMALL($X$1:$X$20,ROW()-1),$X$1:$X$20))</f>
        <v/>
      </c>
      <c r="AC16" s="24" t="str">
        <f aca="false">IF(ISERROR(SMALL($Y$1:$Y$20,ROW()-1)),"",MATCH(SMALL($Y$1:$Y$20,ROW()-1),$Y$1:$Y$20))</f>
        <v/>
      </c>
      <c r="AD16" s="2" t="str">
        <f aca="true">INDIRECT("R"&amp;RANK(V16,$V$2:$V$20,0)+1)</f>
        <v>Yolande</v>
      </c>
      <c r="AE16" s="2" t="str">
        <f aca="true">INDIRECT("S"&amp;SUM($U$2,2,MOD($U$2+ROW(),8)))</f>
        <v>Luc</v>
      </c>
    </row>
    <row r="17" customFormat="false" ht="15" hidden="false" customHeight="false" outlineLevel="0" collapsed="false">
      <c r="A17" s="2" t="s">
        <v>44</v>
      </c>
      <c r="B17" s="19" t="s">
        <v>36</v>
      </c>
      <c r="D17" s="2" t="n">
        <f aca="false">IF(A17=$E$1,ROW(),"")</f>
        <v>17</v>
      </c>
      <c r="F17" s="2" t="n">
        <f aca="false">IF(C17="",RANDBETWEEN(1,106))</f>
        <v>13</v>
      </c>
      <c r="G17" s="12" t="n">
        <f aca="true">IF(AND($F$1=3,MOD(ROW()+1,$F$1)=0),SUM(INDIRECT("G"&amp;ROW()-3),35/1440),IF(AND($F$1=2,ISEVEN(ROW())),SUM(INDIRECT("G"&amp;ROW()-2),35/1440),IF($F$1=1,G16+35/1440,"")))</f>
        <v>0.496527777777778</v>
      </c>
      <c r="H17" s="12" t="str">
        <f aca="true">IF($F$1&gt;1,INDIRECT("G"&amp;ROW()-1),"")</f>
        <v/>
      </c>
      <c r="I17" s="12" t="str">
        <f aca="true">IF($F$1=3,INDIRECT("G"&amp;ROW()-2),"")</f>
        <v/>
      </c>
      <c r="J17" s="12" t="n">
        <f aca="false">MIN(G17:I17)</f>
        <v>0.496527777777778</v>
      </c>
      <c r="K17" s="2" t="str">
        <f aca="false">IF(ISERROR(SMALL($G$1:$G$20,ROW()-1)),"",MATCH(SMALL($G$1:$G$20,ROW()-1),$G$1:$G$20))</f>
        <v/>
      </c>
      <c r="L17" s="2" t="str">
        <f aca="false">IF(ISERROR(SMALL($H$1:$H$20,ROW()-1)),"",MATCH(SMALL($H$1:$H$20,ROW()-1),$H$1:$H$20))</f>
        <v/>
      </c>
      <c r="M17" s="2" t="str">
        <f aca="false">IF(ISERROR(SMALL($I$1:$I$20,ROW()-1)),"",MATCH(SMALL($I$1:$I$20,ROW()-1),$I$1:$I$20))</f>
        <v/>
      </c>
      <c r="N17" s="2" t="str">
        <f aca="true">INDIRECT("B"&amp;RANK(F17,$F$2:$F$20,0)+1)</f>
        <v>Victoire</v>
      </c>
      <c r="O17" s="2" t="str">
        <f aca="true">INDIRECT("C"&amp;SUM(21,MOD(19+ROW(),7)))</f>
        <v>John</v>
      </c>
      <c r="Q17" s="2" t="s">
        <v>48</v>
      </c>
      <c r="R17" s="19" t="str">
        <f aca="true">IF(Q17=INDIRECT("A"&amp;45+2-ROW()),INDIRECT("B"&amp;45+2-ROW()),"")</f>
        <v>Daniel</v>
      </c>
      <c r="V17" s="2" t="n">
        <f aca="true">IF(S17="",INDIRECT("F"&amp;MATCH(R17,$B$28:$B$45,0)))</f>
        <v>94</v>
      </c>
      <c r="W17" s="12" t="n">
        <f aca="true">IF(AND($V$1=3,MOD(ROW()+1,$V$1)=0),SUM(INDIRECT("W"&amp;ROW()-3),35/1440),IF(AND($V$1=2,ISEVEN(ROW())),SUM(INDIRECT("W"&amp;ROW()-2),35/1440),IF($V$1=1,W16+35/1440,"")))</f>
        <v>0.496527777777778</v>
      </c>
      <c r="X17" s="12" t="str">
        <f aca="true">IF($V$1&gt;1,INDIRECT("W"&amp;ROW()-1),"")</f>
        <v/>
      </c>
      <c r="Y17" s="12" t="str">
        <f aca="true">IF($V$1=3,INDIRECT("W"&amp;ROW()-2),"")</f>
        <v/>
      </c>
      <c r="Z17" s="12" t="n">
        <f aca="false">MIN(W17:Y17)</f>
        <v>0.496527777777778</v>
      </c>
      <c r="AA17" s="2" t="str">
        <f aca="false">IF(ISERROR(SMALL($W$1:$W$20,ROW()-1)),"",MATCH(SMALL($W$1:$W$20,ROW()-1),$W$1:$W$20))</f>
        <v/>
      </c>
      <c r="AB17" s="24" t="str">
        <f aca="false">IF(ISERROR(SMALL($X$1:$X$20,ROW()-1)),"",MATCH(SMALL($X$1:$X$20,ROW()-1),$X$1:$X$20))</f>
        <v/>
      </c>
      <c r="AC17" s="24" t="str">
        <f aca="false">IF(ISERROR(SMALL($Y$1:$Y$20,ROW()-1)),"",MATCH(SMALL($Y$1:$Y$20,ROW()-1),$Y$1:$Y$20))</f>
        <v/>
      </c>
      <c r="AD17" s="2" t="str">
        <f aca="true">INDIRECT("R"&amp;RANK(V17,$V$2:$V$20,0)+1)</f>
        <v>William</v>
      </c>
      <c r="AE17" s="2" t="str">
        <f aca="true">INDIRECT("S"&amp;SUM($U$2,2,MOD($U$2+ROW(),8)))</f>
        <v>Natacha</v>
      </c>
    </row>
    <row r="18" customFormat="false" ht="15" hidden="false" customHeight="false" outlineLevel="0" collapsed="false">
      <c r="A18" s="2" t="s">
        <v>44</v>
      </c>
      <c r="B18" s="19" t="s">
        <v>37</v>
      </c>
      <c r="D18" s="2" t="n">
        <f aca="false">IF(A18=$E$1,ROW(),"")</f>
        <v>18</v>
      </c>
      <c r="F18" s="2" t="n">
        <f aca="false">IF(C18="",RANDBETWEEN(1,106))</f>
        <v>7</v>
      </c>
      <c r="G18" s="12" t="str">
        <f aca="true">IF(AND($F$1=3,MOD(ROW()+1,$F$1)=0),SUM(INDIRECT("G"&amp;ROW()-3),35/1440),IF(AND($F$1=2,ISEVEN(ROW())),SUM(INDIRECT("G"&amp;ROW()-2),35/1440),IF($F$1=1,G17+35/1440,"")))</f>
        <v/>
      </c>
      <c r="H18" s="12" t="n">
        <f aca="true">IF($F$1&gt;1,INDIRECT("G"&amp;ROW()-1),"")</f>
        <v>0.496527777777778</v>
      </c>
      <c r="I18" s="12" t="str">
        <f aca="true">IF($F$1=3,INDIRECT("G"&amp;ROW()-2),"")</f>
        <v/>
      </c>
      <c r="J18" s="12" t="n">
        <f aca="false">MIN(G18:I18)</f>
        <v>0.496527777777778</v>
      </c>
      <c r="K18" s="2" t="str">
        <f aca="false">IF(ISERROR(SMALL($G$1:$G$20,ROW()-1)),"",MATCH(SMALL($G$1:$G$20,ROW()-1),$G$1:$G$20))</f>
        <v/>
      </c>
      <c r="L18" s="2" t="str">
        <f aca="false">IF(ISERROR(SMALL($H$1:$H$20,ROW()-1)),"",MATCH(SMALL($H$1:$H$20,ROW()-1),$H$1:$H$20))</f>
        <v/>
      </c>
      <c r="M18" s="2" t="str">
        <f aca="false">IF(ISERROR(SMALL($I$1:$I$20,ROW()-1)),"",MATCH(SMALL($I$1:$I$20,ROW()-1),$I$1:$I$20))</f>
        <v/>
      </c>
      <c r="N18" s="2" t="str">
        <f aca="true">INDIRECT("B"&amp;RANK(F18,$F$2:$F$20,0)+1)</f>
        <v>Yolande</v>
      </c>
      <c r="O18" s="2" t="str">
        <f aca="true">INDIRECT("C"&amp;SUM(21,MOD(19+ROW(),7)))</f>
        <v>Luc</v>
      </c>
      <c r="Q18" s="2" t="s">
        <v>48</v>
      </c>
      <c r="R18" s="19" t="str">
        <f aca="true">IF(Q18=INDIRECT("A"&amp;45+2-ROW()),INDIRECT("B"&amp;45+2-ROW()),"")</f>
        <v>Claude</v>
      </c>
      <c r="V18" s="2" t="n">
        <f aca="true">IF(S18="",INDIRECT("F"&amp;MATCH(R18,$B$28:$B$45,0)))</f>
        <v>64</v>
      </c>
      <c r="W18" s="12" t="str">
        <f aca="true">IF(AND($V$1=3,MOD(ROW()+1,$V$1)=0),SUM(INDIRECT("W"&amp;ROW()-3),35/1440),IF(AND($V$1=2,ISEVEN(ROW())),SUM(INDIRECT("W"&amp;ROW()-2),35/1440),IF($V$1=1,W17+35/1440,"")))</f>
        <v/>
      </c>
      <c r="X18" s="12" t="n">
        <f aca="true">IF($V$1&gt;1,INDIRECT("W"&amp;ROW()-1),"")</f>
        <v>0.496527777777778</v>
      </c>
      <c r="Y18" s="12" t="str">
        <f aca="true">IF($V$1=3,INDIRECT("W"&amp;ROW()-2),"")</f>
        <v/>
      </c>
      <c r="Z18" s="12" t="n">
        <f aca="false">MIN(W18:Y18)</f>
        <v>0.496527777777778</v>
      </c>
      <c r="AA18" s="2" t="str">
        <f aca="false">IF(ISERROR(SMALL($W$1:$W$20,ROW()-1)),"",MATCH(SMALL($W$1:$W$20,ROW()-1),$W$1:$W$20))</f>
        <v/>
      </c>
      <c r="AB18" s="24" t="str">
        <f aca="false">IF(ISERROR(SMALL($X$1:$X$20,ROW()-1)),"",MATCH(SMALL($X$1:$X$20,ROW()-1),$X$1:$X$20))</f>
        <v/>
      </c>
      <c r="AC18" s="24" t="str">
        <f aca="false">IF(ISERROR(SMALL($Y$1:$Y$20,ROW()-1)),"",MATCH(SMALL($Y$1:$Y$20,ROW()-1),$Y$1:$Y$20))</f>
        <v/>
      </c>
      <c r="AD18" s="2" t="str">
        <f aca="true">INDIRECT("R"&amp;RANK(V18,$V$2:$V$20,0)+1)</f>
        <v>Pricilla</v>
      </c>
      <c r="AE18" s="2" t="str">
        <f aca="true">INDIRECT("S"&amp;SUM($U$2,2,MOD($U$2+ROW(),8)))</f>
        <v>Quentin</v>
      </c>
    </row>
    <row r="19" customFormat="false" ht="15" hidden="false" customHeight="false" outlineLevel="0" collapsed="false">
      <c r="A19" s="2" t="s">
        <v>44</v>
      </c>
      <c r="B19" s="19" t="s">
        <v>39</v>
      </c>
      <c r="D19" s="2" t="n">
        <f aca="false">IF(A19=$E$1,ROW(),"")</f>
        <v>19</v>
      </c>
      <c r="F19" s="2" t="n">
        <f aca="false">IF(C19="",RANDBETWEEN(1,106))</f>
        <v>19</v>
      </c>
      <c r="G19" s="12" t="str">
        <f aca="true">IF(AND($F$1=3,MOD(ROW()+1,$F$1)=0),SUM(INDIRECT("G"&amp;ROW()-3),35/1440),IF(AND($F$1=2,ISEVEN(ROW())),SUM(INDIRECT("G"&amp;ROW()-2),35/1440),IF($F$1=1,G18+35/1440,"")))</f>
        <v/>
      </c>
      <c r="H19" s="12" t="str">
        <f aca="true">IF($F$1&gt;1,INDIRECT("G"&amp;ROW()-1),"")</f>
        <v/>
      </c>
      <c r="I19" s="12" t="n">
        <f aca="true">IF($F$1=3,INDIRECT("G"&amp;ROW()-2),"")</f>
        <v>0.496527777777778</v>
      </c>
      <c r="J19" s="12" t="n">
        <f aca="false">MIN(G19:I19)</f>
        <v>0.496527777777778</v>
      </c>
      <c r="K19" s="2" t="str">
        <f aca="false">IF(ISERROR(SMALL($G$1:$G$20,ROW()-1)),"",MATCH(SMALL($G$1:$G$20,ROW()-1),$G$1:$G$20))</f>
        <v/>
      </c>
      <c r="L19" s="2" t="str">
        <f aca="false">IF(ISERROR(SMALL($H$1:$H$20,ROW()-1)),"",MATCH(SMALL($H$1:$H$20,ROW()-1),$H$1:$H$20))</f>
        <v/>
      </c>
      <c r="M19" s="2" t="str">
        <f aca="false">IF(ISERROR(SMALL($I$1:$I$20,ROW()-1)),"",MATCH(SMALL($I$1:$I$20,ROW()-1),$I$1:$I$20))</f>
        <v/>
      </c>
      <c r="N19" s="2" t="str">
        <f aca="true">INDIRECT("B"&amp;RANK(F19,$F$2:$F$20,0)+1)</f>
        <v>Theodule</v>
      </c>
      <c r="O19" s="2" t="str">
        <f aca="true">INDIRECT("C"&amp;SUM(21,MOD(19+ROW(),7)))</f>
        <v>Natacha</v>
      </c>
      <c r="Q19" s="2" t="s">
        <v>48</v>
      </c>
      <c r="R19" s="19" t="str">
        <f aca="true">IF(Q19=INDIRECT("A"&amp;45+2-ROW()),INDIRECT("B"&amp;45+2-ROW()),"")</f>
        <v>Abdel</v>
      </c>
      <c r="V19" s="2" t="n">
        <f aca="true">IF(S19="",INDIRECT("F"&amp;MATCH(R19,$B$28:$B$45,0)))</f>
        <v>3</v>
      </c>
      <c r="W19" s="12" t="str">
        <f aca="true">IF(AND($V$1=3,MOD(ROW()+1,$V$1)=0),SUM(INDIRECT("W"&amp;ROW()-3),35/1440),IF(AND($V$1=2,ISEVEN(ROW())),SUM(INDIRECT("W"&amp;ROW()-2),35/1440),IF($V$1=1,W18+35/1440,"")))</f>
        <v/>
      </c>
      <c r="X19" s="12" t="str">
        <f aca="true">IF($V$1&gt;1,INDIRECT("W"&amp;ROW()-1),"")</f>
        <v/>
      </c>
      <c r="Y19" s="12" t="n">
        <f aca="true">IF($V$1=3,INDIRECT("W"&amp;ROW()-2),"")</f>
        <v>0.496527777777778</v>
      </c>
      <c r="Z19" s="12" t="n">
        <f aca="false">MIN(W19:Y19)</f>
        <v>0.496527777777778</v>
      </c>
      <c r="AA19" s="2" t="str">
        <f aca="false">IF(ISERROR(SMALL($W$1:$W$20,ROW()-1)),"",MATCH(SMALL($W$1:$W$20,ROW()-1),$W$1:$W$20))</f>
        <v/>
      </c>
      <c r="AB19" s="24" t="str">
        <f aca="false">IF(ISERROR(SMALL($X$1:$X$20,ROW()-1)),"",MATCH(SMALL($X$1:$X$20,ROW()-1),$X$1:$X$20))</f>
        <v/>
      </c>
      <c r="AC19" s="24" t="str">
        <f aca="false">IF(ISERROR(SMALL($Y$1:$Y$20,ROW()-1)),"",MATCH(SMALL($Y$1:$Y$20,ROW()-1),$Y$1:$Y$20))</f>
        <v/>
      </c>
      <c r="AD19" s="2" t="str">
        <f aca="true">INDIRECT("R"&amp;RANK(V19,$V$2:$V$20,0)+1)</f>
        <v>Claude</v>
      </c>
      <c r="AE19" s="2" t="str">
        <f aca="true">INDIRECT("S"&amp;SUM($U$2,2,MOD($U$2+ROW(),8)))</f>
        <v>Souraya</v>
      </c>
    </row>
    <row r="20" customFormat="false" ht="15" hidden="false" customHeight="false" outlineLevel="0" collapsed="false">
      <c r="A20" s="2" t="s">
        <v>44</v>
      </c>
      <c r="B20" s="19" t="s">
        <v>40</v>
      </c>
      <c r="D20" s="2" t="n">
        <f aca="false">IF(A20=$E$1,ROW(),"")</f>
        <v>20</v>
      </c>
      <c r="F20" s="2" t="n">
        <f aca="false">IF(C20="",RANDBETWEEN(1,106))</f>
        <v>92</v>
      </c>
      <c r="G20" s="12" t="n">
        <f aca="true">IF(AND($F$1=3,MOD(ROW()+1,$F$1)=0),SUM(INDIRECT("G"&amp;ROW()-3),35/1440),IF(AND($F$1=2,ISEVEN(ROW())),SUM(INDIRECT("G"&amp;ROW()-2),35/1440),IF($F$1=1,G19+35/1440,"")))</f>
        <v>0.520833333333334</v>
      </c>
      <c r="H20" s="12" t="str">
        <f aca="true">IF($F$1&gt;1,INDIRECT("G"&amp;ROW()-1),"")</f>
        <v/>
      </c>
      <c r="I20" s="12" t="str">
        <f aca="true">IF($F$1=3,INDIRECT("G"&amp;ROW()-2),"")</f>
        <v/>
      </c>
      <c r="J20" s="12" t="n">
        <f aca="false">MIN(G20:I20)</f>
        <v>0.520833333333334</v>
      </c>
      <c r="K20" s="2" t="str">
        <f aca="false">IF(ISERROR(SMALL($G$1:$G$20,ROW()-1)),"",MATCH(SMALL($G$1:$G$20,ROW()-1),$G$1:$G$20))</f>
        <v/>
      </c>
      <c r="L20" s="2" t="str">
        <f aca="false">IF(ISERROR(SMALL($H$1:$H$20,ROW()-1)),"",MATCH(SMALL($H$1:$H$20,ROW()-1),$H$1:$H$20))</f>
        <v/>
      </c>
      <c r="M20" s="2" t="str">
        <f aca="false">IF(ISERROR(SMALL($I$1:$I$20,ROW()-1)),"",MATCH(SMALL($I$1:$I$20,ROW()-1),$I$1:$I$20))</f>
        <v/>
      </c>
      <c r="N20" s="2" t="str">
        <f aca="true">INDIRECT("B"&amp;RANK(F20,$F$2:$F$20,0)+1)</f>
        <v>Daniel</v>
      </c>
      <c r="O20" s="2" t="str">
        <f aca="true">INDIRECT("C"&amp;SUM(21,MOD(19+ROW(),7)))</f>
        <v>Oswald</v>
      </c>
      <c r="Q20" s="2" t="s">
        <v>48</v>
      </c>
      <c r="R20" s="19"/>
      <c r="S20" s="2" t="str">
        <f aca="false">IF(Q20=A46,C46,"")</f>
        <v>Boris</v>
      </c>
      <c r="W20" s="12"/>
      <c r="X20" s="12"/>
      <c r="Y20" s="12"/>
      <c r="Z20" s="12"/>
    </row>
    <row r="21" customFormat="false" ht="15" hidden="false" customHeight="false" outlineLevel="0" collapsed="false">
      <c r="A21" s="2" t="s">
        <v>44</v>
      </c>
      <c r="B21" s="19"/>
      <c r="C21" s="19" t="s">
        <v>21</v>
      </c>
      <c r="D21" s="2" t="n">
        <f aca="false">IF(A21=$E$1,ROW(),"")</f>
        <v>21</v>
      </c>
      <c r="F21" s="2" t="n">
        <f aca="false">IF(C21="",RANDBETWEEN(1,106))</f>
        <v>0</v>
      </c>
      <c r="Q21" s="2" t="s">
        <v>48</v>
      </c>
      <c r="R21" s="19"/>
      <c r="S21" s="2" t="str">
        <f aca="false">IF(Q21=A47,C47,"")</f>
        <v>Isidore</v>
      </c>
    </row>
    <row r="22" customFormat="false" ht="15" hidden="false" customHeight="false" outlineLevel="0" collapsed="false">
      <c r="A22" s="2" t="s">
        <v>44</v>
      </c>
      <c r="C22" s="19" t="s">
        <v>26</v>
      </c>
      <c r="D22" s="2" t="n">
        <f aca="false">IF(A22=$E$1,ROW(),"")</f>
        <v>22</v>
      </c>
      <c r="F22" s="2" t="n">
        <f aca="false">IF(C22="",RANDBETWEEN(1,106))</f>
        <v>0</v>
      </c>
      <c r="Q22" s="2" t="s">
        <v>48</v>
      </c>
      <c r="R22" s="19"/>
      <c r="S22" s="2" t="str">
        <f aca="false">IF(Q22=A48,C48,"")</f>
        <v>Luc</v>
      </c>
    </row>
    <row r="23" customFormat="false" ht="15" hidden="false" customHeight="false" outlineLevel="0" collapsed="false">
      <c r="A23" s="2" t="s">
        <v>44</v>
      </c>
      <c r="C23" s="19" t="s">
        <v>52</v>
      </c>
      <c r="D23" s="2" t="n">
        <f aca="false">IF(A23=$E$1,ROW(),"")</f>
        <v>23</v>
      </c>
      <c r="F23" s="2" t="n">
        <f aca="false">IF(C23="",RANDBETWEEN(1,106))</f>
        <v>0</v>
      </c>
      <c r="Q23" s="2" t="s">
        <v>48</v>
      </c>
      <c r="R23" s="19"/>
      <c r="S23" s="2" t="str">
        <f aca="false">IF(Q23=A49,C49,"")</f>
        <v>Natacha</v>
      </c>
    </row>
    <row r="24" customFormat="false" ht="15" hidden="false" customHeight="false" outlineLevel="0" collapsed="false">
      <c r="A24" s="2" t="s">
        <v>44</v>
      </c>
      <c r="C24" s="19" t="s">
        <v>53</v>
      </c>
      <c r="D24" s="2" t="n">
        <f aca="false">IF(A24=$E$1,ROW(),"")</f>
        <v>24</v>
      </c>
      <c r="F24" s="2" t="n">
        <f aca="false">IF(C24="",RANDBETWEEN(1,106))</f>
        <v>0</v>
      </c>
      <c r="Q24" s="2" t="s">
        <v>48</v>
      </c>
      <c r="R24" s="19"/>
      <c r="S24" s="2" t="str">
        <f aca="false">IF(Q24=A50,C50,"")</f>
        <v>Quentin</v>
      </c>
    </row>
    <row r="25" customFormat="false" ht="15" hidden="false" customHeight="false" outlineLevel="0" collapsed="false">
      <c r="A25" s="2" t="s">
        <v>44</v>
      </c>
      <c r="C25" s="19" t="s">
        <v>29</v>
      </c>
      <c r="D25" s="2" t="n">
        <f aca="false">IF(A25=$E$1,ROW(),"")</f>
        <v>25</v>
      </c>
      <c r="F25" s="2" t="n">
        <f aca="false">IF(C25="",RANDBETWEEN(1,106))</f>
        <v>0</v>
      </c>
      <c r="Q25" s="2" t="s">
        <v>48</v>
      </c>
      <c r="R25" s="19"/>
      <c r="S25" s="2" t="str">
        <f aca="false">IF(Q25=A51,C51,"")</f>
        <v>Souraya</v>
      </c>
    </row>
    <row r="26" customFormat="false" ht="15" hidden="false" customHeight="false" outlineLevel="0" collapsed="false">
      <c r="A26" s="2" t="s">
        <v>44</v>
      </c>
      <c r="C26" s="19" t="s">
        <v>32</v>
      </c>
      <c r="D26" s="2" t="n">
        <f aca="false">IF(A26=$E$1,ROW(),"")</f>
        <v>26</v>
      </c>
      <c r="F26" s="2" t="n">
        <f aca="false">IF(C26="",RANDBETWEEN(1,106))</f>
        <v>0</v>
      </c>
      <c r="Q26" s="2" t="s">
        <v>48</v>
      </c>
      <c r="R26" s="19"/>
      <c r="S26" s="2" t="str">
        <f aca="false">IF(Q26=A52,C52,"")</f>
        <v>Victoire</v>
      </c>
    </row>
    <row r="27" customFormat="false" ht="15" hidden="false" customHeight="false" outlineLevel="0" collapsed="false">
      <c r="A27" s="2" t="s">
        <v>44</v>
      </c>
      <c r="C27" s="19" t="s">
        <v>38</v>
      </c>
      <c r="D27" s="2" t="n">
        <f aca="false">IF(A27=$E$1,ROW(),"")</f>
        <v>27</v>
      </c>
      <c r="F27" s="2" t="n">
        <f aca="false">IF(C27="",RANDBETWEEN(1,106))</f>
        <v>0</v>
      </c>
      <c r="Q27" s="2" t="s">
        <v>48</v>
      </c>
      <c r="R27" s="19"/>
      <c r="S27" s="2" t="str">
        <f aca="false">IF(Q27=A53,C53,"")</f>
        <v>Zaina</v>
      </c>
    </row>
    <row r="28" customFormat="false" ht="15" hidden="false" customHeight="false" outlineLevel="0" collapsed="false">
      <c r="A28" s="2" t="s">
        <v>48</v>
      </c>
      <c r="B28" s="19" t="s">
        <v>17</v>
      </c>
      <c r="D28" s="2" t="str">
        <f aca="false">IF(A28=$E$1,ROW(),"")</f>
        <v/>
      </c>
      <c r="E28" s="2" t="str">
        <f aca="false">IF(EPREUVE="E1",CAND,"")</f>
        <v/>
      </c>
      <c r="F28" s="2" t="n">
        <f aca="false">IF(C28="",RANDBETWEEN(1,106))</f>
        <v>71</v>
      </c>
      <c r="R28" s="19"/>
    </row>
    <row r="29" customFormat="false" ht="15" hidden="false" customHeight="false" outlineLevel="0" collapsed="false">
      <c r="A29" s="2" t="s">
        <v>48</v>
      </c>
      <c r="B29" s="19" t="s">
        <v>19</v>
      </c>
      <c r="D29" s="2" t="str">
        <f aca="false">IF(A29=$E$1,ROW(),"")</f>
        <v/>
      </c>
      <c r="E29" s="2" t="str">
        <f aca="false">IF(EPREUVE="E1",CAND,"")</f>
        <v/>
      </c>
      <c r="F29" s="2" t="n">
        <f aca="false">IF(C29="",RANDBETWEEN(1,106))</f>
        <v>97</v>
      </c>
      <c r="R29" s="19"/>
    </row>
    <row r="30" customFormat="false" ht="15" hidden="false" customHeight="false" outlineLevel="0" collapsed="false">
      <c r="A30" s="2" t="s">
        <v>48</v>
      </c>
      <c r="B30" s="19" t="s">
        <v>20</v>
      </c>
      <c r="D30" s="2" t="str">
        <f aca="false">IF(A30=$E$1,ROW(),"")</f>
        <v/>
      </c>
      <c r="E30" s="2" t="str">
        <f aca="false">IF(EPREUVE="E1",CAND,"")</f>
        <v/>
      </c>
      <c r="F30" s="2" t="n">
        <f aca="false">IF(C30="",RANDBETWEEN(1,106))</f>
        <v>17</v>
      </c>
      <c r="R30" s="19"/>
    </row>
    <row r="31" customFormat="false" ht="15" hidden="false" customHeight="false" outlineLevel="0" collapsed="false">
      <c r="A31" s="2" t="s">
        <v>48</v>
      </c>
      <c r="B31" s="19" t="s">
        <v>21</v>
      </c>
      <c r="D31" s="2" t="str">
        <f aca="false">IF(A31=$E$1,ROW(),"")</f>
        <v/>
      </c>
      <c r="E31" s="2" t="str">
        <f aca="false">IF(EPREUVE="E1",CAND,"")</f>
        <v/>
      </c>
      <c r="F31" s="2" t="n">
        <f aca="false">IF(C31="",RANDBETWEEN(1,106))</f>
        <v>80</v>
      </c>
      <c r="R31" s="19"/>
    </row>
    <row r="32" customFormat="false" ht="15" hidden="false" customHeight="false" outlineLevel="0" collapsed="false">
      <c r="A32" s="2" t="s">
        <v>48</v>
      </c>
      <c r="B32" s="19" t="s">
        <v>22</v>
      </c>
      <c r="D32" s="2" t="str">
        <f aca="false">IF(A32=$E$1,ROW(),"")</f>
        <v/>
      </c>
      <c r="E32" s="2" t="str">
        <f aca="false">IF(EPREUVE="E1",CAND,"")</f>
        <v/>
      </c>
      <c r="F32" s="2" t="n">
        <f aca="false">IF(C32="",RANDBETWEEN(1,106))</f>
        <v>50</v>
      </c>
      <c r="R32" s="19"/>
    </row>
    <row r="33" customFormat="false" ht="15" hidden="false" customHeight="false" outlineLevel="0" collapsed="false">
      <c r="A33" s="2" t="s">
        <v>48</v>
      </c>
      <c r="B33" s="19" t="s">
        <v>23</v>
      </c>
      <c r="D33" s="2" t="str">
        <f aca="false">IF(A33=$E$1,ROW(),"")</f>
        <v/>
      </c>
      <c r="E33" s="2" t="str">
        <f aca="false">IF(EPREUVE="E1",CAND,"")</f>
        <v/>
      </c>
      <c r="F33" s="2" t="n">
        <f aca="false">IF(C33="",RANDBETWEEN(1,106))</f>
        <v>49</v>
      </c>
      <c r="R33" s="19"/>
    </row>
    <row r="34" customFormat="false" ht="15" hidden="false" customHeight="false" outlineLevel="0" collapsed="false">
      <c r="A34" s="2" t="s">
        <v>48</v>
      </c>
      <c r="B34" s="19" t="s">
        <v>24</v>
      </c>
      <c r="D34" s="2" t="str">
        <f aca="false">IF(A34=$E$1,ROW(),"")</f>
        <v/>
      </c>
      <c r="E34" s="2" t="str">
        <f aca="false">IF(EPREUVE="E1",CAND,"")</f>
        <v/>
      </c>
      <c r="F34" s="2" t="n">
        <f aca="false">IF(C34="",RANDBETWEEN(1,106))</f>
        <v>79</v>
      </c>
      <c r="R34" s="19"/>
    </row>
    <row r="35" customFormat="false" ht="15" hidden="false" customHeight="false" outlineLevel="0" collapsed="false">
      <c r="A35" s="2" t="s">
        <v>48</v>
      </c>
      <c r="B35" s="19" t="s">
        <v>26</v>
      </c>
      <c r="D35" s="2" t="str">
        <f aca="false">IF(A35=$E$1,ROW(),"")</f>
        <v/>
      </c>
      <c r="E35" s="2" t="str">
        <f aca="false">IF(EPREUVE="E1",CAND,"")</f>
        <v/>
      </c>
      <c r="F35" s="2" t="n">
        <f aca="false">IF(C35="",RANDBETWEEN(1,106))</f>
        <v>106</v>
      </c>
      <c r="R35" s="19"/>
    </row>
    <row r="36" customFormat="false" ht="15" hidden="false" customHeight="false" outlineLevel="0" collapsed="false">
      <c r="A36" s="2" t="s">
        <v>48</v>
      </c>
      <c r="B36" s="19" t="s">
        <v>27</v>
      </c>
      <c r="D36" s="2" t="str">
        <f aca="false">IF(A36=$E$1,ROW(),"")</f>
        <v/>
      </c>
      <c r="E36" s="2" t="str">
        <f aca="false">IF(EPREUVE="E1",CAND,"")</f>
        <v/>
      </c>
      <c r="F36" s="2" t="n">
        <f aca="false">IF(C36="",RANDBETWEEN(1,106))</f>
        <v>99</v>
      </c>
      <c r="R36" s="19"/>
    </row>
    <row r="37" customFormat="false" ht="15" hidden="false" customHeight="false" outlineLevel="0" collapsed="false">
      <c r="A37" s="2" t="s">
        <v>48</v>
      </c>
      <c r="B37" s="19" t="s">
        <v>28</v>
      </c>
      <c r="D37" s="2" t="str">
        <f aca="false">IF(A37=$E$1,ROW(),"")</f>
        <v/>
      </c>
      <c r="E37" s="2" t="str">
        <f aca="false">IF(EPREUVE="E1",CAND,"")</f>
        <v/>
      </c>
      <c r="F37" s="2" t="n">
        <f aca="false">IF(C37="",RANDBETWEEN(1,106))</f>
        <v>95</v>
      </c>
      <c r="R37" s="19"/>
    </row>
    <row r="38" customFormat="false" ht="15" hidden="false" customHeight="false" outlineLevel="0" collapsed="false">
      <c r="A38" s="2" t="s">
        <v>48</v>
      </c>
      <c r="B38" s="19" t="s">
        <v>29</v>
      </c>
      <c r="D38" s="2" t="str">
        <f aca="false">IF(A38=$E$1,ROW(),"")</f>
        <v/>
      </c>
      <c r="E38" s="2" t="str">
        <f aca="false">IF(EPREUVE="E1",CAND,"")</f>
        <v/>
      </c>
      <c r="F38" s="2" t="n">
        <f aca="false">IF(C38="",RANDBETWEEN(1,106))</f>
        <v>17</v>
      </c>
    </row>
    <row r="39" customFormat="false" ht="15" hidden="false" customHeight="false" outlineLevel="0" collapsed="false">
      <c r="A39" s="2" t="s">
        <v>48</v>
      </c>
      <c r="B39" s="19" t="s">
        <v>30</v>
      </c>
      <c r="D39" s="2" t="str">
        <f aca="false">IF(A39=$E$1,ROW(),"")</f>
        <v/>
      </c>
      <c r="E39" s="2" t="str">
        <f aca="false">IF(EPREUVE="E1",CAND,"")</f>
        <v/>
      </c>
      <c r="F39" s="2" t="n">
        <f aca="false">IF(C39="",RANDBETWEEN(1,106))</f>
        <v>86</v>
      </c>
    </row>
    <row r="40" customFormat="false" ht="15" hidden="false" customHeight="false" outlineLevel="0" collapsed="false">
      <c r="A40" s="2" t="s">
        <v>48</v>
      </c>
      <c r="B40" s="19" t="s">
        <v>32</v>
      </c>
      <c r="D40" s="2" t="str">
        <f aca="false">IF(A40=$E$1,ROW(),"")</f>
        <v/>
      </c>
      <c r="E40" s="2" t="str">
        <f aca="false">IF(EPREUVE="E1",CAND,"")</f>
        <v/>
      </c>
      <c r="F40" s="2" t="n">
        <f aca="false">IF(C40="",RANDBETWEEN(1,106))</f>
        <v>102</v>
      </c>
    </row>
    <row r="41" customFormat="false" ht="15" hidden="false" customHeight="false" outlineLevel="0" collapsed="false">
      <c r="A41" s="2" t="s">
        <v>48</v>
      </c>
      <c r="B41" s="19" t="s">
        <v>34</v>
      </c>
      <c r="D41" s="2" t="str">
        <f aca="false">IF(A41=$E$1,ROW(),"")</f>
        <v/>
      </c>
      <c r="E41" s="2" t="str">
        <f aca="false">IF(EPREUVE="E1",CAND,"")</f>
        <v/>
      </c>
      <c r="F41" s="2" t="n">
        <f aca="false">IF(C41="",RANDBETWEEN(1,106))</f>
        <v>39</v>
      </c>
    </row>
    <row r="42" customFormat="false" ht="15" hidden="false" customHeight="false" outlineLevel="0" collapsed="false">
      <c r="A42" s="2" t="s">
        <v>48</v>
      </c>
      <c r="B42" s="19" t="s">
        <v>35</v>
      </c>
      <c r="D42" s="2" t="str">
        <f aca="false">IF(A42=$E$1,ROW(),"")</f>
        <v/>
      </c>
      <c r="E42" s="2" t="str">
        <f aca="false">IF(EPREUVE="E1",CAND,"")</f>
        <v/>
      </c>
      <c r="F42" s="2" t="n">
        <f aca="false">IF(C42="",RANDBETWEEN(1,106))</f>
        <v>11</v>
      </c>
    </row>
    <row r="43" customFormat="false" ht="15" hidden="false" customHeight="false" outlineLevel="0" collapsed="false">
      <c r="A43" s="2" t="s">
        <v>48</v>
      </c>
      <c r="B43" s="19" t="s">
        <v>37</v>
      </c>
      <c r="D43" s="2" t="str">
        <f aca="false">IF(A43=$E$1,ROW(),"")</f>
        <v/>
      </c>
      <c r="E43" s="2" t="str">
        <f aca="false">IF(EPREUVE="E1",CAND,"")</f>
        <v/>
      </c>
      <c r="F43" s="2" t="n">
        <f aca="false">IF(C43="",RANDBETWEEN(1,106))</f>
        <v>84</v>
      </c>
    </row>
    <row r="44" customFormat="false" ht="15" hidden="false" customHeight="false" outlineLevel="0" collapsed="false">
      <c r="A44" s="2" t="s">
        <v>48</v>
      </c>
      <c r="B44" s="19" t="s">
        <v>38</v>
      </c>
      <c r="D44" s="2" t="str">
        <f aca="false">IF(A44=$E$1,ROW(),"")</f>
        <v/>
      </c>
      <c r="E44" s="2" t="str">
        <f aca="false">IF(EPREUVE="E1",CAND,"")</f>
        <v/>
      </c>
      <c r="F44" s="2" t="n">
        <f aca="false">IF(C44="",RANDBETWEEN(1,106))</f>
        <v>73</v>
      </c>
    </row>
    <row r="45" customFormat="false" ht="15" hidden="false" customHeight="false" outlineLevel="0" collapsed="false">
      <c r="A45" s="2" t="s">
        <v>48</v>
      </c>
      <c r="B45" s="19" t="s">
        <v>39</v>
      </c>
      <c r="D45" s="2" t="str">
        <f aca="false">IF(A45=$E$1,ROW(),"")</f>
        <v/>
      </c>
      <c r="E45" s="2" t="str">
        <f aca="false">IF(EPREUVE="E1",CAND,"")</f>
        <v/>
      </c>
      <c r="F45" s="2" t="n">
        <f aca="false">IF(C45="",RANDBETWEEN(1,106))</f>
        <v>39</v>
      </c>
    </row>
    <row r="46" customFormat="false" ht="15" hidden="false" customHeight="false" outlineLevel="0" collapsed="false">
      <c r="A46" s="2" t="s">
        <v>48</v>
      </c>
      <c r="C46" s="19" t="s">
        <v>18</v>
      </c>
      <c r="D46" s="2" t="str">
        <f aca="false">IF(A46=$E$1,ROW(),"")</f>
        <v/>
      </c>
      <c r="E46" s="2" t="str">
        <f aca="false">IF(EPREUVE="E1",CAND,"")</f>
        <v/>
      </c>
    </row>
    <row r="47" customFormat="false" ht="15" hidden="false" customHeight="false" outlineLevel="0" collapsed="false">
      <c r="A47" s="2" t="s">
        <v>48</v>
      </c>
      <c r="C47" s="19" t="s">
        <v>25</v>
      </c>
      <c r="D47" s="2" t="str">
        <f aca="false">IF(A47=$E$1,ROW(),"")</f>
        <v/>
      </c>
      <c r="E47" s="2" t="str">
        <f aca="false">IF(EPREUVE="E1",CAND,"")</f>
        <v/>
      </c>
    </row>
    <row r="48" customFormat="false" ht="15" hidden="false" customHeight="false" outlineLevel="0" collapsed="false">
      <c r="A48" s="2" t="s">
        <v>48</v>
      </c>
      <c r="C48" s="19" t="s">
        <v>52</v>
      </c>
      <c r="D48" s="2" t="str">
        <f aca="false">IF(A48=$E$1,ROW(),"")</f>
        <v/>
      </c>
      <c r="E48" s="2" t="str">
        <f aca="false">IF(EPREUVE="E1",CAND,"")</f>
        <v/>
      </c>
    </row>
    <row r="49" customFormat="false" ht="15" hidden="false" customHeight="false" outlineLevel="0" collapsed="false">
      <c r="A49" s="2" t="s">
        <v>48</v>
      </c>
      <c r="C49" s="19" t="s">
        <v>53</v>
      </c>
      <c r="D49" s="2" t="str">
        <f aca="false">IF(A49=$E$1,ROW(),"")</f>
        <v/>
      </c>
      <c r="E49" s="2" t="str">
        <f aca="false">IF(EPREUVE="E1",CAND,"")</f>
        <v/>
      </c>
    </row>
    <row r="50" customFormat="false" ht="15" hidden="false" customHeight="false" outlineLevel="0" collapsed="false">
      <c r="A50" s="2" t="s">
        <v>48</v>
      </c>
      <c r="C50" s="19" t="s">
        <v>31</v>
      </c>
      <c r="D50" s="2" t="str">
        <f aca="false">IF(A50=$E$1,ROW(),"")</f>
        <v/>
      </c>
      <c r="E50" s="2" t="str">
        <f aca="false">IF(EPREUVE="E1",CAND,"")</f>
        <v/>
      </c>
    </row>
    <row r="51" customFormat="false" ht="15" hidden="false" customHeight="false" outlineLevel="0" collapsed="false">
      <c r="A51" s="2" t="s">
        <v>48</v>
      </c>
      <c r="C51" s="19" t="s">
        <v>33</v>
      </c>
      <c r="D51" s="2" t="str">
        <f aca="false">IF(A51=$E$1,ROW(),"")</f>
        <v/>
      </c>
      <c r="E51" s="2" t="str">
        <f aca="false">IF(EPREUVE="E1",CAND,"")</f>
        <v/>
      </c>
    </row>
    <row r="52" customFormat="false" ht="15" hidden="false" customHeight="false" outlineLevel="0" collapsed="false">
      <c r="A52" s="2" t="s">
        <v>48</v>
      </c>
      <c r="C52" s="19" t="s">
        <v>36</v>
      </c>
      <c r="D52" s="2" t="str">
        <f aca="false">IF(A52=$E$1,ROW(),"")</f>
        <v/>
      </c>
      <c r="E52" s="2" t="str">
        <f aca="false">IF(EPREUVE="E1",CAND,"")</f>
        <v/>
      </c>
    </row>
    <row r="53" customFormat="false" ht="15" hidden="false" customHeight="false" outlineLevel="0" collapsed="false">
      <c r="A53" s="2" t="s">
        <v>48</v>
      </c>
      <c r="C53" s="19" t="s">
        <v>40</v>
      </c>
      <c r="D53" s="2" t="str">
        <f aca="false">IF(A53=$E$1,ROW(),"")</f>
        <v/>
      </c>
      <c r="E53" s="2" t="str">
        <f aca="false">IF(EPREUVE="E1",CAND,"")</f>
        <v/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Roman,Normal"&amp;A</oddHeader>
    <oddFooter>&amp;C&amp;"Times New Roman,Normal"Page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2017-10-29T17:53:04Z</dcterms:created>
  <dc:creator/>
  <dc:description/>
  <dc:language>fr-FR</dc:language>
  <cp:lastModifiedBy/>
  <dcterms:modified xsi:type="dcterms:W3CDTF">2017-10-30T23:12:49Z</dcterms:modified>
  <cp:revision>18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