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<sst xmlns="http://schemas.openxmlformats.org/spreadsheetml/2006/main" count="11" uniqueCount="5">
  <si>
    <t xml:space="preserve">Début</t>
  </si>
  <si>
    <t xml:space="preserve">Fin</t>
  </si>
  <si>
    <t xml:space="preserve">Nombre de semaines</t>
  </si>
  <si>
    <t xml:space="preserve">Numéro de semaine</t>
  </si>
  <si>
    <t xml:space="preserve">Nombre de jours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</si>
</sst>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-40C]DD/MM/YYYY\ HH:MM"/>
    <numFmt numFmtId="166" formatCode="General"/>
    <numFmt numFmtId="167" formatCode="DD/MM/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80"/>
        <bgColor rgb="FFFFFFCC"/>
      </patternFill>
    </fill>
    <fill>
      <patternFill patternType="solid">
        <fgColor rgb="FFE46C0A"/>
        <bgColor rgb="FFFF9900"/>
      </patternFill>
    </fill>
    <fill>
      <patternFill patternType="solid">
        <fgColor rgb="FF8EB4E3"/>
        <bgColor rgb="FF9999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80"/>
      <rgbColor rgb="FF8EB4E3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O6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7" activeCellId="0" sqref="D7"/>
    </sheetView>
  </sheetViews>
  <sheetFormatPr defaultColWidth="10.6875" defaultRowHeight="13.8" zeroHeight="false" outlineLevelRow="0" outlineLevelCol="0"/>
  <cols>
    <col collapsed="false" customWidth="true" hidden="false" outlineLevel="0" max="2" min="2" style="1" width="17.64"/>
    <col collapsed="false" customWidth="true" hidden="false" outlineLevel="0" max="3" min="3" style="1" width="20.56"/>
    <col collapsed="false" customWidth="false" hidden="false" outlineLevel="0" max="12" min="4" style="2" width="10.71"/>
    <col collapsed="false" customWidth="false" hidden="false" outlineLevel="0" max="15" min="14" style="3" width="10.67"/>
  </cols>
  <sheetData>
    <row r="3" customFormat="false" ht="13.8" hidden="false" customHeight="false" outlineLevel="0" collapsed="false">
      <c r="B3" s="4"/>
      <c r="C3" s="4"/>
    </row>
    <row r="6" customFormat="false" ht="37.5" hidden="false" customHeight="true" outlineLevel="0" collapsed="false">
      <c r="B6" s="5" t="s">
        <v>0</v>
      </c>
      <c r="C6" s="5" t="s">
        <v>1</v>
      </c>
      <c r="D6" s="6" t="s">
        <v>2</v>
      </c>
      <c r="E6" s="7" t="s">
        <v>3</v>
      </c>
      <c r="F6" s="7" t="s">
        <v>4</v>
      </c>
      <c r="G6" s="7" t="s">
        <v>3</v>
      </c>
      <c r="H6" s="7" t="s">
        <v>4</v>
      </c>
      <c r="I6" s="7" t="s">
        <v>3</v>
      </c>
      <c r="J6" s="7" t="s">
        <v>4</v>
      </c>
      <c r="K6" s="7" t="s">
        <v>3</v>
      </c>
      <c r="L6" s="7" t="s">
        <v>4</v>
      </c>
    </row>
    <row r="7" customFormat="false" ht="13.8" hidden="false" customHeight="false" outlineLevel="0" collapsed="false">
      <c r="B7" s="8" t="n">
        <v>43999.6666666667</v>
      </c>
      <c r="C7" s="8" t="n">
        <v>44006.5416666667</v>
      </c>
      <c r="D7" s="9" t="n">
        <f aca="true">SUM(INDIRECT("O"&amp;MATCH(INT(C7),N:N,0),1),-INDIRECT("O"&amp;MATCH(INT(B7),N:N,0),1),1)</f>
        <v>2</v>
      </c>
      <c r="E7" s="9" t="n">
        <f aca="true">INDIRECT("O"&amp;MATCH(INT(B7),N:N,0),1)</f>
        <v>25</v>
      </c>
      <c r="F7" s="9" t="n">
        <f aca="false">COUNTIFS($N:$N,"&gt;="&amp;INT($B7),$N:$N,"&lt;="&amp;INT($C7),$O:$O,E7)</f>
        <v>5</v>
      </c>
      <c r="G7" s="9" t="n">
        <f aca="false">IF($D7&gt;1,$E7+1,"")</f>
        <v>26</v>
      </c>
      <c r="H7" s="9" t="n">
        <f aca="false">IF(G7="","",COUNTIFS($N:$N,"&gt;="&amp;INT($B7),$N:$N,"&lt;="&amp;INT($C7),$O:$O,G7))</f>
        <v>3</v>
      </c>
      <c r="I7" s="9" t="str">
        <f aca="false">IF($D7&gt;2,$E7+2,"")</f>
        <v/>
      </c>
      <c r="J7" s="9" t="str">
        <f aca="false">IF(I7="","",COUNTIFS($N:$N,"&gt;="&amp;INT($B7),$N:$N,"&lt;="&amp;INT($C7),$O:$O,I7))</f>
        <v/>
      </c>
      <c r="K7" s="9" t="str">
        <f aca="false">IF($D7&gt;3,$E7+3,"")</f>
        <v/>
      </c>
      <c r="L7" s="9" t="str">
        <f aca="false">IF(K7="","",COUNTIFS($N:$N,"&gt;="&amp;INT($B7),$N:$N,"&lt;="&amp;INT($C7),$O:$O,K7))</f>
        <v/>
      </c>
      <c r="N7" s="10" t="n">
        <v>43997</v>
      </c>
      <c r="O7" s="3" t="n">
        <f aca="false">TEXT(N7,"ww")*1</f>
        <v>25</v>
      </c>
    </row>
    <row r="8" customFormat="false" ht="13.8" hidden="false" customHeight="false" outlineLevel="0" collapsed="false">
      <c r="B8" s="8" t="n">
        <v>44004.5416666667</v>
      </c>
      <c r="C8" s="8" t="n">
        <v>44005.1715277778</v>
      </c>
      <c r="D8" s="9" t="n">
        <f aca="true">SUM(INDIRECT("O"&amp;MATCH(INT(C8),N:N,0),1),-INDIRECT("O"&amp;MATCH(INT(B8),N:N,0),1),1)</f>
        <v>1</v>
      </c>
      <c r="E8" s="9" t="n">
        <f aca="true">INDIRECT("O"&amp;MATCH(INT(B8),N:N,0),1)</f>
        <v>26</v>
      </c>
      <c r="F8" s="9" t="n">
        <f aca="false">COUNTIFS($N:$N,"&gt;="&amp;INT($B8),$N:$N,"&lt;="&amp;INT($C8),$O:$O,E8)</f>
        <v>2</v>
      </c>
      <c r="G8" s="9" t="str">
        <f aca="false">IF($D8&gt;1,$E8+1,"")</f>
        <v/>
      </c>
      <c r="H8" s="9" t="str">
        <f aca="false">IF(G8="","",COUNTIFS($N:$N,"&gt;="&amp;INT($B8),$N:$N,"&lt;="&amp;INT($C8),$O:$O,G8))</f>
        <v/>
      </c>
      <c r="I8" s="9" t="str">
        <f aca="false">IF($D8&gt;2,$E8+2,"")</f>
        <v/>
      </c>
      <c r="J8" s="9" t="str">
        <f aca="false">IF(I8="","",COUNTIFS($N:$N,"&gt;="&amp;INT($B8),$N:$N,"&lt;="&amp;INT($C8),$O:$O,I8))</f>
        <v/>
      </c>
      <c r="K8" s="9" t="str">
        <f aca="false">IF($D8&gt;3,$E8+3,"")</f>
        <v/>
      </c>
      <c r="L8" s="9" t="str">
        <f aca="false">IF(K8="","",COUNTIFS($N:$N,"&gt;="&amp;INT($B8),$N:$N,"&lt;="&amp;INT($C8),$O:$O,K8))</f>
        <v/>
      </c>
      <c r="N8" s="10" t="n">
        <v>43998</v>
      </c>
      <c r="O8" s="3" t="n">
        <f aca="false">TEXT(N8,"ww")*1</f>
        <v>25</v>
      </c>
    </row>
    <row r="9" customFormat="false" ht="13.8" hidden="false" customHeight="false" outlineLevel="0" collapsed="false">
      <c r="B9" s="8" t="n">
        <v>44004.5416666667</v>
      </c>
      <c r="C9" s="8" t="n">
        <v>44008.8104166667</v>
      </c>
      <c r="D9" s="9" t="n">
        <f aca="true">SUM(INDIRECT("O"&amp;MATCH(INT(C9),N:N,0),1),-INDIRECT("O"&amp;MATCH(INT(B9),N:N,0),1),1)</f>
        <v>1</v>
      </c>
      <c r="E9" s="9" t="n">
        <f aca="true">INDIRECT("O"&amp;MATCH(INT(B9),N:N,0),1)</f>
        <v>26</v>
      </c>
      <c r="F9" s="9" t="n">
        <f aca="false">COUNTIFS($N:$N,"&gt;="&amp;INT($B9),$N:$N,"&lt;="&amp;INT($C9),$O:$O,E9)</f>
        <v>5</v>
      </c>
      <c r="G9" s="9" t="str">
        <f aca="false">IF($D9&gt;1,$E9+1,"")</f>
        <v/>
      </c>
      <c r="H9" s="9" t="str">
        <f aca="false">IF(G9="","",COUNTIFS($N:$N,"&gt;="&amp;INT($B9),$N:$N,"&lt;="&amp;INT($C9),$O:$O,G9))</f>
        <v/>
      </c>
      <c r="I9" s="9" t="str">
        <f aca="false">IF($D9&gt;2,$E9+2,"")</f>
        <v/>
      </c>
      <c r="J9" s="9" t="str">
        <f aca="false">IF(I9="","",COUNTIFS($N:$N,"&gt;="&amp;INT($B9),$N:$N,"&lt;="&amp;INT($C9),$O:$O,I9))</f>
        <v/>
      </c>
      <c r="K9" s="9" t="str">
        <f aca="false">IF($D9&gt;3,$E9+3,"")</f>
        <v/>
      </c>
      <c r="L9" s="9" t="str">
        <f aca="false">IF(K9="","",COUNTIFS($N:$N,"&gt;="&amp;INT($B9),$N:$N,"&lt;="&amp;INT($C9),$O:$O,K9))</f>
        <v/>
      </c>
      <c r="N9" s="10" t="n">
        <v>43999</v>
      </c>
      <c r="O9" s="3" t="n">
        <f aca="false">TEXT(N9,"ww")*1</f>
        <v>25</v>
      </c>
    </row>
    <row r="10" customFormat="false" ht="13.8" hidden="false" customHeight="false" outlineLevel="0" collapsed="false">
      <c r="B10" s="8" t="n">
        <v>44004.5416666667</v>
      </c>
      <c r="C10" s="8" t="n">
        <v>44011.8680555556</v>
      </c>
      <c r="D10" s="9" t="n">
        <f aca="true">SUM(INDIRECT("O"&amp;MATCH(INT(C10),N:N,0),1),-INDIRECT("O"&amp;MATCH(INT(B10),N:N,0),1),1)</f>
        <v>2</v>
      </c>
      <c r="E10" s="9" t="n">
        <f aca="true">INDIRECT("O"&amp;MATCH(INT(B10),N:N,0),1)</f>
        <v>26</v>
      </c>
      <c r="F10" s="9" t="n">
        <f aca="false">COUNTIFS($N:$N,"&gt;="&amp;INT($B10),$N:$N,"&lt;="&amp;INT($C10),$O:$O,E10)</f>
        <v>7</v>
      </c>
      <c r="G10" s="9" t="n">
        <f aca="false">IF($D10&gt;1,$E10+1,"")</f>
        <v>27</v>
      </c>
      <c r="H10" s="9" t="n">
        <f aca="false">IF(G10="","",COUNTIFS($N:$N,"&gt;="&amp;INT($B10),$N:$N,"&lt;="&amp;INT($C10),$O:$O,G10))</f>
        <v>1</v>
      </c>
      <c r="I10" s="9" t="str">
        <f aca="false">IF($D10&gt;2,$E10+2,"")</f>
        <v/>
      </c>
      <c r="J10" s="9" t="str">
        <f aca="false">IF(I10="","",COUNTIFS($N:$N,"&gt;="&amp;INT($B10),$N:$N,"&lt;="&amp;INT($C10),$O:$O,I10))</f>
        <v/>
      </c>
      <c r="K10" s="9" t="str">
        <f aca="false">IF($D10&gt;3,$E10+3,"")</f>
        <v/>
      </c>
      <c r="L10" s="9" t="str">
        <f aca="false">IF(K10="","",COUNTIFS($N:$N,"&gt;="&amp;INT($B10),$N:$N,"&lt;="&amp;INT($C10),$O:$O,K10))</f>
        <v/>
      </c>
      <c r="N10" s="10" t="n">
        <v>44000</v>
      </c>
      <c r="O10" s="3" t="n">
        <f aca="false">TEXT(N10,"ww")*1</f>
        <v>25</v>
      </c>
    </row>
    <row r="11" customFormat="false" ht="13.8" hidden="false" customHeight="false" outlineLevel="0" collapsed="false">
      <c r="B11" s="8" t="n">
        <v>44004.5416666667</v>
      </c>
      <c r="C11" s="8" t="n">
        <v>44013.1027777778</v>
      </c>
      <c r="D11" s="9" t="n">
        <f aca="true">SUM(INDIRECT("O"&amp;MATCH(INT(C11),N:N,0),1),-INDIRECT("O"&amp;MATCH(INT(B11),N:N,0),1),1)</f>
        <v>2</v>
      </c>
      <c r="E11" s="9" t="n">
        <f aca="true">INDIRECT("O"&amp;MATCH(INT(B11),N:N,0),1)</f>
        <v>26</v>
      </c>
      <c r="F11" s="9" t="n">
        <f aca="false">COUNTIFS($N:$N,"&gt;="&amp;INT($B11),$N:$N,"&lt;="&amp;INT($C11),$O:$O,E11)</f>
        <v>7</v>
      </c>
      <c r="G11" s="9" t="n">
        <f aca="false">IF($D11&gt;1,$E11+1,"")</f>
        <v>27</v>
      </c>
      <c r="H11" s="9" t="n">
        <f aca="false">IF(G11="","",COUNTIFS($N:$N,"&gt;="&amp;INT($B11),$N:$N,"&lt;="&amp;INT($C11),$O:$O,G11))</f>
        <v>3</v>
      </c>
      <c r="I11" s="9" t="str">
        <f aca="false">IF($D11&gt;2,$E11+2,"")</f>
        <v/>
      </c>
      <c r="J11" s="9" t="str">
        <f aca="false">IF(I11="","",COUNTIFS($N:$N,"&gt;="&amp;INT($B11),$N:$N,"&lt;="&amp;INT($C11),$O:$O,I11))</f>
        <v/>
      </c>
      <c r="K11" s="9" t="str">
        <f aca="false">IF($D11&gt;3,$E11+3,"")</f>
        <v/>
      </c>
      <c r="L11" s="9" t="str">
        <f aca="false">IF(K11="","",COUNTIFS($N:$N,"&gt;="&amp;INT($B11),$N:$N,"&lt;="&amp;INT($C11),$O:$O,K11))</f>
        <v/>
      </c>
      <c r="N11" s="10" t="n">
        <v>44001</v>
      </c>
      <c r="O11" s="3" t="n">
        <f aca="false">TEXT(N11,"ww")*1</f>
        <v>25</v>
      </c>
    </row>
    <row r="12" customFormat="false" ht="13.8" hidden="false" customHeight="false" outlineLevel="0" collapsed="false">
      <c r="B12" s="8" t="n">
        <v>44004.7083333333</v>
      </c>
      <c r="C12" s="8" t="n">
        <v>44006.5333333333</v>
      </c>
      <c r="D12" s="9" t="n">
        <f aca="true">SUM(INDIRECT("O"&amp;MATCH(INT(C12),N:N,0),1),-INDIRECT("O"&amp;MATCH(INT(B12),N:N,0),1),1)</f>
        <v>1</v>
      </c>
      <c r="E12" s="9" t="n">
        <f aca="true">INDIRECT("O"&amp;MATCH(INT(B12),N:N,0),1)</f>
        <v>26</v>
      </c>
      <c r="F12" s="9" t="n">
        <f aca="false">COUNTIFS($N:$N,"&gt;="&amp;INT($B12),$N:$N,"&lt;="&amp;INT($C12),$O:$O,E12)</f>
        <v>3</v>
      </c>
      <c r="G12" s="9" t="str">
        <f aca="false">IF($D12&gt;1,$E12+1,"")</f>
        <v/>
      </c>
      <c r="H12" s="9" t="str">
        <f aca="false">IF(G12="","",COUNTIFS($N:$N,"&gt;="&amp;INT($B12),$N:$N,"&lt;="&amp;INT($C12),$O:$O,G12))</f>
        <v/>
      </c>
      <c r="I12" s="9" t="str">
        <f aca="false">IF($D12&gt;2,$E12+2,"")</f>
        <v/>
      </c>
      <c r="J12" s="9" t="str">
        <f aca="false">IF(I12="","",COUNTIFS($N:$N,"&gt;="&amp;INT($B12),$N:$N,"&lt;="&amp;INT($C12),$O:$O,I12))</f>
        <v/>
      </c>
      <c r="K12" s="9" t="str">
        <f aca="false">IF($D12&gt;3,$E12+3,"")</f>
        <v/>
      </c>
      <c r="L12" s="9" t="str">
        <f aca="false">IF(K12="","",COUNTIFS($N:$N,"&gt;="&amp;INT($B12),$N:$N,"&lt;="&amp;INT($C12),$O:$O,K12))</f>
        <v/>
      </c>
      <c r="N12" s="10" t="n">
        <v>44002</v>
      </c>
      <c r="O12" s="3" t="n">
        <f aca="false">TEXT(N12,"ww")*1</f>
        <v>25</v>
      </c>
    </row>
    <row r="13" customFormat="false" ht="13.8" hidden="false" customHeight="false" outlineLevel="0" collapsed="false">
      <c r="B13" s="8" t="n">
        <v>44005.25</v>
      </c>
      <c r="C13" s="8" t="n">
        <v>44006.2506944444</v>
      </c>
      <c r="D13" s="9" t="n">
        <f aca="true">SUM(INDIRECT("O"&amp;MATCH(INT(C13),N:N,0),1),-INDIRECT("O"&amp;MATCH(INT(B13),N:N,0),1),1)</f>
        <v>1</v>
      </c>
      <c r="E13" s="9" t="n">
        <f aca="true">INDIRECT("O"&amp;MATCH(INT(B13),N:N,0),1)</f>
        <v>26</v>
      </c>
      <c r="F13" s="9" t="n">
        <f aca="false">COUNTIFS($N:$N,"&gt;="&amp;INT($B13),$N:$N,"&lt;="&amp;INT($C13),$O:$O,E13)</f>
        <v>2</v>
      </c>
      <c r="G13" s="9" t="str">
        <f aca="false">IF($D13&gt;1,$E13+1,"")</f>
        <v/>
      </c>
      <c r="H13" s="9" t="str">
        <f aca="false">IF(G13="","",COUNTIFS($N:$N,"&gt;="&amp;INT($B13),$N:$N,"&lt;="&amp;INT($C13),$O:$O,G13))</f>
        <v/>
      </c>
      <c r="I13" s="9" t="str">
        <f aca="false">IF($D13&gt;2,$E13+2,"")</f>
        <v/>
      </c>
      <c r="J13" s="9" t="str">
        <f aca="false">IF(I13="","",COUNTIFS($N:$N,"&gt;="&amp;INT($B13),$N:$N,"&lt;="&amp;INT($C13),$O:$O,I13))</f>
        <v/>
      </c>
      <c r="K13" s="9" t="str">
        <f aca="false">IF($D13&gt;3,$E13+3,"")</f>
        <v/>
      </c>
      <c r="L13" s="9" t="str">
        <f aca="false">IF(K13="","",COUNTIFS($N:$N,"&gt;="&amp;INT($B13),$N:$N,"&lt;="&amp;INT($C13),$O:$O,K13))</f>
        <v/>
      </c>
      <c r="N13" s="10" t="n">
        <v>44003</v>
      </c>
      <c r="O13" s="3" t="n">
        <f aca="false">TEXT(N13,"ww")*1</f>
        <v>25</v>
      </c>
    </row>
    <row r="14" customFormat="false" ht="13.8" hidden="false" customHeight="false" outlineLevel="0" collapsed="false">
      <c r="B14" s="8" t="n">
        <v>44006.5416666667</v>
      </c>
      <c r="C14" s="8" t="n">
        <v>44006.9083333333</v>
      </c>
      <c r="D14" s="9" t="n">
        <f aca="true">SUM(INDIRECT("O"&amp;MATCH(INT(C14),N:N,0),1),-INDIRECT("O"&amp;MATCH(INT(B14),N:N,0),1),1)</f>
        <v>1</v>
      </c>
      <c r="E14" s="9" t="n">
        <f aca="true">INDIRECT("O"&amp;MATCH(INT(B14),N:N,0),1)</f>
        <v>26</v>
      </c>
      <c r="F14" s="9" t="n">
        <f aca="false">COUNTIFS($N:$N,"&gt;="&amp;INT($B14),$N:$N,"&lt;="&amp;INT($C14),$O:$O,E14)</f>
        <v>1</v>
      </c>
      <c r="G14" s="9" t="str">
        <f aca="false">IF($D14&gt;1,$E14+1,"")</f>
        <v/>
      </c>
      <c r="H14" s="9" t="str">
        <f aca="false">IF(G14="","",COUNTIFS($N:$N,"&gt;="&amp;INT($B14),$N:$N,"&lt;="&amp;INT($C14),$O:$O,G14))</f>
        <v/>
      </c>
      <c r="I14" s="9" t="str">
        <f aca="false">IF($D14&gt;2,$E14+2,"")</f>
        <v/>
      </c>
      <c r="J14" s="9" t="str">
        <f aca="false">IF(I14="","",COUNTIFS($N:$N,"&gt;="&amp;INT($B14),$N:$N,"&lt;="&amp;INT($C14),$O:$O,I14))</f>
        <v/>
      </c>
      <c r="K14" s="9" t="str">
        <f aca="false">IF($D14&gt;3,$E14+3,"")</f>
        <v/>
      </c>
      <c r="L14" s="9" t="str">
        <f aca="false">IF(K14="","",COUNTIFS($N:$N,"&gt;="&amp;INT($B14),$N:$N,"&lt;="&amp;INT($C14),$O:$O,K14))</f>
        <v/>
      </c>
      <c r="N14" s="10" t="n">
        <v>44004</v>
      </c>
      <c r="O14" s="3" t="n">
        <f aca="false">TEXT(N14,"ww")*1</f>
        <v>26</v>
      </c>
    </row>
    <row r="15" customFormat="false" ht="13.8" hidden="false" customHeight="false" outlineLevel="0" collapsed="false">
      <c r="B15" s="8" t="n">
        <v>44006.5416666667</v>
      </c>
      <c r="C15" s="8" t="n">
        <v>44021.5618055556</v>
      </c>
      <c r="D15" s="9" t="n">
        <f aca="true">SUM(INDIRECT("O"&amp;MATCH(INT(C15),N:N,0),1),-INDIRECT("O"&amp;MATCH(INT(B15),N:N,0),1),1)</f>
        <v>3</v>
      </c>
      <c r="E15" s="9" t="n">
        <f aca="true">INDIRECT("O"&amp;MATCH(INT(B15),N:N,0),1)</f>
        <v>26</v>
      </c>
      <c r="F15" s="9" t="n">
        <f aca="false">COUNTIFS($N:$N,"&gt;="&amp;INT($B15),$N:$N,"&lt;="&amp;INT($C15),$O:$O,E15)</f>
        <v>5</v>
      </c>
      <c r="G15" s="9" t="n">
        <f aca="false">IF($D15&gt;1,$E15+1,"")</f>
        <v>27</v>
      </c>
      <c r="H15" s="9" t="n">
        <f aca="false">IF(G15="","",COUNTIFS($N:$N,"&gt;="&amp;INT($B15),$N:$N,"&lt;="&amp;INT($C15),$O:$O,G15))</f>
        <v>7</v>
      </c>
      <c r="I15" s="9" t="n">
        <f aca="false">IF($D15&gt;2,$E15+2,"")</f>
        <v>28</v>
      </c>
      <c r="J15" s="9" t="n">
        <f aca="false">IF(I15="","",COUNTIFS($N:$N,"&gt;="&amp;INT($B15),$N:$N,"&lt;="&amp;INT($C15),$O:$O,I15))</f>
        <v>4</v>
      </c>
      <c r="K15" s="9" t="str">
        <f aca="false">IF($D15&gt;3,$E15+3,"")</f>
        <v/>
      </c>
      <c r="L15" s="9" t="str">
        <f aca="false">IF(K15="","",COUNTIFS($N:$N,"&gt;="&amp;INT($B15),$N:$N,"&lt;="&amp;INT($C15),$O:$O,K15))</f>
        <v/>
      </c>
      <c r="N15" s="10" t="n">
        <v>44005</v>
      </c>
      <c r="O15" s="3" t="n">
        <f aca="false">TEXT(N15,"ww")*1</f>
        <v>26</v>
      </c>
    </row>
    <row r="16" customFormat="false" ht="13.8" hidden="false" customHeight="false" outlineLevel="0" collapsed="false">
      <c r="B16" s="8" t="n">
        <v>44006.5833333333</v>
      </c>
      <c r="C16" s="8" t="n">
        <v>44006.7625</v>
      </c>
      <c r="D16" s="9" t="n">
        <f aca="true">SUM(INDIRECT("O"&amp;MATCH(INT(C16),N:N,0),1),-INDIRECT("O"&amp;MATCH(INT(B16),N:N,0),1),1)</f>
        <v>1</v>
      </c>
      <c r="E16" s="9" t="n">
        <f aca="true">INDIRECT("O"&amp;MATCH(INT(B16),N:N,0),1)</f>
        <v>26</v>
      </c>
      <c r="F16" s="9" t="n">
        <f aca="false">COUNTIFS($N:$N,"&gt;="&amp;INT($B16),$N:$N,"&lt;="&amp;INT($C16),$O:$O,E16)</f>
        <v>1</v>
      </c>
      <c r="G16" s="9" t="str">
        <f aca="false">IF($D16&gt;1,$E16+1,"")</f>
        <v/>
      </c>
      <c r="H16" s="9" t="str">
        <f aca="false">IF(G16="","",COUNTIFS($N:$N,"&gt;="&amp;INT($B16),$N:$N,"&lt;="&amp;INT($C16),$O:$O,G16))</f>
        <v/>
      </c>
      <c r="I16" s="9" t="str">
        <f aca="false">IF($D16&gt;2,$E16+2,"")</f>
        <v/>
      </c>
      <c r="J16" s="9" t="str">
        <f aca="false">IF(I16="","",COUNTIFS($N:$N,"&gt;="&amp;INT($B16),$N:$N,"&lt;="&amp;INT($C16),$O:$O,I16))</f>
        <v/>
      </c>
      <c r="K16" s="9" t="str">
        <f aca="false">IF($D16&gt;3,$E16+3,"")</f>
        <v/>
      </c>
      <c r="L16" s="9" t="str">
        <f aca="false">IF(K16="","",COUNTIFS($N:$N,"&gt;="&amp;INT($B16),$N:$N,"&lt;="&amp;INT($C16),$O:$O,K16))</f>
        <v/>
      </c>
      <c r="N16" s="10" t="n">
        <v>44006</v>
      </c>
      <c r="O16" s="3" t="n">
        <f aca="false">TEXT(N16,"ww")*1</f>
        <v>26</v>
      </c>
    </row>
    <row r="17" customFormat="false" ht="13.8" hidden="false" customHeight="false" outlineLevel="0" collapsed="false">
      <c r="B17" s="8" t="n">
        <v>44006.7666666667</v>
      </c>
      <c r="C17" s="8" t="n">
        <v>44006.9729166667</v>
      </c>
      <c r="D17" s="9" t="n">
        <f aca="true">SUM(INDIRECT("O"&amp;MATCH(INT(C17),N:N,0),1),-INDIRECT("O"&amp;MATCH(INT(B17),N:N,0),1),1)</f>
        <v>1</v>
      </c>
      <c r="E17" s="9" t="n">
        <f aca="true">INDIRECT("O"&amp;MATCH(INT(B17),N:N,0),1)</f>
        <v>26</v>
      </c>
      <c r="F17" s="9" t="n">
        <f aca="false">COUNTIFS($N:$N,"&gt;="&amp;INT($B17),$N:$N,"&lt;="&amp;INT($C17),$O:$O,E17)</f>
        <v>1</v>
      </c>
      <c r="G17" s="9" t="str">
        <f aca="false">IF($D17&gt;1,$E17+1,"")</f>
        <v/>
      </c>
      <c r="H17" s="9" t="str">
        <f aca="false">IF(G17="","",COUNTIFS($N:$N,"&gt;="&amp;INT($B17),$N:$N,"&lt;="&amp;INT($C17),$O:$O,G17))</f>
        <v/>
      </c>
      <c r="I17" s="9" t="str">
        <f aca="false">IF($D17&gt;2,$E17+2,"")</f>
        <v/>
      </c>
      <c r="J17" s="9" t="str">
        <f aca="false">IF(I17="","",COUNTIFS($N:$N,"&gt;="&amp;INT($B17),$N:$N,"&lt;="&amp;INT($C17),$O:$O,I17))</f>
        <v/>
      </c>
      <c r="K17" s="9" t="str">
        <f aca="false">IF($D17&gt;3,$E17+3,"")</f>
        <v/>
      </c>
      <c r="L17" s="9" t="str">
        <f aca="false">IF(K17="","",COUNTIFS($N:$N,"&gt;="&amp;INT($B17),$N:$N,"&lt;="&amp;INT($C17),$O:$O,K17))</f>
        <v/>
      </c>
      <c r="N17" s="10" t="n">
        <v>44007</v>
      </c>
      <c r="O17" s="3" t="n">
        <f aca="false">TEXT(N17,"ww")*1</f>
        <v>26</v>
      </c>
    </row>
    <row r="18" customFormat="false" ht="13.8" hidden="false" customHeight="false" outlineLevel="0" collapsed="false">
      <c r="B18" s="8" t="n">
        <v>44007</v>
      </c>
      <c r="C18" s="8" t="n">
        <v>44007.3972222222</v>
      </c>
      <c r="D18" s="9" t="n">
        <f aca="true">SUM(INDIRECT("O"&amp;MATCH(INT(C18),N:N,0),1),-INDIRECT("O"&amp;MATCH(INT(B18),N:N,0),1),1)</f>
        <v>1</v>
      </c>
      <c r="E18" s="9" t="n">
        <f aca="true">INDIRECT("O"&amp;MATCH(INT(B18),N:N,0),1)</f>
        <v>26</v>
      </c>
      <c r="F18" s="9" t="n">
        <f aca="false">COUNTIFS($N:$N,"&gt;="&amp;INT($B18),$N:$N,"&lt;="&amp;INT($C18),$O:$O,E18)</f>
        <v>1</v>
      </c>
      <c r="G18" s="9" t="str">
        <f aca="false">IF($D18&gt;1,$E18+1,"")</f>
        <v/>
      </c>
      <c r="H18" s="9" t="str">
        <f aca="false">IF(G18="","",COUNTIFS($N:$N,"&gt;="&amp;INT($B18),$N:$N,"&lt;="&amp;INT($C18),$O:$O,G18))</f>
        <v/>
      </c>
      <c r="I18" s="9" t="str">
        <f aca="false">IF($D18&gt;2,$E18+2,"")</f>
        <v/>
      </c>
      <c r="J18" s="9" t="str">
        <f aca="false">IF(I18="","",COUNTIFS($N:$N,"&gt;="&amp;INT($B18),$N:$N,"&lt;="&amp;INT($C18),$O:$O,I18))</f>
        <v/>
      </c>
      <c r="K18" s="9" t="str">
        <f aca="false">IF($D18&gt;3,$E18+3,"")</f>
        <v/>
      </c>
      <c r="L18" s="9" t="str">
        <f aca="false">IF(K18="","",COUNTIFS($N:$N,"&gt;="&amp;INT($B18),$N:$N,"&lt;="&amp;INT($C18),$O:$O,K18))</f>
        <v/>
      </c>
      <c r="N18" s="10" t="n">
        <v>44008</v>
      </c>
      <c r="O18" s="3" t="n">
        <f aca="false">TEXT(N18,"ww")*1</f>
        <v>26</v>
      </c>
    </row>
    <row r="19" customFormat="false" ht="13.8" hidden="false" customHeight="false" outlineLevel="0" collapsed="false">
      <c r="B19" s="8" t="n">
        <v>44007</v>
      </c>
      <c r="C19" s="8" t="n">
        <v>44007.5861111111</v>
      </c>
      <c r="D19" s="9" t="n">
        <f aca="true">SUM(INDIRECT("O"&amp;MATCH(INT(C19),N:N,0),1),-INDIRECT("O"&amp;MATCH(INT(B19),N:N,0),1),1)</f>
        <v>1</v>
      </c>
      <c r="E19" s="9" t="n">
        <f aca="true">INDIRECT("O"&amp;MATCH(INT(B19),N:N,0),1)</f>
        <v>26</v>
      </c>
      <c r="F19" s="9" t="n">
        <f aca="false">COUNTIFS($N:$N,"&gt;="&amp;INT($B19),$N:$N,"&lt;="&amp;INT($C19),$O:$O,E19)</f>
        <v>1</v>
      </c>
      <c r="G19" s="9" t="str">
        <f aca="false">IF($D19&gt;1,$E19+1,"")</f>
        <v/>
      </c>
      <c r="H19" s="9" t="str">
        <f aca="false">IF(G19="","",COUNTIFS($N:$N,"&gt;="&amp;INT($B19),$N:$N,"&lt;="&amp;INT($C19),$O:$O,G19))</f>
        <v/>
      </c>
      <c r="I19" s="9" t="str">
        <f aca="false">IF($D19&gt;2,$E19+2,"")</f>
        <v/>
      </c>
      <c r="J19" s="9" t="str">
        <f aca="false">IF(I19="","",COUNTIFS($N:$N,"&gt;="&amp;INT($B19),$N:$N,"&lt;="&amp;INT($C19),$O:$O,I19))</f>
        <v/>
      </c>
      <c r="K19" s="9" t="str">
        <f aca="false">IF($D19&gt;3,$E19+3,"")</f>
        <v/>
      </c>
      <c r="L19" s="9" t="str">
        <f aca="false">IF(K19="","",COUNTIFS($N:$N,"&gt;="&amp;INT($B19),$N:$N,"&lt;="&amp;INT($C19),$O:$O,K19))</f>
        <v/>
      </c>
      <c r="N19" s="10" t="n">
        <v>44009</v>
      </c>
      <c r="O19" s="3" t="n">
        <f aca="false">TEXT(N19,"ww")*1</f>
        <v>26</v>
      </c>
    </row>
    <row r="20" customFormat="false" ht="13.8" hidden="false" customHeight="false" outlineLevel="0" collapsed="false">
      <c r="B20" s="8" t="n">
        <v>44007.5416666667</v>
      </c>
      <c r="C20" s="8" t="n">
        <v>44008.0965277778</v>
      </c>
      <c r="D20" s="9" t="n">
        <f aca="true">SUM(INDIRECT("O"&amp;MATCH(INT(C20),N:N,0),1),-INDIRECT("O"&amp;MATCH(INT(B20),N:N,0),1),1)</f>
        <v>1</v>
      </c>
      <c r="E20" s="9" t="n">
        <f aca="true">INDIRECT("O"&amp;MATCH(INT(B20),N:N,0),1)</f>
        <v>26</v>
      </c>
      <c r="F20" s="9" t="n">
        <f aca="false">COUNTIFS($N:$N,"&gt;="&amp;INT($B20),$N:$N,"&lt;="&amp;INT($C20),$O:$O,E20)</f>
        <v>2</v>
      </c>
      <c r="G20" s="9" t="str">
        <f aca="false">IF($D20&gt;1,$E20+1,"")</f>
        <v/>
      </c>
      <c r="H20" s="9" t="str">
        <f aca="false">IF(G20="","",COUNTIFS($N:$N,"&gt;="&amp;INT($B20),$N:$N,"&lt;="&amp;INT($C20),$O:$O,G20))</f>
        <v/>
      </c>
      <c r="I20" s="9" t="str">
        <f aca="false">IF($D20&gt;2,$E20+2,"")</f>
        <v/>
      </c>
      <c r="J20" s="9" t="str">
        <f aca="false">IF(I20="","",COUNTIFS($N:$N,"&gt;="&amp;INT($B20),$N:$N,"&lt;="&amp;INT($C20),$O:$O,I20))</f>
        <v/>
      </c>
      <c r="K20" s="9" t="str">
        <f aca="false">IF($D20&gt;3,$E20+3,"")</f>
        <v/>
      </c>
      <c r="L20" s="9" t="str">
        <f aca="false">IF(K20="","",COUNTIFS($N:$N,"&gt;="&amp;INT($B20),$N:$N,"&lt;="&amp;INT($C20),$O:$O,K20))</f>
        <v/>
      </c>
      <c r="N20" s="10" t="n">
        <v>44010</v>
      </c>
      <c r="O20" s="3" t="n">
        <f aca="false">TEXT(N20,"ww")*1</f>
        <v>26</v>
      </c>
    </row>
    <row r="21" customFormat="false" ht="13.8" hidden="false" customHeight="false" outlineLevel="0" collapsed="false">
      <c r="B21" s="8" t="n">
        <v>44007.6666666667</v>
      </c>
      <c r="C21" s="8" t="n">
        <v>44008.2569444444</v>
      </c>
      <c r="D21" s="9" t="n">
        <f aca="true">SUM(INDIRECT("O"&amp;MATCH(INT(C21),N:N,0),1),-INDIRECT("O"&amp;MATCH(INT(B21),N:N,0),1),1)</f>
        <v>1</v>
      </c>
      <c r="E21" s="9" t="n">
        <f aca="true">INDIRECT("O"&amp;MATCH(INT(B21),N:N,0),1)</f>
        <v>26</v>
      </c>
      <c r="F21" s="9" t="n">
        <f aca="false">COUNTIFS($N:$N,"&gt;="&amp;INT($B21),$N:$N,"&lt;="&amp;INT($C21),$O:$O,E21)</f>
        <v>2</v>
      </c>
      <c r="G21" s="9" t="str">
        <f aca="false">IF($D21&gt;1,$E21+1,"")</f>
        <v/>
      </c>
      <c r="H21" s="9" t="str">
        <f aca="false">IF(G21="","",COUNTIFS($N:$N,"&gt;="&amp;INT($B21),$N:$N,"&lt;="&amp;INT($C21),$O:$O,G21))</f>
        <v/>
      </c>
      <c r="I21" s="9" t="str">
        <f aca="false">IF($D21&gt;2,$E21+2,"")</f>
        <v/>
      </c>
      <c r="J21" s="9" t="str">
        <f aca="false">IF(I21="","",COUNTIFS($N:$N,"&gt;="&amp;INT($B21),$N:$N,"&lt;="&amp;INT($C21),$O:$O,I21))</f>
        <v/>
      </c>
      <c r="K21" s="9" t="str">
        <f aca="false">IF($D21&gt;3,$E21+3,"")</f>
        <v/>
      </c>
      <c r="L21" s="9" t="str">
        <f aca="false">IF(K21="","",COUNTIFS($N:$N,"&gt;="&amp;INT($B21),$N:$N,"&lt;="&amp;INT($C21),$O:$O,K21))</f>
        <v/>
      </c>
      <c r="N21" s="10" t="n">
        <v>44011</v>
      </c>
      <c r="O21" s="3" t="n">
        <f aca="false">TEXT(N21,"ww")*1</f>
        <v>27</v>
      </c>
    </row>
    <row r="22" customFormat="false" ht="13.8" hidden="false" customHeight="false" outlineLevel="0" collapsed="false">
      <c r="B22" s="8" t="n">
        <v>44008.2083333333</v>
      </c>
      <c r="C22" s="8" t="n">
        <v>44008.4006944444</v>
      </c>
      <c r="D22" s="9" t="n">
        <f aca="true">SUM(INDIRECT("O"&amp;MATCH(INT(C22),N:N,0),1),-INDIRECT("O"&amp;MATCH(INT(B22),N:N,0),1),1)</f>
        <v>1</v>
      </c>
      <c r="E22" s="9" t="n">
        <f aca="true">INDIRECT("O"&amp;MATCH(INT(B22),N:N,0),1)</f>
        <v>26</v>
      </c>
      <c r="F22" s="9" t="n">
        <f aca="false">COUNTIFS($N:$N,"&gt;="&amp;INT($B22),$N:$N,"&lt;="&amp;INT($C22),$O:$O,E22)</f>
        <v>1</v>
      </c>
      <c r="G22" s="9" t="str">
        <f aca="false">IF($D22&gt;1,$E22+1,"")</f>
        <v/>
      </c>
      <c r="H22" s="9" t="str">
        <f aca="false">IF(G22="","",COUNTIFS($N:$N,"&gt;="&amp;INT($B22),$N:$N,"&lt;="&amp;INT($C22),$O:$O,G22))</f>
        <v/>
      </c>
      <c r="I22" s="9" t="str">
        <f aca="false">IF($D22&gt;2,$E22+2,"")</f>
        <v/>
      </c>
      <c r="J22" s="9" t="str">
        <f aca="false">IF(I22="","",COUNTIFS($N:$N,"&gt;="&amp;INT($B22),$N:$N,"&lt;="&amp;INT($C22),$O:$O,I22))</f>
        <v/>
      </c>
      <c r="K22" s="9" t="str">
        <f aca="false">IF($D22&gt;3,$E22+3,"")</f>
        <v/>
      </c>
      <c r="L22" s="9" t="str">
        <f aca="false">IF(K22="","",COUNTIFS($N:$N,"&gt;="&amp;INT($B22),$N:$N,"&lt;="&amp;INT($C22),$O:$O,K22))</f>
        <v/>
      </c>
      <c r="N22" s="10" t="n">
        <v>44012</v>
      </c>
      <c r="O22" s="3" t="n">
        <f aca="false">TEXT(N22,"ww")*1</f>
        <v>27</v>
      </c>
    </row>
    <row r="23" customFormat="false" ht="13.8" hidden="false" customHeight="false" outlineLevel="0" collapsed="false">
      <c r="B23" s="8" t="n">
        <v>44008.2083333333</v>
      </c>
      <c r="C23" s="8" t="n">
        <v>44008.7326388889</v>
      </c>
      <c r="D23" s="9" t="n">
        <f aca="true">SUM(INDIRECT("O"&amp;MATCH(INT(C23),N:N,0),1),-INDIRECT("O"&amp;MATCH(INT(B23),N:N,0),1),1)</f>
        <v>1</v>
      </c>
      <c r="E23" s="9" t="n">
        <f aca="true">INDIRECT("O"&amp;MATCH(INT(B23),N:N,0),1)</f>
        <v>26</v>
      </c>
      <c r="F23" s="9" t="n">
        <f aca="false">COUNTIFS($N:$N,"&gt;="&amp;INT($B23),$N:$N,"&lt;="&amp;INT($C23),$O:$O,E23)</f>
        <v>1</v>
      </c>
      <c r="G23" s="9" t="str">
        <f aca="false">IF($D23&gt;1,$E23+1,"")</f>
        <v/>
      </c>
      <c r="H23" s="9" t="str">
        <f aca="false">IF(G23="","",COUNTIFS($N:$N,"&gt;="&amp;INT($B23),$N:$N,"&lt;="&amp;INT($C23),$O:$O,G23))</f>
        <v/>
      </c>
      <c r="I23" s="9" t="str">
        <f aca="false">IF($D23&gt;2,$E23+2,"")</f>
        <v/>
      </c>
      <c r="J23" s="9" t="str">
        <f aca="false">IF(I23="","",COUNTIFS($N:$N,"&gt;="&amp;INT($B23),$N:$N,"&lt;="&amp;INT($C23),$O:$O,I23))</f>
        <v/>
      </c>
      <c r="K23" s="9" t="str">
        <f aca="false">IF($D23&gt;3,$E23+3,"")</f>
        <v/>
      </c>
      <c r="L23" s="9" t="str">
        <f aca="false">IF(K23="","",COUNTIFS($N:$N,"&gt;="&amp;INT($B23),$N:$N,"&lt;="&amp;INT($C23),$O:$O,K23))</f>
        <v/>
      </c>
      <c r="N23" s="10" t="n">
        <v>44013</v>
      </c>
      <c r="O23" s="3" t="n">
        <f aca="false">TEXT(N23,"ww")*1</f>
        <v>27</v>
      </c>
    </row>
    <row r="24" customFormat="false" ht="13.8" hidden="false" customHeight="false" outlineLevel="0" collapsed="false">
      <c r="B24" s="8" t="n">
        <v>44008.2986111111</v>
      </c>
      <c r="C24" s="8" t="n">
        <v>44008.6270833333</v>
      </c>
      <c r="D24" s="9" t="n">
        <f aca="true">SUM(INDIRECT("O"&amp;MATCH(INT(C24),N:N,0),1),-INDIRECT("O"&amp;MATCH(INT(B24),N:N,0),1),1)</f>
        <v>1</v>
      </c>
      <c r="E24" s="9" t="n">
        <f aca="true">INDIRECT("O"&amp;MATCH(INT(B24),N:N,0),1)</f>
        <v>26</v>
      </c>
      <c r="F24" s="9" t="n">
        <f aca="false">COUNTIFS($N:$N,"&gt;="&amp;INT($B24),$N:$N,"&lt;="&amp;INT($C24),$O:$O,E24)</f>
        <v>1</v>
      </c>
      <c r="G24" s="9" t="str">
        <f aca="false">IF($D24&gt;1,$E24+1,"")</f>
        <v/>
      </c>
      <c r="H24" s="9" t="str">
        <f aca="false">IF(G24="","",COUNTIFS($N:$N,"&gt;="&amp;INT($B24),$N:$N,"&lt;="&amp;INT($C24),$O:$O,G24))</f>
        <v/>
      </c>
      <c r="I24" s="9" t="str">
        <f aca="false">IF($D24&gt;2,$E24+2,"")</f>
        <v/>
      </c>
      <c r="J24" s="9" t="str">
        <f aca="false">IF(I24="","",COUNTIFS($N:$N,"&gt;="&amp;INT($B24),$N:$N,"&lt;="&amp;INT($C24),$O:$O,I24))</f>
        <v/>
      </c>
      <c r="K24" s="9" t="str">
        <f aca="false">IF($D24&gt;3,$E24+3,"")</f>
        <v/>
      </c>
      <c r="L24" s="9" t="str">
        <f aca="false">IF(K24="","",COUNTIFS($N:$N,"&gt;="&amp;INT($B24),$N:$N,"&lt;="&amp;INT($C24),$O:$O,K24))</f>
        <v/>
      </c>
      <c r="N24" s="10" t="n">
        <v>44014</v>
      </c>
      <c r="O24" s="3" t="n">
        <f aca="false">TEXT(N24,"ww")*1</f>
        <v>27</v>
      </c>
    </row>
    <row r="25" customFormat="false" ht="13.8" hidden="false" customHeight="false" outlineLevel="0" collapsed="false">
      <c r="B25" s="8" t="n">
        <v>44008.5416666667</v>
      </c>
      <c r="C25" s="8" t="n">
        <v>44008.6763888889</v>
      </c>
      <c r="D25" s="9" t="n">
        <f aca="true">SUM(INDIRECT("O"&amp;MATCH(INT(C25),N:N,0),1),-INDIRECT("O"&amp;MATCH(INT(B25),N:N,0),1),1)</f>
        <v>1</v>
      </c>
      <c r="E25" s="9" t="n">
        <f aca="true">INDIRECT("O"&amp;MATCH(INT(B25),N:N,0),1)</f>
        <v>26</v>
      </c>
      <c r="F25" s="9" t="n">
        <f aca="false">COUNTIFS($N:$N,"&gt;="&amp;INT($B25),$N:$N,"&lt;="&amp;INT($C25),$O:$O,E25)</f>
        <v>1</v>
      </c>
      <c r="G25" s="9" t="str">
        <f aca="false">IF($D25&gt;1,$E25+1,"")</f>
        <v/>
      </c>
      <c r="H25" s="9" t="str">
        <f aca="false">IF(G25="","",COUNTIFS($N:$N,"&gt;="&amp;INT($B25),$N:$N,"&lt;="&amp;INT($C25),$O:$O,G25))</f>
        <v/>
      </c>
      <c r="I25" s="9" t="str">
        <f aca="false">IF($D25&gt;2,$E25+2,"")</f>
        <v/>
      </c>
      <c r="J25" s="9" t="str">
        <f aca="false">IF(I25="","",COUNTIFS($N:$N,"&gt;="&amp;INT($B25),$N:$N,"&lt;="&amp;INT($C25),$O:$O,I25))</f>
        <v/>
      </c>
      <c r="K25" s="9" t="str">
        <f aca="false">IF($D25&gt;3,$E25+3,"")</f>
        <v/>
      </c>
      <c r="L25" s="9" t="str">
        <f aca="false">IF(K25="","",COUNTIFS($N:$N,"&gt;="&amp;INT($B25),$N:$N,"&lt;="&amp;INT($C25),$O:$O,K25))</f>
        <v/>
      </c>
      <c r="N25" s="10" t="n">
        <v>44015</v>
      </c>
      <c r="O25" s="3" t="n">
        <f aca="false">TEXT(N25,"ww")*1</f>
        <v>27</v>
      </c>
    </row>
    <row r="26" customFormat="false" ht="13.8" hidden="false" customHeight="false" outlineLevel="0" collapsed="false">
      <c r="B26" s="8" t="n">
        <v>44011.5416666667</v>
      </c>
      <c r="C26" s="8" t="n">
        <v>44012.6756944444</v>
      </c>
      <c r="D26" s="9" t="n">
        <f aca="true">SUM(INDIRECT("O"&amp;MATCH(INT(C26),N:N,0),1),-INDIRECT("O"&amp;MATCH(INT(B26),N:N,0),1),1)</f>
        <v>1</v>
      </c>
      <c r="E26" s="9" t="n">
        <f aca="true">INDIRECT("O"&amp;MATCH(INT(B26),N:N,0),1)</f>
        <v>27</v>
      </c>
      <c r="F26" s="9" t="n">
        <f aca="false">COUNTIFS($N:$N,"&gt;="&amp;INT($B26),$N:$N,"&lt;="&amp;INT($C26),$O:$O,E26)</f>
        <v>2</v>
      </c>
      <c r="G26" s="9" t="str">
        <f aca="false">IF($D26&gt;1,$E26+1,"")</f>
        <v/>
      </c>
      <c r="H26" s="9" t="str">
        <f aca="false">IF(G26="","",COUNTIFS($N:$N,"&gt;="&amp;INT($B26),$N:$N,"&lt;="&amp;INT($C26),$O:$O,G26))</f>
        <v/>
      </c>
      <c r="I26" s="9" t="str">
        <f aca="false">IF($D26&gt;2,$E26+2,"")</f>
        <v/>
      </c>
      <c r="J26" s="9" t="str">
        <f aca="false">IF(I26="","",COUNTIFS($N:$N,"&gt;="&amp;INT($B26),$N:$N,"&lt;="&amp;INT($C26),$O:$O,I26))</f>
        <v/>
      </c>
      <c r="K26" s="9" t="str">
        <f aca="false">IF($D26&gt;3,$E26+3,"")</f>
        <v/>
      </c>
      <c r="L26" s="9" t="str">
        <f aca="false">IF(K26="","",COUNTIFS($N:$N,"&gt;="&amp;INT($B26),$N:$N,"&lt;="&amp;INT($C26),$O:$O,K26))</f>
        <v/>
      </c>
      <c r="N26" s="10" t="n">
        <v>44016</v>
      </c>
      <c r="O26" s="3" t="n">
        <f aca="false">TEXT(N26,"ww")*1</f>
        <v>27</v>
      </c>
    </row>
    <row r="27" customFormat="false" ht="13.8" hidden="false" customHeight="false" outlineLevel="0" collapsed="false">
      <c r="B27" s="8" t="n">
        <v>44012.375</v>
      </c>
      <c r="C27" s="8" t="n">
        <v>44013.5479166667</v>
      </c>
      <c r="D27" s="9" t="n">
        <f aca="true">SUM(INDIRECT("O"&amp;MATCH(INT(C27),N:N,0),1),-INDIRECT("O"&amp;MATCH(INT(B27),N:N,0),1),1)</f>
        <v>1</v>
      </c>
      <c r="E27" s="9" t="n">
        <f aca="true">INDIRECT("O"&amp;MATCH(INT(B27),N:N,0),1)</f>
        <v>27</v>
      </c>
      <c r="F27" s="9" t="n">
        <f aca="false">COUNTIFS($N:$N,"&gt;="&amp;INT($B27),$N:$N,"&lt;="&amp;INT($C27),$O:$O,E27)</f>
        <v>2</v>
      </c>
      <c r="G27" s="9" t="str">
        <f aca="false">IF($D27&gt;1,$E27+1,"")</f>
        <v/>
      </c>
      <c r="H27" s="9" t="str">
        <f aca="false">IF(G27="","",COUNTIFS($N:$N,"&gt;="&amp;INT($B27),$N:$N,"&lt;="&amp;INT($C27),$O:$O,G27))</f>
        <v/>
      </c>
      <c r="I27" s="9" t="str">
        <f aca="false">IF($D27&gt;2,$E27+2,"")</f>
        <v/>
      </c>
      <c r="J27" s="9" t="str">
        <f aca="false">IF(I27="","",COUNTIFS($N:$N,"&gt;="&amp;INT($B27),$N:$N,"&lt;="&amp;INT($C27),$O:$O,I27))</f>
        <v/>
      </c>
      <c r="K27" s="9" t="str">
        <f aca="false">IF($D27&gt;3,$E27+3,"")</f>
        <v/>
      </c>
      <c r="L27" s="9" t="str">
        <f aca="false">IF(K27="","",COUNTIFS($N:$N,"&gt;="&amp;INT($B27),$N:$N,"&lt;="&amp;INT($C27),$O:$O,K27))</f>
        <v/>
      </c>
      <c r="N27" s="10" t="n">
        <v>44017</v>
      </c>
      <c r="O27" s="3" t="n">
        <f aca="false">TEXT(N27,"ww")*1</f>
        <v>27</v>
      </c>
    </row>
    <row r="28" customFormat="false" ht="13.8" hidden="false" customHeight="false" outlineLevel="0" collapsed="false">
      <c r="B28" s="8" t="n">
        <v>44012.5416666667</v>
      </c>
      <c r="C28" s="8" t="n">
        <v>44012.8236111111</v>
      </c>
      <c r="D28" s="9" t="n">
        <f aca="true">SUM(INDIRECT("O"&amp;MATCH(INT(C28),N:N,0),1),-INDIRECT("O"&amp;MATCH(INT(B28),N:N,0),1),1)</f>
        <v>1</v>
      </c>
      <c r="E28" s="9" t="n">
        <f aca="true">INDIRECT("O"&amp;MATCH(INT(B28),N:N,0),1)</f>
        <v>27</v>
      </c>
      <c r="F28" s="9" t="n">
        <f aca="false">COUNTIFS($N:$N,"&gt;="&amp;INT($B28),$N:$N,"&lt;="&amp;INT($C28),$O:$O,E28)</f>
        <v>1</v>
      </c>
      <c r="G28" s="9" t="str">
        <f aca="false">IF($D28&gt;1,$E28+1,"")</f>
        <v/>
      </c>
      <c r="H28" s="9" t="str">
        <f aca="false">IF(G28="","",COUNTIFS($N:$N,"&gt;="&amp;INT($B28),$N:$N,"&lt;="&amp;INT($C28),$O:$O,G28))</f>
        <v/>
      </c>
      <c r="I28" s="9" t="str">
        <f aca="false">IF($D28&gt;2,$E28+2,"")</f>
        <v/>
      </c>
      <c r="J28" s="9" t="str">
        <f aca="false">IF(I28="","",COUNTIFS($N:$N,"&gt;="&amp;INT($B28),$N:$N,"&lt;="&amp;INT($C28),$O:$O,I28))</f>
        <v/>
      </c>
      <c r="K28" s="9" t="str">
        <f aca="false">IF($D28&gt;3,$E28+3,"")</f>
        <v/>
      </c>
      <c r="L28" s="9" t="str">
        <f aca="false">IF(K28="","",COUNTIFS($N:$N,"&gt;="&amp;INT($B28),$N:$N,"&lt;="&amp;INT($C28),$O:$O,K28))</f>
        <v/>
      </c>
      <c r="N28" s="10" t="n">
        <v>44018</v>
      </c>
      <c r="O28" s="3" t="n">
        <f aca="false">TEXT(N28,"ww")*1</f>
        <v>28</v>
      </c>
    </row>
    <row r="29" customFormat="false" ht="13.8" hidden="false" customHeight="false" outlineLevel="0" collapsed="false">
      <c r="B29" s="8" t="n">
        <v>44012.5416666667</v>
      </c>
      <c r="C29" s="8" t="n">
        <v>44012.8236111111</v>
      </c>
      <c r="D29" s="9" t="n">
        <f aca="true">SUM(INDIRECT("O"&amp;MATCH(INT(C29),N:N,0),1),-INDIRECT("O"&amp;MATCH(INT(B29),N:N,0),1),1)</f>
        <v>1</v>
      </c>
      <c r="E29" s="9" t="n">
        <f aca="true">INDIRECT("O"&amp;MATCH(INT(B29),N:N,0),1)</f>
        <v>27</v>
      </c>
      <c r="F29" s="9" t="n">
        <f aca="false">COUNTIFS($N:$N,"&gt;="&amp;INT($B29),$N:$N,"&lt;="&amp;INT($C29),$O:$O,E29)</f>
        <v>1</v>
      </c>
      <c r="G29" s="9" t="str">
        <f aca="false">IF($D29&gt;1,$E29+1,"")</f>
        <v/>
      </c>
      <c r="H29" s="9" t="str">
        <f aca="false">IF(G29="","",COUNTIFS($N:$N,"&gt;="&amp;INT($B29),$N:$N,"&lt;="&amp;INT($C29),$O:$O,G29))</f>
        <v/>
      </c>
      <c r="I29" s="9" t="str">
        <f aca="false">IF($D29&gt;2,$E29+2,"")</f>
        <v/>
      </c>
      <c r="J29" s="9" t="str">
        <f aca="false">IF(I29="","",COUNTIFS($N:$N,"&gt;="&amp;INT($B29),$N:$N,"&lt;="&amp;INT($C29),$O:$O,I29))</f>
        <v/>
      </c>
      <c r="K29" s="9" t="str">
        <f aca="false">IF($D29&gt;3,$E29+3,"")</f>
        <v/>
      </c>
      <c r="L29" s="9" t="str">
        <f aca="false">IF(K29="","",COUNTIFS($N:$N,"&gt;="&amp;INT($B29),$N:$N,"&lt;="&amp;INT($C29),$O:$O,K29))</f>
        <v/>
      </c>
      <c r="N29" s="10" t="n">
        <v>44019</v>
      </c>
      <c r="O29" s="3" t="n">
        <f aca="false">TEXT(N29,"ww")*1</f>
        <v>28</v>
      </c>
    </row>
    <row r="30" customFormat="false" ht="13.8" hidden="false" customHeight="false" outlineLevel="0" collapsed="false">
      <c r="B30" s="8" t="n">
        <v>44012.5833333333</v>
      </c>
      <c r="C30" s="8" t="n">
        <v>44014.4895833333</v>
      </c>
      <c r="D30" s="9" t="n">
        <f aca="true">SUM(INDIRECT("O"&amp;MATCH(INT(C30),N:N,0),1),-INDIRECT("O"&amp;MATCH(INT(B30),N:N,0),1),1)</f>
        <v>1</v>
      </c>
      <c r="E30" s="9" t="n">
        <f aca="true">INDIRECT("O"&amp;MATCH(INT(B30),N:N,0),1)</f>
        <v>27</v>
      </c>
      <c r="F30" s="9" t="n">
        <f aca="false">COUNTIFS($N:$N,"&gt;="&amp;INT($B30),$N:$N,"&lt;="&amp;INT($C30),$O:$O,E30)</f>
        <v>3</v>
      </c>
      <c r="G30" s="9" t="str">
        <f aca="false">IF($D30&gt;1,$E30+1,"")</f>
        <v/>
      </c>
      <c r="H30" s="9" t="str">
        <f aca="false">IF(G30="","",COUNTIFS($N:$N,"&gt;="&amp;INT($B30),$N:$N,"&lt;="&amp;INT($C30),$O:$O,G30))</f>
        <v/>
      </c>
      <c r="I30" s="9" t="str">
        <f aca="false">IF($D30&gt;2,$E30+2,"")</f>
        <v/>
      </c>
      <c r="J30" s="9" t="str">
        <f aca="false">IF(I30="","",COUNTIFS($N:$N,"&gt;="&amp;INT($B30),$N:$N,"&lt;="&amp;INT($C30),$O:$O,I30))</f>
        <v/>
      </c>
      <c r="K30" s="9" t="str">
        <f aca="false">IF($D30&gt;3,$E30+3,"")</f>
        <v/>
      </c>
      <c r="L30" s="9" t="str">
        <f aca="false">IF(K30="","",COUNTIFS($N:$N,"&gt;="&amp;INT($B30),$N:$N,"&lt;="&amp;INT($C30),$O:$O,K30))</f>
        <v/>
      </c>
      <c r="N30" s="10" t="n">
        <v>44020</v>
      </c>
      <c r="O30" s="3" t="n">
        <f aca="false">TEXT(N30,"ww")*1</f>
        <v>28</v>
      </c>
    </row>
    <row r="31" customFormat="false" ht="13.8" hidden="false" customHeight="false" outlineLevel="0" collapsed="false">
      <c r="B31" s="8" t="n">
        <v>44012.8333333333</v>
      </c>
      <c r="C31" s="8" t="n">
        <v>44013.2416666667</v>
      </c>
      <c r="D31" s="9" t="n">
        <f aca="true">SUM(INDIRECT("O"&amp;MATCH(INT(C31),N:N,0),1),-INDIRECT("O"&amp;MATCH(INT(B31),N:N,0),1),1)</f>
        <v>1</v>
      </c>
      <c r="E31" s="9" t="n">
        <f aca="true">INDIRECT("O"&amp;MATCH(INT(B31),N:N,0),1)</f>
        <v>27</v>
      </c>
      <c r="F31" s="9" t="n">
        <f aca="false">COUNTIFS($N:$N,"&gt;="&amp;INT($B31),$N:$N,"&lt;="&amp;INT($C31),$O:$O,E31)</f>
        <v>2</v>
      </c>
      <c r="G31" s="9" t="str">
        <f aca="false">IF($D31&gt;1,$E31+1,"")</f>
        <v/>
      </c>
      <c r="H31" s="9" t="str">
        <f aca="false">IF(G31="","",COUNTIFS($N:$N,"&gt;="&amp;INT($B31),$N:$N,"&lt;="&amp;INT($C31),$O:$O,G31))</f>
        <v/>
      </c>
      <c r="I31" s="9" t="str">
        <f aca="false">IF($D31&gt;2,$E31+2,"")</f>
        <v/>
      </c>
      <c r="J31" s="9" t="str">
        <f aca="false">IF(I31="","",COUNTIFS($N:$N,"&gt;="&amp;INT($B31),$N:$N,"&lt;="&amp;INT($C31),$O:$O,I31))</f>
        <v/>
      </c>
      <c r="K31" s="9" t="str">
        <f aca="false">IF($D31&gt;3,$E31+3,"")</f>
        <v/>
      </c>
      <c r="L31" s="9" t="str">
        <f aca="false">IF(K31="","",COUNTIFS($N:$N,"&gt;="&amp;INT($B31),$N:$N,"&lt;="&amp;INT($C31),$O:$O,K31))</f>
        <v/>
      </c>
      <c r="N31" s="10" t="n">
        <v>44021</v>
      </c>
      <c r="O31" s="3" t="n">
        <f aca="false">TEXT(N31,"ww")*1</f>
        <v>28</v>
      </c>
    </row>
    <row r="32" customFormat="false" ht="13.8" hidden="false" customHeight="false" outlineLevel="0" collapsed="false">
      <c r="B32" s="8" t="n">
        <v>44012.875</v>
      </c>
      <c r="C32" s="8" t="n">
        <v>44014.4763888889</v>
      </c>
      <c r="D32" s="9" t="n">
        <f aca="true">SUM(INDIRECT("O"&amp;MATCH(INT(C32),N:N,0),1),-INDIRECT("O"&amp;MATCH(INT(B32),N:N,0),1),1)</f>
        <v>1</v>
      </c>
      <c r="E32" s="9" t="n">
        <f aca="true">INDIRECT("O"&amp;MATCH(INT(B32),N:N,0),1)</f>
        <v>27</v>
      </c>
      <c r="F32" s="9" t="n">
        <f aca="false">COUNTIFS($N:$N,"&gt;="&amp;INT($B32),$N:$N,"&lt;="&amp;INT($C32),$O:$O,E32)</f>
        <v>3</v>
      </c>
      <c r="G32" s="9" t="str">
        <f aca="false">IF($D32&gt;1,$E32+1,"")</f>
        <v/>
      </c>
      <c r="H32" s="9" t="str">
        <f aca="false">IF(G32="","",COUNTIFS($N:$N,"&gt;="&amp;INT($B32),$N:$N,"&lt;="&amp;INT($C32),$O:$O,G32))</f>
        <v/>
      </c>
      <c r="I32" s="9" t="str">
        <f aca="false">IF($D32&gt;2,$E32+2,"")</f>
        <v/>
      </c>
      <c r="J32" s="9" t="str">
        <f aca="false">IF(I32="","",COUNTIFS($N:$N,"&gt;="&amp;INT($B32),$N:$N,"&lt;="&amp;INT($C32),$O:$O,I32))</f>
        <v/>
      </c>
      <c r="K32" s="9" t="str">
        <f aca="false">IF($D32&gt;3,$E32+3,"")</f>
        <v/>
      </c>
      <c r="L32" s="9" t="str">
        <f aca="false">IF(K32="","",COUNTIFS($N:$N,"&gt;="&amp;INT($B32),$N:$N,"&lt;="&amp;INT($C32),$O:$O,K32))</f>
        <v/>
      </c>
      <c r="N32" s="10" t="n">
        <v>44022</v>
      </c>
      <c r="O32" s="3" t="n">
        <f aca="false">TEXT(N32,"ww")*1</f>
        <v>28</v>
      </c>
    </row>
    <row r="33" customFormat="false" ht="13.8" hidden="false" customHeight="false" outlineLevel="0" collapsed="false">
      <c r="B33" s="8" t="n">
        <v>44013.2416666667</v>
      </c>
      <c r="C33" s="8" t="n">
        <v>44013.6354166667</v>
      </c>
      <c r="D33" s="9" t="n">
        <f aca="true">SUM(INDIRECT("O"&amp;MATCH(INT(C33),N:N,0),1),-INDIRECT("O"&amp;MATCH(INT(B33),N:N,0),1),1)</f>
        <v>1</v>
      </c>
      <c r="E33" s="9" t="n">
        <f aca="true">INDIRECT("O"&amp;MATCH(INT(B33),N:N,0),1)</f>
        <v>27</v>
      </c>
      <c r="F33" s="9" t="n">
        <f aca="false">COUNTIFS($N:$N,"&gt;="&amp;INT($B33),$N:$N,"&lt;="&amp;INT($C33),$O:$O,E33)</f>
        <v>1</v>
      </c>
      <c r="G33" s="9" t="str">
        <f aca="false">IF($D33&gt;1,$E33+1,"")</f>
        <v/>
      </c>
      <c r="H33" s="9" t="str">
        <f aca="false">IF(G33="","",COUNTIFS($N:$N,"&gt;="&amp;INT($B33),$N:$N,"&lt;="&amp;INT($C33),$O:$O,G33))</f>
        <v/>
      </c>
      <c r="I33" s="9" t="str">
        <f aca="false">IF($D33&gt;2,$E33+2,"")</f>
        <v/>
      </c>
      <c r="J33" s="9" t="str">
        <f aca="false">IF(I33="","",COUNTIFS($N:$N,"&gt;="&amp;INT($B33),$N:$N,"&lt;="&amp;INT($C33),$O:$O,I33))</f>
        <v/>
      </c>
      <c r="K33" s="9" t="str">
        <f aca="false">IF($D33&gt;3,$E33+3,"")</f>
        <v/>
      </c>
      <c r="L33" s="9" t="str">
        <f aca="false">IF(K33="","",COUNTIFS($N:$N,"&gt;="&amp;INT($B33),$N:$N,"&lt;="&amp;INT($C33),$O:$O,K33))</f>
        <v/>
      </c>
      <c r="N33" s="10" t="n">
        <v>44023</v>
      </c>
      <c r="O33" s="3" t="n">
        <f aca="false">TEXT(N33,"ww")*1</f>
        <v>28</v>
      </c>
    </row>
    <row r="34" customFormat="false" ht="13.8" hidden="false" customHeight="false" outlineLevel="0" collapsed="false">
      <c r="B34" s="8" t="n">
        <v>44013.5416666667</v>
      </c>
      <c r="C34" s="8" t="n">
        <v>44013.8152777778</v>
      </c>
      <c r="D34" s="9" t="n">
        <f aca="true">SUM(INDIRECT("O"&amp;MATCH(INT(C34),N:N,0),1),-INDIRECT("O"&amp;MATCH(INT(B34),N:N,0),1),1)</f>
        <v>1</v>
      </c>
      <c r="E34" s="9" t="n">
        <f aca="true">INDIRECT("O"&amp;MATCH(INT(B34),N:N,0),1)</f>
        <v>27</v>
      </c>
      <c r="F34" s="9" t="n">
        <f aca="false">COUNTIFS($N:$N,"&gt;="&amp;INT($B34),$N:$N,"&lt;="&amp;INT($C34),$O:$O,E34)</f>
        <v>1</v>
      </c>
      <c r="G34" s="9" t="str">
        <f aca="false">IF($D34&gt;1,$E34+1,"")</f>
        <v/>
      </c>
      <c r="H34" s="9" t="str">
        <f aca="false">IF(G34="","",COUNTIFS($N:$N,"&gt;="&amp;INT($B34),$N:$N,"&lt;="&amp;INT($C34),$O:$O,G34))</f>
        <v/>
      </c>
      <c r="I34" s="9" t="str">
        <f aca="false">IF($D34&gt;2,$E34+2,"")</f>
        <v/>
      </c>
      <c r="J34" s="9" t="str">
        <f aca="false">IF(I34="","",COUNTIFS($N:$N,"&gt;="&amp;INT($B34),$N:$N,"&lt;="&amp;INT($C34),$O:$O,I34))</f>
        <v/>
      </c>
      <c r="K34" s="9" t="str">
        <f aca="false">IF($D34&gt;3,$E34+3,"")</f>
        <v/>
      </c>
      <c r="L34" s="9" t="str">
        <f aca="false">IF(K34="","",COUNTIFS($N:$N,"&gt;="&amp;INT($B34),$N:$N,"&lt;="&amp;INT($C34),$O:$O,K34))</f>
        <v/>
      </c>
      <c r="N34" s="10" t="n">
        <v>44024</v>
      </c>
      <c r="O34" s="3" t="n">
        <f aca="false">TEXT(N34,"ww")*1</f>
        <v>28</v>
      </c>
    </row>
    <row r="35" customFormat="false" ht="13.8" hidden="false" customHeight="false" outlineLevel="0" collapsed="false">
      <c r="B35" s="8" t="n">
        <v>44013.5416666667</v>
      </c>
      <c r="C35" s="8" t="n">
        <v>44015.1819444444</v>
      </c>
      <c r="D35" s="9" t="n">
        <f aca="true">SUM(INDIRECT("O"&amp;MATCH(INT(C35),N:N,0),1),-INDIRECT("O"&amp;MATCH(INT(B35),N:N,0),1),1)</f>
        <v>1</v>
      </c>
      <c r="E35" s="9" t="n">
        <f aca="true">INDIRECT("O"&amp;MATCH(INT(B35),N:N,0),1)</f>
        <v>27</v>
      </c>
      <c r="F35" s="9" t="n">
        <f aca="false">COUNTIFS($N:$N,"&gt;="&amp;INT($B35),$N:$N,"&lt;="&amp;INT($C35),$O:$O,E35)</f>
        <v>3</v>
      </c>
      <c r="G35" s="9" t="str">
        <f aca="false">IF($D35&gt;1,$E35+1,"")</f>
        <v/>
      </c>
      <c r="H35" s="9" t="str">
        <f aca="false">IF(G35="","",COUNTIFS($N:$N,"&gt;="&amp;INT($B35),$N:$N,"&lt;="&amp;INT($C35),$O:$O,G35))</f>
        <v/>
      </c>
      <c r="I35" s="9" t="str">
        <f aca="false">IF($D35&gt;2,$E35+2,"")</f>
        <v/>
      </c>
      <c r="J35" s="9" t="str">
        <f aca="false">IF(I35="","",COUNTIFS($N:$N,"&gt;="&amp;INT($B35),$N:$N,"&lt;="&amp;INT($C35),$O:$O,I35))</f>
        <v/>
      </c>
      <c r="K35" s="9" t="str">
        <f aca="false">IF($D35&gt;3,$E35+3,"")</f>
        <v/>
      </c>
      <c r="L35" s="9" t="str">
        <f aca="false">IF(K35="","",COUNTIFS($N:$N,"&gt;="&amp;INT($B35),$N:$N,"&lt;="&amp;INT($C35),$O:$O,K35))</f>
        <v/>
      </c>
      <c r="N35" s="10" t="n">
        <v>44025</v>
      </c>
      <c r="O35" s="3" t="n">
        <f aca="false">TEXT(N35,"ww")*1</f>
        <v>29</v>
      </c>
    </row>
    <row r="36" customFormat="false" ht="13.8" hidden="false" customHeight="false" outlineLevel="0" collapsed="false">
      <c r="B36" s="8" t="n">
        <v>44013.5416666667</v>
      </c>
      <c r="C36" s="8" t="n">
        <v>44015.1819444444</v>
      </c>
      <c r="D36" s="9" t="n">
        <f aca="true">SUM(INDIRECT("O"&amp;MATCH(INT(C36),N:N,0),1),-INDIRECT("O"&amp;MATCH(INT(B36),N:N,0),1),1)</f>
        <v>1</v>
      </c>
      <c r="E36" s="9" t="n">
        <f aca="true">INDIRECT("O"&amp;MATCH(INT(B36),N:N,0),1)</f>
        <v>27</v>
      </c>
      <c r="F36" s="9" t="n">
        <f aca="false">COUNTIFS($N:$N,"&gt;="&amp;INT($B36),$N:$N,"&lt;="&amp;INT($C36),$O:$O,E36)</f>
        <v>3</v>
      </c>
      <c r="G36" s="9" t="str">
        <f aca="false">IF($D36&gt;1,$E36+1,"")</f>
        <v/>
      </c>
      <c r="H36" s="9" t="str">
        <f aca="false">IF(G36="","",COUNTIFS($N:$N,"&gt;="&amp;INT($B36),$N:$N,"&lt;="&amp;INT($C36),$O:$O,G36))</f>
        <v/>
      </c>
      <c r="I36" s="9" t="str">
        <f aca="false">IF($D36&gt;2,$E36+2,"")</f>
        <v/>
      </c>
      <c r="J36" s="9" t="str">
        <f aca="false">IF(I36="","",COUNTIFS($N:$N,"&gt;="&amp;INT($B36),$N:$N,"&lt;="&amp;INT($C36),$O:$O,I36))</f>
        <v/>
      </c>
      <c r="K36" s="9" t="str">
        <f aca="false">IF($D36&gt;3,$E36+3,"")</f>
        <v/>
      </c>
      <c r="L36" s="9" t="str">
        <f aca="false">IF(K36="","",COUNTIFS($N:$N,"&gt;="&amp;INT($B36),$N:$N,"&lt;="&amp;INT($C36),$O:$O,K36))</f>
        <v/>
      </c>
      <c r="N36" s="10" t="n">
        <v>44026</v>
      </c>
      <c r="O36" s="3" t="n">
        <f aca="false">TEXT(N36,"ww")*1</f>
        <v>29</v>
      </c>
    </row>
    <row r="37" customFormat="false" ht="13.8" hidden="false" customHeight="false" outlineLevel="0" collapsed="false">
      <c r="B37" s="8" t="n">
        <v>44013.625</v>
      </c>
      <c r="C37" s="8" t="n">
        <v>44014.2486111111</v>
      </c>
      <c r="D37" s="9" t="n">
        <f aca="true">SUM(INDIRECT("O"&amp;MATCH(INT(C37),N:N,0),1),-INDIRECT("O"&amp;MATCH(INT(B37),N:N,0),1),1)</f>
        <v>1</v>
      </c>
      <c r="E37" s="9" t="n">
        <f aca="true">INDIRECT("O"&amp;MATCH(INT(B37),N:N,0),1)</f>
        <v>27</v>
      </c>
      <c r="F37" s="9" t="n">
        <f aca="false">COUNTIFS($N:$N,"&gt;="&amp;INT($B37),$N:$N,"&lt;="&amp;INT($C37),$O:$O,E37)</f>
        <v>2</v>
      </c>
      <c r="G37" s="9" t="str">
        <f aca="false">IF($D37&gt;1,$E37+1,"")</f>
        <v/>
      </c>
      <c r="H37" s="9" t="str">
        <f aca="false">IF(G37="","",COUNTIFS($N:$N,"&gt;="&amp;INT($B37),$N:$N,"&lt;="&amp;INT($C37),$O:$O,G37))</f>
        <v/>
      </c>
      <c r="I37" s="9" t="str">
        <f aca="false">IF($D37&gt;2,$E37+2,"")</f>
        <v/>
      </c>
      <c r="J37" s="9" t="str">
        <f aca="false">IF(I37="","",COUNTIFS($N:$N,"&gt;="&amp;INT($B37),$N:$N,"&lt;="&amp;INT($C37),$O:$O,I37))</f>
        <v/>
      </c>
      <c r="K37" s="9" t="str">
        <f aca="false">IF($D37&gt;3,$E37+3,"")</f>
        <v/>
      </c>
      <c r="L37" s="9" t="str">
        <f aca="false">IF(K37="","",COUNTIFS($N:$N,"&gt;="&amp;INT($B37),$N:$N,"&lt;="&amp;INT($C37),$O:$O,K37))</f>
        <v/>
      </c>
      <c r="N37" s="10" t="n">
        <v>44027</v>
      </c>
      <c r="O37" s="3" t="n">
        <f aca="false">TEXT(N37,"ww")*1</f>
        <v>29</v>
      </c>
    </row>
    <row r="38" customFormat="false" ht="13.8" hidden="false" customHeight="false" outlineLevel="0" collapsed="false">
      <c r="B38" s="8" t="n">
        <v>44013.6666666667</v>
      </c>
      <c r="C38" s="8" t="n">
        <v>44014.0319444445</v>
      </c>
      <c r="D38" s="9" t="n">
        <f aca="true">SUM(INDIRECT("O"&amp;MATCH(INT(C38),N:N,0),1),-INDIRECT("O"&amp;MATCH(INT(B38),N:N,0),1),1)</f>
        <v>1</v>
      </c>
      <c r="E38" s="9" t="n">
        <f aca="true">INDIRECT("O"&amp;MATCH(INT(B38),N:N,0),1)</f>
        <v>27</v>
      </c>
      <c r="F38" s="9" t="n">
        <f aca="false">COUNTIFS($N:$N,"&gt;="&amp;INT($B38),$N:$N,"&lt;="&amp;INT($C38),$O:$O,E38)</f>
        <v>2</v>
      </c>
      <c r="G38" s="9" t="str">
        <f aca="false">IF($D38&gt;1,$E38+1,"")</f>
        <v/>
      </c>
      <c r="H38" s="9" t="str">
        <f aca="false">IF(G38="","",COUNTIFS($N:$N,"&gt;="&amp;INT($B38),$N:$N,"&lt;="&amp;INT($C38),$O:$O,G38))</f>
        <v/>
      </c>
      <c r="I38" s="9" t="str">
        <f aca="false">IF($D38&gt;2,$E38+2,"")</f>
        <v/>
      </c>
      <c r="J38" s="9" t="str">
        <f aca="false">IF(I38="","",COUNTIFS($N:$N,"&gt;="&amp;INT($B38),$N:$N,"&lt;="&amp;INT($C38),$O:$O,I38))</f>
        <v/>
      </c>
      <c r="K38" s="9" t="str">
        <f aca="false">IF($D38&gt;3,$E38+3,"")</f>
        <v/>
      </c>
      <c r="L38" s="9" t="str">
        <f aca="false">IF(K38="","",COUNTIFS($N:$N,"&gt;="&amp;INT($B38),$N:$N,"&lt;="&amp;INT($C38),$O:$O,K38))</f>
        <v/>
      </c>
      <c r="N38" s="10" t="n">
        <v>44028</v>
      </c>
      <c r="O38" s="3" t="n">
        <f aca="false">TEXT(N38,"ww")*1</f>
        <v>29</v>
      </c>
    </row>
    <row r="39" customFormat="false" ht="13.8" hidden="false" customHeight="false" outlineLevel="0" collapsed="false">
      <c r="B39" s="8" t="n">
        <v>44013.8152777778</v>
      </c>
      <c r="C39" s="8" t="n">
        <v>44014.1222222222</v>
      </c>
      <c r="D39" s="9" t="n">
        <f aca="true">SUM(INDIRECT("O"&amp;MATCH(INT(C39),N:N,0),1),-INDIRECT("O"&amp;MATCH(INT(B39),N:N,0),1),1)</f>
        <v>1</v>
      </c>
      <c r="E39" s="9" t="n">
        <f aca="true">INDIRECT("O"&amp;MATCH(INT(B39),N:N,0),1)</f>
        <v>27</v>
      </c>
      <c r="F39" s="9" t="n">
        <f aca="false">COUNTIFS($N:$N,"&gt;="&amp;INT($B39),$N:$N,"&lt;="&amp;INT($C39),$O:$O,E39)</f>
        <v>2</v>
      </c>
      <c r="G39" s="9" t="str">
        <f aca="false">IF($D39&gt;1,$E39+1,"")</f>
        <v/>
      </c>
      <c r="H39" s="9" t="str">
        <f aca="false">IF(G39="","",COUNTIFS($N:$N,"&gt;="&amp;INT($B39),$N:$N,"&lt;="&amp;INT($C39),$O:$O,G39))</f>
        <v/>
      </c>
      <c r="I39" s="9" t="str">
        <f aca="false">IF($D39&gt;2,$E39+2,"")</f>
        <v/>
      </c>
      <c r="J39" s="9" t="str">
        <f aca="false">IF(I39="","",COUNTIFS($N:$N,"&gt;="&amp;INT($B39),$N:$N,"&lt;="&amp;INT($C39),$O:$O,I39))</f>
        <v/>
      </c>
      <c r="K39" s="9" t="str">
        <f aca="false">IF($D39&gt;3,$E39+3,"")</f>
        <v/>
      </c>
      <c r="L39" s="9" t="str">
        <f aca="false">IF(K39="","",COUNTIFS($N:$N,"&gt;="&amp;INT($B39),$N:$N,"&lt;="&amp;INT($C39),$O:$O,K39))</f>
        <v/>
      </c>
      <c r="N39" s="10" t="n">
        <v>44029</v>
      </c>
      <c r="O39" s="3" t="n">
        <f aca="false">TEXT(N39,"ww")*1</f>
        <v>29</v>
      </c>
    </row>
    <row r="40" customFormat="false" ht="13.8" hidden="false" customHeight="false" outlineLevel="0" collapsed="false">
      <c r="B40" s="8" t="n">
        <v>44014.1069444444</v>
      </c>
      <c r="C40" s="8" t="n">
        <v>44014.3597222222</v>
      </c>
      <c r="D40" s="9" t="n">
        <f aca="true">SUM(INDIRECT("O"&amp;MATCH(INT(C40),N:N,0),1),-INDIRECT("O"&amp;MATCH(INT(B40),N:N,0),1),1)</f>
        <v>1</v>
      </c>
      <c r="E40" s="9" t="n">
        <f aca="true">INDIRECT("O"&amp;MATCH(INT(B40),N:N,0),1)</f>
        <v>27</v>
      </c>
      <c r="F40" s="9" t="n">
        <f aca="false">COUNTIFS($N:$N,"&gt;="&amp;INT($B40),$N:$N,"&lt;="&amp;INT($C40),$O:$O,E40)</f>
        <v>1</v>
      </c>
      <c r="G40" s="9" t="str">
        <f aca="false">IF($D40&gt;1,$E40+1,"")</f>
        <v/>
      </c>
      <c r="H40" s="9" t="str">
        <f aca="false">IF(G40="","",COUNTIFS($N:$N,"&gt;="&amp;INT($B40),$N:$N,"&lt;="&amp;INT($C40),$O:$O,G40))</f>
        <v/>
      </c>
      <c r="I40" s="9" t="str">
        <f aca="false">IF($D40&gt;2,$E40+2,"")</f>
        <v/>
      </c>
      <c r="J40" s="9" t="str">
        <f aca="false">IF(I40="","",COUNTIFS($N:$N,"&gt;="&amp;INT($B40),$N:$N,"&lt;="&amp;INT($C40),$O:$O,I40))</f>
        <v/>
      </c>
      <c r="K40" s="9" t="str">
        <f aca="false">IF($D40&gt;3,$E40+3,"")</f>
        <v/>
      </c>
      <c r="L40" s="9" t="str">
        <f aca="false">IF(K40="","",COUNTIFS($N:$N,"&gt;="&amp;INT($B40),$N:$N,"&lt;="&amp;INT($C40),$O:$O,K40))</f>
        <v/>
      </c>
      <c r="N40" s="10" t="n">
        <v>44030</v>
      </c>
      <c r="O40" s="3" t="n">
        <f aca="false">TEXT(N40,"ww")*1</f>
        <v>29</v>
      </c>
    </row>
    <row r="41" customFormat="false" ht="13.8" hidden="false" customHeight="false" outlineLevel="0" collapsed="false">
      <c r="B41" s="8" t="n">
        <v>44014.2916666667</v>
      </c>
      <c r="C41" s="8" t="n">
        <v>44015.1465277778</v>
      </c>
      <c r="D41" s="9" t="n">
        <f aca="true">SUM(INDIRECT("O"&amp;MATCH(INT(C41),N:N,0),1),-INDIRECT("O"&amp;MATCH(INT(B41),N:N,0),1),1)</f>
        <v>1</v>
      </c>
      <c r="E41" s="9" t="n">
        <f aca="true">INDIRECT("O"&amp;MATCH(INT(B41),N:N,0),1)</f>
        <v>27</v>
      </c>
      <c r="F41" s="9" t="n">
        <f aca="false">COUNTIFS($N:$N,"&gt;="&amp;INT($B41),$N:$N,"&lt;="&amp;INT($C41),$O:$O,E41)</f>
        <v>2</v>
      </c>
      <c r="G41" s="9" t="str">
        <f aca="false">IF($D41&gt;1,$E41+1,"")</f>
        <v/>
      </c>
      <c r="H41" s="9" t="str">
        <f aca="false">IF(G41="","",COUNTIFS($N:$N,"&gt;="&amp;INT($B41),$N:$N,"&lt;="&amp;INT($C41),$O:$O,G41))</f>
        <v/>
      </c>
      <c r="I41" s="9" t="str">
        <f aca="false">IF($D41&gt;2,$E41+2,"")</f>
        <v/>
      </c>
      <c r="J41" s="9" t="str">
        <f aca="false">IF(I41="","",COUNTIFS($N:$N,"&gt;="&amp;INT($B41),$N:$N,"&lt;="&amp;INT($C41),$O:$O,I41))</f>
        <v/>
      </c>
      <c r="K41" s="9" t="str">
        <f aca="false">IF($D41&gt;3,$E41+3,"")</f>
        <v/>
      </c>
      <c r="L41" s="9" t="str">
        <f aca="false">IF(K41="","",COUNTIFS($N:$N,"&gt;="&amp;INT($B41),$N:$N,"&lt;="&amp;INT($C41),$O:$O,K41))</f>
        <v/>
      </c>
      <c r="N41" s="10" t="n">
        <v>44031</v>
      </c>
      <c r="O41" s="3" t="n">
        <f aca="false">TEXT(N41,"ww")*1</f>
        <v>29</v>
      </c>
    </row>
    <row r="42" customFormat="false" ht="13.8" hidden="false" customHeight="false" outlineLevel="0" collapsed="false">
      <c r="B42" s="8" t="n">
        <v>44014.2916666667</v>
      </c>
      <c r="C42" s="8" t="n">
        <v>44015.1465277778</v>
      </c>
      <c r="D42" s="9" t="n">
        <f aca="true">SUM(INDIRECT("O"&amp;MATCH(INT(C42),N:N,0),1),-INDIRECT("O"&amp;MATCH(INT(B42),N:N,0),1),1)</f>
        <v>1</v>
      </c>
      <c r="E42" s="9" t="n">
        <f aca="true">INDIRECT("O"&amp;MATCH(INT(B42),N:N,0),1)</f>
        <v>27</v>
      </c>
      <c r="F42" s="9" t="n">
        <f aca="false">COUNTIFS($N:$N,"&gt;="&amp;INT($B42),$N:$N,"&lt;="&amp;INT($C42),$O:$O,E42)</f>
        <v>2</v>
      </c>
      <c r="G42" s="9" t="str">
        <f aca="false">IF($D42&gt;1,$E42+1,"")</f>
        <v/>
      </c>
      <c r="H42" s="9" t="str">
        <f aca="false">IF(G42="","",COUNTIFS($N:$N,"&gt;="&amp;INT($B42),$N:$N,"&lt;="&amp;INT($C42),$O:$O,G42))</f>
        <v/>
      </c>
      <c r="I42" s="9" t="str">
        <f aca="false">IF($D42&gt;2,$E42+2,"")</f>
        <v/>
      </c>
      <c r="J42" s="9" t="str">
        <f aca="false">IF(I42="","",COUNTIFS($N:$N,"&gt;="&amp;INT($B42),$N:$N,"&lt;="&amp;INT($C42),$O:$O,I42))</f>
        <v/>
      </c>
      <c r="K42" s="9" t="str">
        <f aca="false">IF($D42&gt;3,$E42+3,"")</f>
        <v/>
      </c>
      <c r="L42" s="9" t="str">
        <f aca="false">IF(K42="","",COUNTIFS($N:$N,"&gt;="&amp;INT($B42),$N:$N,"&lt;="&amp;INT($C42),$O:$O,K42))</f>
        <v/>
      </c>
      <c r="N42" s="10" t="n">
        <v>44032</v>
      </c>
      <c r="O42" s="3" t="n">
        <f aca="false">TEXT(N42,"ww")*1</f>
        <v>30</v>
      </c>
    </row>
    <row r="43" customFormat="false" ht="13.8" hidden="false" customHeight="false" outlineLevel="0" collapsed="false">
      <c r="B43" s="8" t="n">
        <v>44014.3333333333</v>
      </c>
      <c r="C43" s="8" t="n">
        <v>44014.5076388889</v>
      </c>
      <c r="D43" s="9" t="n">
        <f aca="true">SUM(INDIRECT("O"&amp;MATCH(INT(C43),N:N,0),1),-INDIRECT("O"&amp;MATCH(INT(B43),N:N,0),1),1)</f>
        <v>1</v>
      </c>
      <c r="E43" s="9" t="n">
        <f aca="true">INDIRECT("O"&amp;MATCH(INT(B43),N:N,0),1)</f>
        <v>27</v>
      </c>
      <c r="F43" s="9" t="n">
        <f aca="false">COUNTIFS($N:$N,"&gt;="&amp;INT($B43),$N:$N,"&lt;="&amp;INT($C43),$O:$O,E43)</f>
        <v>1</v>
      </c>
      <c r="G43" s="9" t="str">
        <f aca="false">IF($D43&gt;1,$E43+1,"")</f>
        <v/>
      </c>
      <c r="H43" s="9" t="str">
        <f aca="false">IF(G43="","",COUNTIFS($N:$N,"&gt;="&amp;INT($B43),$N:$N,"&lt;="&amp;INT($C43),$O:$O,G43))</f>
        <v/>
      </c>
      <c r="I43" s="9" t="str">
        <f aca="false">IF($D43&gt;2,$E43+2,"")</f>
        <v/>
      </c>
      <c r="J43" s="9" t="str">
        <f aca="false">IF(I43="","",COUNTIFS($N:$N,"&gt;="&amp;INT($B43),$N:$N,"&lt;="&amp;INT($C43),$O:$O,I43))</f>
        <v/>
      </c>
      <c r="K43" s="9" t="str">
        <f aca="false">IF($D43&gt;3,$E43+3,"")</f>
        <v/>
      </c>
      <c r="L43" s="9" t="str">
        <f aca="false">IF(K43="","",COUNTIFS($N:$N,"&gt;="&amp;INT($B43),$N:$N,"&lt;="&amp;INT($C43),$O:$O,K43))</f>
        <v/>
      </c>
      <c r="N43" s="10" t="n">
        <v>44033</v>
      </c>
      <c r="O43" s="3" t="n">
        <f aca="false">TEXT(N43,"ww")*1</f>
        <v>30</v>
      </c>
    </row>
    <row r="44" customFormat="false" ht="13.8" hidden="false" customHeight="false" outlineLevel="0" collapsed="false">
      <c r="B44" s="8" t="n">
        <v>44014.5416666667</v>
      </c>
      <c r="C44" s="8" t="n">
        <v>44014.6493055556</v>
      </c>
      <c r="D44" s="9" t="n">
        <f aca="true">SUM(INDIRECT("O"&amp;MATCH(INT(C44),N:N,0),1),-INDIRECT("O"&amp;MATCH(INT(B44),N:N,0),1),1)</f>
        <v>1</v>
      </c>
      <c r="E44" s="9" t="n">
        <f aca="true">INDIRECT("O"&amp;MATCH(INT(B44),N:N,0),1)</f>
        <v>27</v>
      </c>
      <c r="F44" s="9" t="n">
        <f aca="false">COUNTIFS($N:$N,"&gt;="&amp;INT($B44),$N:$N,"&lt;="&amp;INT($C44),$O:$O,E44)</f>
        <v>1</v>
      </c>
      <c r="G44" s="9" t="str">
        <f aca="false">IF($D44&gt;1,$E44+1,"")</f>
        <v/>
      </c>
      <c r="H44" s="9" t="str">
        <f aca="false">IF(G44="","",COUNTIFS($N:$N,"&gt;="&amp;INT($B44),$N:$N,"&lt;="&amp;INT($C44),$O:$O,G44))</f>
        <v/>
      </c>
      <c r="I44" s="9" t="str">
        <f aca="false">IF($D44&gt;2,$E44+2,"")</f>
        <v/>
      </c>
      <c r="J44" s="9" t="str">
        <f aca="false">IF(I44="","",COUNTIFS($N:$N,"&gt;="&amp;INT($B44),$N:$N,"&lt;="&amp;INT($C44),$O:$O,I44))</f>
        <v/>
      </c>
      <c r="K44" s="9" t="str">
        <f aca="false">IF($D44&gt;3,$E44+3,"")</f>
        <v/>
      </c>
      <c r="L44" s="9" t="str">
        <f aca="false">IF(K44="","",COUNTIFS($N:$N,"&gt;="&amp;INT($B44),$N:$N,"&lt;="&amp;INT($C44),$O:$O,K44))</f>
        <v/>
      </c>
      <c r="N44" s="10" t="n">
        <v>44034</v>
      </c>
      <c r="O44" s="3" t="n">
        <f aca="false">TEXT(N44,"ww")*1</f>
        <v>30</v>
      </c>
    </row>
    <row r="45" customFormat="false" ht="13.8" hidden="false" customHeight="false" outlineLevel="0" collapsed="false">
      <c r="B45" s="8" t="n">
        <v>44014.5833333333</v>
      </c>
      <c r="C45" s="8" t="n">
        <v>44019.375</v>
      </c>
      <c r="D45" s="9" t="n">
        <f aca="true">SUM(INDIRECT("O"&amp;MATCH(INT(C45),N:N,0),1),-INDIRECT("O"&amp;MATCH(INT(B45),N:N,0),1),1)</f>
        <v>2</v>
      </c>
      <c r="E45" s="9" t="n">
        <f aca="true">INDIRECT("O"&amp;MATCH(INT(B45),N:N,0),1)</f>
        <v>27</v>
      </c>
      <c r="F45" s="9" t="n">
        <f aca="false">COUNTIFS($N:$N,"&gt;="&amp;INT($B45),$N:$N,"&lt;="&amp;INT($C45),$O:$O,E45)</f>
        <v>4</v>
      </c>
      <c r="G45" s="9" t="n">
        <f aca="false">IF($D45&gt;1,$E45+1,"")</f>
        <v>28</v>
      </c>
      <c r="H45" s="9" t="n">
        <f aca="false">IF(G45="","",COUNTIFS($N:$N,"&gt;="&amp;INT($B45),$N:$N,"&lt;="&amp;INT($C45),$O:$O,G45))</f>
        <v>2</v>
      </c>
      <c r="I45" s="9" t="str">
        <f aca="false">IF($D45&gt;2,$E45+2,"")</f>
        <v/>
      </c>
      <c r="J45" s="9" t="str">
        <f aca="false">IF(I45="","",COUNTIFS($N:$N,"&gt;="&amp;INT($B45),$N:$N,"&lt;="&amp;INT($C45),$O:$O,I45))</f>
        <v/>
      </c>
      <c r="K45" s="9" t="str">
        <f aca="false">IF($D45&gt;3,$E45+3,"")</f>
        <v/>
      </c>
      <c r="L45" s="9" t="str">
        <f aca="false">IF(K45="","",COUNTIFS($N:$N,"&gt;="&amp;INT($B45),$N:$N,"&lt;="&amp;INT($C45),$O:$O,K45))</f>
        <v/>
      </c>
      <c r="N45" s="10" t="n">
        <v>44035</v>
      </c>
      <c r="O45" s="3" t="n">
        <f aca="false">TEXT(N45,"ww")*1</f>
        <v>30</v>
      </c>
    </row>
    <row r="46" customFormat="false" ht="13.8" hidden="false" customHeight="false" outlineLevel="0" collapsed="false">
      <c r="B46" s="8" t="n">
        <v>44014.625</v>
      </c>
      <c r="C46" s="8" t="n">
        <v>44015.3319444444</v>
      </c>
      <c r="D46" s="9" t="n">
        <f aca="true">SUM(INDIRECT("O"&amp;MATCH(INT(C46),N:N,0),1),-INDIRECT("O"&amp;MATCH(INT(B46),N:N,0),1),1)</f>
        <v>1</v>
      </c>
      <c r="E46" s="9" t="n">
        <f aca="true">INDIRECT("O"&amp;MATCH(INT(B46),N:N,0),1)</f>
        <v>27</v>
      </c>
      <c r="F46" s="9" t="n">
        <f aca="false">COUNTIFS($N:$N,"&gt;="&amp;INT($B46),$N:$N,"&lt;="&amp;INT($C46),$O:$O,E46)</f>
        <v>2</v>
      </c>
      <c r="G46" s="9" t="str">
        <f aca="false">IF($D46&gt;1,$E46+1,"")</f>
        <v/>
      </c>
      <c r="H46" s="9" t="str">
        <f aca="false">IF(G46="","",COUNTIFS($N:$N,"&gt;="&amp;INT($B46),$N:$N,"&lt;="&amp;INT($C46),$O:$O,G46))</f>
        <v/>
      </c>
      <c r="I46" s="9" t="str">
        <f aca="false">IF($D46&gt;2,$E46+2,"")</f>
        <v/>
      </c>
      <c r="J46" s="9" t="str">
        <f aca="false">IF(I46="","",COUNTIFS($N:$N,"&gt;="&amp;INT($B46),$N:$N,"&lt;="&amp;INT($C46),$O:$O,I46))</f>
        <v/>
      </c>
      <c r="K46" s="9" t="str">
        <f aca="false">IF($D46&gt;3,$E46+3,"")</f>
        <v/>
      </c>
      <c r="L46" s="9" t="str">
        <f aca="false">IF(K46="","",COUNTIFS($N:$N,"&gt;="&amp;INT($B46),$N:$N,"&lt;="&amp;INT($C46),$O:$O,K46))</f>
        <v/>
      </c>
      <c r="N46" s="10" t="n">
        <v>44036</v>
      </c>
      <c r="O46" s="3" t="n">
        <f aca="false">TEXT(N46,"ww")*1</f>
        <v>30</v>
      </c>
    </row>
    <row r="47" customFormat="false" ht="13.8" hidden="false" customHeight="false" outlineLevel="0" collapsed="false">
      <c r="B47" s="8" t="n">
        <v>44014.7083333333</v>
      </c>
      <c r="C47" s="8" t="n">
        <v>44015.6180555556</v>
      </c>
      <c r="D47" s="9" t="n">
        <f aca="true">SUM(INDIRECT("O"&amp;MATCH(INT(C47),N:N,0),1),-INDIRECT("O"&amp;MATCH(INT(B47),N:N,0),1),1)</f>
        <v>1</v>
      </c>
      <c r="E47" s="9" t="n">
        <f aca="true">INDIRECT("O"&amp;MATCH(INT(B47),N:N,0),1)</f>
        <v>27</v>
      </c>
      <c r="F47" s="9" t="n">
        <f aca="false">COUNTIFS($N:$N,"&gt;="&amp;INT($B47),$N:$N,"&lt;="&amp;INT($C47),$O:$O,E47)</f>
        <v>2</v>
      </c>
      <c r="G47" s="9" t="str">
        <f aca="false">IF($D47&gt;1,$E47+1,"")</f>
        <v/>
      </c>
      <c r="H47" s="9" t="str">
        <f aca="false">IF(G47="","",COUNTIFS($N:$N,"&gt;="&amp;INT($B47),$N:$N,"&lt;="&amp;INT($C47),$O:$O,G47))</f>
        <v/>
      </c>
      <c r="I47" s="9" t="str">
        <f aca="false">IF($D47&gt;2,$E47+2,"")</f>
        <v/>
      </c>
      <c r="J47" s="9" t="str">
        <f aca="false">IF(I47="","",COUNTIFS($N:$N,"&gt;="&amp;INT($B47),$N:$N,"&lt;="&amp;INT($C47),$O:$O,I47))</f>
        <v/>
      </c>
      <c r="K47" s="9" t="str">
        <f aca="false">IF($D47&gt;3,$E47+3,"")</f>
        <v/>
      </c>
      <c r="L47" s="9" t="str">
        <f aca="false">IF(K47="","",COUNTIFS($N:$N,"&gt;="&amp;INT($B47),$N:$N,"&lt;="&amp;INT($C47),$O:$O,K47))</f>
        <v/>
      </c>
      <c r="N47" s="10" t="n">
        <v>44037</v>
      </c>
      <c r="O47" s="3" t="n">
        <f aca="false">TEXT(N47,"ww")*1</f>
        <v>30</v>
      </c>
    </row>
    <row r="48" customFormat="false" ht="13.8" hidden="false" customHeight="false" outlineLevel="0" collapsed="false">
      <c r="B48" s="8" t="n">
        <v>44015.3333333333</v>
      </c>
      <c r="C48" s="8" t="n">
        <v>44015.5472222222</v>
      </c>
      <c r="D48" s="9" t="n">
        <f aca="true">SUM(INDIRECT("O"&amp;MATCH(INT(C48),N:N,0),1),-INDIRECT("O"&amp;MATCH(INT(B48),N:N,0),1),1)</f>
        <v>1</v>
      </c>
      <c r="E48" s="9" t="n">
        <f aca="true">INDIRECT("O"&amp;MATCH(INT(B48),N:N,0),1)</f>
        <v>27</v>
      </c>
      <c r="F48" s="9" t="n">
        <f aca="false">COUNTIFS($N:$N,"&gt;="&amp;INT($B48),$N:$N,"&lt;="&amp;INT($C48),$O:$O,E48)</f>
        <v>1</v>
      </c>
      <c r="G48" s="9" t="str">
        <f aca="false">IF($D48&gt;1,$E48+1,"")</f>
        <v/>
      </c>
      <c r="H48" s="9" t="str">
        <f aca="false">IF(G48="","",COUNTIFS($N:$N,"&gt;="&amp;INT($B48),$N:$N,"&lt;="&amp;INT($C48),$O:$O,G48))</f>
        <v/>
      </c>
      <c r="I48" s="9" t="str">
        <f aca="false">IF($D48&gt;2,$E48+2,"")</f>
        <v/>
      </c>
      <c r="J48" s="9" t="str">
        <f aca="false">IF(I48="","",COUNTIFS($N:$N,"&gt;="&amp;INT($B48),$N:$N,"&lt;="&amp;INT($C48),$O:$O,I48))</f>
        <v/>
      </c>
      <c r="K48" s="9" t="str">
        <f aca="false">IF($D48&gt;3,$E48+3,"")</f>
        <v/>
      </c>
      <c r="L48" s="9" t="str">
        <f aca="false">IF(K48="","",COUNTIFS($N:$N,"&gt;="&amp;INT($B48),$N:$N,"&lt;="&amp;INT($C48),$O:$O,K48))</f>
        <v/>
      </c>
      <c r="N48" s="10" t="n">
        <v>44038</v>
      </c>
      <c r="O48" s="3" t="n">
        <f aca="false">TEXT(N48,"ww")*1</f>
        <v>30</v>
      </c>
    </row>
    <row r="49" customFormat="false" ht="13.8" hidden="false" customHeight="false" outlineLevel="0" collapsed="false">
      <c r="B49" s="8" t="n">
        <v>44018.5416666667</v>
      </c>
      <c r="C49" s="8" t="n">
        <v>44018.7479166667</v>
      </c>
      <c r="D49" s="9" t="n">
        <f aca="true">SUM(INDIRECT("O"&amp;MATCH(INT(C49),N:N,0),1),-INDIRECT("O"&amp;MATCH(INT(B49),N:N,0),1),1)</f>
        <v>1</v>
      </c>
      <c r="E49" s="9" t="n">
        <f aca="true">INDIRECT("O"&amp;MATCH(INT(B49),N:N,0),1)</f>
        <v>28</v>
      </c>
      <c r="F49" s="9" t="n">
        <f aca="false">COUNTIFS($N:$N,"&gt;="&amp;INT($B49),$N:$N,"&lt;="&amp;INT($C49),$O:$O,E49)</f>
        <v>1</v>
      </c>
      <c r="G49" s="9" t="str">
        <f aca="false">IF($D49&gt;1,$E49+1,"")</f>
        <v/>
      </c>
      <c r="H49" s="9" t="str">
        <f aca="false">IF(G49="","",COUNTIFS($N:$N,"&gt;="&amp;INT($B49),$N:$N,"&lt;="&amp;INT($C49),$O:$O,G49))</f>
        <v/>
      </c>
      <c r="I49" s="9" t="str">
        <f aca="false">IF($D49&gt;2,$E49+2,"")</f>
        <v/>
      </c>
      <c r="J49" s="9" t="str">
        <f aca="false">IF(I49="","",COUNTIFS($N:$N,"&gt;="&amp;INT($B49),$N:$N,"&lt;="&amp;INT($C49),$O:$O,I49))</f>
        <v/>
      </c>
      <c r="K49" s="9" t="str">
        <f aca="false">IF($D49&gt;3,$E49+3,"")</f>
        <v/>
      </c>
      <c r="L49" s="9" t="str">
        <f aca="false">IF(K49="","",COUNTIFS($N:$N,"&gt;="&amp;INT($B49),$N:$N,"&lt;="&amp;INT($C49),$O:$O,K49))</f>
        <v/>
      </c>
      <c r="N49" s="10" t="n">
        <v>44039</v>
      </c>
      <c r="O49" s="3" t="n">
        <f aca="false">TEXT(N49,"ww")*1</f>
        <v>31</v>
      </c>
    </row>
    <row r="50" customFormat="false" ht="13.8" hidden="false" customHeight="false" outlineLevel="0" collapsed="false">
      <c r="B50" s="8" t="n">
        <v>44018.5416666667</v>
      </c>
      <c r="C50" s="8" t="n">
        <v>44019.5916666667</v>
      </c>
      <c r="D50" s="9" t="n">
        <f aca="true">SUM(INDIRECT("O"&amp;MATCH(INT(C50),N:N,0),1),-INDIRECT("O"&amp;MATCH(INT(B50),N:N,0),1),1)</f>
        <v>1</v>
      </c>
      <c r="E50" s="9" t="n">
        <f aca="true">INDIRECT("O"&amp;MATCH(INT(B50),N:N,0),1)</f>
        <v>28</v>
      </c>
      <c r="F50" s="9" t="n">
        <f aca="false">COUNTIFS($N:$N,"&gt;="&amp;INT($B50),$N:$N,"&lt;="&amp;INT($C50),$O:$O,E50)</f>
        <v>2</v>
      </c>
      <c r="G50" s="9" t="str">
        <f aca="false">IF($D50&gt;1,$E50+1,"")</f>
        <v/>
      </c>
      <c r="H50" s="9" t="str">
        <f aca="false">IF(G50="","",COUNTIFS($N:$N,"&gt;="&amp;INT($B50),$N:$N,"&lt;="&amp;INT($C50),$O:$O,G50))</f>
        <v/>
      </c>
      <c r="I50" s="9" t="str">
        <f aca="false">IF($D50&gt;2,$E50+2,"")</f>
        <v/>
      </c>
      <c r="J50" s="9" t="str">
        <f aca="false">IF(I50="","",COUNTIFS($N:$N,"&gt;="&amp;INT($B50),$N:$N,"&lt;="&amp;INT($C50),$O:$O,I50))</f>
        <v/>
      </c>
      <c r="K50" s="9" t="str">
        <f aca="false">IF($D50&gt;3,$E50+3,"")</f>
        <v/>
      </c>
      <c r="L50" s="9" t="str">
        <f aca="false">IF(K50="","",COUNTIFS($N:$N,"&gt;="&amp;INT($B50),$N:$N,"&lt;="&amp;INT($C50),$O:$O,K50))</f>
        <v/>
      </c>
      <c r="N50" s="10" t="n">
        <v>44040</v>
      </c>
      <c r="O50" s="3" t="n">
        <f aca="false">TEXT(N50,"ww")*1</f>
        <v>31</v>
      </c>
    </row>
    <row r="51" customFormat="false" ht="13.8" hidden="false" customHeight="false" outlineLevel="0" collapsed="false">
      <c r="B51" s="8" t="n">
        <v>44018.5416666667</v>
      </c>
      <c r="C51" s="8" t="n">
        <v>44020.4479166667</v>
      </c>
      <c r="D51" s="9" t="n">
        <f aca="true">SUM(INDIRECT("O"&amp;MATCH(INT(C51),N:N,0),1),-INDIRECT("O"&amp;MATCH(INT(B51),N:N,0),1),1)</f>
        <v>1</v>
      </c>
      <c r="E51" s="9" t="n">
        <f aca="true">INDIRECT("O"&amp;MATCH(INT(B51),N:N,0),1)</f>
        <v>28</v>
      </c>
      <c r="F51" s="9" t="n">
        <f aca="false">COUNTIFS($N:$N,"&gt;="&amp;INT($B51),$N:$N,"&lt;="&amp;INT($C51),$O:$O,E51)</f>
        <v>3</v>
      </c>
      <c r="G51" s="9" t="str">
        <f aca="false">IF($D51&gt;1,$E51+1,"")</f>
        <v/>
      </c>
      <c r="H51" s="9" t="str">
        <f aca="false">IF(G51="","",COUNTIFS($N:$N,"&gt;="&amp;INT($B51),$N:$N,"&lt;="&amp;INT($C51),$O:$O,G51))</f>
        <v/>
      </c>
      <c r="I51" s="9" t="str">
        <f aca="false">IF($D51&gt;2,$E51+2,"")</f>
        <v/>
      </c>
      <c r="J51" s="9" t="str">
        <f aca="false">IF(I51="","",COUNTIFS($N:$N,"&gt;="&amp;INT($B51),$N:$N,"&lt;="&amp;INT($C51),$O:$O,I51))</f>
        <v/>
      </c>
      <c r="K51" s="9" t="str">
        <f aca="false">IF($D51&gt;3,$E51+3,"")</f>
        <v/>
      </c>
      <c r="L51" s="9" t="str">
        <f aca="false">IF(K51="","",COUNTIFS($N:$N,"&gt;="&amp;INT($B51),$N:$N,"&lt;="&amp;INT($C51),$O:$O,K51))</f>
        <v/>
      </c>
      <c r="N51" s="10" t="n">
        <v>44041</v>
      </c>
      <c r="O51" s="3" t="n">
        <f aca="false">TEXT(N51,"ww")*1</f>
        <v>31</v>
      </c>
    </row>
    <row r="52" customFormat="false" ht="13.8" hidden="false" customHeight="false" outlineLevel="0" collapsed="false">
      <c r="B52" s="8" t="n">
        <v>44019.2083333333</v>
      </c>
      <c r="C52" s="8" t="n">
        <v>44020.3090277778</v>
      </c>
      <c r="D52" s="9" t="n">
        <f aca="true">SUM(INDIRECT("O"&amp;MATCH(INT(C52),N:N,0),1),-INDIRECT("O"&amp;MATCH(INT(B52),N:N,0),1),1)</f>
        <v>1</v>
      </c>
      <c r="E52" s="9" t="n">
        <f aca="true">INDIRECT("O"&amp;MATCH(INT(B52),N:N,0),1)</f>
        <v>28</v>
      </c>
      <c r="F52" s="9" t="n">
        <f aca="false">COUNTIFS($N:$N,"&gt;="&amp;INT($B52),$N:$N,"&lt;="&amp;INT($C52),$O:$O,E52)</f>
        <v>2</v>
      </c>
      <c r="G52" s="9" t="str">
        <f aca="false">IF($D52&gt;1,$E52+1,"")</f>
        <v/>
      </c>
      <c r="H52" s="9" t="str">
        <f aca="false">IF(G52="","",COUNTIFS($N:$N,"&gt;="&amp;INT($B52),$N:$N,"&lt;="&amp;INT($C52),$O:$O,G52))</f>
        <v/>
      </c>
      <c r="I52" s="9" t="str">
        <f aca="false">IF($D52&gt;2,$E52+2,"")</f>
        <v/>
      </c>
      <c r="J52" s="9" t="str">
        <f aca="false">IF(I52="","",COUNTIFS($N:$N,"&gt;="&amp;INT($B52),$N:$N,"&lt;="&amp;INT($C52),$O:$O,I52))</f>
        <v/>
      </c>
      <c r="K52" s="9" t="str">
        <f aca="false">IF($D52&gt;3,$E52+3,"")</f>
        <v/>
      </c>
      <c r="L52" s="9" t="str">
        <f aca="false">IF(K52="","",COUNTIFS($N:$N,"&gt;="&amp;INT($B52),$N:$N,"&lt;="&amp;INT($C52),$O:$O,K52))</f>
        <v/>
      </c>
      <c r="N52" s="10" t="n">
        <v>44042</v>
      </c>
      <c r="O52" s="3" t="n">
        <f aca="false">TEXT(N52,"ww")*1</f>
        <v>31</v>
      </c>
    </row>
    <row r="53" customFormat="false" ht="13.8" hidden="false" customHeight="false" outlineLevel="0" collapsed="false">
      <c r="B53" s="8" t="n">
        <v>44019.375</v>
      </c>
      <c r="C53" s="8" t="n">
        <v>44022.4215277778</v>
      </c>
      <c r="D53" s="9" t="n">
        <f aca="true">SUM(INDIRECT("O"&amp;MATCH(INT(C53),N:N,0),1),-INDIRECT("O"&amp;MATCH(INT(B53),N:N,0),1),1)</f>
        <v>1</v>
      </c>
      <c r="E53" s="9" t="n">
        <f aca="true">INDIRECT("O"&amp;MATCH(INT(B53),N:N,0),1)</f>
        <v>28</v>
      </c>
      <c r="F53" s="9" t="n">
        <f aca="false">COUNTIFS($N:$N,"&gt;="&amp;INT($B53),$N:$N,"&lt;="&amp;INT($C53),$O:$O,E53)</f>
        <v>4</v>
      </c>
      <c r="G53" s="9" t="str">
        <f aca="false">IF($D53&gt;1,$E53+1,"")</f>
        <v/>
      </c>
      <c r="H53" s="9" t="str">
        <f aca="false">IF(G53="","",COUNTIFS($N:$N,"&gt;="&amp;INT($B53),$N:$N,"&lt;="&amp;INT($C53),$O:$O,G53))</f>
        <v/>
      </c>
      <c r="I53" s="9" t="str">
        <f aca="false">IF($D53&gt;2,$E53+2,"")</f>
        <v/>
      </c>
      <c r="J53" s="9" t="str">
        <f aca="false">IF(I53="","",COUNTIFS($N:$N,"&gt;="&amp;INT($B53),$N:$N,"&lt;="&amp;INT($C53),$O:$O,I53))</f>
        <v/>
      </c>
      <c r="K53" s="9" t="str">
        <f aca="false">IF($D53&gt;3,$E53+3,"")</f>
        <v/>
      </c>
      <c r="L53" s="9" t="str">
        <f aca="false">IF(K53="","",COUNTIFS($N:$N,"&gt;="&amp;INT($B53),$N:$N,"&lt;="&amp;INT($C53),$O:$O,K53))</f>
        <v/>
      </c>
      <c r="N53" s="10" t="n">
        <v>44043</v>
      </c>
      <c r="O53" s="3" t="n">
        <f aca="false">TEXT(N53,"ww")*1</f>
        <v>31</v>
      </c>
    </row>
    <row r="54" customFormat="false" ht="13.8" hidden="false" customHeight="false" outlineLevel="0" collapsed="false">
      <c r="B54" s="8" t="n">
        <v>44020.5416666667</v>
      </c>
      <c r="C54" s="8" t="n">
        <v>44022.8291666667</v>
      </c>
      <c r="D54" s="9" t="n">
        <f aca="true">SUM(INDIRECT("O"&amp;MATCH(INT(C54),N:N,0),1),-INDIRECT("O"&amp;MATCH(INT(B54),N:N,0),1),1)</f>
        <v>1</v>
      </c>
      <c r="E54" s="9" t="n">
        <f aca="true">INDIRECT("O"&amp;MATCH(INT(B54),N:N,0),1)</f>
        <v>28</v>
      </c>
      <c r="F54" s="9" t="n">
        <f aca="false">COUNTIFS($N:$N,"&gt;="&amp;INT($B54),$N:$N,"&lt;="&amp;INT($C54),$O:$O,E54)</f>
        <v>3</v>
      </c>
      <c r="G54" s="9" t="str">
        <f aca="false">IF($D54&gt;1,$E54+1,"")</f>
        <v/>
      </c>
      <c r="H54" s="9" t="str">
        <f aca="false">IF(G54="","",COUNTIFS($N:$N,"&gt;="&amp;INT($B54),$N:$N,"&lt;="&amp;INT($C54),$O:$O,G54))</f>
        <v/>
      </c>
      <c r="I54" s="9" t="str">
        <f aca="false">IF($D54&gt;2,$E54+2,"")</f>
        <v/>
      </c>
      <c r="J54" s="9" t="str">
        <f aca="false">IF(I54="","",COUNTIFS($N:$N,"&gt;="&amp;INT($B54),$N:$N,"&lt;="&amp;INT($C54),$O:$O,I54))</f>
        <v/>
      </c>
      <c r="K54" s="9" t="str">
        <f aca="false">IF($D54&gt;3,$E54+3,"")</f>
        <v/>
      </c>
      <c r="L54" s="9" t="str">
        <f aca="false">IF(K54="","",COUNTIFS($N:$N,"&gt;="&amp;INT($B54),$N:$N,"&lt;="&amp;INT($C54),$O:$O,K54))</f>
        <v/>
      </c>
      <c r="N54" s="10" t="n">
        <v>44044</v>
      </c>
      <c r="O54" s="3" t="n">
        <f aca="false">TEXT(N54,"ww")*1</f>
        <v>31</v>
      </c>
    </row>
    <row r="55" customFormat="false" ht="13.8" hidden="false" customHeight="false" outlineLevel="0" collapsed="false">
      <c r="B55" s="8" t="n">
        <v>44021.5416666667</v>
      </c>
      <c r="C55" s="8" t="n">
        <v>44021.9736111111</v>
      </c>
      <c r="D55" s="9" t="n">
        <f aca="true">SUM(INDIRECT("O"&amp;MATCH(INT(C55),N:N,0),1),-INDIRECT("O"&amp;MATCH(INT(B55),N:N,0),1),1)</f>
        <v>1</v>
      </c>
      <c r="E55" s="9" t="n">
        <f aca="true">INDIRECT("O"&amp;MATCH(INT(B55),N:N,0),1)</f>
        <v>28</v>
      </c>
      <c r="F55" s="9" t="n">
        <f aca="false">COUNTIFS($N:$N,"&gt;="&amp;INT($B55),$N:$N,"&lt;="&amp;INT($C55),$O:$O,E55)</f>
        <v>1</v>
      </c>
      <c r="G55" s="9" t="str">
        <f aca="false">IF($D55&gt;1,$E55+1,"")</f>
        <v/>
      </c>
      <c r="H55" s="9" t="str">
        <f aca="false">IF(G55="","",COUNTIFS($N:$N,"&gt;="&amp;INT($B55),$N:$N,"&lt;="&amp;INT($C55),$O:$O,G55))</f>
        <v/>
      </c>
      <c r="I55" s="9" t="str">
        <f aca="false">IF($D55&gt;2,$E55+2,"")</f>
        <v/>
      </c>
      <c r="J55" s="9" t="str">
        <f aca="false">IF(I55="","",COUNTIFS($N:$N,"&gt;="&amp;INT($B55),$N:$N,"&lt;="&amp;INT($C55),$O:$O,I55))</f>
        <v/>
      </c>
      <c r="K55" s="9" t="str">
        <f aca="false">IF($D55&gt;3,$E55+3,"")</f>
        <v/>
      </c>
      <c r="L55" s="9" t="str">
        <f aca="false">IF(K55="","",COUNTIFS($N:$N,"&gt;="&amp;INT($B55),$N:$N,"&lt;="&amp;INT($C55),$O:$O,K55))</f>
        <v/>
      </c>
      <c r="N55" s="10" t="n">
        <v>44045</v>
      </c>
      <c r="O55" s="3" t="n">
        <f aca="false">TEXT(N55,"ww")*1</f>
        <v>31</v>
      </c>
    </row>
    <row r="56" customFormat="false" ht="13.8" hidden="false" customHeight="false" outlineLevel="0" collapsed="false">
      <c r="B56" s="8" t="n">
        <v>44022.2083333333</v>
      </c>
      <c r="C56" s="8" t="n">
        <v>44022.5541666667</v>
      </c>
      <c r="D56" s="9" t="n">
        <f aca="true">SUM(INDIRECT("O"&amp;MATCH(INT(C56),N:N,0),1),-INDIRECT("O"&amp;MATCH(INT(B56),N:N,0),1),1)</f>
        <v>1</v>
      </c>
      <c r="E56" s="9" t="n">
        <f aca="true">INDIRECT("O"&amp;MATCH(INT(B56),N:N,0),1)</f>
        <v>28</v>
      </c>
      <c r="F56" s="9" t="n">
        <f aca="false">COUNTIFS($N:$N,"&gt;="&amp;INT($B56),$N:$N,"&lt;="&amp;INT($C56),$O:$O,E56)</f>
        <v>1</v>
      </c>
      <c r="G56" s="9" t="str">
        <f aca="false">IF($D56&gt;1,$E56+1,"")</f>
        <v/>
      </c>
      <c r="H56" s="9" t="str">
        <f aca="false">IF(G56="","",COUNTIFS($N:$N,"&gt;="&amp;INT($B56),$N:$N,"&lt;="&amp;INT($C56),$O:$O,G56))</f>
        <v/>
      </c>
      <c r="I56" s="9" t="str">
        <f aca="false">IF($D56&gt;2,$E56+2,"")</f>
        <v/>
      </c>
      <c r="J56" s="9" t="str">
        <f aca="false">IF(I56="","",COUNTIFS($N:$N,"&gt;="&amp;INT($B56),$N:$N,"&lt;="&amp;INT($C56),$O:$O,I56))</f>
        <v/>
      </c>
      <c r="K56" s="9" t="str">
        <f aca="false">IF($D56&gt;3,$E56+3,"")</f>
        <v/>
      </c>
      <c r="L56" s="9" t="str">
        <f aca="false">IF(K56="","",COUNTIFS($N:$N,"&gt;="&amp;INT($B56),$N:$N,"&lt;="&amp;INT($C56),$O:$O,K56))</f>
        <v/>
      </c>
      <c r="N56" s="10" t="n">
        <v>44046</v>
      </c>
      <c r="O56" s="3" t="n">
        <f aca="false">TEXT(N56,"ww")*1</f>
        <v>32</v>
      </c>
    </row>
    <row r="57" customFormat="false" ht="13.8" hidden="false" customHeight="false" outlineLevel="0" collapsed="false">
      <c r="B57" s="8" t="n">
        <v>44022.5569444444</v>
      </c>
      <c r="C57" s="8" t="n">
        <v>44023.0770833333</v>
      </c>
      <c r="D57" s="9" t="n">
        <f aca="true">SUM(INDIRECT("O"&amp;MATCH(INT(C57),N:N,0),1),-INDIRECT("O"&amp;MATCH(INT(B57),N:N,0),1),1)</f>
        <v>1</v>
      </c>
      <c r="E57" s="9" t="n">
        <f aca="true">INDIRECT("O"&amp;MATCH(INT(B57),N:N,0),1)</f>
        <v>28</v>
      </c>
      <c r="F57" s="9" t="n">
        <f aca="false">COUNTIFS($N:$N,"&gt;="&amp;INT($B57),$N:$N,"&lt;="&amp;INT($C57),$O:$O,E57)</f>
        <v>2</v>
      </c>
      <c r="G57" s="9" t="str">
        <f aca="false">IF($D57&gt;1,$E57+1,"")</f>
        <v/>
      </c>
      <c r="H57" s="9" t="str">
        <f aca="false">IF(G57="","",COUNTIFS($N:$N,"&gt;="&amp;INT($B57),$N:$N,"&lt;="&amp;INT($C57),$O:$O,G57))</f>
        <v/>
      </c>
      <c r="I57" s="9" t="str">
        <f aca="false">IF($D57&gt;2,$E57+2,"")</f>
        <v/>
      </c>
      <c r="J57" s="9" t="str">
        <f aca="false">IF(I57="","",COUNTIFS($N:$N,"&gt;="&amp;INT($B57),$N:$N,"&lt;="&amp;INT($C57),$O:$O,I57))</f>
        <v/>
      </c>
      <c r="K57" s="9" t="str">
        <f aca="false">IF($D57&gt;3,$E57+3,"")</f>
        <v/>
      </c>
      <c r="L57" s="9" t="str">
        <f aca="false">IF(K57="","",COUNTIFS($N:$N,"&gt;="&amp;INT($B57),$N:$N,"&lt;="&amp;INT($C57),$O:$O,K57))</f>
        <v/>
      </c>
      <c r="N57" s="10" t="n">
        <v>44047</v>
      </c>
      <c r="O57" s="3" t="n">
        <f aca="false">TEXT(N57,"ww")*1</f>
        <v>32</v>
      </c>
    </row>
    <row r="58" customFormat="false" ht="13.8" hidden="false" customHeight="false" outlineLevel="0" collapsed="false">
      <c r="B58" s="8" t="n">
        <v>44025.5416666667</v>
      </c>
      <c r="C58" s="8" t="n">
        <v>44027.2576388889</v>
      </c>
      <c r="D58" s="9" t="n">
        <f aca="true">SUM(INDIRECT("O"&amp;MATCH(INT(C58),N:N,0),1),-INDIRECT("O"&amp;MATCH(INT(B58),N:N,0),1),1)</f>
        <v>1</v>
      </c>
      <c r="E58" s="9" t="n">
        <f aca="true">INDIRECT("O"&amp;MATCH(INT(B58),N:N,0),1)</f>
        <v>29</v>
      </c>
      <c r="F58" s="9" t="n">
        <f aca="false">COUNTIFS($N:$N,"&gt;="&amp;INT($B58),$N:$N,"&lt;="&amp;INT($C58),$O:$O,E58)</f>
        <v>3</v>
      </c>
      <c r="G58" s="9" t="str">
        <f aca="false">IF($D58&gt;1,$E58+1,"")</f>
        <v/>
      </c>
      <c r="H58" s="9" t="str">
        <f aca="false">IF(G58="","",COUNTIFS($N:$N,"&gt;="&amp;INT($B58),$N:$N,"&lt;="&amp;INT($C58),$O:$O,G58))</f>
        <v/>
      </c>
      <c r="I58" s="9" t="str">
        <f aca="false">IF($D58&gt;2,$E58+2,"")</f>
        <v/>
      </c>
      <c r="J58" s="9" t="str">
        <f aca="false">IF(I58="","",COUNTIFS($N:$N,"&gt;="&amp;INT($B58),$N:$N,"&lt;="&amp;INT($C58),$O:$O,I58))</f>
        <v/>
      </c>
      <c r="K58" s="9" t="str">
        <f aca="false">IF($D58&gt;3,$E58+3,"")</f>
        <v/>
      </c>
      <c r="L58" s="9" t="str">
        <f aca="false">IF(K58="","",COUNTIFS($N:$N,"&gt;="&amp;INT($B58),$N:$N,"&lt;="&amp;INT($C58),$O:$O,K58))</f>
        <v/>
      </c>
      <c r="N58" s="10" t="n">
        <v>44048</v>
      </c>
      <c r="O58" s="3" t="n">
        <f aca="false">TEXT(N58,"ww")*1</f>
        <v>32</v>
      </c>
    </row>
    <row r="59" customFormat="false" ht="13.8" hidden="false" customHeight="false" outlineLevel="0" collapsed="false">
      <c r="B59" s="8" t="n">
        <v>44032.5416666667</v>
      </c>
      <c r="C59" s="8" t="n">
        <v>44033.1006944444</v>
      </c>
      <c r="D59" s="9" t="n">
        <f aca="true">SUM(INDIRECT("O"&amp;MATCH(INT(C59),N:N,0),1),-INDIRECT("O"&amp;MATCH(INT(B59),N:N,0),1),1)</f>
        <v>1</v>
      </c>
      <c r="E59" s="9" t="n">
        <f aca="true">INDIRECT("O"&amp;MATCH(INT(B59),N:N,0),1)</f>
        <v>30</v>
      </c>
      <c r="F59" s="9" t="n">
        <f aca="false">COUNTIFS($N:$N,"&gt;="&amp;INT($B59),$N:$N,"&lt;="&amp;INT($C59),$O:$O,E59)</f>
        <v>2</v>
      </c>
      <c r="G59" s="9" t="str">
        <f aca="false">IF($D59&gt;1,$E59+1,"")</f>
        <v/>
      </c>
      <c r="H59" s="9" t="str">
        <f aca="false">IF(G59="","",COUNTIFS($N:$N,"&gt;="&amp;INT($B59),$N:$N,"&lt;="&amp;INT($C59),$O:$O,G59))</f>
        <v/>
      </c>
      <c r="I59" s="9" t="str">
        <f aca="false">IF($D59&gt;2,$E59+2,"")</f>
        <v/>
      </c>
      <c r="J59" s="9" t="str">
        <f aca="false">IF(I59="","",COUNTIFS($N:$N,"&gt;="&amp;INT($B59),$N:$N,"&lt;="&amp;INT($C59),$O:$O,I59))</f>
        <v/>
      </c>
      <c r="K59" s="9" t="str">
        <f aca="false">IF($D59&gt;3,$E59+3,"")</f>
        <v/>
      </c>
      <c r="L59" s="9" t="str">
        <f aca="false">IF(K59="","",COUNTIFS($N:$N,"&gt;="&amp;INT($B59),$N:$N,"&lt;="&amp;INT($C59),$O:$O,K59))</f>
        <v/>
      </c>
      <c r="N59" s="10" t="n">
        <v>44049</v>
      </c>
      <c r="O59" s="3" t="n">
        <f aca="false">TEXT(N59,"ww")*1</f>
        <v>32</v>
      </c>
    </row>
    <row r="60" customFormat="false" ht="13.8" hidden="false" customHeight="false" outlineLevel="0" collapsed="false">
      <c r="B60" s="8" t="n">
        <v>44033.5416666667</v>
      </c>
      <c r="C60" s="8" t="n">
        <v>44034.9361111111</v>
      </c>
      <c r="D60" s="9" t="n">
        <f aca="true">SUM(INDIRECT("O"&amp;MATCH(INT(C60),N:N,0),1),-INDIRECT("O"&amp;MATCH(INT(B60),N:N,0),1),1)</f>
        <v>1</v>
      </c>
      <c r="E60" s="9" t="n">
        <f aca="true">INDIRECT("O"&amp;MATCH(INT(B60),N:N,0),1)</f>
        <v>30</v>
      </c>
      <c r="F60" s="9" t="n">
        <f aca="false">COUNTIFS($N:$N,"&gt;="&amp;INT($B60),$N:$N,"&lt;="&amp;INT($C60),$O:$O,E60)</f>
        <v>2</v>
      </c>
      <c r="G60" s="9" t="str">
        <f aca="false">IF($D60&gt;1,$E60+1,"")</f>
        <v/>
      </c>
      <c r="H60" s="9" t="str">
        <f aca="false">IF(G60="","",COUNTIFS($N:$N,"&gt;="&amp;INT($B60),$N:$N,"&lt;="&amp;INT($C60),$O:$O,G60))</f>
        <v/>
      </c>
      <c r="I60" s="9" t="str">
        <f aca="false">IF($D60&gt;2,$E60+2,"")</f>
        <v/>
      </c>
      <c r="J60" s="9" t="str">
        <f aca="false">IF(I60="","",COUNTIFS($N:$N,"&gt;="&amp;INT($B60),$N:$N,"&lt;="&amp;INT($C60),$O:$O,I60))</f>
        <v/>
      </c>
      <c r="K60" s="9" t="str">
        <f aca="false">IF($D60&gt;3,$E60+3,"")</f>
        <v/>
      </c>
      <c r="L60" s="9" t="str">
        <f aca="false">IF(K60="","",COUNTIFS($N:$N,"&gt;="&amp;INT($B60),$N:$N,"&lt;="&amp;INT($C60),$O:$O,K60))</f>
        <v/>
      </c>
      <c r="N60" s="10" t="n">
        <v>44050</v>
      </c>
      <c r="O60" s="3" t="n">
        <f aca="false">TEXT(N60,"ww")*1</f>
        <v>32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  <Company>Arc International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2020-06-23T11:54:14Z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Arc International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