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<sst xmlns="http://schemas.openxmlformats.org/spreadsheetml/2006/main" count="25" uniqueCount="4">
  <si>
    <t xml:space="preserve">ML</t>
  </si>
  <si>
    <t xml:space="preserve">KG</t>
  </si>
  <si>
    <t xml:space="preserve">Taxe Affectée</t>
  </si>
  <si>
    <t xml:space="preserve">Transports</t>
  </si>
</sst>
</file>

<file path=xl/styles.xml><?xml version="1.0" encoding="utf-8"?>
<styleSheet xmlns="http://schemas.openxmlformats.org/spreadsheetml/2006/main">
  <numFmts count="10">
    <numFmt numFmtId="164" formatCode="General"/>
    <numFmt numFmtId="165" formatCode="0.000"/>
    <numFmt numFmtId="166" formatCode="0.00000"/>
    <numFmt numFmtId="167" formatCode="0.0000%"/>
    <numFmt numFmtId="168" formatCode="0.00\ %"/>
    <numFmt numFmtId="169" formatCode="0.000000000000000%"/>
    <numFmt numFmtId="170" formatCode="#,##0.00"/>
    <numFmt numFmtId="171" formatCode="0.00000000000000000%"/>
    <numFmt numFmtId="172" formatCode="#,##0.000000000"/>
    <numFmt numFmtId="173" formatCode="#,##0.00\ [$€-40C];[RED]\-#,##0.00\ [$€-40C]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0000"/>
      <name val="Calibri"/>
      <family val="2"/>
      <charset val="1"/>
    </font>
    <font>
      <sz val="11"/>
      <color rgb="FFFFFFFF"/>
      <name val="Calibri"/>
      <family val="2"/>
      <charset val="1"/>
    </font>
    <font>
      <sz val="10"/>
      <color rgb="FF000000"/>
      <name val="Calibri"/>
      <family val="2"/>
      <charset val="1"/>
    </font>
    <font>
      <b val="true"/>
      <sz val="11"/>
      <color rgb="FF2F5597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double"/>
      <right style="double"/>
      <top style="double"/>
      <bottom style="double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3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3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3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2F5597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N35"/>
  <sheetViews>
    <sheetView showFormulas="false" showGridLines="true" showRowColHeaders="true" showZeros="true" rightToLeft="false" tabSelected="true" showOutlineSymbols="true" defaultGridColor="true" view="normal" topLeftCell="A13" colorId="64" zoomScale="100" zoomScaleNormal="100" zoomScalePageLayoutView="100" workbookViewId="0">
      <selection pane="topLeft" activeCell="F2" activeCellId="0" sqref="F2"/>
    </sheetView>
  </sheetViews>
  <sheetFormatPr defaultRowHeight="13.8" zeroHeight="false" outlineLevelRow="0" outlineLevelCol="0"/>
  <cols>
    <col collapsed="false" customWidth="true" hidden="false" outlineLevel="0" max="1" min="1" style="0" width="22.87"/>
    <col collapsed="false" customWidth="true" hidden="false" outlineLevel="0" max="11" min="2" style="1" width="10.47"/>
    <col collapsed="false" customWidth="true" hidden="false" outlineLevel="0" max="12" min="12" style="0" width="10.47"/>
    <col collapsed="false" customWidth="true" hidden="false" outlineLevel="0" max="13" min="13" style="0" width="26.06"/>
    <col collapsed="false" customWidth="true" hidden="false" outlineLevel="0" max="1025" min="14" style="0" width="10.47"/>
  </cols>
  <sheetData>
    <row r="2" customFormat="false" ht="13.8" hidden="false" customHeight="false" outlineLevel="0" collapsed="false">
      <c r="F2" s="2" t="n">
        <f aca="false">K28/SUM(E6:E27)</f>
        <v>1.13544923572322</v>
      </c>
      <c r="G2" s="2"/>
    </row>
    <row r="3" customFormat="false" ht="13.8" hidden="false" customHeight="false" outlineLevel="0" collapsed="false">
      <c r="F3" s="2"/>
      <c r="G3" s="2"/>
    </row>
    <row r="6" customFormat="false" ht="13.8" hidden="false" customHeight="false" outlineLevel="0" collapsed="false">
      <c r="B6" s="1" t="s">
        <v>0</v>
      </c>
      <c r="C6" s="1" t="n">
        <v>107.41</v>
      </c>
      <c r="D6" s="1" t="n">
        <v>36.8</v>
      </c>
      <c r="E6" s="1" t="n">
        <f aca="false">IF(C6="","",D6*C6)</f>
        <v>3952.688</v>
      </c>
      <c r="F6" s="3" t="n">
        <f aca="false">E6/SUM(E$6:E$14)</f>
        <v>0.396178266829333</v>
      </c>
      <c r="H6" s="1" t="str">
        <f aca="false">B6</f>
        <v>ML</v>
      </c>
      <c r="I6" s="1" t="n">
        <f aca="false">IF(C6="","",C6)</f>
        <v>107.41</v>
      </c>
      <c r="J6" s="1" t="n">
        <f aca="false">K6/I6</f>
        <v>41.7845318746143</v>
      </c>
      <c r="K6" s="1" t="n">
        <f aca="false">K$28*F6</f>
        <v>4488.07656865233</v>
      </c>
      <c r="L6" s="4"/>
      <c r="M6" s="5"/>
    </row>
    <row r="7" customFormat="false" ht="13.8" hidden="false" customHeight="false" outlineLevel="0" collapsed="false">
      <c r="B7" s="1" t="s">
        <v>0</v>
      </c>
      <c r="C7" s="1" t="n">
        <v>5.77</v>
      </c>
      <c r="D7" s="1" t="n">
        <v>40.9</v>
      </c>
      <c r="E7" s="1" t="n">
        <f aca="false">IF(C7="","",D7*C7)</f>
        <v>235.993</v>
      </c>
      <c r="F7" s="3" t="n">
        <f aca="false">E7/SUM(E$6:E$14)</f>
        <v>0.0236535992023289</v>
      </c>
      <c r="H7" s="1" t="str">
        <f aca="false">B7</f>
        <v>ML</v>
      </c>
      <c r="I7" s="1" t="n">
        <f aca="false">IF(C7="","",C7)</f>
        <v>5.77</v>
      </c>
      <c r="J7" s="1" t="n">
        <f aca="false">K7/I7</f>
        <v>46.4398737410795</v>
      </c>
      <c r="K7" s="1" t="n">
        <f aca="false">K$28*F7</f>
        <v>267.958071486029</v>
      </c>
      <c r="L7" s="4"/>
      <c r="M7" s="5"/>
    </row>
    <row r="8" customFormat="false" ht="13.8" hidden="false" customHeight="false" outlineLevel="0" collapsed="false">
      <c r="B8" s="1" t="s">
        <v>0</v>
      </c>
      <c r="C8" s="1" t="n">
        <v>5.81</v>
      </c>
      <c r="D8" s="1" t="n">
        <v>44.2</v>
      </c>
      <c r="E8" s="1" t="n">
        <f aca="false">IF(C8="","",D8*C8)</f>
        <v>256.802</v>
      </c>
      <c r="F8" s="3" t="n">
        <f aca="false">E8/SUM(E$6:E$14)</f>
        <v>0.0257392871074839</v>
      </c>
      <c r="H8" s="1" t="str">
        <f aca="false">B8</f>
        <v>ML</v>
      </c>
      <c r="I8" s="1" t="n">
        <f aca="false">IF(C8="","",C8)</f>
        <v>5.81</v>
      </c>
      <c r="J8" s="1" t="n">
        <f aca="false">K8/I8</f>
        <v>50.1868562189661</v>
      </c>
      <c r="K8" s="1" t="n">
        <f aca="false">K$28*F8</f>
        <v>291.585634632193</v>
      </c>
      <c r="L8" s="4"/>
      <c r="M8" s="5"/>
    </row>
    <row r="9" customFormat="false" ht="13.8" hidden="false" customHeight="false" outlineLevel="0" collapsed="false">
      <c r="B9" s="1" t="s">
        <v>0</v>
      </c>
      <c r="C9" s="1" t="n">
        <v>5.81</v>
      </c>
      <c r="D9" s="1" t="n">
        <v>205.7</v>
      </c>
      <c r="E9" s="1" t="n">
        <f aca="false">IF(C9="","",D9*C9)</f>
        <v>1195.117</v>
      </c>
      <c r="F9" s="3" t="n">
        <f aca="false">E9/SUM(E$6:E$14)</f>
        <v>0.119786682307906</v>
      </c>
      <c r="H9" s="1" t="str">
        <f aca="false">B9</f>
        <v>ML</v>
      </c>
      <c r="I9" s="1" t="n">
        <f aca="false">IF(C9="","",C9)</f>
        <v>5.81</v>
      </c>
      <c r="J9" s="1" t="n">
        <f aca="false">K9/I9</f>
        <v>233.561907788265</v>
      </c>
      <c r="K9" s="1" t="n">
        <f aca="false">K$28*F9</f>
        <v>1356.99468424982</v>
      </c>
      <c r="L9" s="4"/>
      <c r="M9" s="5"/>
    </row>
    <row r="10" customFormat="false" ht="13.8" hidden="false" customHeight="false" outlineLevel="0" collapsed="false">
      <c r="B10" s="1" t="s">
        <v>0</v>
      </c>
      <c r="C10" s="1" t="n">
        <v>3</v>
      </c>
      <c r="D10" s="1" t="n">
        <v>113.6</v>
      </c>
      <c r="E10" s="1" t="n">
        <f aca="false">IF(C10="","",D10*C10)</f>
        <v>340.8</v>
      </c>
      <c r="F10" s="3" t="n">
        <f aca="false">E10/SUM(E$6:E$14)</f>
        <v>0.0341584140553054</v>
      </c>
      <c r="H10" s="1" t="str">
        <f aca="false">B10</f>
        <v>ML</v>
      </c>
      <c r="I10" s="1" t="n">
        <f aca="false">IF(C10="","",C10)</f>
        <v>3</v>
      </c>
      <c r="J10" s="1" t="n">
        <f aca="false">K10/I10</f>
        <v>128.987033178157</v>
      </c>
      <c r="K10" s="1" t="n">
        <f aca="false">K$28*F10</f>
        <v>386.961099534472</v>
      </c>
      <c r="L10" s="4"/>
      <c r="M10" s="5"/>
    </row>
    <row r="11" customFormat="false" ht="13.8" hidden="false" customHeight="false" outlineLevel="0" collapsed="false">
      <c r="B11" s="1" t="s">
        <v>0</v>
      </c>
      <c r="C11" s="1" t="n">
        <v>8.5</v>
      </c>
      <c r="D11" s="1" t="n">
        <v>76.3</v>
      </c>
      <c r="E11" s="1" t="n">
        <f aca="false">IF(C11="","",D11*C11)</f>
        <v>648.55</v>
      </c>
      <c r="F11" s="3" t="n">
        <f aca="false">E11/SUM(E$6:E$14)</f>
        <v>0.0650042236959163</v>
      </c>
      <c r="H11" s="1" t="str">
        <f aca="false">B11</f>
        <v>ML</v>
      </c>
      <c r="I11" s="1" t="n">
        <f aca="false">IF(C11="","",C11)</f>
        <v>8.5</v>
      </c>
      <c r="J11" s="1" t="n">
        <f aca="false">K11/I11</f>
        <v>86.6347766856814</v>
      </c>
      <c r="K11" s="1" t="n">
        <f aca="false">K$28*F11</f>
        <v>736.395601828292</v>
      </c>
      <c r="L11" s="4"/>
      <c r="M11" s="5"/>
    </row>
    <row r="12" customFormat="false" ht="13.8" hidden="false" customHeight="false" outlineLevel="0" collapsed="false">
      <c r="B12" s="1" t="s">
        <v>0</v>
      </c>
      <c r="C12" s="1" t="n">
        <v>8.3</v>
      </c>
      <c r="D12" s="1" t="n">
        <v>88.1</v>
      </c>
      <c r="E12" s="1" t="n">
        <f aca="false">IF(C12="","",D12*C12)</f>
        <v>731.23</v>
      </c>
      <c r="F12" s="3" t="n">
        <f aca="false">E12/SUM(E$6:E$14)</f>
        <v>0.0732912473875028</v>
      </c>
      <c r="H12" s="1" t="str">
        <f aca="false">B12</f>
        <v>ML</v>
      </c>
      <c r="I12" s="1" t="n">
        <f aca="false">IF(C12="","",C12)</f>
        <v>8.3</v>
      </c>
      <c r="J12" s="1" t="n">
        <f aca="false">K12/I12</f>
        <v>100.033077667215</v>
      </c>
      <c r="K12" s="1" t="n">
        <f aca="false">K$28*F12</f>
        <v>830.274544637887</v>
      </c>
      <c r="L12" s="4"/>
      <c r="M12" s="5"/>
    </row>
    <row r="13" customFormat="false" ht="13.8" hidden="false" customHeight="false" outlineLevel="0" collapsed="false">
      <c r="B13" s="1" t="s">
        <v>0</v>
      </c>
      <c r="C13" s="1" t="n">
        <v>16.6</v>
      </c>
      <c r="D13" s="1" t="n">
        <v>102.2</v>
      </c>
      <c r="E13" s="1" t="n">
        <f aca="false">IF(C13="","",D13*C13)</f>
        <v>1696.52</v>
      </c>
      <c r="F13" s="3" t="n">
        <f aca="false">E13/SUM(E$6:E$14)</f>
        <v>0.170042349216862</v>
      </c>
      <c r="H13" s="1" t="str">
        <f aca="false">B13</f>
        <v>ML</v>
      </c>
      <c r="I13" s="1" t="n">
        <f aca="false">IF(C13="","",C13)</f>
        <v>16.6</v>
      </c>
      <c r="J13" s="1" t="n">
        <f aca="false">K13/I13</f>
        <v>116.042911890913</v>
      </c>
      <c r="K13" s="1" t="n">
        <f aca="false">K$28*F13</f>
        <v>1926.31233738915</v>
      </c>
      <c r="L13" s="4"/>
      <c r="M13" s="5"/>
    </row>
    <row r="14" customFormat="false" ht="13.8" hidden="false" customHeight="false" outlineLevel="0" collapsed="false">
      <c r="B14" s="1" t="s">
        <v>0</v>
      </c>
      <c r="C14" s="1" t="n">
        <v>8.56</v>
      </c>
      <c r="D14" s="1" t="n">
        <v>107.4</v>
      </c>
      <c r="E14" s="1" t="n">
        <f aca="false">IF(C14="","",D14*C14)</f>
        <v>919.344</v>
      </c>
      <c r="F14" s="3" t="n">
        <f aca="false">E14/SUM(E$6:E$14)</f>
        <v>0.0921459301973611</v>
      </c>
      <c r="H14" s="1" t="str">
        <f aca="false">B14</f>
        <v>ML</v>
      </c>
      <c r="I14" s="1" t="n">
        <f aca="false">IF(C14="","",C14)</f>
        <v>8.56</v>
      </c>
      <c r="J14" s="1" t="n">
        <f aca="false">K14/I14</f>
        <v>121.947247916673</v>
      </c>
      <c r="K14" s="1" t="n">
        <f aca="false">K$28*F14</f>
        <v>1043.86844216672</v>
      </c>
      <c r="L14" s="4"/>
      <c r="M14" s="5"/>
    </row>
    <row r="15" customFormat="false" ht="13.8" hidden="false" customHeight="false" outlineLevel="0" collapsed="false">
      <c r="B15" s="1" t="s">
        <v>0</v>
      </c>
      <c r="E15" s="1" t="str">
        <f aca="false">IF(C15="","",D15*C15)</f>
        <v/>
      </c>
      <c r="H15" s="1" t="str">
        <f aca="false">B15</f>
        <v>ML</v>
      </c>
      <c r="I15" s="1" t="str">
        <f aca="false">IF(C15="","",C15)</f>
        <v/>
      </c>
      <c r="J15" s="1" t="str">
        <f aca="false">IF(D15="","",D15*$F$2)</f>
        <v/>
      </c>
    </row>
    <row r="16" customFormat="false" ht="13.8" hidden="false" customHeight="false" outlineLevel="0" collapsed="false">
      <c r="B16" s="1" t="s">
        <v>0</v>
      </c>
      <c r="E16" s="1" t="str">
        <f aca="false">IF(C16="","",D16*C16)</f>
        <v/>
      </c>
      <c r="H16" s="1" t="str">
        <f aca="false">B16</f>
        <v>ML</v>
      </c>
      <c r="I16" s="1" t="str">
        <f aca="false">IF(C16="","",C16)</f>
        <v/>
      </c>
      <c r="J16" s="1" t="str">
        <f aca="false">IF(D16="","",D16*$F$2)</f>
        <v/>
      </c>
    </row>
    <row r="17" customFormat="false" ht="13.8" hidden="false" customHeight="false" outlineLevel="0" collapsed="false">
      <c r="B17" s="1" t="s">
        <v>0</v>
      </c>
      <c r="E17" s="1" t="str">
        <f aca="false">IF(C17="","",D17*C17)</f>
        <v/>
      </c>
      <c r="H17" s="1" t="str">
        <f aca="false">B17</f>
        <v>ML</v>
      </c>
      <c r="I17" s="1" t="str">
        <f aca="false">IF(C17="","",C17)</f>
        <v/>
      </c>
      <c r="J17" s="1" t="str">
        <f aca="false">IF(D17="","",D17*$F$2)</f>
        <v/>
      </c>
      <c r="K17" s="1" t="str">
        <f aca="false">IF(I17="","",J17*I17)</f>
        <v/>
      </c>
    </row>
    <row r="18" customFormat="false" ht="13.8" hidden="false" customHeight="false" outlineLevel="0" collapsed="false">
      <c r="B18" s="1" t="s">
        <v>0</v>
      </c>
      <c r="E18" s="1" t="str">
        <f aca="false">IF(C18="","",D18*C18)</f>
        <v/>
      </c>
      <c r="H18" s="1" t="str">
        <f aca="false">B18</f>
        <v>ML</v>
      </c>
      <c r="I18" s="1" t="str">
        <f aca="false">IF(C18="","",C18)</f>
        <v/>
      </c>
      <c r="J18" s="1" t="str">
        <f aca="false">IF(D18="","",D18*$F$2)</f>
        <v/>
      </c>
      <c r="K18" s="1" t="str">
        <f aca="false">IF(I18="","",J18*I18)</f>
        <v/>
      </c>
    </row>
    <row r="19" customFormat="false" ht="13.8" hidden="false" customHeight="false" outlineLevel="0" collapsed="false">
      <c r="B19" s="1" t="s">
        <v>0</v>
      </c>
      <c r="E19" s="1" t="str">
        <f aca="false">IF(C19="","",D19*C19)</f>
        <v/>
      </c>
      <c r="H19" s="1" t="str">
        <f aca="false">B19</f>
        <v>ML</v>
      </c>
      <c r="I19" s="1" t="str">
        <f aca="false">IF(C19="","",C19)</f>
        <v/>
      </c>
      <c r="J19" s="1" t="str">
        <f aca="false">IF(D19="","",D19*$F$2)</f>
        <v/>
      </c>
      <c r="K19" s="1" t="str">
        <f aca="false">IF(I19="","",J19*I19)</f>
        <v/>
      </c>
    </row>
    <row r="20" customFormat="false" ht="13.8" hidden="false" customHeight="false" outlineLevel="0" collapsed="false">
      <c r="B20" s="1" t="s">
        <v>0</v>
      </c>
      <c r="E20" s="1" t="str">
        <f aca="false">IF(C20="","",D20*C20)</f>
        <v/>
      </c>
      <c r="H20" s="1" t="str">
        <f aca="false">B20</f>
        <v>ML</v>
      </c>
      <c r="I20" s="1" t="str">
        <f aca="false">IF(C20="","",C20)</f>
        <v/>
      </c>
      <c r="J20" s="1" t="str">
        <f aca="false">IF(D20="","",D20*$F$2)</f>
        <v/>
      </c>
      <c r="K20" s="1" t="str">
        <f aca="false">IF(I20="","",J20*I20)</f>
        <v/>
      </c>
    </row>
    <row r="21" customFormat="false" ht="13.8" hidden="false" customHeight="false" outlineLevel="0" collapsed="false">
      <c r="B21" s="1" t="s">
        <v>0</v>
      </c>
      <c r="E21" s="1" t="str">
        <f aca="false">IF(C21="","",D21*C21)</f>
        <v/>
      </c>
      <c r="H21" s="1" t="str">
        <f aca="false">B21</f>
        <v>ML</v>
      </c>
      <c r="I21" s="1" t="str">
        <f aca="false">IF(C21="","",C21)</f>
        <v/>
      </c>
      <c r="J21" s="1" t="str">
        <f aca="false">IF(D21="","",D21*$F$2)</f>
        <v/>
      </c>
      <c r="K21" s="1" t="str">
        <f aca="false">IF(I21="","",J21*I21)</f>
        <v/>
      </c>
    </row>
    <row r="22" customFormat="false" ht="13.8" hidden="false" customHeight="false" outlineLevel="0" collapsed="false">
      <c r="B22" s="1" t="s">
        <v>0</v>
      </c>
      <c r="E22" s="1" t="str">
        <f aca="false">IF(C22="","",D22*C22)</f>
        <v/>
      </c>
      <c r="H22" s="1" t="str">
        <f aca="false">B22</f>
        <v>ML</v>
      </c>
      <c r="I22" s="1" t="str">
        <f aca="false">IF(C22="","",C22)</f>
        <v/>
      </c>
      <c r="J22" s="1" t="str">
        <f aca="false">IF(D22="","",D22*$F$2)</f>
        <v/>
      </c>
      <c r="K22" s="1" t="str">
        <f aca="false">IF(I22="","",J22*I22)</f>
        <v/>
      </c>
    </row>
    <row r="23" customFormat="false" ht="13.8" hidden="false" customHeight="false" outlineLevel="0" collapsed="false">
      <c r="B23" s="1" t="s">
        <v>0</v>
      </c>
      <c r="E23" s="1" t="str">
        <f aca="false">IF(C23="","",D23*C23)</f>
        <v/>
      </c>
      <c r="H23" s="1" t="str">
        <f aca="false">B23</f>
        <v>ML</v>
      </c>
      <c r="I23" s="1" t="str">
        <f aca="false">IF(C23="","",C23)</f>
        <v/>
      </c>
      <c r="J23" s="1" t="str">
        <f aca="false">IF(D23="","",D23*$F$2)</f>
        <v/>
      </c>
      <c r="K23" s="1" t="str">
        <f aca="false">IF(I23="","",J23*I23)</f>
        <v/>
      </c>
    </row>
    <row r="24" customFormat="false" ht="13.8" hidden="false" customHeight="false" outlineLevel="0" collapsed="false">
      <c r="B24" s="1" t="s">
        <v>0</v>
      </c>
      <c r="E24" s="1" t="str">
        <f aca="false">IF(C24="","",D24*C24)</f>
        <v/>
      </c>
      <c r="H24" s="1" t="str">
        <f aca="false">B24</f>
        <v>ML</v>
      </c>
      <c r="I24" s="1" t="str">
        <f aca="false">IF(C24="","",C24)</f>
        <v/>
      </c>
      <c r="J24" s="1" t="str">
        <f aca="false">IF(D24="","",D24*$F$2)</f>
        <v/>
      </c>
      <c r="K24" s="1" t="str">
        <f aca="false">IF(I24="","",J24*I24)</f>
        <v/>
      </c>
    </row>
    <row r="25" customFormat="false" ht="13.8" hidden="false" customHeight="false" outlineLevel="0" collapsed="false">
      <c r="B25" s="1" t="s">
        <v>0</v>
      </c>
      <c r="E25" s="1" t="str">
        <f aca="false">IF(C25="","",D25*C25)</f>
        <v/>
      </c>
      <c r="H25" s="1" t="str">
        <f aca="false">B25</f>
        <v>ML</v>
      </c>
      <c r="I25" s="1" t="str">
        <f aca="false">IF(C25="","",C25)</f>
        <v/>
      </c>
      <c r="J25" s="1" t="str">
        <f aca="false">IF(D25="","",D25*$F$2)</f>
        <v/>
      </c>
      <c r="K25" s="1" t="str">
        <f aca="false">IF(I25="","",J25*I25)</f>
        <v/>
      </c>
    </row>
    <row r="26" customFormat="false" ht="13.8" hidden="false" customHeight="false" outlineLevel="0" collapsed="false">
      <c r="B26" s="1" t="s">
        <v>0</v>
      </c>
      <c r="E26" s="1" t="str">
        <f aca="false">IF(C26="","",D26*C26)</f>
        <v/>
      </c>
      <c r="H26" s="1" t="str">
        <f aca="false">B26</f>
        <v>ML</v>
      </c>
      <c r="I26" s="1" t="str">
        <f aca="false">IF(C26="","",C26)</f>
        <v/>
      </c>
      <c r="J26" s="1" t="str">
        <f aca="false">IF(D26="","",D26*$F$2)</f>
        <v/>
      </c>
      <c r="K26" s="1" t="str">
        <f aca="false">IF(I26="","",J26*I26)</f>
        <v/>
      </c>
      <c r="N26" s="6"/>
    </row>
    <row r="27" customFormat="false" ht="13.8" hidden="false" customHeight="false" outlineLevel="0" collapsed="false">
      <c r="B27" s="1" t="s">
        <v>0</v>
      </c>
      <c r="E27" s="1" t="str">
        <f aca="false">IF(C27="","",D27*C27)</f>
        <v/>
      </c>
      <c r="H27" s="1" t="str">
        <f aca="false">B27</f>
        <v>ML</v>
      </c>
      <c r="I27" s="1" t="str">
        <f aca="false">IF(C27="","",C27)</f>
        <v/>
      </c>
      <c r="J27" s="1" t="str">
        <f aca="false">IF(D27="","",D27*$F$2)</f>
        <v/>
      </c>
      <c r="K27" s="1" t="str">
        <f aca="false">IF(I27="","",J27*I27)</f>
        <v/>
      </c>
    </row>
    <row r="28" customFormat="false" ht="13.8" hidden="false" customHeight="false" outlineLevel="0" collapsed="false">
      <c r="I28" s="6"/>
      <c r="J28" s="6"/>
      <c r="K28" s="7" t="n">
        <f aca="false">K30-K29</f>
        <v>11328.4269845769</v>
      </c>
      <c r="L28" s="7" t="n">
        <f aca="false">SUM(K6:K14)</f>
        <v>11328.4269845769</v>
      </c>
    </row>
    <row r="29" customFormat="false" ht="13.8" hidden="false" customHeight="false" outlineLevel="0" collapsed="false">
      <c r="A29" s="8"/>
      <c r="B29" s="1" t="s">
        <v>1</v>
      </c>
      <c r="C29" s="1" t="n">
        <v>1930</v>
      </c>
      <c r="D29" s="1" t="n">
        <v>1.22</v>
      </c>
      <c r="E29" s="1" t="n">
        <f aca="false">D29*C29</f>
        <v>2354.6</v>
      </c>
      <c r="H29" s="1" t="str">
        <f aca="false">B29</f>
        <v>KG</v>
      </c>
      <c r="I29" s="6" t="n">
        <f aca="false">C29</f>
        <v>1930</v>
      </c>
      <c r="J29" s="6" t="n">
        <v>1.23</v>
      </c>
      <c r="K29" s="7" t="n">
        <f aca="false">I29*J29</f>
        <v>2373.9</v>
      </c>
      <c r="L29" s="6"/>
    </row>
    <row r="30" customFormat="false" ht="13.8" hidden="false" customHeight="false" outlineLevel="0" collapsed="false">
      <c r="A30" s="8"/>
      <c r="E30" s="9" t="n">
        <f aca="false">SUM(E6:E29)</f>
        <v>12331.644</v>
      </c>
      <c r="I30" s="6"/>
      <c r="J30" s="6"/>
      <c r="K30" s="7" t="n">
        <f aca="false">K32-(K31)</f>
        <v>13702.3269845769</v>
      </c>
      <c r="L30" s="7" t="n">
        <f aca="false">SUM(L28,K29)</f>
        <v>13702.3269845769</v>
      </c>
    </row>
    <row r="31" customFormat="false" ht="13.8" hidden="false" customHeight="false" outlineLevel="0" collapsed="false">
      <c r="A31" s="10"/>
      <c r="B31" s="11" t="s">
        <v>2</v>
      </c>
      <c r="C31" s="1" t="n">
        <v>1</v>
      </c>
      <c r="D31" s="1" t="n">
        <v>0.0035</v>
      </c>
      <c r="E31" s="1" t="n">
        <f aca="false">E30*D31</f>
        <v>43.160754</v>
      </c>
      <c r="H31" s="11" t="str">
        <f aca="false">B31</f>
        <v>Taxe Affectée</v>
      </c>
      <c r="I31" s="6" t="n">
        <f aca="false">C31</f>
        <v>1</v>
      </c>
      <c r="J31" s="6" t="n">
        <v>0.0035</v>
      </c>
      <c r="K31" s="6" t="n">
        <f aca="false">(K32*3.4878/1000)</f>
        <v>47.9582448231013</v>
      </c>
      <c r="L31" s="7" t="n">
        <f aca="false">L30*J31</f>
        <v>47.9581444460191</v>
      </c>
    </row>
    <row r="32" customFormat="false" ht="13.8" hidden="false" customHeight="false" outlineLevel="0" collapsed="false">
      <c r="A32" s="8"/>
      <c r="F32" s="1" t="n">
        <f aca="false">SUM(E6:E31,-E30)</f>
        <v>12374.804754</v>
      </c>
      <c r="I32" s="6"/>
      <c r="J32" s="6"/>
      <c r="K32" s="6" t="n">
        <f aca="false">I35-K33</f>
        <v>13750.2852294</v>
      </c>
      <c r="L32" s="7" t="n">
        <f aca="false">L30+L31</f>
        <v>13750.2851290229</v>
      </c>
    </row>
    <row r="33" customFormat="false" ht="13.8" hidden="false" customHeight="false" outlineLevel="0" collapsed="false">
      <c r="A33" s="8"/>
      <c r="B33" s="1" t="s">
        <v>3</v>
      </c>
      <c r="C33" s="1" t="n">
        <v>3</v>
      </c>
      <c r="D33" s="1" t="n">
        <v>560</v>
      </c>
      <c r="E33" s="1" t="n">
        <f aca="false">D33*C33</f>
        <v>1680</v>
      </c>
      <c r="H33" s="1" t="str">
        <f aca="false">B33</f>
        <v>Transports</v>
      </c>
      <c r="I33" s="6" t="n">
        <f aca="false">C33</f>
        <v>3</v>
      </c>
      <c r="J33" s="6" t="n">
        <v>570</v>
      </c>
      <c r="K33" s="6" t="n">
        <f aca="false">J33*I33</f>
        <v>1710</v>
      </c>
      <c r="L33" s="7" t="n">
        <f aca="false">L32+K33</f>
        <v>15460.2851290229</v>
      </c>
    </row>
    <row r="34" customFormat="false" ht="13.8" hidden="false" customHeight="false" outlineLevel="0" collapsed="false">
      <c r="I34" s="12"/>
      <c r="J34" s="12"/>
      <c r="K34" s="12"/>
      <c r="L34" s="12"/>
    </row>
    <row r="35" customFormat="false" ht="13.8" hidden="false" customHeight="false" outlineLevel="0" collapsed="false">
      <c r="E35" s="13" t="n">
        <f aca="false">SUM(E6:E33)-E30</f>
        <v>14054.804754</v>
      </c>
      <c r="G35" s="14" t="n">
        <v>1.1</v>
      </c>
      <c r="I35" s="15" t="n">
        <f aca="false">E35*G35</f>
        <v>15460.2852294</v>
      </c>
      <c r="J35" s="12"/>
      <c r="K35" s="16"/>
      <c r="L35" s="12"/>
    </row>
  </sheetData>
  <mergeCells count="1">
    <mergeCell ref="F2:G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32</TotalTime>
  <Application>LibreOffice/6.1.3.2$Windows_X86_64 LibreOffice_project/86daf60bf00efa86ad547e59e09d6bb77c699acb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2018-12-10T11:44:34Z</dcterms:created>
  <dc:creator>Cédric</dc:creator>
  <dc:description/>
  <dc:language>fr-FR</dc:language>
  <cp:lastModifiedBy/>
  <dcterms:modified xsi:type="dcterms:W3CDTF">2018-12-23T18:32:57Z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