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CGO" sheetId="1" state="visible" r:id="rId2"/>
    <sheet name="EDE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<sst xmlns="http://schemas.openxmlformats.org/spreadsheetml/2006/main" count="82" uniqueCount="25">
  <si>
    <t xml:space="preserve">Type de mission </t>
  </si>
  <si>
    <t xml:space="preserve">Intitulé mission </t>
  </si>
  <si>
    <t xml:space="preserve">Lieu mission </t>
  </si>
  <si>
    <t xml:space="preserve">N° OM</t>
  </si>
  <si>
    <t xml:space="preserve">N° FDA</t>
  </si>
  <si>
    <t xml:space="preserve">date de départ</t>
  </si>
  <si>
    <t xml:space="preserve">heure de départ</t>
  </si>
  <si>
    <t xml:space="preserve">date d'arrivée</t>
  </si>
  <si>
    <t xml:space="preserve">heure d'arrivée</t>
  </si>
  <si>
    <t xml:space="preserve">Récupération accordée ? (en demi-journée)</t>
  </si>
  <si>
    <t xml:space="preserve">visite</t>
  </si>
  <si>
    <t xml:space="preserve">-</t>
  </si>
  <si>
    <t xml:space="preserve">Nom de l'agent</t>
  </si>
  <si>
    <t xml:space="preserve">Fiche horaire effective</t>
  </si>
  <si>
    <t xml:space="preserve">Lundi</t>
  </si>
  <si>
    <t xml:space="preserve">Mardi</t>
  </si>
  <si>
    <t xml:space="preserve">Mercredi</t>
  </si>
  <si>
    <t xml:space="preserve">Jeudi</t>
  </si>
  <si>
    <t xml:space="preserve">Vendredi</t>
  </si>
  <si>
    <t xml:space="preserve">Temps de trajet</t>
  </si>
  <si>
    <t xml:space="preserve">Temps de pause déj</t>
  </si>
  <si>
    <t xml:space="preserve">Heures faites</t>
  </si>
  <si>
    <t xml:space="preserve">Heures à faire</t>
  </si>
  <si>
    <t xml:space="preserve">Heures sup. du jour</t>
  </si>
  <si>
    <t xml:space="preserve">Cumul HS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</si>
</sst>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[$-40C]DD/MM/YYYY"/>
    <numFmt numFmtId="166" formatCode="H:MM;@"/>
    <numFmt numFmtId="167" formatCode="General"/>
    <numFmt numFmtId="168" formatCode="[$-40C]HH:MM"/>
    <numFmt numFmtId="169" formatCode="[$-40C]DDD\ D\ MMM\ YY"/>
    <numFmt numFmtId="170" formatCode="[$-40C][HH]:MM"/>
    <numFmt numFmtId="171" formatCode="#,##0"/>
    <numFmt numFmtId="172" formatCode="[H]:MM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4B183"/>
        <bgColor rgb="FFFFD966"/>
      </patternFill>
    </fill>
    <fill>
      <patternFill patternType="solid">
        <fgColor rgb="FFBDD7EE"/>
        <bgColor rgb="FFC5E0B4"/>
      </patternFill>
    </fill>
    <fill>
      <patternFill patternType="solid">
        <fgColor rgb="FFC5E0B4"/>
        <bgColor rgb="FFBDD7EE"/>
      </patternFill>
    </fill>
    <fill>
      <patternFill patternType="solid">
        <fgColor rgb="FFFFD966"/>
        <bgColor rgb="FFF4B183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 style="medium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3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4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5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true" indent="0" shrinkToFit="false"/>
      <protection locked="true" hidden="false"/>
    </xf>
    <xf numFmtId="169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4B183"/>
      <rgbColor rgb="FFCC99FF"/>
      <rgbColor rgb="FFFFD966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2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3" activeCellId="0" sqref="J3"/>
    </sheetView>
  </sheetViews>
  <sheetFormatPr defaultRowHeight="15" zeroHeight="false" outlineLevelRow="0" outlineLevelCol="0"/>
  <cols>
    <col collapsed="false" customWidth="true" hidden="false" outlineLevel="0" max="1" min="1" style="0" width="15.71"/>
    <col collapsed="false" customWidth="true" hidden="false" outlineLevel="0" max="2" min="2" style="0" width="15.29"/>
    <col collapsed="false" customWidth="true" hidden="false" outlineLevel="0" max="3" min="3" style="0" width="12.42"/>
    <col collapsed="false" customWidth="true" hidden="false" outlineLevel="0" max="4" min="4" style="0" width="9.14"/>
    <col collapsed="false" customWidth="true" hidden="false" outlineLevel="0" max="5" min="5" style="0" width="9.85"/>
    <col collapsed="false" customWidth="true" hidden="false" outlineLevel="0" max="6" min="6" style="0" width="14.01"/>
    <col collapsed="false" customWidth="true" hidden="false" outlineLevel="0" max="7" min="7" style="0" width="15.71"/>
    <col collapsed="false" customWidth="true" hidden="false" outlineLevel="0" max="8" min="8" style="0" width="13.29"/>
    <col collapsed="false" customWidth="true" hidden="false" outlineLevel="0" max="9" min="9" style="0" width="14.57"/>
    <col collapsed="false" customWidth="true" hidden="false" outlineLevel="0" max="10" min="10" style="0" width="23.42"/>
    <col collapsed="false" customWidth="true" hidden="false" outlineLevel="0" max="11" min="11" style="0" width="9"/>
    <col collapsed="false" customWidth="true" hidden="false" outlineLevel="0" max="12" min="12" style="0" width="2.57"/>
    <col collapsed="false" customWidth="true" hidden="false" outlineLevel="0" max="13" min="13" style="0" width="21.29"/>
    <col collapsed="false" customWidth="true" hidden="false" outlineLevel="0" max="14" min="14" style="0" width="18.42"/>
    <col collapsed="false" customWidth="true" hidden="false" outlineLevel="0" max="15" min="15" style="0" width="17.29"/>
    <col collapsed="false" customWidth="true" hidden="false" outlineLevel="0" max="16" min="16" style="0" width="2.29"/>
    <col collapsed="false" customWidth="true" hidden="false" outlineLevel="0" max="1025" min="17" style="0" width="9.14"/>
  </cols>
  <sheetData>
    <row r="1" customFormat="false" ht="30.7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4" t="s">
        <v>9</v>
      </c>
    </row>
    <row r="2" customFormat="false" ht="15" hidden="false" customHeight="false" outlineLevel="0" collapsed="false">
      <c r="A2" s="5" t="s">
        <v>10</v>
      </c>
      <c r="B2" s="6"/>
      <c r="C2" s="6"/>
      <c r="D2" s="7"/>
      <c r="E2" s="7"/>
      <c r="F2" s="8" t="n">
        <v>43564</v>
      </c>
      <c r="G2" s="9" t="n">
        <v>0.270833333333333</v>
      </c>
      <c r="H2" s="8" t="n">
        <v>43564</v>
      </c>
      <c r="I2" s="9" t="n">
        <v>0.854166666666667</v>
      </c>
      <c r="J2" s="10" t="n">
        <f aca="false">INT((($N$7-G2)+(I2-$O$7)-$N$12-$N$13)/0.1458333)</f>
        <v>1</v>
      </c>
      <c r="L2" s="11"/>
      <c r="M2" s="12"/>
      <c r="N2" s="12"/>
      <c r="O2" s="12"/>
      <c r="P2" s="13"/>
    </row>
    <row r="3" customFormat="false" ht="15" hidden="false" customHeight="false" outlineLevel="0" collapsed="false">
      <c r="A3" s="5" t="s">
        <v>11</v>
      </c>
      <c r="B3" s="6"/>
      <c r="C3" s="6"/>
      <c r="D3" s="7"/>
      <c r="E3" s="7"/>
      <c r="F3" s="8"/>
      <c r="G3" s="9"/>
      <c r="H3" s="8"/>
      <c r="I3" s="9"/>
      <c r="J3" s="10"/>
      <c r="L3" s="14"/>
      <c r="M3" s="15" t="s">
        <v>12</v>
      </c>
      <c r="N3" s="16"/>
      <c r="O3" s="17"/>
      <c r="P3" s="18"/>
    </row>
    <row r="4" customFormat="false" ht="15" hidden="false" customHeight="false" outlineLevel="0" collapsed="false">
      <c r="A4" s="5" t="s">
        <v>11</v>
      </c>
      <c r="B4" s="6"/>
      <c r="C4" s="6"/>
      <c r="D4" s="7"/>
      <c r="E4" s="7"/>
      <c r="F4" s="8"/>
      <c r="G4" s="9"/>
      <c r="H4" s="8"/>
      <c r="I4" s="9"/>
      <c r="J4" s="10"/>
      <c r="L4" s="14"/>
      <c r="M4" s="17"/>
      <c r="N4" s="17"/>
      <c r="O4" s="17"/>
      <c r="P4" s="18"/>
    </row>
    <row r="5" customFormat="false" ht="15" hidden="false" customHeight="false" outlineLevel="0" collapsed="false">
      <c r="A5" s="5" t="s">
        <v>11</v>
      </c>
      <c r="B5" s="6"/>
      <c r="C5" s="6"/>
      <c r="D5" s="7"/>
      <c r="E5" s="7"/>
      <c r="F5" s="8"/>
      <c r="G5" s="9"/>
      <c r="H5" s="8"/>
      <c r="I5" s="9"/>
      <c r="J5" s="10"/>
      <c r="L5" s="14"/>
      <c r="M5" s="15" t="s">
        <v>13</v>
      </c>
      <c r="N5" s="17"/>
      <c r="O5" s="17"/>
      <c r="P5" s="18"/>
    </row>
    <row r="6" customFormat="false" ht="15" hidden="false" customHeight="false" outlineLevel="0" collapsed="false">
      <c r="A6" s="5" t="s">
        <v>11</v>
      </c>
      <c r="B6" s="6"/>
      <c r="C6" s="6"/>
      <c r="D6" s="7"/>
      <c r="E6" s="7"/>
      <c r="F6" s="8"/>
      <c r="G6" s="9"/>
      <c r="H6" s="8"/>
      <c r="I6" s="9"/>
      <c r="J6" s="10"/>
      <c r="L6" s="14"/>
      <c r="M6" s="19" t="s">
        <v>14</v>
      </c>
      <c r="N6" s="20" t="n">
        <v>0.375</v>
      </c>
      <c r="O6" s="20" t="n">
        <v>0.729166666666667</v>
      </c>
      <c r="P6" s="18"/>
      <c r="R6" s="21"/>
    </row>
    <row r="7" customFormat="false" ht="15" hidden="false" customHeight="false" outlineLevel="0" collapsed="false">
      <c r="A7" s="5" t="s">
        <v>11</v>
      </c>
      <c r="B7" s="6"/>
      <c r="C7" s="6"/>
      <c r="D7" s="7"/>
      <c r="E7" s="7"/>
      <c r="F7" s="8"/>
      <c r="G7" s="9"/>
      <c r="H7" s="8"/>
      <c r="I7" s="9"/>
      <c r="J7" s="10"/>
      <c r="L7" s="14"/>
      <c r="M7" s="19" t="s">
        <v>15</v>
      </c>
      <c r="N7" s="20" t="n">
        <v>0.375</v>
      </c>
      <c r="O7" s="22" t="n">
        <v>0.729166666666667</v>
      </c>
      <c r="P7" s="18"/>
      <c r="R7" s="21"/>
    </row>
    <row r="8" customFormat="false" ht="15" hidden="false" customHeight="false" outlineLevel="0" collapsed="false">
      <c r="A8" s="5" t="s">
        <v>11</v>
      </c>
      <c r="B8" s="6"/>
      <c r="C8" s="6"/>
      <c r="D8" s="7"/>
      <c r="E8" s="7"/>
      <c r="F8" s="8"/>
      <c r="G8" s="9"/>
      <c r="H8" s="8"/>
      <c r="I8" s="9"/>
      <c r="J8" s="10"/>
      <c r="L8" s="14"/>
      <c r="M8" s="19" t="s">
        <v>16</v>
      </c>
      <c r="N8" s="20" t="n">
        <v>0.375</v>
      </c>
      <c r="O8" s="22" t="n">
        <v>0.729166666666667</v>
      </c>
      <c r="P8" s="18"/>
      <c r="R8" s="21"/>
    </row>
    <row r="9" customFormat="false" ht="15" hidden="false" customHeight="false" outlineLevel="0" collapsed="false">
      <c r="A9" s="5" t="s">
        <v>11</v>
      </c>
      <c r="B9" s="6"/>
      <c r="C9" s="6"/>
      <c r="D9" s="7"/>
      <c r="E9" s="7"/>
      <c r="F9" s="8"/>
      <c r="G9" s="9"/>
      <c r="H9" s="8"/>
      <c r="I9" s="9"/>
      <c r="J9" s="10"/>
      <c r="L9" s="14"/>
      <c r="M9" s="19" t="s">
        <v>17</v>
      </c>
      <c r="N9" s="20" t="n">
        <v>0.375</v>
      </c>
      <c r="O9" s="22" t="n">
        <v>0.729166666666667</v>
      </c>
      <c r="P9" s="18"/>
      <c r="R9" s="21"/>
    </row>
    <row r="10" customFormat="false" ht="15" hidden="false" customHeight="false" outlineLevel="0" collapsed="false">
      <c r="A10" s="5" t="s">
        <v>11</v>
      </c>
      <c r="B10" s="6"/>
      <c r="C10" s="6"/>
      <c r="D10" s="7"/>
      <c r="E10" s="7"/>
      <c r="F10" s="8"/>
      <c r="G10" s="9"/>
      <c r="H10" s="8"/>
      <c r="I10" s="9"/>
      <c r="J10" s="10"/>
      <c r="L10" s="14"/>
      <c r="M10" s="19" t="s">
        <v>18</v>
      </c>
      <c r="N10" s="20" t="n">
        <v>0.375</v>
      </c>
      <c r="O10" s="22" t="n">
        <v>0.729166666666667</v>
      </c>
      <c r="P10" s="18"/>
      <c r="R10" s="21"/>
    </row>
    <row r="11" customFormat="false" ht="15" hidden="false" customHeight="false" outlineLevel="0" collapsed="false">
      <c r="A11" s="5"/>
      <c r="B11" s="6"/>
      <c r="C11" s="6"/>
      <c r="D11" s="7"/>
      <c r="E11" s="7"/>
      <c r="F11" s="8"/>
      <c r="G11" s="9"/>
      <c r="H11" s="8"/>
      <c r="I11" s="9"/>
      <c r="J11" s="10"/>
      <c r="L11" s="14"/>
      <c r="M11" s="23"/>
      <c r="N11" s="24"/>
      <c r="O11" s="25"/>
      <c r="P11" s="18"/>
      <c r="R11" s="21"/>
    </row>
    <row r="12" customFormat="false" ht="15" hidden="false" customHeight="false" outlineLevel="0" collapsed="false">
      <c r="A12" s="5"/>
      <c r="B12" s="6"/>
      <c r="C12" s="6"/>
      <c r="D12" s="7"/>
      <c r="E12" s="7"/>
      <c r="F12" s="8"/>
      <c r="G12" s="9"/>
      <c r="H12" s="8"/>
      <c r="I12" s="9"/>
      <c r="J12" s="10"/>
      <c r="L12" s="14"/>
      <c r="M12" s="19" t="s">
        <v>19</v>
      </c>
      <c r="N12" s="20" t="n">
        <v>0.0208333333333333</v>
      </c>
      <c r="O12" s="25"/>
      <c r="P12" s="18"/>
    </row>
    <row r="13" customFormat="false" ht="15" hidden="false" customHeight="false" outlineLevel="0" collapsed="false">
      <c r="A13" s="5"/>
      <c r="B13" s="6"/>
      <c r="C13" s="6"/>
      <c r="D13" s="7"/>
      <c r="E13" s="7"/>
      <c r="F13" s="8"/>
      <c r="G13" s="9"/>
      <c r="H13" s="8"/>
      <c r="I13" s="9"/>
      <c r="J13" s="10"/>
      <c r="L13" s="14"/>
      <c r="M13" s="19" t="s">
        <v>20</v>
      </c>
      <c r="N13" s="20" t="n">
        <v>0.0416666666666667</v>
      </c>
      <c r="O13" s="25"/>
      <c r="P13" s="18"/>
    </row>
    <row r="14" customFormat="false" ht="15.75" hidden="false" customHeight="false" outlineLevel="0" collapsed="false">
      <c r="A14" s="5" t="s">
        <v>11</v>
      </c>
      <c r="B14" s="6"/>
      <c r="C14" s="6"/>
      <c r="D14" s="7"/>
      <c r="E14" s="7"/>
      <c r="F14" s="8"/>
      <c r="G14" s="9"/>
      <c r="H14" s="8"/>
      <c r="I14" s="9"/>
      <c r="J14" s="10"/>
      <c r="L14" s="26"/>
      <c r="M14" s="27"/>
      <c r="N14" s="27"/>
      <c r="O14" s="27"/>
      <c r="P14" s="28"/>
    </row>
    <row r="15" customFormat="false" ht="15" hidden="false" customHeight="false" outlineLevel="0" collapsed="false">
      <c r="A15" s="5" t="s">
        <v>11</v>
      </c>
      <c r="B15" s="6"/>
      <c r="C15" s="6"/>
      <c r="D15" s="7"/>
      <c r="E15" s="7"/>
      <c r="F15" s="8"/>
      <c r="G15" s="9"/>
      <c r="H15" s="8"/>
      <c r="I15" s="9"/>
      <c r="J15" s="10"/>
    </row>
    <row r="16" customFormat="false" ht="15" hidden="false" customHeight="false" outlineLevel="0" collapsed="false">
      <c r="A16" s="5" t="s">
        <v>11</v>
      </c>
      <c r="B16" s="6"/>
      <c r="C16" s="6"/>
      <c r="D16" s="7"/>
      <c r="E16" s="7"/>
      <c r="F16" s="8"/>
      <c r="G16" s="9"/>
      <c r="H16" s="8"/>
      <c r="I16" s="9"/>
      <c r="J16" s="10"/>
    </row>
    <row r="17" customFormat="false" ht="15" hidden="false" customHeight="false" outlineLevel="0" collapsed="false">
      <c r="A17" s="5" t="s">
        <v>11</v>
      </c>
      <c r="B17" s="6"/>
      <c r="C17" s="6"/>
      <c r="D17" s="7"/>
      <c r="E17" s="7"/>
      <c r="F17" s="8"/>
      <c r="G17" s="9"/>
      <c r="H17" s="8"/>
      <c r="I17" s="9"/>
      <c r="J17" s="10"/>
    </row>
    <row r="18" customFormat="false" ht="15" hidden="false" customHeight="false" outlineLevel="0" collapsed="false">
      <c r="A18" s="5" t="s">
        <v>11</v>
      </c>
      <c r="B18" s="6"/>
      <c r="C18" s="6"/>
      <c r="D18" s="7"/>
      <c r="E18" s="7"/>
      <c r="F18" s="8"/>
      <c r="G18" s="9"/>
      <c r="H18" s="8"/>
      <c r="I18" s="9"/>
      <c r="J18" s="10"/>
    </row>
    <row r="19" customFormat="false" ht="15" hidden="false" customHeight="false" outlineLevel="0" collapsed="false">
      <c r="A19" s="5" t="s">
        <v>11</v>
      </c>
      <c r="B19" s="6"/>
      <c r="C19" s="6"/>
      <c r="D19" s="7"/>
      <c r="E19" s="7"/>
      <c r="F19" s="8"/>
      <c r="G19" s="9"/>
      <c r="H19" s="8"/>
      <c r="I19" s="9"/>
      <c r="J19" s="10"/>
    </row>
    <row r="20" customFormat="false" ht="15" hidden="false" customHeight="false" outlineLevel="0" collapsed="false">
      <c r="A20" s="5" t="s">
        <v>11</v>
      </c>
      <c r="B20" s="6"/>
      <c r="C20" s="6"/>
      <c r="D20" s="7"/>
      <c r="E20" s="7"/>
      <c r="F20" s="8"/>
      <c r="G20" s="9"/>
      <c r="H20" s="8"/>
      <c r="I20" s="9"/>
      <c r="J20" s="10"/>
    </row>
    <row r="21" customFormat="false" ht="15" hidden="false" customHeight="false" outlineLevel="0" collapsed="false">
      <c r="A21" s="5" t="s">
        <v>11</v>
      </c>
      <c r="B21" s="6"/>
      <c r="C21" s="6"/>
      <c r="D21" s="7"/>
      <c r="E21" s="7"/>
      <c r="F21" s="8"/>
      <c r="G21" s="9"/>
      <c r="H21" s="8"/>
      <c r="I21" s="9"/>
      <c r="J21" s="10"/>
    </row>
    <row r="22" customFormat="false" ht="15" hidden="false" customHeight="false" outlineLevel="0" collapsed="false">
      <c r="A22" s="5" t="s">
        <v>11</v>
      </c>
      <c r="B22" s="6"/>
      <c r="C22" s="6"/>
      <c r="D22" s="7"/>
      <c r="E22" s="7"/>
      <c r="F22" s="8"/>
      <c r="G22" s="9"/>
      <c r="H22" s="8"/>
      <c r="I22" s="9"/>
      <c r="J22" s="10"/>
    </row>
    <row r="23" customFormat="false" ht="15" hidden="false" customHeight="false" outlineLevel="0" collapsed="false">
      <c r="A23" s="5" t="s">
        <v>11</v>
      </c>
      <c r="B23" s="6"/>
      <c r="C23" s="6"/>
      <c r="D23" s="7"/>
      <c r="E23" s="7"/>
      <c r="F23" s="8"/>
      <c r="G23" s="9"/>
      <c r="H23" s="8"/>
      <c r="I23" s="9"/>
      <c r="J23" s="10"/>
    </row>
    <row r="24" customFormat="false" ht="15" hidden="false" customHeight="false" outlineLevel="0" collapsed="false">
      <c r="A24" s="5" t="s">
        <v>11</v>
      </c>
      <c r="B24" s="6"/>
      <c r="C24" s="6"/>
      <c r="D24" s="7"/>
      <c r="E24" s="7"/>
      <c r="F24" s="8"/>
      <c r="G24" s="9"/>
      <c r="H24" s="8"/>
      <c r="I24" s="9"/>
      <c r="J24" s="10"/>
    </row>
  </sheetData>
  <dataValidations count="1">
    <dataValidation allowBlank="true" operator="between" showDropDown="false" showErrorMessage="true" showInputMessage="true" sqref="A2:A24" type="list">
      <formula1>"-,visite,audit,tiers"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V2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R1" activeCellId="0" sqref="R1"/>
    </sheetView>
  </sheetViews>
  <sheetFormatPr defaultRowHeight="13.8" zeroHeight="false" outlineLevelRow="0" outlineLevelCol="0"/>
  <cols>
    <col collapsed="false" customWidth="true" hidden="false" outlineLevel="0" max="1" min="1" style="0" width="15.71"/>
    <col collapsed="false" customWidth="true" hidden="false" outlineLevel="0" max="2" min="2" style="0" width="15.29"/>
    <col collapsed="false" customWidth="true" hidden="false" outlineLevel="0" max="3" min="3" style="0" width="12.42"/>
    <col collapsed="false" customWidth="true" hidden="false" outlineLevel="0" max="4" min="4" style="0" width="9.14"/>
    <col collapsed="false" customWidth="true" hidden="false" outlineLevel="0" max="5" min="5" style="0" width="9.85"/>
    <col collapsed="false" customWidth="true" hidden="false" outlineLevel="0" max="6" min="6" style="0" width="14.01"/>
    <col collapsed="false" customWidth="true" hidden="false" outlineLevel="0" max="7" min="7" style="0" width="8.06"/>
    <col collapsed="false" customWidth="true" hidden="false" outlineLevel="0" max="8" min="8" style="0" width="13.29"/>
    <col collapsed="false" customWidth="true" hidden="false" outlineLevel="0" max="9" min="9" style="0" width="10.28"/>
    <col collapsed="false" customWidth="true" hidden="false" outlineLevel="0" max="10" min="10" style="0" width="8.19"/>
    <col collapsed="false" customWidth="true" hidden="false" outlineLevel="0" max="11" min="11" style="0" width="8.61"/>
    <col collapsed="false" customWidth="true" hidden="false" outlineLevel="0" max="12" min="12" style="0" width="12.5"/>
    <col collapsed="false" customWidth="true" hidden="false" outlineLevel="0" max="13" min="13" style="0" width="9"/>
    <col collapsed="false" customWidth="true" hidden="false" outlineLevel="0" max="14" min="14" style="0" width="12.37"/>
    <col collapsed="false" customWidth="true" hidden="false" outlineLevel="0" max="15" min="15" style="0" width="9"/>
    <col collapsed="false" customWidth="true" hidden="false" outlineLevel="0" max="16" min="16" style="0" width="2.57"/>
    <col collapsed="false" customWidth="true" hidden="false" outlineLevel="0" max="17" min="17" style="0" width="21.29"/>
    <col collapsed="false" customWidth="true" hidden="false" outlineLevel="0" max="19" min="18" style="0" width="6.57"/>
    <col collapsed="false" customWidth="true" hidden="false" outlineLevel="0" max="20" min="20" style="0" width="8.19"/>
    <col collapsed="false" customWidth="true" hidden="false" outlineLevel="0" max="1025" min="21" style="0" width="9.14"/>
  </cols>
  <sheetData>
    <row r="1" s="33" customFormat="true" ht="48" hidden="false" customHeight="true" outlineLevel="0" collapsed="false">
      <c r="A1" s="29" t="s">
        <v>0</v>
      </c>
      <c r="B1" s="29" t="s">
        <v>1</v>
      </c>
      <c r="C1" s="29" t="s">
        <v>2</v>
      </c>
      <c r="D1" s="29" t="s">
        <v>3</v>
      </c>
      <c r="E1" s="29" t="s">
        <v>4</v>
      </c>
      <c r="F1" s="30" t="s">
        <v>5</v>
      </c>
      <c r="G1" s="30" t="s">
        <v>6</v>
      </c>
      <c r="H1" s="31" t="s">
        <v>7</v>
      </c>
      <c r="I1" s="31" t="s">
        <v>8</v>
      </c>
      <c r="J1" s="31" t="s">
        <v>21</v>
      </c>
      <c r="K1" s="31" t="s">
        <v>22</v>
      </c>
      <c r="L1" s="31" t="s">
        <v>23</v>
      </c>
      <c r="M1" s="31" t="s">
        <v>24</v>
      </c>
      <c r="N1" s="32" t="s">
        <v>9</v>
      </c>
    </row>
    <row r="2" customFormat="false" ht="13.8" hidden="false" customHeight="false" outlineLevel="0" collapsed="false">
      <c r="A2" s="5" t="s">
        <v>10</v>
      </c>
      <c r="B2" s="6"/>
      <c r="C2" s="6"/>
      <c r="D2" s="7"/>
      <c r="E2" s="7"/>
      <c r="F2" s="34" t="n">
        <v>43564</v>
      </c>
      <c r="G2" s="20" t="n">
        <v>0.333333333333333</v>
      </c>
      <c r="H2" s="8" t="n">
        <v>43564</v>
      </c>
      <c r="I2" s="22" t="n">
        <v>0.833333333333333</v>
      </c>
      <c r="J2" s="22" t="n">
        <f aca="false">IF(I2="","",I2-G2)</f>
        <v>0.5</v>
      </c>
      <c r="K2" s="22" t="n">
        <f aca="true">INDIRECT(ADDRESS(MATCH(WEEKDAY(F2,11),P$1:P$10,0),18,4,1),1)</f>
        <v>0.375</v>
      </c>
      <c r="L2" s="35" t="n">
        <f aca="false">J2-K2</f>
        <v>0.125</v>
      </c>
      <c r="M2" s="35" t="n">
        <f aca="false">SUM(M1,L2,IF(ISNUMBER(N1*(3.5/24)),-N1*(3.5/24),0))</f>
        <v>0.125</v>
      </c>
      <c r="N2" s="36" t="n">
        <f aca="false">IF(I2="","",INT(M2/(3.5/24)))</f>
        <v>0</v>
      </c>
      <c r="O2" s="37"/>
      <c r="P2" s="11"/>
      <c r="Q2" s="12"/>
      <c r="R2" s="12"/>
      <c r="S2" s="12"/>
      <c r="T2" s="13"/>
    </row>
    <row r="3" customFormat="false" ht="13.8" hidden="false" customHeight="false" outlineLevel="0" collapsed="false">
      <c r="A3" s="5" t="s">
        <v>11</v>
      </c>
      <c r="B3" s="6"/>
      <c r="C3" s="6"/>
      <c r="D3" s="7"/>
      <c r="E3" s="7"/>
      <c r="F3" s="34" t="n">
        <v>43565</v>
      </c>
      <c r="G3" s="20" t="n">
        <v>0.416666666666667</v>
      </c>
      <c r="H3" s="8" t="n">
        <v>43565</v>
      </c>
      <c r="I3" s="22" t="n">
        <v>0.770833333333333</v>
      </c>
      <c r="J3" s="22" t="n">
        <f aca="false">IF(I3="","",I3-G3)</f>
        <v>0.354166666666666</v>
      </c>
      <c r="K3" s="22" t="n">
        <f aca="true">INDIRECT(ADDRESS(MATCH(WEEKDAY(F3,11),P$1:P$10,0),18,4,1),1)</f>
        <v>0.416666666666667</v>
      </c>
      <c r="L3" s="35" t="n">
        <f aca="false">J3-K3</f>
        <v>-0.0625000000000003</v>
      </c>
      <c r="M3" s="35" t="n">
        <f aca="false">SUM(M2,L3,-N2*(3.5/24))</f>
        <v>0.0624999999999997</v>
      </c>
      <c r="N3" s="36" t="n">
        <f aca="false">IF(I3="","",INT(M3/(3.5/24)))</f>
        <v>0</v>
      </c>
      <c r="O3" s="37"/>
      <c r="P3" s="14"/>
      <c r="Q3" s="15" t="s">
        <v>12</v>
      </c>
      <c r="R3" s="16"/>
      <c r="S3" s="17"/>
      <c r="T3" s="18"/>
    </row>
    <row r="4" customFormat="false" ht="13.8" hidden="false" customHeight="false" outlineLevel="0" collapsed="false">
      <c r="A4" s="5" t="s">
        <v>11</v>
      </c>
      <c r="B4" s="6"/>
      <c r="C4" s="6"/>
      <c r="D4" s="7"/>
      <c r="E4" s="7"/>
      <c r="F4" s="34" t="n">
        <v>43566</v>
      </c>
      <c r="G4" s="20" t="n">
        <v>0.291666666666667</v>
      </c>
      <c r="H4" s="8" t="n">
        <v>43566</v>
      </c>
      <c r="I4" s="22" t="n">
        <v>0.729166666666667</v>
      </c>
      <c r="J4" s="22" t="n">
        <f aca="false">IF(I4="","",I4-G4)</f>
        <v>0.4375</v>
      </c>
      <c r="K4" s="22" t="n">
        <f aca="true">INDIRECT(ADDRESS(MATCH(WEEKDAY(F4,11),P$1:P$10,0),18,4,1),1)</f>
        <v>0.375</v>
      </c>
      <c r="L4" s="35" t="n">
        <f aca="false">J4-K4</f>
        <v>0.0625</v>
      </c>
      <c r="M4" s="35" t="n">
        <f aca="false">SUM(M3,L4,-N3*(3.5/24))</f>
        <v>0.125</v>
      </c>
      <c r="N4" s="36" t="n">
        <f aca="false">IF(I4="","",INT(M4/(3.5/24)))</f>
        <v>0</v>
      </c>
      <c r="O4" s="37"/>
      <c r="P4" s="14"/>
      <c r="Q4" s="17"/>
      <c r="R4" s="17"/>
      <c r="S4" s="17"/>
      <c r="T4" s="18"/>
    </row>
    <row r="5" customFormat="false" ht="13.8" hidden="false" customHeight="false" outlineLevel="0" collapsed="false">
      <c r="A5" s="5" t="s">
        <v>11</v>
      </c>
      <c r="B5" s="6"/>
      <c r="C5" s="6"/>
      <c r="D5" s="7"/>
      <c r="E5" s="7"/>
      <c r="F5" s="34" t="n">
        <v>43567</v>
      </c>
      <c r="G5" s="20" t="n">
        <v>0.375</v>
      </c>
      <c r="H5" s="8" t="n">
        <v>43567</v>
      </c>
      <c r="I5" s="22" t="n">
        <v>0.739583333333333</v>
      </c>
      <c r="J5" s="22" t="n">
        <f aca="false">IF(I5="","",I5-G5)</f>
        <v>0.364583333333333</v>
      </c>
      <c r="K5" s="22" t="n">
        <f aca="true">INDIRECT(ADDRESS(MATCH(WEEKDAY(F5,11),P$1:P$10,0),18,4,1),1)</f>
        <v>0.395833333333333</v>
      </c>
      <c r="L5" s="35" t="n">
        <f aca="false">J5-K5</f>
        <v>-0.0312499999999999</v>
      </c>
      <c r="M5" s="35" t="n">
        <f aca="false">SUM(M4,L5,-N4*(3.5/24))</f>
        <v>0.0937499999999997</v>
      </c>
      <c r="N5" s="36" t="n">
        <f aca="false">IF(I5="","",INT(M5/(3.5/24)))</f>
        <v>0</v>
      </c>
      <c r="O5" s="37"/>
      <c r="P5" s="14"/>
      <c r="Q5" s="15" t="s">
        <v>13</v>
      </c>
      <c r="R5" s="17"/>
      <c r="S5" s="17"/>
      <c r="T5" s="18"/>
    </row>
    <row r="6" customFormat="false" ht="13.8" hidden="false" customHeight="false" outlineLevel="0" collapsed="false">
      <c r="A6" s="5" t="s">
        <v>11</v>
      </c>
      <c r="B6" s="6"/>
      <c r="C6" s="6"/>
      <c r="D6" s="7"/>
      <c r="E6" s="7"/>
      <c r="F6" s="34" t="n">
        <v>43570</v>
      </c>
      <c r="G6" s="9" t="n">
        <v>0.270833333333333</v>
      </c>
      <c r="H6" s="8" t="n">
        <v>43570</v>
      </c>
      <c r="I6" s="20" t="n">
        <v>0.708333333333333</v>
      </c>
      <c r="J6" s="22" t="n">
        <f aca="false">IF(I6="","",I6-G6)</f>
        <v>0.4375</v>
      </c>
      <c r="K6" s="22" t="n">
        <f aca="true">INDIRECT(ADDRESS(MATCH(WEEKDAY(F6,11),P$1:P$10,0),18,4,1),1)</f>
        <v>0.375</v>
      </c>
      <c r="L6" s="35" t="n">
        <f aca="false">J6-K6</f>
        <v>0.0625000000000001</v>
      </c>
      <c r="M6" s="35" t="n">
        <f aca="false">SUM(M5,L6,-N5*(3.5/24))</f>
        <v>0.15625</v>
      </c>
      <c r="N6" s="36" t="n">
        <f aca="false">IF(I6="","",INT(M6/(3.5/24)))</f>
        <v>1</v>
      </c>
      <c r="O6" s="37"/>
      <c r="P6" s="14" t="n">
        <v>1</v>
      </c>
      <c r="Q6" s="19" t="s">
        <v>14</v>
      </c>
      <c r="R6" s="20" t="n">
        <v>0.375</v>
      </c>
      <c r="S6" s="20" t="n">
        <v>0.708333333333333</v>
      </c>
      <c r="T6" s="38" t="n">
        <f aca="false">S6+R$12+R$13-R6</f>
        <v>0.385416666666667</v>
      </c>
      <c r="V6" s="21"/>
    </row>
    <row r="7" customFormat="false" ht="13.8" hidden="false" customHeight="false" outlineLevel="0" collapsed="false">
      <c r="A7" s="5" t="s">
        <v>11</v>
      </c>
      <c r="B7" s="6"/>
      <c r="C7" s="6"/>
      <c r="D7" s="7"/>
      <c r="E7" s="7"/>
      <c r="F7" s="34" t="n">
        <v>43571</v>
      </c>
      <c r="G7" s="9" t="n">
        <v>0.270833333333333</v>
      </c>
      <c r="H7" s="8" t="n">
        <v>43571</v>
      </c>
      <c r="I7" s="22" t="n">
        <v>0.708333333333333</v>
      </c>
      <c r="J7" s="22" t="n">
        <f aca="false">IF(I7="","",I7-G7)</f>
        <v>0.4375</v>
      </c>
      <c r="K7" s="22" t="n">
        <f aca="true">INDIRECT(ADDRESS(MATCH(WEEKDAY(F7,11),P$1:P$10,0),18,4,1),1)</f>
        <v>0.375</v>
      </c>
      <c r="L7" s="35" t="n">
        <f aca="false">J7-K7</f>
        <v>0.0625000000000001</v>
      </c>
      <c r="M7" s="35" t="n">
        <f aca="false">SUM(M6,L7,-N6*(3.5/24))</f>
        <v>0.0729166666666664</v>
      </c>
      <c r="N7" s="36" t="n">
        <f aca="false">IF(I7="","",INT(M7/(3.5/24)))</f>
        <v>0</v>
      </c>
      <c r="O7" s="37"/>
      <c r="P7" s="14" t="n">
        <v>2</v>
      </c>
      <c r="Q7" s="19" t="s">
        <v>15</v>
      </c>
      <c r="R7" s="20" t="n">
        <v>0.375</v>
      </c>
      <c r="S7" s="22" t="n">
        <v>0.708333333333333</v>
      </c>
      <c r="T7" s="38" t="n">
        <f aca="false">S7+R$12+R$13-R7</f>
        <v>0.385416666666667</v>
      </c>
      <c r="V7" s="21"/>
    </row>
    <row r="8" customFormat="false" ht="13.8" hidden="false" customHeight="false" outlineLevel="0" collapsed="false">
      <c r="A8" s="5" t="s">
        <v>11</v>
      </c>
      <c r="B8" s="6"/>
      <c r="C8" s="6"/>
      <c r="D8" s="7"/>
      <c r="E8" s="7"/>
      <c r="F8" s="34" t="n">
        <v>43572</v>
      </c>
      <c r="G8" s="20" t="n">
        <v>0.375</v>
      </c>
      <c r="H8" s="8" t="n">
        <v>43572</v>
      </c>
      <c r="I8" s="22" t="n">
        <v>0.770833333333333</v>
      </c>
      <c r="J8" s="22" t="n">
        <f aca="false">IF(I8="","",I8-G8)</f>
        <v>0.395833333333333</v>
      </c>
      <c r="K8" s="22" t="n">
        <f aca="true">INDIRECT(ADDRESS(MATCH(WEEKDAY(F8,11),P$1:P$10,0),18,4,1),1)</f>
        <v>0.416666666666667</v>
      </c>
      <c r="L8" s="35" t="n">
        <f aca="false">J8-K8</f>
        <v>-0.0208333333333336</v>
      </c>
      <c r="M8" s="35" t="n">
        <f aca="false">SUM(M7,L8,-N7*(3.5/24))</f>
        <v>0.0520833333333328</v>
      </c>
      <c r="N8" s="36" t="n">
        <f aca="false">IF(I8="","",INT(M8/(3.5/24)))</f>
        <v>0</v>
      </c>
      <c r="O8" s="37"/>
      <c r="P8" s="14" t="n">
        <v>3</v>
      </c>
      <c r="Q8" s="19" t="s">
        <v>16</v>
      </c>
      <c r="R8" s="20" t="n">
        <v>0.416666666666667</v>
      </c>
      <c r="S8" s="22" t="n">
        <v>0.770833333333333</v>
      </c>
      <c r="T8" s="38" t="n">
        <f aca="false">S8+R$12+R$13-R8</f>
        <v>0.40625</v>
      </c>
      <c r="V8" s="21"/>
    </row>
    <row r="9" customFormat="false" ht="13.8" hidden="false" customHeight="false" outlineLevel="0" collapsed="false">
      <c r="A9" s="5" t="s">
        <v>11</v>
      </c>
      <c r="B9" s="6"/>
      <c r="C9" s="6"/>
      <c r="D9" s="7"/>
      <c r="E9" s="7"/>
      <c r="F9" s="34" t="n">
        <v>43573</v>
      </c>
      <c r="G9" s="20" t="n">
        <v>0.395833333333333</v>
      </c>
      <c r="H9" s="8" t="n">
        <v>43573</v>
      </c>
      <c r="I9" s="22" t="n">
        <v>0.729166666666667</v>
      </c>
      <c r="J9" s="22" t="n">
        <f aca="false">IF(I9="","",I9-G9)</f>
        <v>0.333333333333333</v>
      </c>
      <c r="K9" s="22" t="n">
        <f aca="true">INDIRECT(ADDRESS(MATCH(WEEKDAY(F9,11),P$1:P$10,0),18,4,1),1)</f>
        <v>0.375</v>
      </c>
      <c r="L9" s="35" t="n">
        <f aca="false">J9-K9</f>
        <v>-0.0416666666666667</v>
      </c>
      <c r="M9" s="35" t="n">
        <f aca="false">SUM(M8,L9,-N8*(3.5/24))</f>
        <v>0.0104166666666661</v>
      </c>
      <c r="N9" s="36" t="n">
        <f aca="false">IF(I9="","",INT(M9/(3.5/24)))</f>
        <v>0</v>
      </c>
      <c r="O9" s="37"/>
      <c r="P9" s="14" t="n">
        <v>4</v>
      </c>
      <c r="Q9" s="19" t="s">
        <v>17</v>
      </c>
      <c r="R9" s="20" t="n">
        <v>0.375</v>
      </c>
      <c r="S9" s="22" t="n">
        <v>0.729166666666667</v>
      </c>
      <c r="T9" s="38" t="n">
        <f aca="false">S9+R$12+R$13-R9</f>
        <v>0.40625</v>
      </c>
      <c r="V9" s="21"/>
    </row>
    <row r="10" customFormat="false" ht="13.8" hidden="false" customHeight="false" outlineLevel="0" collapsed="false">
      <c r="A10" s="5" t="s">
        <v>11</v>
      </c>
      <c r="B10" s="6"/>
      <c r="C10" s="6"/>
      <c r="D10" s="7"/>
      <c r="E10" s="7"/>
      <c r="F10" s="34" t="n">
        <v>43574</v>
      </c>
      <c r="G10" s="9" t="n">
        <v>0.270833333333333</v>
      </c>
      <c r="H10" s="8" t="n">
        <v>43574</v>
      </c>
      <c r="I10" s="22" t="n">
        <v>0.739583333333333</v>
      </c>
      <c r="J10" s="22" t="n">
        <f aca="false">IF(I10="","",I10-G10)</f>
        <v>0.46875</v>
      </c>
      <c r="K10" s="22" t="n">
        <f aca="true">INDIRECT(ADDRESS(MATCH(WEEKDAY(F10,11),P$1:P$10,0),18,4,1),1)</f>
        <v>0.395833333333333</v>
      </c>
      <c r="L10" s="35" t="n">
        <f aca="false">J10-K10</f>
        <v>0.0729166666666667</v>
      </c>
      <c r="M10" s="35" t="n">
        <f aca="false">SUM(M9,L10,-N9*(3.5/24))</f>
        <v>0.0833333333333328</v>
      </c>
      <c r="N10" s="36" t="n">
        <f aca="false">IF(I10="","",INT(M10/(3.5/24)))</f>
        <v>0</v>
      </c>
      <c r="O10" s="37"/>
      <c r="P10" s="14" t="n">
        <v>5</v>
      </c>
      <c r="Q10" s="19" t="s">
        <v>18</v>
      </c>
      <c r="R10" s="20" t="n">
        <v>0.395833333333333</v>
      </c>
      <c r="S10" s="22" t="n">
        <v>0.739583333333333</v>
      </c>
      <c r="T10" s="38" t="n">
        <f aca="false">S10+R$12+R$13-R10</f>
        <v>0.395833333333333</v>
      </c>
      <c r="V10" s="21"/>
    </row>
    <row r="11" customFormat="false" ht="13.8" hidden="false" customHeight="false" outlineLevel="0" collapsed="false">
      <c r="A11" s="5"/>
      <c r="B11" s="6"/>
      <c r="C11" s="6"/>
      <c r="D11" s="7"/>
      <c r="E11" s="7"/>
      <c r="F11" s="8"/>
      <c r="G11" s="9"/>
      <c r="H11" s="8"/>
      <c r="I11" s="9"/>
      <c r="J11" s="9"/>
      <c r="K11" s="9"/>
      <c r="L11" s="9"/>
      <c r="M11" s="9"/>
      <c r="N11" s="36" t="str">
        <f aca="true">IF(I11="","",INT(SUM(SUM(I11,-G11,O10),-SUM(INDIRECT(ADDRESS(MATCH(WEEKDAY(F11,11),P$1:P$10,0),15,4,1),1),R$13:R$14,-INDIRECT(ADDRESS(MATCH(WEEKDAY(F11,11),P$1:P$10,0),14,4,1),1)))/(3.5/24)))</f>
        <v/>
      </c>
      <c r="O11" s="37"/>
      <c r="P11" s="14"/>
      <c r="Q11" s="23"/>
      <c r="R11" s="24"/>
      <c r="S11" s="25"/>
      <c r="T11" s="18"/>
      <c r="V11" s="39"/>
    </row>
    <row r="12" customFormat="false" ht="13.8" hidden="false" customHeight="false" outlineLevel="0" collapsed="false">
      <c r="A12" s="5"/>
      <c r="B12" s="6"/>
      <c r="C12" s="6"/>
      <c r="D12" s="7"/>
      <c r="E12" s="7"/>
      <c r="F12" s="8"/>
      <c r="G12" s="9"/>
      <c r="H12" s="8"/>
      <c r="I12" s="9"/>
      <c r="J12" s="9"/>
      <c r="K12" s="9"/>
      <c r="L12" s="9"/>
      <c r="M12" s="9"/>
      <c r="N12" s="36" t="str">
        <f aca="true">IF(I12="","",INT(SUM(SUM(I12,-G12,O11),-SUM(INDIRECT(ADDRESS(MATCH(WEEKDAY(F12,11),P$1:P$10,0),15,4,1),1),R$13:R$14,-INDIRECT(ADDRESS(MATCH(WEEKDAY(F12,11),P$1:P$10,0),14,4,1),1)))/(3.5/24)))</f>
        <v/>
      </c>
      <c r="O12" s="37"/>
      <c r="P12" s="14"/>
      <c r="Q12" s="19" t="s">
        <v>19</v>
      </c>
      <c r="R12" s="20" t="n">
        <v>0.0208333333333333</v>
      </c>
      <c r="S12" s="25"/>
      <c r="T12" s="18"/>
      <c r="V12" s="21"/>
    </row>
    <row r="13" customFormat="false" ht="13.8" hidden="false" customHeight="false" outlineLevel="0" collapsed="false">
      <c r="A13" s="5"/>
      <c r="B13" s="6"/>
      <c r="C13" s="6"/>
      <c r="D13" s="7"/>
      <c r="E13" s="7"/>
      <c r="F13" s="8"/>
      <c r="G13" s="9"/>
      <c r="H13" s="8"/>
      <c r="I13" s="9"/>
      <c r="J13" s="9"/>
      <c r="K13" s="9"/>
      <c r="L13" s="9"/>
      <c r="M13" s="9"/>
      <c r="N13" s="36" t="str">
        <f aca="true">IF(I13="","",INT(SUM(SUM(I13,-G13,O12),-SUM(INDIRECT(ADDRESS(MATCH(WEEKDAY(F13,11),P$1:P$10,0),15,4,1),1),R$13:R$14,-INDIRECT(ADDRESS(MATCH(WEEKDAY(F13,11),P$1:P$10,0),14,4,1),1)))/(3.5/24)))</f>
        <v/>
      </c>
      <c r="O13" s="37"/>
      <c r="P13" s="14"/>
      <c r="Q13" s="19" t="s">
        <v>20</v>
      </c>
      <c r="R13" s="20" t="n">
        <v>0.03125</v>
      </c>
      <c r="S13" s="25"/>
      <c r="T13" s="18"/>
    </row>
    <row r="14" customFormat="false" ht="13.8" hidden="false" customHeight="false" outlineLevel="0" collapsed="false">
      <c r="A14" s="5" t="s">
        <v>11</v>
      </c>
      <c r="B14" s="6"/>
      <c r="C14" s="6"/>
      <c r="D14" s="7"/>
      <c r="E14" s="7"/>
      <c r="F14" s="8"/>
      <c r="G14" s="9"/>
      <c r="H14" s="8"/>
      <c r="I14" s="9"/>
      <c r="J14" s="9"/>
      <c r="K14" s="9"/>
      <c r="L14" s="9"/>
      <c r="M14" s="9"/>
      <c r="N14" s="36" t="str">
        <f aca="true">IF(I14="","",INT(SUM(SUM(I14,-G14,O13),-SUM(INDIRECT(ADDRESS(MATCH(WEEKDAY(F14,11),P$1:P$10,0),15,4,1),1),R$13:R$14,-INDIRECT(ADDRESS(MATCH(WEEKDAY(F14,11),P$1:P$10,0),14,4,1),1)))/(3.5/24)))</f>
        <v/>
      </c>
      <c r="O14" s="37"/>
      <c r="P14" s="26"/>
      <c r="Q14" s="27"/>
      <c r="R14" s="27"/>
      <c r="S14" s="27"/>
      <c r="T14" s="28"/>
    </row>
    <row r="15" customFormat="false" ht="13.8" hidden="false" customHeight="false" outlineLevel="0" collapsed="false">
      <c r="A15" s="5" t="s">
        <v>11</v>
      </c>
      <c r="B15" s="6"/>
      <c r="C15" s="6"/>
      <c r="D15" s="7"/>
      <c r="E15" s="7"/>
      <c r="F15" s="8"/>
      <c r="G15" s="9"/>
      <c r="H15" s="8"/>
      <c r="I15" s="9"/>
      <c r="J15" s="9"/>
      <c r="K15" s="9"/>
      <c r="L15" s="9"/>
      <c r="M15" s="9"/>
      <c r="N15" s="36" t="str">
        <f aca="true">IF(I15="","",INT(SUM(SUM(I15,-G15,O14),-SUM(INDIRECT(ADDRESS(MATCH(WEEKDAY(F15,11),P$1:P$10,0),15,4,1),1),R$13:R$14,-INDIRECT(ADDRESS(MATCH(WEEKDAY(F15,11),P$1:P$10,0),14,4,1),1)))/(3.5/24)))</f>
        <v/>
      </c>
      <c r="O15" s="37"/>
    </row>
    <row r="16" customFormat="false" ht="13.8" hidden="false" customHeight="false" outlineLevel="0" collapsed="false">
      <c r="A16" s="5" t="s">
        <v>11</v>
      </c>
      <c r="B16" s="6"/>
      <c r="C16" s="6"/>
      <c r="D16" s="7"/>
      <c r="E16" s="7"/>
      <c r="F16" s="8"/>
      <c r="G16" s="9"/>
      <c r="H16" s="8"/>
      <c r="I16" s="9"/>
      <c r="J16" s="9"/>
      <c r="K16" s="9"/>
      <c r="L16" s="9"/>
      <c r="M16" s="9"/>
      <c r="N16" s="36" t="str">
        <f aca="true">IF(I16="","",INT(SUM(SUM(I16,-G16,O15),-SUM(INDIRECT(ADDRESS(MATCH(WEEKDAY(F16,11),P$1:P$10,0),15,4,1),1),R$13:R$14,-INDIRECT(ADDRESS(MATCH(WEEKDAY(F16,11),P$1:P$10,0),14,4,1),1)))/(3.5/24)))</f>
        <v/>
      </c>
      <c r="O16" s="37"/>
    </row>
    <row r="17" customFormat="false" ht="13.8" hidden="false" customHeight="false" outlineLevel="0" collapsed="false">
      <c r="A17" s="5" t="s">
        <v>11</v>
      </c>
      <c r="B17" s="6"/>
      <c r="C17" s="6"/>
      <c r="D17" s="7"/>
      <c r="E17" s="7"/>
      <c r="F17" s="8"/>
      <c r="G17" s="9"/>
      <c r="H17" s="8"/>
      <c r="I17" s="9"/>
      <c r="J17" s="9"/>
      <c r="K17" s="9"/>
      <c r="L17" s="9"/>
      <c r="M17" s="9"/>
      <c r="N17" s="36" t="str">
        <f aca="true">IF(I17="","",INT(SUM(SUM(I17,-G17,O16),-SUM(INDIRECT(ADDRESS(MATCH(WEEKDAY(F17,11),P$1:P$10,0),15,4,1),1),R$13:R$14,-INDIRECT(ADDRESS(MATCH(WEEKDAY(F17,11),P$1:P$10,0),14,4,1),1)))/(3.5/24)))</f>
        <v/>
      </c>
      <c r="O17" s="37"/>
    </row>
    <row r="18" customFormat="false" ht="13.8" hidden="false" customHeight="false" outlineLevel="0" collapsed="false">
      <c r="A18" s="5" t="s">
        <v>11</v>
      </c>
      <c r="B18" s="6"/>
      <c r="C18" s="6"/>
      <c r="D18" s="7"/>
      <c r="E18" s="7"/>
      <c r="F18" s="8"/>
      <c r="G18" s="9"/>
      <c r="H18" s="8"/>
      <c r="I18" s="9"/>
      <c r="J18" s="9"/>
      <c r="K18" s="9"/>
      <c r="L18" s="9"/>
      <c r="M18" s="9"/>
      <c r="N18" s="36" t="str">
        <f aca="true">IF(I18="","",INT(SUM(SUM(I18,-G18,O17),-SUM(INDIRECT(ADDRESS(MATCH(WEEKDAY(F18,11),P$1:P$10,0),15,4,1),1),R$13:R$14,-INDIRECT(ADDRESS(MATCH(WEEKDAY(F18,11),P$1:P$10,0),14,4,1),1)))/(3.5/24)))</f>
        <v/>
      </c>
      <c r="O18" s="37"/>
    </row>
    <row r="19" customFormat="false" ht="13.8" hidden="false" customHeight="false" outlineLevel="0" collapsed="false">
      <c r="A19" s="5" t="s">
        <v>11</v>
      </c>
      <c r="B19" s="6"/>
      <c r="C19" s="6"/>
      <c r="D19" s="7"/>
      <c r="E19" s="7"/>
      <c r="F19" s="8"/>
      <c r="G19" s="9"/>
      <c r="H19" s="8"/>
      <c r="I19" s="9"/>
      <c r="J19" s="9"/>
      <c r="K19" s="9"/>
      <c r="L19" s="9"/>
      <c r="M19" s="9"/>
      <c r="N19" s="36" t="str">
        <f aca="true">IF(I19="","",INT(SUM(SUM(I19,-G19,O18),-SUM(INDIRECT(ADDRESS(MATCH(WEEKDAY(F19,11),P$1:P$10,0),15,4,1),1),R$13:R$14,-INDIRECT(ADDRESS(MATCH(WEEKDAY(F19,11),P$1:P$10,0),14,4,1),1)))/(3.5/24)))</f>
        <v/>
      </c>
      <c r="O19" s="37"/>
    </row>
    <row r="20" customFormat="false" ht="13.8" hidden="false" customHeight="false" outlineLevel="0" collapsed="false">
      <c r="A20" s="5" t="s">
        <v>11</v>
      </c>
      <c r="B20" s="6"/>
      <c r="C20" s="6"/>
      <c r="D20" s="7"/>
      <c r="E20" s="7"/>
      <c r="F20" s="8"/>
      <c r="G20" s="9"/>
      <c r="H20" s="8"/>
      <c r="I20" s="9"/>
      <c r="J20" s="9"/>
      <c r="K20" s="9"/>
      <c r="L20" s="9"/>
      <c r="M20" s="9"/>
      <c r="N20" s="36" t="str">
        <f aca="true">IF(I20="","",INT(SUM(SUM(I20,-G20,O19),-SUM(INDIRECT(ADDRESS(MATCH(WEEKDAY(F20,11),P$1:P$10,0),15,4,1),1),R$13:R$14,-INDIRECT(ADDRESS(MATCH(WEEKDAY(F20,11),P$1:P$10,0),14,4,1),1)))/(3.5/24)))</f>
        <v/>
      </c>
      <c r="O20" s="37"/>
    </row>
    <row r="21" customFormat="false" ht="13.8" hidden="false" customHeight="false" outlineLevel="0" collapsed="false">
      <c r="A21" s="5" t="s">
        <v>11</v>
      </c>
      <c r="B21" s="6"/>
      <c r="C21" s="6"/>
      <c r="D21" s="7"/>
      <c r="E21" s="7"/>
      <c r="F21" s="8"/>
      <c r="G21" s="9"/>
      <c r="H21" s="8"/>
      <c r="I21" s="9"/>
      <c r="J21" s="9"/>
      <c r="K21" s="9"/>
      <c r="L21" s="9"/>
      <c r="M21" s="9"/>
      <c r="N21" s="36" t="str">
        <f aca="true">IF(I21="","",INT(SUM(SUM(I21,-G21,O20),-SUM(INDIRECT(ADDRESS(MATCH(WEEKDAY(F21,11),P$1:P$10,0),15,4,1),1),R$13:R$14,-INDIRECT(ADDRESS(MATCH(WEEKDAY(F21,11),P$1:P$10,0),14,4,1),1)))/(3.5/24)))</f>
        <v/>
      </c>
      <c r="O21" s="37"/>
    </row>
    <row r="22" customFormat="false" ht="13.8" hidden="false" customHeight="false" outlineLevel="0" collapsed="false">
      <c r="A22" s="5" t="s">
        <v>11</v>
      </c>
      <c r="B22" s="6"/>
      <c r="C22" s="6"/>
      <c r="D22" s="7"/>
      <c r="E22" s="7"/>
      <c r="F22" s="8"/>
      <c r="G22" s="9"/>
      <c r="H22" s="8"/>
      <c r="I22" s="9"/>
      <c r="J22" s="9"/>
      <c r="K22" s="9"/>
      <c r="L22" s="9"/>
      <c r="M22" s="9"/>
      <c r="N22" s="36" t="str">
        <f aca="true">IF(I22="","",INT(SUM(SUM(I22,-G22,O21),-SUM(INDIRECT(ADDRESS(MATCH(WEEKDAY(F22,11),P$1:P$10,0),15,4,1),1),R$13:R$14,-INDIRECT(ADDRESS(MATCH(WEEKDAY(F22,11),P$1:P$10,0),14,4,1),1)))/(3.5/24)))</f>
        <v/>
      </c>
      <c r="O22" s="37"/>
    </row>
    <row r="23" customFormat="false" ht="13.8" hidden="false" customHeight="false" outlineLevel="0" collapsed="false">
      <c r="A23" s="5" t="s">
        <v>11</v>
      </c>
      <c r="B23" s="6"/>
      <c r="C23" s="6"/>
      <c r="D23" s="7"/>
      <c r="E23" s="7"/>
      <c r="F23" s="8"/>
      <c r="G23" s="9"/>
      <c r="H23" s="8"/>
      <c r="I23" s="9"/>
      <c r="J23" s="9"/>
      <c r="K23" s="9"/>
      <c r="L23" s="9"/>
      <c r="M23" s="9"/>
      <c r="N23" s="36" t="str">
        <f aca="true">IF(I23="","",INT(SUM(SUM(I23,-G23,O22),-SUM(INDIRECT(ADDRESS(MATCH(WEEKDAY(F23,11),P$1:P$10,0),15,4,1),1),R$13:R$14,-INDIRECT(ADDRESS(MATCH(WEEKDAY(F23,11),P$1:P$10,0),14,4,1),1)))/(3.5/24)))</f>
        <v/>
      </c>
      <c r="O23" s="37"/>
    </row>
    <row r="24" customFormat="false" ht="13.8" hidden="false" customHeight="false" outlineLevel="0" collapsed="false">
      <c r="A24" s="5" t="s">
        <v>11</v>
      </c>
      <c r="B24" s="6"/>
      <c r="C24" s="6"/>
      <c r="D24" s="7"/>
      <c r="E24" s="7"/>
      <c r="F24" s="8"/>
      <c r="G24" s="9"/>
      <c r="H24" s="8"/>
      <c r="I24" s="9"/>
      <c r="J24" s="9"/>
      <c r="K24" s="9"/>
      <c r="L24" s="9"/>
      <c r="M24" s="9"/>
      <c r="N24" s="36" t="str">
        <f aca="true">IF(I24="","",INT(SUM(SUM(I24,-G24,O23),-SUM(INDIRECT(ADDRESS(MATCH(WEEKDAY(F24,11),P$1:P$10,0),15,4,1),1),R$13:R$14,-INDIRECT(ADDRESS(MATCH(WEEKDAY(F24,11),P$1:P$10,0),14,4,1),1)))/(3.5/24)))</f>
        <v/>
      </c>
    </row>
  </sheetData>
  <dataValidations count="1">
    <dataValidation allowBlank="true" operator="between" showDropDown="false" showErrorMessage="true" showInputMessage="true" sqref="A2:A24" type="list">
      <formula1>"-,visite,audit,tiers"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LibreOffice/6.2.4.2$Windows_X86_64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2019-07-20T10:06:37Z</dcterms:created>
  <dc:creator/>
  <dc:description/>
  <dc:language>fr-FR</dc:language>
  <cp:lastModifiedBy/>
  <dcterms:modified xsi:type="dcterms:W3CDTF">2019-07-20T10:06:40Z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