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cap inventaire" sheetId="1" state="visible" r:id="rId2"/>
    <sheet name="base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<sst xmlns="http://schemas.openxmlformats.org/spreadsheetml/2006/main" count="33" uniqueCount="22">
  <si>
    <t xml:space="preserve">Date</t>
  </si>
  <si>
    <t xml:space="preserve">initial</t>
  </si>
  <si>
    <t xml:space="preserve">N° OF
(a saisir)</t>
  </si>
  <si>
    <t xml:space="preserve">N° Dossier de produit) </t>
  </si>
  <si>
    <t xml:space="preserve">Entrepot ERP</t>
  </si>
  <si>
    <t xml:space="preserve">Emplacement ERP</t>
  </si>
  <si>
    <t xml:space="preserve">SHT</t>
  </si>
  <si>
    <t xml:space="preserve">OF403</t>
  </si>
  <si>
    <t xml:space="preserve">OF401</t>
  </si>
  <si>
    <t xml:space="preserve">OF404</t>
  </si>
  <si>
    <r>
      <rPr>
        <sz val="11"/>
        <color rgb="FF000000"/>
        <rFont val="Calibri"/>
        <family val="2"/>
        <charset val="1"/>
      </rPr>
      <t xml:space="preserve">En</t>
    </r>
    <r>
      <rPr>
        <sz val="11"/>
        <color rgb="FFC9211E"/>
        <rFont val="Calibri"/>
        <family val="2"/>
        <charset val="1"/>
      </rPr>
      <t xml:space="preserve"> rouge</t>
    </r>
    <r>
      <rPr>
        <sz val="11"/>
        <color rgb="FF000000"/>
        <rFont val="Calibri"/>
        <family val="2"/>
        <charset val="1"/>
      </rPr>
      <t xml:space="preserve"> les valeurs cherchées</t>
    </r>
  </si>
  <si>
    <t xml:space="preserve">OF405</t>
  </si>
  <si>
    <t xml:space="preserve">n’existe pas</t>
  </si>
  <si>
    <t xml:space="preserve">OF402</t>
  </si>
  <si>
    <t xml:space="preserve">of</t>
  </si>
  <si>
    <t xml:space="preserve">numero produit</t>
  </si>
  <si>
    <t xml:space="preserve">Entrepôt</t>
  </si>
  <si>
    <t xml:space="preserve">Emplacement</t>
  </si>
  <si>
    <t xml:space="preserve">KI3045</t>
  </si>
  <si>
    <t xml:space="preserve">POLE</t>
  </si>
  <si>
    <t xml:space="preserve">KI3046</t>
  </si>
  <si>
    <t xml:space="preserve">KI3048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</si>
</sst>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[$-40C]DD/MM/YYYY"/>
    <numFmt numFmtId="166" formatCode="General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  <font>
      <b val="true"/>
      <sz val="11"/>
      <name val="Calibri"/>
      <family val="2"/>
      <charset val="1"/>
    </font>
    <font>
      <sz val="11"/>
      <color rgb="FF00B0F0"/>
      <name val="Calibri"/>
      <family val="2"/>
      <charset val="1"/>
    </font>
    <font>
      <sz val="11"/>
      <color rgb="FFC9211E"/>
      <name val="Calibri"/>
      <family val="2"/>
      <charset val="1"/>
    </font>
    <font>
      <b val="true"/>
      <sz val="11"/>
      <color rgb="FFFFFFFF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DAE3F3"/>
        <bgColor rgb="FFE2F0D9"/>
      </patternFill>
    </fill>
    <fill>
      <patternFill patternType="solid">
        <fgColor rgb="FFE2F0D9"/>
        <bgColor rgb="FFDAE3F3"/>
      </patternFill>
    </fill>
    <fill>
      <patternFill patternType="solid">
        <fgColor rgb="FF000000"/>
        <bgColor rgb="FF003300"/>
      </patternFill>
    </fill>
  </fills>
  <borders count="11">
    <border diagonalUp="false" diagonalDown="false">
      <left/>
      <right/>
      <top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/>
      <right style="thin">
        <color rgb="FF006600"/>
      </right>
      <top style="medium"/>
      <bottom style="thin">
        <color rgb="FF006600"/>
      </bottom>
      <diagonal/>
    </border>
    <border diagonalUp="false" diagonalDown="false">
      <left style="thin">
        <color rgb="FF006600"/>
      </left>
      <right style="thin">
        <color rgb="FF006600"/>
      </right>
      <top style="medium"/>
      <bottom style="thin">
        <color rgb="FF006600"/>
      </bottom>
      <diagonal/>
    </border>
    <border diagonalUp="false" diagonalDown="false">
      <left style="thin">
        <color rgb="FF006600"/>
      </left>
      <right style="thin">
        <color rgb="FF006600"/>
      </right>
      <top/>
      <bottom style="thin">
        <color rgb="FF006600"/>
      </bottom>
      <diagonal/>
    </border>
    <border diagonalUp="false" diagonalDown="false">
      <left style="thin">
        <color rgb="FF006600"/>
      </left>
      <right style="thin">
        <color rgb="FF006600"/>
      </right>
      <top style="thin">
        <color rgb="FF006600"/>
      </top>
      <bottom style="thin">
        <color rgb="FF006600"/>
      </bottom>
      <diagonal/>
    </border>
    <border diagonalUp="false" diagonalDown="false">
      <left style="thin">
        <color rgb="FF006600"/>
      </left>
      <right/>
      <top style="medium"/>
      <bottom style="thin">
        <color rgb="FF006600"/>
      </bottom>
      <diagonal/>
    </border>
    <border diagonalUp="false" diagonalDown="false">
      <left/>
      <right style="thin">
        <color rgb="FF006600"/>
      </right>
      <top style="thin">
        <color rgb="FF006600"/>
      </top>
      <bottom style="thin">
        <color rgb="FF006600"/>
      </bottom>
      <diagonal/>
    </border>
    <border diagonalUp="false" diagonalDown="false">
      <left style="thin">
        <color rgb="FF006600"/>
      </left>
      <right/>
      <top style="thin">
        <color rgb="FF006600"/>
      </top>
      <bottom style="thin">
        <color rgb="FF006600"/>
      </bottom>
      <diagonal/>
    </border>
    <border diagonalUp="false" diagonalDown="false">
      <left/>
      <right style="thin">
        <color rgb="FF006600"/>
      </right>
      <top style="thin">
        <color rgb="FF006600"/>
      </top>
      <bottom style="thin"/>
      <diagonal/>
    </border>
    <border diagonalUp="false" diagonalDown="false">
      <left style="thin">
        <color rgb="FF006600"/>
      </left>
      <right style="thin">
        <color rgb="FF006600"/>
      </right>
      <top style="thin">
        <color rgb="FF006600"/>
      </top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3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6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6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6" fillId="0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4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6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AE3F3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B0F0"/>
      <rgbColor rgb="FFCCFFFF"/>
      <rgbColor rgb="FFE2F0D9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C9211E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H2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7" activeCellId="0" sqref="G7"/>
    </sheetView>
  </sheetViews>
  <sheetFormatPr defaultRowHeight="13.8" zeroHeight="false" outlineLevelRow="0" outlineLevelCol="0"/>
  <cols>
    <col collapsed="false" customWidth="true" hidden="false" outlineLevel="0" max="2" min="1" style="0" width="10.47"/>
    <col collapsed="false" customWidth="true" hidden="false" outlineLevel="0" max="3" min="3" style="1" width="10.47"/>
    <col collapsed="false" customWidth="true" hidden="false" outlineLevel="0" max="4" min="4" style="0" width="13.3"/>
    <col collapsed="false" customWidth="true" hidden="false" outlineLevel="0" max="1025" min="5" style="0" width="10.47"/>
  </cols>
  <sheetData>
    <row r="1" customFormat="false" ht="24.45" hidden="false" customHeight="false" outlineLevel="0" collapsed="false">
      <c r="A1" s="2" t="s">
        <v>0</v>
      </c>
      <c r="B1" s="3" t="s">
        <v>1</v>
      </c>
      <c r="C1" s="4" t="s">
        <v>2</v>
      </c>
      <c r="D1" s="4" t="s">
        <v>3</v>
      </c>
      <c r="E1" s="5" t="s">
        <v>4</v>
      </c>
      <c r="F1" s="5" t="s">
        <v>5</v>
      </c>
    </row>
    <row r="2" customFormat="false" ht="13.8" hidden="false" customHeight="false" outlineLevel="0" collapsed="false">
      <c r="A2" s="6" t="n">
        <v>43790</v>
      </c>
      <c r="B2" s="7" t="s">
        <v>6</v>
      </c>
      <c r="C2" s="8" t="s">
        <v>7</v>
      </c>
      <c r="D2" s="9" t="n">
        <f aca="false">IF(TYPE(C2)=16,"",VLOOKUP($C2,base!$A$2:$D$5,2,0))</f>
        <v>37464</v>
      </c>
      <c r="E2" s="9" t="str">
        <f aca="false">IF(AND(TYPE(C2)=8,TYPE(D2)=8),"",IF(C2="",VLOOKUP($D2,base!$B$2:$D$5,3,0),VLOOKUP($C2,base!$A$2:$D$5,3,0)))</f>
        <v>KI3045</v>
      </c>
      <c r="F2" s="10" t="str">
        <f aca="false">VLOOKUP(C2,base!A1:D5,4)</f>
        <v>POLE</v>
      </c>
    </row>
    <row r="3" customFormat="false" ht="13.8" hidden="false" customHeight="false" outlineLevel="0" collapsed="false">
      <c r="A3" s="11" t="n">
        <v>43790</v>
      </c>
      <c r="B3" s="12" t="s">
        <v>6</v>
      </c>
      <c r="C3" s="13" t="s">
        <v>8</v>
      </c>
      <c r="D3" s="9" t="n">
        <f aca="false">IF(TYPE(C3)=16,"",VLOOKUP($C3,base!$A$2:$D$5,2,0))</f>
        <v>37462</v>
      </c>
      <c r="E3" s="9" t="str">
        <f aca="false">IF(AND(TYPE(C3)=8,TYPE(D3)=8),"",IF(C3="",VLOOKUP($D3,base!$B$2:$D$5,3,0),VLOOKUP($C3,base!$A$2:$D$5,3,0)))</f>
        <v>KI3045</v>
      </c>
      <c r="F3" s="14" t="str">
        <f aca="false">VLOOKUP(C3,base!A2:D6,4)</f>
        <v>POLE</v>
      </c>
    </row>
    <row r="4" customFormat="false" ht="13.8" hidden="false" customHeight="false" outlineLevel="0" collapsed="false">
      <c r="A4" s="11"/>
      <c r="B4" s="12"/>
      <c r="C4" s="13" t="str">
        <f aca="true">IF(D4="","",INDIRECT("base!A"&amp;MATCH(D4,base!B$1:B$5,0),1))</f>
        <v/>
      </c>
      <c r="D4" s="9" t="str">
        <f aca="false">IF(TYPE(C4)=16,"",VLOOKUP($C4,base!$A$2:$D$5,2,0))</f>
        <v/>
      </c>
      <c r="E4" s="9" t="str">
        <f aca="false">IF(AND(TYPE(C4)=8,TYPE(D4)=8),"",IF(C4="",VLOOKUP($D4,base!$B$2:$D$5,3,0),VLOOKUP($C4,base!$A$2:$D$5,3,0)))</f>
        <v/>
      </c>
      <c r="F4" s="14" t="str">
        <f aca="false">IF(AND(TYPE(C4)=8,TYPE(D4)=8),"",IF(C4="",VLOOKUP($D4,base!$B$2:$D$5,3,0),VLOOKUP($C4,base!$A$2:$D$5,4,0)))</f>
        <v/>
      </c>
    </row>
    <row r="5" customFormat="false" ht="13.8" hidden="false" customHeight="false" outlineLevel="0" collapsed="false">
      <c r="A5" s="11"/>
      <c r="B5" s="12"/>
      <c r="C5" s="15" t="s">
        <v>9</v>
      </c>
      <c r="D5" s="9" t="n">
        <f aca="false">IF(TYPE(C5)=16,"",VLOOKUP($C5,base!$A$2:$D$5,2,0))</f>
        <v>37465</v>
      </c>
      <c r="E5" s="9" t="str">
        <f aca="false">IF(AND(TYPE(C5)=8,TYPE(D5)=8),"",IF(C5="",VLOOKUP($D5,base!$B$2:$D$5,3,0),VLOOKUP($C5,base!$A$2:$D$5,3,0)))</f>
        <v>KI3048</v>
      </c>
      <c r="F5" s="14" t="str">
        <f aca="false">IF(AND(TYPE(C5)=8,TYPE(D5)=8),"",IF(C5="",VLOOKUP($D5,base!$B$2:$D$5,3,0),VLOOKUP($C5,base!$A$2:$D$5,4,0)))</f>
        <v>POLE</v>
      </c>
      <c r="H5" s="0" t="s">
        <v>10</v>
      </c>
    </row>
    <row r="6" customFormat="false" ht="13.8" hidden="false" customHeight="false" outlineLevel="0" collapsed="false">
      <c r="A6" s="11"/>
      <c r="B6" s="12"/>
      <c r="C6" s="15" t="s">
        <v>11</v>
      </c>
      <c r="D6" s="9" t="e">
        <f aca="false">IF(TYPE(C6)=16,"",VLOOKUP($C6,base!$A$2:$D$5,2,0))</f>
        <v>#N/A</v>
      </c>
      <c r="E6" s="9" t="e">
        <f aca="false">IF(AND(TYPE(C6)=8,TYPE(D6)=8),"",IF(C6="",VLOOKUP($D6,base!$B$2:$D$5,3,0),VLOOKUP($C6,base!$A$2:$D$5,3,0)))</f>
        <v>#N/A</v>
      </c>
      <c r="F6" s="14" t="e">
        <f aca="false">IF(AND(TYPE(C6)=8,TYPE(D6)=8),"",IF(C6="",VLOOKUP($D6,base!$B$2:$D$5,3,0),VLOOKUP($C6,base!$A$2:$D$5,4,0)))</f>
        <v>#N/A</v>
      </c>
      <c r="G6" s="0" t="s">
        <v>12</v>
      </c>
    </row>
    <row r="7" customFormat="false" ht="13.8" hidden="false" customHeight="false" outlineLevel="0" collapsed="false">
      <c r="A7" s="11"/>
      <c r="B7" s="12"/>
      <c r="C7" s="15" t="s">
        <v>13</v>
      </c>
      <c r="D7" s="9" t="n">
        <f aca="false">IF(TYPE(C7)=16,"",VLOOKUP($C7,base!$A$2:$D$5,2,0))</f>
        <v>37463</v>
      </c>
      <c r="E7" s="9" t="str">
        <f aca="false">IF(AND(TYPE(C7)=8,TYPE(D7)=8),"",IF(C7="",VLOOKUP($D7,base!$B$2:$D$5,3,0),VLOOKUP($C7,base!$A$2:$D$5,3,0)))</f>
        <v>KI3046</v>
      </c>
      <c r="F7" s="14" t="str">
        <f aca="false">IF(AND(TYPE(C7)=8,TYPE(D7)=8),"",IF(C7="",VLOOKUP($D7,base!$B$2:$D$5,3,0),VLOOKUP($C7,base!$A$2:$D$5,4,0)))</f>
        <v>POLE</v>
      </c>
    </row>
    <row r="8" customFormat="false" ht="13.8" hidden="false" customHeight="false" outlineLevel="0" collapsed="false">
      <c r="A8" s="11"/>
      <c r="B8" s="12"/>
      <c r="C8" s="15" t="s">
        <v>8</v>
      </c>
      <c r="D8" s="9" t="n">
        <f aca="false">IF(TYPE(C8)=16,"",VLOOKUP($C8,base!$A$2:$D$5,2,0))</f>
        <v>37462</v>
      </c>
      <c r="E8" s="9" t="str">
        <f aca="false">IF(AND(TYPE(C8)=8,TYPE(D8)=8),"",IF(C8="",VLOOKUP($D8,base!$B$2:$D$5,3,0),VLOOKUP($C8,base!$A$2:$D$5,3,0)))</f>
        <v>KI3045</v>
      </c>
      <c r="F8" s="14" t="str">
        <f aca="false">IF(AND(TYPE(C8)=8,TYPE(D8)=8),"",IF(C8="",VLOOKUP($D8,base!$B$2:$D$5,3,0),VLOOKUP($C8,base!$A$2:$D$5,4,0)))</f>
        <v>POLE</v>
      </c>
    </row>
    <row r="9" customFormat="false" ht="13.8" hidden="false" customHeight="false" outlineLevel="0" collapsed="false">
      <c r="A9" s="11"/>
      <c r="B9" s="12"/>
      <c r="C9" s="13" t="str">
        <f aca="true">IF(D9="","",INDIRECT("base!A"&amp;MATCH(D9,base!B$1:B$5,0),1))</f>
        <v/>
      </c>
      <c r="D9" s="9" t="str">
        <f aca="false">IF(TYPE(C9)=16,"",VLOOKUP($C9,base!$A$2:$D$5,2,0))</f>
        <v/>
      </c>
      <c r="E9" s="9" t="str">
        <f aca="false">IF(AND(TYPE(C9)=8,TYPE(D9)=8),"",IF(C9="",VLOOKUP($D9,base!$B$2:$D$5,3,0),VLOOKUP($C9,base!$A$2:$D$5,3,0)))</f>
        <v/>
      </c>
      <c r="F9" s="14" t="str">
        <f aca="false">IF(AND(TYPE(C9)=8,TYPE(D9)=8),"",IF(C9="",VLOOKUP($D9,base!$B$2:$D$5,3,0),VLOOKUP($C9,base!$A$2:$D$5,4,0)))</f>
        <v/>
      </c>
    </row>
    <row r="10" customFormat="false" ht="13.8" hidden="false" customHeight="false" outlineLevel="0" collapsed="false">
      <c r="A10" s="11"/>
      <c r="B10" s="12"/>
      <c r="C10" s="13" t="str">
        <f aca="true">IF(D10="","",INDIRECT("base!A"&amp;MATCH(D10,base!B$1:B$5,0),1))</f>
        <v>OF401</v>
      </c>
      <c r="D10" s="16" t="n">
        <v>37462</v>
      </c>
      <c r="E10" s="9" t="str">
        <f aca="false">IF(AND(TYPE(C10)=8,TYPE(D10)=8),"",IF(C10="",VLOOKUP($D10,base!$B$2:$D$5,3,0),VLOOKUP($C10,base!$A$2:$D$5,3,0)))</f>
        <v>KI3045</v>
      </c>
      <c r="F10" s="14" t="str">
        <f aca="false">IF(AND(TYPE(C10)=8,TYPE(D10)=8),"",IF(C10="",VLOOKUP($D10,base!$B$2:$D$5,3,0),VLOOKUP($C10,base!$A$2:$D$5,4,0)))</f>
        <v>POLE</v>
      </c>
    </row>
    <row r="11" customFormat="false" ht="13.8" hidden="false" customHeight="false" outlineLevel="0" collapsed="false">
      <c r="A11" s="11"/>
      <c r="B11" s="12"/>
      <c r="C11" s="13" t="e">
        <f aca="true">IF(D11="","",INDIRECT("base!A"&amp;MATCH(D11,base!B$1:B$5,0),1))</f>
        <v>#N/A</v>
      </c>
      <c r="D11" s="16" t="n">
        <v>37466</v>
      </c>
      <c r="E11" s="9" t="e">
        <f aca="false">IF(AND(TYPE(C11)=8,TYPE(D11)=8),"",IF(C11="",VLOOKUP($D11,base!$B$2:$D$5,3,0),VLOOKUP($C11,base!$A$2:$D$5,3,0)))</f>
        <v>#N/A</v>
      </c>
      <c r="F11" s="14" t="e">
        <f aca="false">IF(AND(TYPE(C11)=8,TYPE(D11)=8),"",IF(C11="",VLOOKUP($D11,base!$B$2:$D$5,3,0),VLOOKUP($C11,base!$A$2:$D$5,4,0)))</f>
        <v>#N/A</v>
      </c>
      <c r="G11" s="0" t="s">
        <v>12</v>
      </c>
    </row>
    <row r="12" customFormat="false" ht="13.8" hidden="false" customHeight="false" outlineLevel="0" collapsed="false">
      <c r="A12" s="11"/>
      <c r="B12" s="12"/>
      <c r="C12" s="13" t="str">
        <f aca="true">IF(D12="","",INDIRECT("base!A"&amp;MATCH(D12,base!B$1:B$5,0),1))</f>
        <v>OF403</v>
      </c>
      <c r="D12" s="16" t="n">
        <v>37464</v>
      </c>
      <c r="E12" s="9" t="str">
        <f aca="false">IF(AND(TYPE(C12)=8,TYPE(D12)=8),"",IF(C12="",VLOOKUP($D12,base!$B$2:$D$5,3,0),VLOOKUP($C12,base!$A$2:$D$5,3,0)))</f>
        <v>KI3045</v>
      </c>
      <c r="F12" s="14" t="str">
        <f aca="false">IF(AND(TYPE(C12)=8,TYPE(D12)=8),"",IF(C12="",VLOOKUP($D12,base!$B$2:$D$5,3,0),VLOOKUP($C12,base!$A$2:$D$5,4,0)))</f>
        <v>POLE</v>
      </c>
    </row>
    <row r="13" customFormat="false" ht="13.8" hidden="false" customHeight="false" outlineLevel="0" collapsed="false">
      <c r="A13" s="11"/>
      <c r="B13" s="12"/>
      <c r="C13" s="13" t="str">
        <f aca="true">IF(D13="","",INDIRECT("base!A"&amp;MATCH(D13,base!B$1:B$5,0),1))</f>
        <v>OF404</v>
      </c>
      <c r="D13" s="16" t="n">
        <v>37465</v>
      </c>
      <c r="E13" s="9" t="str">
        <f aca="false">IF(AND(TYPE(C13)=8,TYPE(D13)=8),"",IF(C13="",VLOOKUP($D13,base!$B$2:$D$5,3,0),VLOOKUP($C13,base!$A$2:$D$5,3,0)))</f>
        <v>KI3048</v>
      </c>
      <c r="F13" s="14" t="str">
        <f aca="false">IF(AND(TYPE(C13)=8,TYPE(D13)=8),"",IF(C13="",VLOOKUP($D13,base!$B$2:$D$5,3,0),VLOOKUP($C13,base!$A$2:$D$5,4,0)))</f>
        <v>POLE</v>
      </c>
    </row>
    <row r="14" customFormat="false" ht="13.8" hidden="false" customHeight="false" outlineLevel="0" collapsed="false">
      <c r="A14" s="11"/>
      <c r="B14" s="12"/>
      <c r="C14" s="13" t="str">
        <f aca="true">IF(D14="","",INDIRECT("base!A"&amp;MATCH(D14,base!B$1:B$5,0),1))</f>
        <v/>
      </c>
      <c r="D14" s="9" t="str">
        <f aca="false">IF(TYPE(C14)=16,"",VLOOKUP($C14,base!$A$2:$D$5,2,0))</f>
        <v/>
      </c>
      <c r="E14" s="9" t="str">
        <f aca="false">IF(AND(TYPE(C14)=8,TYPE(D14)=8),"",IF(C14="",VLOOKUP($D14,base!$B$2:$D$5,3,0),VLOOKUP($C14,base!$A$2:$D$5,3,0)))</f>
        <v/>
      </c>
      <c r="F14" s="14" t="str">
        <f aca="false">IF(AND(TYPE(C14)=8,TYPE(D14)=8),"",IF(C14="",VLOOKUP($D14,base!$B$2:$D$5,3,0),VLOOKUP($C14,base!$A$2:$D$5,4,0)))</f>
        <v/>
      </c>
    </row>
    <row r="15" customFormat="false" ht="13.8" hidden="false" customHeight="false" outlineLevel="0" collapsed="false">
      <c r="A15" s="11"/>
      <c r="B15" s="12"/>
      <c r="C15" s="13" t="str">
        <f aca="true">IF(D15="","",INDIRECT("base!A"&amp;MATCH(D15,base!B$1:B$5,0),1))</f>
        <v/>
      </c>
      <c r="D15" s="9" t="str">
        <f aca="false">IF(TYPE(C15)=16,"",VLOOKUP($C15,base!$A$2:$D$5,2,0))</f>
        <v/>
      </c>
      <c r="E15" s="9" t="str">
        <f aca="false">IF(AND(TYPE(C15)=8,TYPE(D15)=8),"",IF(C15="",VLOOKUP($D15,base!$B$2:$D$5,3,0),VLOOKUP($C15,base!$A$2:$D$5,3,0)))</f>
        <v/>
      </c>
      <c r="F15" s="14" t="str">
        <f aca="false">IF(AND(TYPE(C15)=8,TYPE(D15)=8),"",IF(C15="",VLOOKUP($D15,base!$B$2:$D$5,3,0),VLOOKUP($C15,base!$A$2:$D$5,4,0)))</f>
        <v/>
      </c>
    </row>
    <row r="16" customFormat="false" ht="13.8" hidden="false" customHeight="false" outlineLevel="0" collapsed="false">
      <c r="A16" s="11"/>
      <c r="B16" s="12"/>
      <c r="C16" s="13" t="str">
        <f aca="true">IF(D16="","",INDIRECT("base!A"&amp;MATCH(D16,base!B$1:B$5,0),1))</f>
        <v/>
      </c>
      <c r="D16" s="9" t="str">
        <f aca="false">IF(TYPE(C16)=16,"",VLOOKUP($C16,base!$A$2:$D$5,2,0))</f>
        <v/>
      </c>
      <c r="E16" s="9" t="str">
        <f aca="false">IF(AND(TYPE(C16)=8,TYPE(D16)=8),"",IF(C16="",VLOOKUP($D16,base!$B$2:$D$5,3,0),VLOOKUP($C16,base!$A$2:$D$5,3,0)))</f>
        <v/>
      </c>
      <c r="F16" s="14" t="str">
        <f aca="false">IF(AND(TYPE(C16)=8,TYPE(D16)=8),"",IF(C16="",VLOOKUP($D16,base!$B$2:$D$5,3,0),VLOOKUP($C16,base!$A$2:$D$5,4,0)))</f>
        <v/>
      </c>
    </row>
    <row r="17" customFormat="false" ht="13.8" hidden="false" customHeight="false" outlineLevel="0" collapsed="false">
      <c r="A17" s="11"/>
      <c r="B17" s="12"/>
      <c r="C17" s="13" t="str">
        <f aca="true">IF(D17="","",INDIRECT("base!A"&amp;MATCH(D17,base!B$1:B$5,0),1))</f>
        <v/>
      </c>
      <c r="D17" s="9" t="str">
        <f aca="false">IF(TYPE(C17)=16,"",VLOOKUP($C17,base!$A$2:$D$5,2,0))</f>
        <v/>
      </c>
      <c r="E17" s="9" t="str">
        <f aca="false">IF(AND(TYPE(C17)=8,TYPE(D17)=8),"",IF(C17="",VLOOKUP($D17,base!$B$2:$D$5,3,0),VLOOKUP($C17,base!$A$2:$D$5,3,0)))</f>
        <v/>
      </c>
      <c r="F17" s="14" t="str">
        <f aca="false">IF(AND(TYPE(C17)=8,TYPE(D17)=8),"",IF(C17="",VLOOKUP($D17,base!$B$2:$D$5,3,0),VLOOKUP($C17,base!$A$2:$D$5,4,0)))</f>
        <v/>
      </c>
    </row>
    <row r="18" customFormat="false" ht="13.8" hidden="false" customHeight="false" outlineLevel="0" collapsed="false">
      <c r="A18" s="11"/>
      <c r="B18" s="12"/>
      <c r="C18" s="13" t="str">
        <f aca="true">IF(D18="","",INDIRECT("base!A"&amp;MATCH(D18,base!B$1:B$5,0),1))</f>
        <v/>
      </c>
      <c r="D18" s="9" t="str">
        <f aca="false">IF(TYPE(C18)=16,"",VLOOKUP($C18,base!$A$2:$D$5,2,0))</f>
        <v/>
      </c>
      <c r="E18" s="9" t="str">
        <f aca="false">IF(AND(TYPE(C18)=8,TYPE(D18)=8),"",IF(C18="",VLOOKUP($D18,base!$B$2:$D$5,3,0),VLOOKUP($C18,base!$A$2:$D$5,3,0)))</f>
        <v/>
      </c>
      <c r="F18" s="14" t="str">
        <f aca="false">IF(AND(TYPE(C18)=8,TYPE(D18)=8),"",IF(C18="",VLOOKUP($D18,base!$B$2:$D$5,3,0),VLOOKUP($C18,base!$A$2:$D$5,4,0)))</f>
        <v/>
      </c>
    </row>
    <row r="19" customFormat="false" ht="13.8" hidden="false" customHeight="false" outlineLevel="0" collapsed="false">
      <c r="A19" s="11"/>
      <c r="B19" s="12"/>
      <c r="C19" s="13" t="str">
        <f aca="true">IF(D19="","",INDIRECT("base!A"&amp;MATCH(D19,base!B$1:B$5,0),1))</f>
        <v/>
      </c>
      <c r="D19" s="9" t="str">
        <f aca="false">IF(TYPE(C19)=16,"",VLOOKUP($C19,base!$A$2:$D$5,2,0))</f>
        <v/>
      </c>
      <c r="E19" s="9" t="str">
        <f aca="false">IF(AND(TYPE(C19)=8,TYPE(D19)=8),"",IF(C19="",VLOOKUP($D19,base!$B$2:$D$5,3,0),VLOOKUP($C19,base!$A$2:$D$5,3,0)))</f>
        <v/>
      </c>
      <c r="F19" s="14" t="str">
        <f aca="false">IF(AND(TYPE(C19)=8,TYPE(D19)=8),"",IF(C19="",VLOOKUP($D19,base!$B$2:$D$5,3,0),VLOOKUP($C19,base!$A$2:$D$5,4,0)))</f>
        <v/>
      </c>
    </row>
    <row r="20" customFormat="false" ht="13.8" hidden="false" customHeight="false" outlineLevel="0" collapsed="false">
      <c r="A20" s="11"/>
      <c r="B20" s="12"/>
      <c r="C20" s="13" t="str">
        <f aca="true">IF(D20="","",INDIRECT("base!A"&amp;MATCH(D20,base!B$1:B$5,0),1))</f>
        <v/>
      </c>
      <c r="D20" s="9" t="str">
        <f aca="false">IF(TYPE(C20)=16,"",VLOOKUP($C20,base!$A$2:$D$5,2,0))</f>
        <v/>
      </c>
      <c r="E20" s="9" t="str">
        <f aca="false">IF(AND(TYPE(C20)=8,TYPE(D20)=8),"",IF(C20="",VLOOKUP($D20,base!$B$2:$D$5,3,0),VLOOKUP($C20,base!$A$2:$D$5,3,0)))</f>
        <v/>
      </c>
      <c r="F20" s="14" t="str">
        <f aca="false">IF(AND(TYPE(C20)=8,TYPE(D20)=8),"",IF(C20="",VLOOKUP($D20,base!$B$2:$D$5,3,0),VLOOKUP($C20,base!$A$2:$D$5,4,0)))</f>
        <v/>
      </c>
    </row>
    <row r="21" customFormat="false" ht="13.8" hidden="false" customHeight="false" outlineLevel="0" collapsed="false">
      <c r="A21" s="17"/>
      <c r="B21" s="18"/>
      <c r="C21" s="13" t="str">
        <f aca="true">IF(D21="","",INDIRECT("base!A"&amp;MATCH(D21,base!B$1:B$5,0),1))</f>
        <v/>
      </c>
      <c r="D21" s="9" t="str">
        <f aca="false">IF(TYPE(C21)=16,"",VLOOKUP($C21,base!$A$2:$D$5,2,0))</f>
        <v/>
      </c>
      <c r="E21" s="9" t="str">
        <f aca="false">IF(AND(TYPE(C21)=8,TYPE(D21)=8),"",IF(C21="",VLOOKUP($D21,base!$B$2:$D$5,3,0),VLOOKUP($C21,base!$A$2:$D$5,3,0)))</f>
        <v/>
      </c>
      <c r="F21" s="14" t="str">
        <f aca="false">IF(AND(TYPE(C21)=8,TYPE(D21)=8),"",IF(C21="",VLOOKUP($D21,base!$B$2:$D$5,3,0),VLOOKUP($C21,base!$A$2:$D$5,4,0)))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I1" activeCellId="0" sqref="I1"/>
    </sheetView>
  </sheetViews>
  <sheetFormatPr defaultRowHeight="15" zeroHeight="false" outlineLevelRow="0" outlineLevelCol="0"/>
  <cols>
    <col collapsed="false" customWidth="true" hidden="false" outlineLevel="0" max="1" min="1" style="0" width="6.6"/>
    <col collapsed="false" customWidth="true" hidden="false" outlineLevel="0" max="2" min="2" style="0" width="14.29"/>
    <col collapsed="false" customWidth="true" hidden="false" outlineLevel="0" max="3" min="3" style="0" width="8.53"/>
    <col collapsed="false" customWidth="true" hidden="false" outlineLevel="0" max="4" min="4" style="0" width="12.56"/>
    <col collapsed="false" customWidth="true" hidden="false" outlineLevel="0" max="1025" min="5" style="0" width="10.47"/>
  </cols>
  <sheetData>
    <row r="1" customFormat="false" ht="13.8" hidden="false" customHeight="false" outlineLevel="0" collapsed="false">
      <c r="A1" s="19" t="s">
        <v>14</v>
      </c>
      <c r="B1" s="19" t="s">
        <v>15</v>
      </c>
      <c r="C1" s="19" t="s">
        <v>16</v>
      </c>
      <c r="D1" s="19" t="s">
        <v>17</v>
      </c>
      <c r="I1" s="1" t="n">
        <v>37462</v>
      </c>
    </row>
    <row r="2" customFormat="false" ht="13.8" hidden="false" customHeight="false" outlineLevel="0" collapsed="false">
      <c r="A2" s="1" t="s">
        <v>8</v>
      </c>
      <c r="B2" s="1" t="n">
        <v>37462</v>
      </c>
      <c r="C2" s="1" t="s">
        <v>18</v>
      </c>
      <c r="D2" s="1" t="s">
        <v>19</v>
      </c>
      <c r="I2" s="1" t="n">
        <v>37466</v>
      </c>
    </row>
    <row r="3" customFormat="false" ht="13.8" hidden="false" customHeight="false" outlineLevel="0" collapsed="false">
      <c r="A3" s="1" t="s">
        <v>13</v>
      </c>
      <c r="B3" s="1" t="n">
        <v>37463</v>
      </c>
      <c r="C3" s="1" t="s">
        <v>20</v>
      </c>
      <c r="D3" s="1" t="s">
        <v>19</v>
      </c>
      <c r="I3" s="1" t="n">
        <v>37464</v>
      </c>
    </row>
    <row r="4" customFormat="false" ht="13.8" hidden="false" customHeight="false" outlineLevel="0" collapsed="false">
      <c r="A4" s="1" t="s">
        <v>7</v>
      </c>
      <c r="B4" s="1" t="n">
        <v>37464</v>
      </c>
      <c r="C4" s="1" t="s">
        <v>18</v>
      </c>
      <c r="D4" s="1" t="s">
        <v>19</v>
      </c>
      <c r="I4" s="1" t="n">
        <v>37465</v>
      </c>
    </row>
    <row r="5" customFormat="false" ht="13.8" hidden="false" customHeight="false" outlineLevel="0" collapsed="false">
      <c r="A5" s="1" t="s">
        <v>9</v>
      </c>
      <c r="B5" s="1" t="n">
        <v>37465</v>
      </c>
      <c r="C5" s="1" t="s">
        <v>21</v>
      </c>
      <c r="D5" s="1" t="s">
        <v>19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  <Company>Astronics PGA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2019-11-27T18:45:59Z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Astronics PGA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