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<sst xmlns="http://schemas.openxmlformats.org/spreadsheetml/2006/main" count="91" uniqueCount="50">
  <si>
    <t xml:space="preserve">A1</t>
  </si>
  <si>
    <t xml:space="preserve">Mardi 20/06/2017 </t>
  </si>
  <si>
    <t xml:space="preserve">Rien</t>
  </si>
  <si>
    <t xml:space="preserve">A2</t>
  </si>
  <si>
    <r>
      <rPr>
        <b val="true"/>
        <sz val="11"/>
        <color rgb="FF7C7C7C"/>
        <rFont val="Calibri"/>
        <family val="2"/>
        <charset val="1"/>
      </rPr>
      <t xml:space="preserve">Salle 1</t>
    </r>
    <r>
      <rPr>
        <sz val="11"/>
        <rFont val="Calibri"/>
        <family val="2"/>
        <charset val="1"/>
      </rPr>
      <t xml:space="preserve"> (salle partagée) - Ouverture à 07:45 - Fermeture à 10:52   Temps restant : 5h08 </t>
    </r>
  </si>
  <si>
    <t xml:space="preserve">A3</t>
  </si>
  <si>
    <r>
      <rPr>
        <sz val="11"/>
        <rFont val="Calibri"/>
        <family val="2"/>
        <charset val="1"/>
      </rPr>
      <t xml:space="preserve"> </t>
    </r>
    <r>
      <rPr>
        <b val="true"/>
        <sz val="11"/>
        <color rgb="FF8497B0"/>
        <rFont val="Calibri"/>
        <family val="2"/>
        <charset val="1"/>
      </rPr>
      <t xml:space="preserve">07:45</t>
    </r>
    <r>
      <rPr>
        <sz val="11"/>
        <rFont val="Calibri"/>
        <family val="2"/>
        <charset val="1"/>
      </rPr>
      <t xml:space="preserve"> BRO Eli  08/10/1939 BR - </t>
    </r>
    <r>
      <rPr>
        <b val="true"/>
        <sz val="11"/>
        <color rgb="FFFF0000"/>
        <rFont val="Calibri"/>
        <family val="2"/>
        <charset val="1"/>
      </rPr>
      <t xml:space="preserve">Orthopédie</t>
    </r>
    <r>
      <rPr>
        <sz val="11"/>
        <rFont val="Calibri"/>
        <family val="2"/>
        <charset val="1"/>
      </rPr>
      <t xml:space="preserve"> - Hanche PTH HA    </t>
    </r>
    <r>
      <rPr>
        <b val="true"/>
        <sz val="11"/>
        <color rgb="FFFF0000"/>
        <rFont val="Calibri"/>
        <family val="2"/>
        <charset val="1"/>
      </rPr>
      <t xml:space="preserve">3h07</t>
    </r>
    <r>
      <rPr>
        <sz val="11"/>
        <rFont val="Calibri"/>
        <family val="2"/>
        <charset val="1"/>
      </rPr>
      <t xml:space="preserve"> C: </t>
    </r>
    <r>
      <rPr>
        <b val="true"/>
        <sz val="11"/>
        <color rgb="FF8497B0"/>
        <rFont val="Calibri"/>
        <family val="2"/>
        <charset val="1"/>
      </rPr>
      <t xml:space="preserve">ABD HUS</t>
    </r>
    <r>
      <rPr>
        <sz val="11"/>
        <rFont val="Calibri"/>
        <family val="2"/>
        <charset val="1"/>
      </rPr>
      <t xml:space="preserve"> A: BEY Aid / AG/ gauche/ Veille 16:00/   </t>
    </r>
  </si>
  <si>
    <t xml:space="preserve"> Orthopédie</t>
  </si>
  <si>
    <t xml:space="preserve">Salle 1</t>
  </si>
  <si>
    <t xml:space="preserve">ABD HUS</t>
  </si>
  <si>
    <t xml:space="preserve">Programmée</t>
  </si>
  <si>
    <t xml:space="preserve">A4</t>
  </si>
  <si>
    <t xml:space="preserve">Salle 2 (salle partagée) - Ouverture à 08:41 - Fermeture à 14:54   Temps restant : 57 </t>
  </si>
  <si>
    <t xml:space="preserve">A5</t>
  </si>
  <si>
    <r>
      <rPr>
        <sz val="11"/>
        <color rgb="FF8497B0"/>
        <rFont val="Calibri"/>
        <family val="2"/>
        <charset val="1"/>
      </rPr>
      <t xml:space="preserve"> </t>
    </r>
    <r>
      <rPr>
        <b val="true"/>
        <sz val="11"/>
        <color rgb="FF8497B0"/>
        <rFont val="Calibri"/>
        <family val="2"/>
        <charset val="1"/>
      </rPr>
      <t xml:space="preserve">08:41</t>
    </r>
    <r>
      <rPr>
        <sz val="11"/>
        <color rgb="FF000000"/>
        <rFont val="Calibri"/>
        <family val="2"/>
        <charset val="1"/>
      </rPr>
      <t xml:space="preserve"> BIR Ame  22/09/2009 BR - </t>
    </r>
    <r>
      <rPr>
        <b val="true"/>
        <sz val="11"/>
        <color rgb="FFFF0000"/>
        <rFont val="Calibri"/>
        <family val="2"/>
        <charset val="1"/>
      </rPr>
      <t xml:space="preserve">Orthopédie</t>
    </r>
    <r>
      <rPr>
        <sz val="11"/>
        <color rgb="FF000000"/>
        <rFont val="Calibri"/>
        <family val="2"/>
        <charset val="1"/>
      </rPr>
      <t xml:space="preserve"> - Avant bras 2 br AB G /AG    </t>
    </r>
    <r>
      <rPr>
        <b val="true"/>
        <sz val="11"/>
        <color rgb="FFFF0000"/>
        <rFont val="Calibri"/>
        <family val="2"/>
        <charset val="1"/>
      </rPr>
      <t xml:space="preserve">1h13</t>
    </r>
    <r>
      <rPr>
        <sz val="11"/>
        <color rgb="FF000000"/>
        <rFont val="Calibri"/>
        <family val="2"/>
        <charset val="1"/>
      </rPr>
      <t xml:space="preserve"> C: </t>
    </r>
    <r>
      <rPr>
        <b val="true"/>
        <sz val="11"/>
        <color rgb="FF8497B0"/>
        <rFont val="Calibri"/>
        <family val="2"/>
        <charset val="1"/>
      </rPr>
      <t xml:space="preserve">RED ABDE</t>
    </r>
    <r>
      <rPr>
        <sz val="11"/>
        <color rgb="FF000000"/>
        <rFont val="Calibri"/>
        <family val="2"/>
        <charset val="1"/>
      </rPr>
      <t xml:space="preserve"> A: BEY Aid / AG/ gauche/ Ambulatoire 07:00/ DPS 6 H/   </t>
    </r>
  </si>
  <si>
    <t xml:space="preserve">Salle 2</t>
  </si>
  <si>
    <t xml:space="preserve">RED ABDE</t>
  </si>
  <si>
    <t xml:space="preserve">A6</t>
  </si>
  <si>
    <r>
      <rPr>
        <sz val="11"/>
        <color rgb="FF000000"/>
        <rFont val="Calibri"/>
        <family val="2"/>
        <charset val="1"/>
      </rPr>
      <t xml:space="preserve"> </t>
    </r>
    <r>
      <rPr>
        <b val="true"/>
        <sz val="11"/>
        <color rgb="FF8497B0"/>
        <rFont val="Calibri"/>
        <family val="2"/>
        <charset val="1"/>
      </rPr>
      <t xml:space="preserve">10:10</t>
    </r>
    <r>
      <rPr>
        <sz val="11"/>
        <color rgb="FF000000"/>
        <rFont val="Calibri"/>
        <family val="2"/>
        <charset val="1"/>
      </rPr>
      <t xml:space="preserve"> BOU And  13/10/1932 BR - </t>
    </r>
    <r>
      <rPr>
        <b val="true"/>
        <sz val="11"/>
        <color rgb="FFFF0000"/>
        <rFont val="Calibri"/>
        <family val="2"/>
        <charset val="1"/>
      </rPr>
      <t xml:space="preserve">Orthopédie</t>
    </r>
    <r>
      <rPr>
        <sz val="11"/>
        <color rgb="FF000000"/>
        <rFont val="Calibri"/>
        <family val="2"/>
        <charset val="1"/>
      </rPr>
      <t xml:space="preserve"> - Hanche PTH HA   </t>
    </r>
    <r>
      <rPr>
        <b val="true"/>
        <sz val="11"/>
        <color rgb="FFFF0000"/>
        <rFont val="Calibri"/>
        <family val="2"/>
        <charset val="1"/>
      </rPr>
      <t xml:space="preserve"> 4h44</t>
    </r>
    <r>
      <rPr>
        <sz val="11"/>
        <color rgb="FF000000"/>
        <rFont val="Calibri"/>
        <family val="2"/>
        <charset val="1"/>
      </rPr>
      <t xml:space="preserve"> C: </t>
    </r>
    <r>
      <rPr>
        <b val="true"/>
        <sz val="11"/>
        <color rgb="FF8497B0"/>
        <rFont val="Calibri"/>
        <family val="2"/>
        <charset val="1"/>
      </rPr>
      <t xml:space="preserve">ABD HUS</t>
    </r>
    <r>
      <rPr>
        <sz val="11"/>
        <color rgb="FF000000"/>
        <rFont val="Calibri"/>
        <family val="2"/>
        <charset val="1"/>
      </rPr>
      <t xml:space="preserve"> A: BEY Aid / AG/ droit/ Veille 10:00/   </t>
    </r>
  </si>
  <si>
    <t xml:space="preserve">A7</t>
  </si>
  <si>
    <r>
      <rPr>
        <b val="true"/>
        <sz val="11"/>
        <color rgb="FF7C7C7C"/>
        <rFont val="Calibri"/>
        <family val="2"/>
        <charset val="1"/>
      </rPr>
      <t xml:space="preserve">Salle 3</t>
    </r>
    <r>
      <rPr>
        <sz val="11"/>
        <color rgb="FF000000"/>
        <rFont val="Calibri"/>
        <family val="2"/>
        <charset val="1"/>
      </rPr>
      <t xml:space="preserve"> (salle partagée) - Ouverture à 08:05 - Fermeture à 13:15   Temps restant : 2h50 </t>
    </r>
  </si>
  <si>
    <t xml:space="preserve">A8</t>
  </si>
  <si>
    <r>
      <rPr>
        <sz val="11"/>
        <color rgb="FF000000"/>
        <rFont val="Calibri"/>
        <family val="2"/>
        <charset val="1"/>
      </rPr>
      <t xml:space="preserve"> </t>
    </r>
    <r>
      <rPr>
        <b val="true"/>
        <sz val="11"/>
        <color rgb="FF8497B0"/>
        <rFont val="Calibri"/>
        <family val="2"/>
        <charset val="1"/>
      </rPr>
      <t xml:space="preserve">08:05</t>
    </r>
    <r>
      <rPr>
        <sz val="11"/>
        <color rgb="FF000000"/>
        <rFont val="Calibri"/>
        <family val="2"/>
        <charset val="1"/>
      </rPr>
      <t xml:space="preserve"> COM Fab  28/06/1975 BR - </t>
    </r>
    <r>
      <rPr>
        <b val="true"/>
        <sz val="11"/>
        <color rgb="FFFF0000"/>
        <rFont val="Calibri"/>
        <family val="2"/>
        <charset val="1"/>
      </rPr>
      <t xml:space="preserve">Viscéral</t>
    </r>
    <r>
      <rPr>
        <sz val="11"/>
        <color rgb="FF000000"/>
        <rFont val="Calibri"/>
        <family val="2"/>
        <charset val="1"/>
      </rPr>
      <t xml:space="preserve"> - Colectomie G laparo   </t>
    </r>
    <r>
      <rPr>
        <b val="true"/>
        <sz val="11"/>
        <color rgb="FFFF0000"/>
        <rFont val="Calibri"/>
        <family val="2"/>
        <charset val="1"/>
      </rPr>
      <t xml:space="preserve"> 5h10</t>
    </r>
    <r>
      <rPr>
        <sz val="11"/>
        <color rgb="FF000000"/>
        <rFont val="Calibri"/>
        <family val="2"/>
        <charset val="1"/>
      </rPr>
      <t xml:space="preserve"> C: </t>
    </r>
    <r>
      <rPr>
        <b val="true"/>
        <sz val="11"/>
        <color rgb="FF8497B0"/>
        <rFont val="Calibri"/>
        <family val="2"/>
        <charset val="1"/>
      </rPr>
      <t xml:space="preserve">MARGO DOMI</t>
    </r>
    <r>
      <rPr>
        <sz val="11"/>
        <color rgb="FF000000"/>
        <rFont val="Calibri"/>
        <family val="2"/>
        <charset val="1"/>
      </rPr>
      <t xml:space="preserve"> A: NG SIN / AG/ gauche/ Veille 11:00/   </t>
    </r>
  </si>
  <si>
    <t xml:space="preserve">Viscéral</t>
  </si>
  <si>
    <t xml:space="preserve">Salle 3</t>
  </si>
  <si>
    <t xml:space="preserve">MARGO DOMI</t>
  </si>
  <si>
    <t xml:space="preserve">A9</t>
  </si>
  <si>
    <r>
      <rPr>
        <b val="true"/>
        <sz val="11"/>
        <color rgb="FF7C7C7C"/>
        <rFont val="Calibri"/>
        <family val="2"/>
        <charset val="1"/>
      </rPr>
      <t xml:space="preserve">Salle 5</t>
    </r>
    <r>
      <rPr>
        <sz val="11"/>
        <color rgb="FF000000"/>
        <rFont val="Calibri"/>
        <family val="2"/>
        <charset val="1"/>
      </rPr>
      <t xml:space="preserve"> (salle partagée) - Ouverture à 14:50 - Fermeture à 16:22   Temps restant : 7h28 </t>
    </r>
  </si>
  <si>
    <t xml:space="preserve">A10</t>
  </si>
  <si>
    <t xml:space="preserve"> 14:50</t>
  </si>
  <si>
    <t xml:space="preserve">A11</t>
  </si>
  <si>
    <r>
      <rPr>
        <b val="true"/>
        <sz val="11"/>
        <color rgb="FF000000"/>
        <rFont val="Calibri"/>
        <family val="2"/>
        <charset val="1"/>
      </rPr>
      <t xml:space="preserve">(urgence)</t>
    </r>
    <r>
      <rPr>
        <sz val="11"/>
        <color rgb="FF000000"/>
        <rFont val="Calibri"/>
        <family val="2"/>
        <charset val="1"/>
      </rPr>
      <t xml:space="preserve">  RAN Ime  09/06/1992 BR - </t>
    </r>
    <r>
      <rPr>
        <b val="true"/>
        <sz val="11"/>
        <color rgb="FFFF0000"/>
        <rFont val="Calibri"/>
        <family val="2"/>
        <charset val="1"/>
      </rPr>
      <t xml:space="preserve">Gynécologie</t>
    </r>
    <r>
      <rPr>
        <sz val="11"/>
        <color rgb="FF000000"/>
        <rFont val="Calibri"/>
        <family val="2"/>
        <charset val="1"/>
      </rPr>
      <t xml:space="preserve"> - Césarienne    </t>
    </r>
    <r>
      <rPr>
        <b val="true"/>
        <sz val="11"/>
        <color rgb="FFFF0000"/>
        <rFont val="Calibri"/>
        <family val="2"/>
        <charset val="1"/>
      </rPr>
      <t xml:space="preserve">1h32</t>
    </r>
    <r>
      <rPr>
        <sz val="11"/>
        <color rgb="FF000000"/>
        <rFont val="Calibri"/>
        <family val="2"/>
        <charset val="1"/>
      </rPr>
      <t xml:space="preserve"> C: </t>
    </r>
    <r>
      <rPr>
        <b val="true"/>
        <sz val="11"/>
        <color rgb="FF8497B0"/>
        <rFont val="Calibri"/>
        <family val="2"/>
        <charset val="1"/>
      </rPr>
      <t xml:space="preserve">JOUIN Has</t>
    </r>
    <r>
      <rPr>
        <sz val="11"/>
        <color rgb="FF000000"/>
        <rFont val="Calibri"/>
        <family val="2"/>
        <charset val="1"/>
      </rPr>
      <t xml:space="preserve"> A: NGS KWO /   </t>
    </r>
  </si>
  <si>
    <t xml:space="preserve">Gynécologie</t>
  </si>
  <si>
    <t xml:space="preserve">Salle 5</t>
  </si>
  <si>
    <t xml:space="preserve">JOUN Has</t>
  </si>
  <si>
    <t xml:space="preserve">Urgence</t>
  </si>
  <si>
    <t xml:space="preserve">A19</t>
  </si>
  <si>
    <r>
      <rPr>
        <b val="true"/>
        <sz val="11"/>
        <color rgb="FF000000"/>
        <rFont val="Calibri"/>
        <family val="2"/>
        <charset val="1"/>
      </rPr>
      <t xml:space="preserve">Salle</t>
    </r>
    <r>
      <rPr>
        <sz val="11"/>
        <color rgb="FF000000"/>
        <rFont val="Calibri"/>
        <family val="2"/>
        <charset val="1"/>
      </rPr>
      <t xml:space="preserve"> 7 (salle partagée) - Ouverture à 08:30 - Fermeture à 16:39   Temps restant : 15 </t>
    </r>
  </si>
  <si>
    <t xml:space="preserve">A20</t>
  </si>
  <si>
    <t xml:space="preserve"> 08:30 BOU Olivi  21/06/1959 BR - Gastro-Entérologie - Coloscopie    51 C: TOIL MICHE A: BEY Aid / AG/ aucun/ Ambulatoire 08:00/   </t>
  </si>
  <si>
    <t xml:space="preserve">A21</t>
  </si>
  <si>
    <t xml:space="preserve"> 09:23 BRACON Mari  19/04/1950 BR - Gastro-Entérologie - Coloscopie    38 C: TOIL MICHE A: BEY Aid / AG/ aucun/ Ambulatoire 08:00/   </t>
  </si>
  <si>
    <t xml:space="preserve">A22</t>
  </si>
  <si>
    <t xml:space="preserve"> 10:04 FERT Cathe  22/03/1952 BR - Gastro-Entérologie - Coloscopie    34 C: TOIL MICHE A: NG SING/ AG/ aucun/ Ambulatoire 08:30/   </t>
  </si>
  <si>
    <t xml:space="preserve">A23</t>
  </si>
  <si>
    <t xml:space="preserve"> 10:43 COUEAU Berette  13/07/1944 BR - Gastro-Entérologie - Coloscopie + gastroscopie    32 C: TOIL MICHEL A: NG SING / AG/ aucun/ Ambulatoire 09:00/   </t>
  </si>
  <si>
    <t xml:space="preserve">A24</t>
  </si>
  <si>
    <t xml:space="preserve"> 11:18 FRANS Jean luc  16/04/1955 BR - Gastro-Entérologie - Coloscopie    40 C: TOIL MICHE A: NG SING / AG/ aucun/ Ambulatoire 10:00/   </t>
  </si>
  <si>
    <t xml:space="preserve">A25</t>
  </si>
  <si>
    <t xml:space="preserve"> 12:03 CARER Anty jon  01/06/1949 BR - Gastro-Entérologie - Coloscopie    1h27 C: TOIL MICHE A: NG SING / AG/ aucun/ Ambulatoire 09:30/  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</si>
</sst>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:MM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7C7C7C"/>
      <name val="Calibri"/>
      <family val="2"/>
      <charset val="1"/>
    </font>
    <font>
      <b val="true"/>
      <sz val="11"/>
      <color rgb="FF8497B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sz val="11"/>
      <color rgb="FF8497B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C7C7C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0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E30" activeCellId="0" sqref="E30"/>
    </sheetView>
  </sheetViews>
  <sheetFormatPr defaultRowHeight="13.8" outlineLevelRow="0" outlineLevelCol="0"/>
  <cols>
    <col collapsed="false" customWidth="true" hidden="false" outlineLevel="0" max="1" min="1" style="0" width="4.29"/>
    <col collapsed="false" customWidth="true" hidden="false" outlineLevel="0" max="2" min="2" style="0" width="129.57"/>
    <col collapsed="false" customWidth="true" hidden="false" outlineLevel="0" max="3" min="3" style="1" width="8.04"/>
    <col collapsed="false" customWidth="true" hidden="false" outlineLevel="0" max="4" min="4" style="2" width="4.82"/>
    <col collapsed="false" customWidth="true" hidden="false" outlineLevel="0" max="5" min="5" style="3" width="18.65"/>
    <col collapsed="false" customWidth="false" hidden="false" outlineLevel="0" max="6" min="6" style="4" width="11.42"/>
    <col collapsed="false" customWidth="true" hidden="false" outlineLevel="0" max="7" min="7" style="5" width="13.7"/>
    <col collapsed="false" customWidth="true" hidden="false" outlineLevel="0" max="8" min="8" style="6" width="15.57"/>
    <col collapsed="false" customWidth="false" hidden="false" outlineLevel="0" max="10" min="9" style="6" width="11.42"/>
    <col collapsed="false" customWidth="false" hidden="false" outlineLevel="0" max="11" min="11" style="7" width="11.42"/>
    <col collapsed="false" customWidth="true" hidden="false" outlineLevel="0" max="12" min="12" style="0" width="4.82"/>
    <col collapsed="false" customWidth="true" hidden="false" outlineLevel="0" max="13" min="13" style="0" width="12.58"/>
    <col collapsed="false" customWidth="true" hidden="false" outlineLevel="0" max="14" min="14" style="0" width="7.22"/>
    <col collapsed="false" customWidth="true" hidden="false" outlineLevel="0" max="15" min="15" style="0" width="14.13"/>
    <col collapsed="false" customWidth="true" hidden="false" outlineLevel="0" max="16" min="16" style="0" width="12.86"/>
    <col collapsed="false" customWidth="true" hidden="false" outlineLevel="0" max="18" min="17" style="0" width="6.09"/>
    <col collapsed="false" customWidth="true" hidden="false" outlineLevel="0" max="1025" min="19" style="0" width="10.67"/>
  </cols>
  <sheetData>
    <row r="1" customFormat="false" ht="13.8" hidden="false" customHeight="false" outlineLevel="0" collapsed="false">
      <c r="A1" s="8" t="s">
        <v>0</v>
      </c>
      <c r="B1" s="9" t="s">
        <v>1</v>
      </c>
      <c r="C1" s="10"/>
      <c r="D1" s="11" t="s">
        <v>0</v>
      </c>
      <c r="E1" s="12" t="str">
        <f aca="false">IF(B1="","",IF(OR(LEFT(B1,1)=CHAR(68),LEFT(B1,1)=CHAR(74),LEFT(B1,1)=CHAR(76),LEFT(B1,1)=CHAR(77),LEFT(B1,1)=CHAR(83),LEFT(B1,1)=CHAR(86)),"Rien",IF(H2="urgence","Rien",IF(LEFT(TRIM(B1),5)="Salle","Rien",LEFT(RIGHT(B1,SUM(LEN(B1),-IF(ISERROR(FIND(" BR - ",B1)),"",FIND(" - ",B1)+2))),FIND(" - ",RIGHT(B1,SUM(LEN(B1),-IF(ISERROR(FIND(" BR - ",B1)),"",FIND(" - ",B1)+2)))))))))</f>
        <v>Rien</v>
      </c>
      <c r="F1" s="13" t="str">
        <f aca="false">IF(B1="","",IF(ISERROR(FIND("(salle",B1)),"",LEFT(B1,8)))</f>
        <v/>
      </c>
      <c r="G1" s="14" t="str">
        <f aca="false">IF(B1="","",IF(E1="Rien","",RIGHT(LEFT(B1,FIND(" A: ",B1)),SUM(FIND(" A: ",B1),-SUM(FIND(" C: ",B1),3)))))</f>
        <v/>
      </c>
      <c r="H1" s="15" t="str">
        <f aca="false">IF(B1="","",IF(E1="Rien","",IF(ISERROR(FIND("urgence",B1)),"programmée","urgence")))</f>
        <v/>
      </c>
      <c r="I1" s="15" t="str">
        <f aca="false">IF(B1="","",IF(E1="Rien","",LEFT(TRIM(B1),5)))</f>
        <v/>
      </c>
      <c r="J1" s="16" t="str">
        <f aca="false">IF(B1="","",IF(E1="Rien","",TRIM(RIGHT(LEFT(B1,FIND(" C: ",B1)),6))))</f>
        <v/>
      </c>
      <c r="L1" s="17" t="s">
        <v>0</v>
      </c>
      <c r="M1" s="12" t="s">
        <v>2</v>
      </c>
      <c r="N1" s="13"/>
      <c r="O1" s="14"/>
      <c r="P1" s="15"/>
      <c r="Q1" s="15"/>
      <c r="R1" s="16"/>
    </row>
    <row r="2" customFormat="false" ht="14.9" hidden="false" customHeight="false" outlineLevel="0" collapsed="false">
      <c r="A2" s="8" t="s">
        <v>3</v>
      </c>
      <c r="B2" s="18" t="s">
        <v>4</v>
      </c>
      <c r="C2" s="10"/>
      <c r="D2" s="11" t="s">
        <v>3</v>
      </c>
      <c r="E2" s="12" t="str">
        <f aca="false">IF(B2="","",IF(OR(LEFT(B2,1)=CHAR(68),LEFT(B2,1)=CHAR(74),LEFT(B2,1)=CHAR(76),LEFT(B2,1)=CHAR(77),LEFT(B2,1)=CHAR(83),LEFT(B2,1)=CHAR(86)),"Rien",IF(H3="urgence","Rien",IF(LEFT(TRIM(B2),5)="Salle","Rien",LEFT(RIGHT(B2,SUM(LEN(B2),-IF(ISERROR(FIND(" BR - ",B2)),"",FIND(" - ",B2)+2))),FIND(" - ",RIGHT(B2,SUM(LEN(B2),-IF(ISERROR(FIND(" BR - ",B2)),"",FIND(" - ",B2)+2)))))))))</f>
        <v>Rien</v>
      </c>
      <c r="F2" s="13" t="str">
        <f aca="false">IF(B2="","",IF(ISERROR(FIND("(salle",B2)),"",LEFT(B2,8)))</f>
        <v>Salle 1 </v>
      </c>
      <c r="G2" s="14" t="str">
        <f aca="false">IF(B2="","",IF(E2="Rien","",RIGHT(LEFT(B2,FIND(" A: ",B2)),SUM(FIND(" A: ",B2),-SUM(FIND(" C: ",B2),3)))))</f>
        <v/>
      </c>
      <c r="H2" s="15" t="str">
        <f aca="false">IF(B2="","",IF(E2="Rien","",IF(ISERROR(FIND("urgence",B2)),"programmée","urgence")))</f>
        <v/>
      </c>
      <c r="I2" s="15" t="str">
        <f aca="false">IF(B2="","",IF(E2="Rien","",LEFT(TRIM(B2),5)))</f>
        <v/>
      </c>
      <c r="J2" s="16" t="str">
        <f aca="false">IF(B2="","",IF(E2="Rien","",TRIM(RIGHT(LEFT(B2,FIND(" C: ",B2)),6))))</f>
        <v/>
      </c>
      <c r="L2" s="17" t="s">
        <v>3</v>
      </c>
      <c r="M2" s="12" t="s">
        <v>2</v>
      </c>
      <c r="N2" s="13"/>
      <c r="O2" s="14"/>
      <c r="P2" s="15"/>
      <c r="Q2" s="15"/>
      <c r="R2" s="16"/>
    </row>
    <row r="3" customFormat="false" ht="14.9" hidden="false" customHeight="false" outlineLevel="0" collapsed="false">
      <c r="A3" s="8" t="s">
        <v>5</v>
      </c>
      <c r="B3" s="9" t="s">
        <v>6</v>
      </c>
      <c r="C3" s="10"/>
      <c r="D3" s="11" t="s">
        <v>5</v>
      </c>
      <c r="E3" s="19" t="str">
        <f aca="false">IF(B3="","",IF(OR(LEFT(B3,1)=CHAR(68),LEFT(B3,1)=CHAR(74),LEFT(B3,1)=CHAR(76),LEFT(B3,1)=CHAR(77),LEFT(B3,1)=CHAR(83),LEFT(B3,1)=CHAR(86)),"Rien",IF(H4="urgence","Rien",IF(LEFT(TRIM(B3),5)="Salle","Rien",LEFT(RIGHT(B3,SUM(LEN(B3),-IF(ISERROR(FIND(" BR - ",B3)),"",FIND(" - ",B3)+2))),FIND(" - ",RIGHT(B3,SUM(LEN(B3),-IF(ISERROR(FIND(" BR - ",B3)),"",FIND(" - ",B3)+2)))))))))</f>
        <v>Orthopédie </v>
      </c>
      <c r="F3" s="13" t="str">
        <f aca="false">IF(B3="","",IF(ISERROR(FIND("(salle",B3)),"",LEFT(B3,8)))</f>
        <v/>
      </c>
      <c r="G3" s="14" t="str">
        <f aca="false">IF(B3="","",IF(E3="Rien","",RIGHT(LEFT(B3,FIND(" A: ",B3)),SUM(FIND(" A: ",B3),-SUM(FIND(" C: ",B3),3)))))</f>
        <v>ABD HUS </v>
      </c>
      <c r="H3" s="15" t="str">
        <f aca="false">IF(B3="","",IF(E3="Rien","",IF(ISERROR(FIND("urgence",B3)),"programmée","urgence")))</f>
        <v>programmée</v>
      </c>
      <c r="I3" s="15" t="str">
        <f aca="false">IF(B3="","",IF(E3="Rien","",LEFT(TRIM(B3),5)))</f>
        <v>07:45</v>
      </c>
      <c r="J3" s="16" t="str">
        <f aca="false">IF(B3="","",IF(E3="Rien","",TRIM(RIGHT(LEFT(B3,FIND(" C: ",B3)),6))))</f>
        <v>3h07</v>
      </c>
      <c r="L3" s="17" t="s">
        <v>5</v>
      </c>
      <c r="M3" s="19" t="s">
        <v>7</v>
      </c>
      <c r="N3" s="13" t="s">
        <v>8</v>
      </c>
      <c r="O3" s="14" t="s">
        <v>9</v>
      </c>
      <c r="P3" s="15" t="s">
        <v>10</v>
      </c>
      <c r="Q3" s="20" t="n">
        <v>0.322916666666667</v>
      </c>
      <c r="R3" s="21" t="n">
        <v>0.129861111111111</v>
      </c>
    </row>
    <row r="4" customFormat="false" ht="13.8" hidden="false" customHeight="false" outlineLevel="0" collapsed="false">
      <c r="A4" s="8" t="s">
        <v>11</v>
      </c>
      <c r="B4" s="22" t="s">
        <v>12</v>
      </c>
      <c r="C4" s="23"/>
      <c r="D4" s="11" t="s">
        <v>11</v>
      </c>
      <c r="E4" s="12" t="str">
        <f aca="false">IF(B4="","",IF(OR(LEFT(B4,1)=CHAR(68),LEFT(B4,1)=CHAR(74),LEFT(B4,1)=CHAR(76),LEFT(B4,1)=CHAR(77),LEFT(B4,1)=CHAR(83),LEFT(B4,1)=CHAR(86)),"Rien",IF(H5="urgence","Rien",IF(LEFT(TRIM(B4),5)="Salle","Rien",LEFT(RIGHT(B4,SUM(LEN(B4),-IF(ISERROR(FIND(" BR - ",B4)),"",FIND(" - ",B4)+2))),FIND(" - ",RIGHT(B4,SUM(LEN(B4),-IF(ISERROR(FIND(" BR - ",B4)),"",FIND(" - ",B4)+2)))))))))</f>
        <v>Rien</v>
      </c>
      <c r="F4" s="13" t="str">
        <f aca="false">IF(B4="","",IF(ISERROR(FIND("(salle",B4)),"",LEFT(B4,8)))</f>
        <v>Salle 2 </v>
      </c>
      <c r="G4" s="14" t="str">
        <f aca="false">IF(B4="","",IF(E4="Rien","",RIGHT(LEFT(B4,FIND(" A: ",B4)),SUM(FIND(" A: ",B4),-SUM(FIND(" C: ",B4),3)))))</f>
        <v/>
      </c>
      <c r="H4" s="15" t="str">
        <f aca="false">IF(B4="","",IF(E4="Rien","",IF(ISERROR(FIND("urgence",B4)),"programmée","urgence")))</f>
        <v/>
      </c>
      <c r="I4" s="15" t="str">
        <f aca="false">IF(B4="","",IF(E4="Rien","",LEFT(TRIM(B4),5)))</f>
        <v/>
      </c>
      <c r="J4" s="16" t="str">
        <f aca="false">IF(B4="","",IF(E4="Rien","",TRIM(RIGHT(LEFT(B4,FIND(" C: ",B4)),6))))</f>
        <v/>
      </c>
      <c r="L4" s="17" t="s">
        <v>11</v>
      </c>
      <c r="M4" s="12" t="s">
        <v>2</v>
      </c>
      <c r="N4" s="13"/>
      <c r="O4" s="14"/>
      <c r="P4" s="15"/>
      <c r="Q4" s="15"/>
      <c r="R4" s="16"/>
    </row>
    <row r="5" customFormat="false" ht="14.9" hidden="false" customHeight="false" outlineLevel="0" collapsed="false">
      <c r="A5" s="8" t="s">
        <v>13</v>
      </c>
      <c r="B5" s="24" t="s">
        <v>14</v>
      </c>
      <c r="C5" s="23"/>
      <c r="D5" s="11" t="s">
        <v>13</v>
      </c>
      <c r="E5" s="19" t="str">
        <f aca="false">IF(B5="","",IF(OR(LEFT(B5,1)=CHAR(68),LEFT(B5,1)=CHAR(74),LEFT(B5,1)=CHAR(76),LEFT(B5,1)=CHAR(77),LEFT(B5,1)=CHAR(83),LEFT(B5,1)=CHAR(86)),"Rien",IF(H6="urgence","Rien",IF(LEFT(TRIM(B5),5)="Salle","Rien",LEFT(RIGHT(B5,SUM(LEN(B5),-IF(ISERROR(FIND(" BR - ",B5)),"",FIND(" - ",B5)+2))),FIND(" - ",RIGHT(B5,SUM(LEN(B5),-IF(ISERROR(FIND(" BR - ",B5)),"",FIND(" - ",B5)+2)))))))))</f>
        <v>Orthopédie </v>
      </c>
      <c r="F5" s="13" t="str">
        <f aca="false">IF(B5="","",IF(ISERROR(FIND("(salle",B5)),"",LEFT(B5,8)))</f>
        <v/>
      </c>
      <c r="G5" s="14" t="str">
        <f aca="false">IF(B5="","",IF(E5="Rien","",RIGHT(LEFT(B5,FIND(" A: ",B5)),SUM(FIND(" A: ",B5),-SUM(FIND(" C: ",B5),3)))))</f>
        <v>RED ABDE </v>
      </c>
      <c r="H5" s="15" t="str">
        <f aca="false">IF(B5="","",IF(E5="Rien","",IF(ISERROR(FIND("urgence",B5)),"programmée","urgence")))</f>
        <v>programmée</v>
      </c>
      <c r="I5" s="15" t="str">
        <f aca="false">IF(B5="","",IF(E5="Rien","",LEFT(TRIM(B5),5)))</f>
        <v>08:41</v>
      </c>
      <c r="J5" s="16" t="str">
        <f aca="false">IF(B5="","",IF(E5="Rien","",TRIM(RIGHT(LEFT(B5,FIND(" C: ",B5)),6))))</f>
        <v>1h13</v>
      </c>
      <c r="L5" s="17" t="s">
        <v>13</v>
      </c>
      <c r="M5" s="19" t="s">
        <v>7</v>
      </c>
      <c r="N5" s="13" t="s">
        <v>15</v>
      </c>
      <c r="O5" s="14" t="s">
        <v>16</v>
      </c>
      <c r="P5" s="15" t="s">
        <v>10</v>
      </c>
      <c r="Q5" s="20" t="n">
        <v>0.361805555555556</v>
      </c>
      <c r="R5" s="21" t="n">
        <v>0.0506944444444445</v>
      </c>
    </row>
    <row r="6" customFormat="false" ht="14.9" hidden="false" customHeight="false" outlineLevel="0" collapsed="false">
      <c r="A6" s="8" t="s">
        <v>17</v>
      </c>
      <c r="B6" s="22" t="s">
        <v>18</v>
      </c>
      <c r="C6" s="23"/>
      <c r="D6" s="11" t="s">
        <v>17</v>
      </c>
      <c r="E6" s="19" t="str">
        <f aca="false">IF(B6="","",IF(OR(LEFT(B6,1)=CHAR(68),LEFT(B6,1)=CHAR(74),LEFT(B6,1)=CHAR(76),LEFT(B6,1)=CHAR(77),LEFT(B6,1)=CHAR(83),LEFT(B6,1)=CHAR(86)),"Rien",IF(H7="urgence","Rien",IF(LEFT(TRIM(B6),5)="Salle","Rien",LEFT(RIGHT(B6,SUM(LEN(B6),-IF(ISERROR(FIND(" BR - ",B6)),"",FIND(" - ",B6)+2))),FIND(" - ",RIGHT(B6,SUM(LEN(B6),-IF(ISERROR(FIND(" BR - ",B6)),"",FIND(" - ",B6)+2)))))))))</f>
        <v>Orthopédie </v>
      </c>
      <c r="F6" s="13" t="str">
        <f aca="false">IF(B6="","",IF(ISERROR(FIND("(salle",B6)),"",LEFT(B6,8)))</f>
        <v/>
      </c>
      <c r="G6" s="14" t="str">
        <f aca="false">IF(B6="","",IF(E6="Rien","",RIGHT(LEFT(B6,FIND(" A: ",B6)),SUM(FIND(" A: ",B6),-SUM(FIND(" C: ",B6),3)))))</f>
        <v>ABD HUS </v>
      </c>
      <c r="H6" s="15" t="str">
        <f aca="false">IF(B6="","",IF(E6="Rien","",IF(ISERROR(FIND("urgence",B6)),"programmée","urgence")))</f>
        <v>programmée</v>
      </c>
      <c r="I6" s="15" t="str">
        <f aca="false">IF(B6="","",IF(E6="Rien","",LEFT(TRIM(B6),5)))</f>
        <v>10:10</v>
      </c>
      <c r="J6" s="16" t="str">
        <f aca="false">IF(B6="","",IF(E6="Rien","",TRIM(RIGHT(LEFT(B6,FIND(" C: ",B6)),6))))</f>
        <v>4h44</v>
      </c>
      <c r="L6" s="17" t="s">
        <v>17</v>
      </c>
      <c r="M6" s="19" t="s">
        <v>7</v>
      </c>
      <c r="N6" s="13" t="s">
        <v>15</v>
      </c>
      <c r="O6" s="14" t="s">
        <v>9</v>
      </c>
      <c r="P6" s="15" t="s">
        <v>10</v>
      </c>
      <c r="Q6" s="20" t="n">
        <v>0.423611111111111</v>
      </c>
      <c r="R6" s="21" t="n">
        <v>0.197222222222222</v>
      </c>
    </row>
    <row r="7" customFormat="false" ht="14.9" hidden="false" customHeight="false" outlineLevel="0" collapsed="false">
      <c r="A7" s="8" t="s">
        <v>19</v>
      </c>
      <c r="B7" s="18" t="s">
        <v>20</v>
      </c>
      <c r="C7" s="23"/>
      <c r="D7" s="11" t="s">
        <v>19</v>
      </c>
      <c r="E7" s="25" t="str">
        <f aca="false">IF(B7="","",IF(OR(LEFT(B7,1)=CHAR(68),LEFT(B7,1)=CHAR(74),LEFT(B7,1)=CHAR(76),LEFT(B7,1)=CHAR(77),LEFT(B7,1)=CHAR(83),LEFT(B7,1)=CHAR(86)),"Rien",IF(H8="urgence","Rien",IF(LEFT(TRIM(B7),5)="Salle","Rien",LEFT(RIGHT(B7,SUM(LEN(B7),-IF(ISERROR(FIND(" BR - ",B7)),"",FIND(" - ",B7)+2))),FIND(" - ",RIGHT(B7,SUM(LEN(B7),-IF(ISERROR(FIND(" BR - ",B7)),"",FIND(" - ",B7)+2)))))))))</f>
        <v>Rien</v>
      </c>
      <c r="F7" s="13" t="str">
        <f aca="false">IF(B7="","",IF(ISERROR(FIND("(salle",B7)),"",LEFT(B7,8)))</f>
        <v>Salle 3 </v>
      </c>
      <c r="G7" s="14" t="str">
        <f aca="false">IF(B7="","",IF(E7="Rien","",RIGHT(LEFT(B7,FIND(" A: ",B7)),SUM(FIND(" A: ",B7),-SUM(FIND(" C: ",B7),3)))))</f>
        <v/>
      </c>
      <c r="H7" s="15" t="str">
        <f aca="false">IF(B7="","",IF(E7="Rien","",IF(ISERROR(FIND("urgence",B7)),"programmée","urgence")))</f>
        <v/>
      </c>
      <c r="I7" s="15" t="str">
        <f aca="false">IF(B7="","",IF(E7="Rien","",LEFT(TRIM(B7),5)))</f>
        <v/>
      </c>
      <c r="J7" s="16" t="str">
        <f aca="false">IF(B7="","",IF(E7="Rien","",TRIM(RIGHT(LEFT(B7,FIND(" C: ",B7)),6))))</f>
        <v/>
      </c>
      <c r="L7" s="17" t="s">
        <v>19</v>
      </c>
      <c r="M7" s="25" t="s">
        <v>2</v>
      </c>
      <c r="N7" s="13"/>
      <c r="O7" s="14"/>
      <c r="P7" s="15"/>
      <c r="Q7" s="15"/>
      <c r="R7" s="16"/>
    </row>
    <row r="8" customFormat="false" ht="14.9" hidden="false" customHeight="false" outlineLevel="0" collapsed="false">
      <c r="A8" s="8" t="s">
        <v>21</v>
      </c>
      <c r="B8" s="22" t="s">
        <v>22</v>
      </c>
      <c r="D8" s="11" t="s">
        <v>21</v>
      </c>
      <c r="E8" s="19" t="str">
        <f aca="false">IF(B8="","",IF(OR(LEFT(B8,1)=CHAR(68),LEFT(B8,1)=CHAR(74),LEFT(B8,1)=CHAR(76),LEFT(B8,1)=CHAR(77),LEFT(B8,1)=CHAR(83),LEFT(B8,1)=CHAR(86)),"Rien",IF(H9="urgence","Rien",IF(LEFT(TRIM(B8),5)="Salle","Rien",LEFT(RIGHT(B8,SUM(LEN(B8),-IF(ISERROR(FIND(" BR - ",B8)),"",FIND(" - ",B8)+2))),FIND(" - ",RIGHT(B8,SUM(LEN(B8),-IF(ISERROR(FIND(" BR - ",B8)),"",FIND(" - ",B8)+2)))))))))</f>
        <v>Viscéral </v>
      </c>
      <c r="F8" s="13" t="str">
        <f aca="false">IF(B8="","",IF(ISERROR(FIND("(salle",B8)),"",LEFT(B8,8)))</f>
        <v/>
      </c>
      <c r="G8" s="14" t="str">
        <f aca="false">IF(B8="","",IF(E8="Rien","",RIGHT(LEFT(B8,FIND(" A: ",B8)),SUM(FIND(" A: ",B8),-SUM(FIND(" C: ",B8),3)))))</f>
        <v>MARGO DOMI </v>
      </c>
      <c r="H8" s="15" t="str">
        <f aca="false">IF(B8="","",IF(E8="Rien","",IF(ISERROR(FIND("urgence",B8)),"programmée","urgence")))</f>
        <v>programmée</v>
      </c>
      <c r="I8" s="15" t="str">
        <f aca="false">IF(B8="","",IF(E8="Rien","",LEFT(TRIM(B8),5)))</f>
        <v>08:05</v>
      </c>
      <c r="J8" s="16" t="str">
        <f aca="false">IF(B8="","",IF(E8="Rien","",TRIM(RIGHT(LEFT(B8,FIND(" C: ",B8)),6))))</f>
        <v>5h10</v>
      </c>
      <c r="L8" s="17" t="s">
        <v>21</v>
      </c>
      <c r="M8" s="19" t="s">
        <v>23</v>
      </c>
      <c r="N8" s="13" t="s">
        <v>24</v>
      </c>
      <c r="O8" s="14" t="s">
        <v>25</v>
      </c>
      <c r="P8" s="15" t="s">
        <v>10</v>
      </c>
      <c r="Q8" s="20" t="n">
        <v>0.336805555555556</v>
      </c>
      <c r="R8" s="21" t="n">
        <v>0.215277777777778</v>
      </c>
    </row>
    <row r="9" customFormat="false" ht="14.9" hidden="false" customHeight="false" outlineLevel="0" collapsed="false">
      <c r="A9" s="8" t="s">
        <v>26</v>
      </c>
      <c r="B9" s="18" t="s">
        <v>27</v>
      </c>
      <c r="D9" s="11" t="s">
        <v>26</v>
      </c>
      <c r="E9" s="25" t="str">
        <f aca="false">IF(B9="","",IF(OR(LEFT(B9,1)=CHAR(68),LEFT(B9,1)=CHAR(74),LEFT(B9,1)=CHAR(76),LEFT(B9,1)=CHAR(77),LEFT(B9,1)=CHAR(83),LEFT(B9,1)=CHAR(86)),"Rien",IF(H10="urgence","Rien",IF(LEFT(TRIM(B9),5)="Salle","Rien",LEFT(RIGHT(B9,SUM(LEN(B9),-IF(ISERROR(FIND(" BR - ",B9)),"",FIND(" - ",B9)+2))),FIND(" - ",RIGHT(B9,SUM(LEN(B9),-IF(ISERROR(FIND(" BR - ",B9)),"",FIND(" - ",B9)+2)))))))))</f>
        <v>Rien</v>
      </c>
      <c r="F9" s="13" t="str">
        <f aca="false">IF(B9="","",IF(ISERROR(FIND("(salle",B9)),"",LEFT(B9,8)))</f>
        <v>Salle 5 </v>
      </c>
      <c r="G9" s="14" t="str">
        <f aca="false">IF(B9="","",IF(E9="Rien","",RIGHT(LEFT(B9,FIND(" A: ",B9)),SUM(FIND(" A: ",B9),-SUM(FIND(" C: ",B9),3)))))</f>
        <v/>
      </c>
      <c r="H9" s="15" t="str">
        <f aca="false">IF(B9="","",IF(E9="Rien","",IF(ISERROR(FIND("urgence",B9)),"programmée","urgence")))</f>
        <v/>
      </c>
      <c r="I9" s="15" t="str">
        <f aca="false">IF(B9="","",IF(E9="Rien","",LEFT(TRIM(B9),5)))</f>
        <v/>
      </c>
      <c r="J9" s="16" t="str">
        <f aca="false">IF(B9="","",IF(E9="Rien","",TRIM(RIGHT(LEFT(B9,FIND(" C: ",B9)),6))))</f>
        <v/>
      </c>
      <c r="L9" s="17" t="s">
        <v>26</v>
      </c>
      <c r="M9" s="25" t="s">
        <v>2</v>
      </c>
      <c r="N9" s="13"/>
      <c r="O9" s="14"/>
      <c r="P9" s="15"/>
      <c r="Q9" s="15"/>
      <c r="R9" s="16"/>
    </row>
    <row r="10" customFormat="false" ht="13.8" hidden="false" customHeight="false" outlineLevel="0" collapsed="false">
      <c r="A10" s="8" t="s">
        <v>28</v>
      </c>
      <c r="B10" s="22" t="s">
        <v>29</v>
      </c>
      <c r="D10" s="11" t="s">
        <v>28</v>
      </c>
      <c r="E10" s="25" t="str">
        <f aca="false">IF(B10="","",IF(OR(LEFT(B10,1)=CHAR(68),LEFT(B10,1)=CHAR(74),LEFT(B10,1)=CHAR(76),LEFT(B10,1)=CHAR(77),LEFT(B10,1)=CHAR(83),LEFT(B10,1)=CHAR(86)),"Rien",IF(H11="urgence","Rien",IF(LEFT(TRIM(B10),5)="Salle","Rien",LEFT(RIGHT(B10,SUM(LEN(B10),-IF(ISERROR(FIND(" BR - ",B10)),"",FIND(" - ",B10)+2))),FIND(" - ",RIGHT(B10,SUM(LEN(B10),-IF(ISERROR(FIND(" BR - ",B10)),"",FIND(" - ",B10)+2)))))))))</f>
        <v>Rien</v>
      </c>
      <c r="F10" s="13" t="str">
        <f aca="false">IF(B10="","",IF(ISERROR(FIND("(salle",B10)),"",LEFT(B10,8)))</f>
        <v/>
      </c>
      <c r="G10" s="14" t="str">
        <f aca="false">IF(B10="","",IF(E10="Rien","",RIGHT(LEFT(B10,FIND(" A: ",B10)),SUM(FIND(" A: ",B10),-SUM(FIND(" C: ",B10),3)))))</f>
        <v/>
      </c>
      <c r="H10" s="15" t="str">
        <f aca="false">IF(B10="","",IF(E10="Rien","",IF(ISERROR(FIND("urgence",B10)),"programmée","urgence")))</f>
        <v/>
      </c>
      <c r="I10" s="15" t="str">
        <f aca="false">IF(B10="","",IF(E10="Rien","",LEFT(TRIM(B10),5)))</f>
        <v/>
      </c>
      <c r="J10" s="16" t="str">
        <f aca="false">IF(B10="","",IF(E10="Rien","",TRIM(RIGHT(LEFT(B10,FIND(" C: ",B10)),6))))</f>
        <v/>
      </c>
      <c r="L10" s="17" t="s">
        <v>28</v>
      </c>
      <c r="M10" s="25" t="s">
        <v>2</v>
      </c>
      <c r="N10" s="13"/>
      <c r="O10" s="14"/>
      <c r="P10" s="15"/>
      <c r="Q10" s="15"/>
      <c r="R10" s="16"/>
    </row>
    <row r="11" customFormat="false" ht="14.9" hidden="false" customHeight="false" outlineLevel="0" collapsed="false">
      <c r="A11" s="8" t="s">
        <v>30</v>
      </c>
      <c r="B11" s="26" t="s">
        <v>31</v>
      </c>
      <c r="D11" s="11" t="s">
        <v>30</v>
      </c>
      <c r="E11" s="19" t="str">
        <f aca="false">IF(B11="","",IF(OR(LEFT(B11,1)=CHAR(68),LEFT(B11,1)=CHAR(74),LEFT(B11,1)=CHAR(76),LEFT(B11,1)=CHAR(77),LEFT(B11,1)=CHAR(83),LEFT(B11,1)=CHAR(86)),"Rien",IF(H12="urgence","Rien",IF(LEFT(TRIM(B11),5)="Salle","Rien",LEFT(RIGHT(B11,SUM(LEN(B11),-IF(ISERROR(FIND(" BR - ",B11)),"",FIND(" - ",B11)+2))),FIND(" - ",RIGHT(B11,SUM(LEN(B11),-IF(ISERROR(FIND(" BR - ",B11)),"",FIND(" - ",B11)+2)))))))))</f>
        <v>Gynécologie </v>
      </c>
      <c r="F11" s="13" t="str">
        <f aca="false">IF(B11="","",IF(ISERROR(FIND("(salle",B11)),"",LEFT(B11,8)))</f>
        <v/>
      </c>
      <c r="G11" s="14" t="str">
        <f aca="false">IF(B11="","",IF(E11="Rien","",RIGHT(LEFT(B11,FIND(" A: ",B11)),SUM(FIND(" A: ",B11),-SUM(FIND(" C: ",B11),3)))))</f>
        <v>JOUIN Has </v>
      </c>
      <c r="H11" s="15" t="str">
        <f aca="false">IF(B11="","",IF(E11="Rien","",IF(ISERROR(FIND("urgence",B11)),"programmée","urgence")))</f>
        <v>urgence</v>
      </c>
      <c r="I11" s="15" t="str">
        <f aca="false">IF(B11="","",IF(E11="Rien","",LEFT(TRIM(B11),5)))</f>
        <v>(urge</v>
      </c>
      <c r="J11" s="16" t="str">
        <f aca="false">IF(B11="","",IF(E11="Rien","",TRIM(RIGHT(LEFT(B11,FIND(" C: ",B11)),6))))</f>
        <v>1h32</v>
      </c>
      <c r="L11" s="17" t="s">
        <v>30</v>
      </c>
      <c r="M11" s="19" t="s">
        <v>32</v>
      </c>
      <c r="N11" s="13" t="s">
        <v>33</v>
      </c>
      <c r="O11" s="14" t="s">
        <v>34</v>
      </c>
      <c r="P11" s="15" t="s">
        <v>35</v>
      </c>
      <c r="Q11" s="20" t="n">
        <v>0.618055555555556</v>
      </c>
      <c r="R11" s="21" t="n">
        <v>0.0638888888888889</v>
      </c>
    </row>
    <row r="12" customFormat="false" ht="13.8" hidden="false" customHeight="false" outlineLevel="0" collapsed="false">
      <c r="C12" s="27"/>
      <c r="D12" s="28"/>
      <c r="E12" s="29" t="str">
        <f aca="false">IF(B12="","",IF(OR(LEFT(B12,1)=CHAR(68),LEFT(B12,1)=CHAR(74),LEFT(B12,1)=CHAR(76),LEFT(B12,1)=CHAR(77),LEFT(B12,1)=CHAR(83),LEFT(B12,1)=CHAR(86)),"Rien",IF(H13="urgence","Rien",IF(LEFT(TRIM(B12),5)="Salle","Rien",LEFT(RIGHT(B12,SUM(LEN(B12),-IF(ISERROR(FIND(" BR - ",B12)),"",FIND(" - ",B12)+2))),FIND(" - ",RIGHT(B12,SUM(LEN(B12),-IF(ISERROR(FIND(" BR - ",B12)),"",FIND(" - ",B12)+2)))))))))</f>
        <v/>
      </c>
      <c r="F12" s="30" t="str">
        <f aca="false">IF(B12="","",IF(ISERROR(FIND("(salle",B12)),"",LEFT(B12,8)))</f>
        <v/>
      </c>
      <c r="G12" s="31" t="str">
        <f aca="false">IF(B12="","",IF(E12="Rien","",RIGHT(LEFT(B12,FIND(" A: ",B12)),SUM(FIND(" A: ",B12),-SUM(FIND(" C: ",B12),3)))))</f>
        <v/>
      </c>
      <c r="H12" s="32" t="str">
        <f aca="false">IF(B12="","",IF(E12="Rien","",IF(ISERROR(FIND("urgence",B12)),"programmée","urgence")))</f>
        <v/>
      </c>
      <c r="I12" s="32" t="str">
        <f aca="false">IF(B12="","",IF(E12="Rien","",LEFT(TRIM(B12),5)))</f>
        <v/>
      </c>
      <c r="J12" s="33" t="str">
        <f aca="false">IF(B12="","",IF(E12="Rien","",TRIM(RIGHT(LEFT(B12,FIND(" C: ",B12)),6))))</f>
        <v/>
      </c>
    </row>
    <row r="13" customFormat="false" ht="13.8" hidden="false" customHeight="false" outlineLevel="0" collapsed="false">
      <c r="C13" s="27"/>
      <c r="D13" s="28"/>
      <c r="E13" s="29" t="str">
        <f aca="false">IF(B13="","",IF(OR(LEFT(B13,1)=CHAR(68),LEFT(B13,1)=CHAR(74),LEFT(B13,1)=CHAR(76),LEFT(B13,1)=CHAR(77),LEFT(B13,1)=CHAR(83),LEFT(B13,1)=CHAR(86)),"Rien",IF(H14="urgence","Rien",IF(LEFT(TRIM(B13),5)="Salle","Rien",LEFT(RIGHT(B13,SUM(LEN(B13),-IF(ISERROR(FIND(" BR - ",B13)),"",FIND(" - ",B13)+2))),FIND(" - ",RIGHT(B13,SUM(LEN(B13),-IF(ISERROR(FIND(" BR - ",B13)),"",FIND(" - ",B13)+2)))))))))</f>
        <v/>
      </c>
      <c r="F13" s="30" t="str">
        <f aca="false">IF(B13="","",IF(ISERROR(FIND("(salle",B13)),"",LEFT(B13,8)))</f>
        <v/>
      </c>
      <c r="G13" s="31" t="str">
        <f aca="false">IF(B13="","",IF(E13="Rien","",RIGHT(LEFT(B13,FIND(" A: ",B13)),SUM(FIND(" A: ",B13),-SUM(FIND(" C: ",B13),3)))))</f>
        <v/>
      </c>
      <c r="H13" s="32" t="str">
        <f aca="false">IF(B13="","",IF(E13="Rien","",IF(ISERROR(FIND("urgence",B13)),"programmée","urgence")))</f>
        <v/>
      </c>
      <c r="I13" s="32" t="str">
        <f aca="false">IF(B13="","",IF(E13="Rien","",LEFT(TRIM(B13),5)))</f>
        <v/>
      </c>
      <c r="J13" s="33" t="str">
        <f aca="false">IF(B13="","",IF(E13="Rien","",TRIM(RIGHT(LEFT(B13,FIND(" C: ",B13)),6))))</f>
        <v/>
      </c>
    </row>
    <row r="14" customFormat="false" ht="14.9" hidden="false" customHeight="false" outlineLevel="0" collapsed="false">
      <c r="A14" s="34" t="s">
        <v>36</v>
      </c>
      <c r="B14" s="35" t="s">
        <v>37</v>
      </c>
      <c r="D14" s="11" t="s">
        <v>36</v>
      </c>
      <c r="E14" s="12" t="str">
        <f aca="false">IF(B14="","",IF(OR(LEFT(B14,1)=CHAR(68),LEFT(B14,1)=CHAR(74),LEFT(B14,1)=CHAR(76),LEFT(B14,1)=CHAR(77),LEFT(B14,1)=CHAR(83),LEFT(B14,1)=CHAR(86)),"Rien",IF(H15="urgence","Rien",IF(LEFT(TRIM(B14),5)="Salle","Rien",LEFT(RIGHT(B14,SUM(LEN(B14),-IF(ISERROR(FIND(" BR - ",B14)),"",FIND(" - ",B14)+2))),FIND(" - ",RIGHT(B14,SUM(LEN(B14),-IF(ISERROR(FIND(" BR - ",B14)),"",FIND(" - ",B14)+2)))))))))</f>
        <v>Rien</v>
      </c>
      <c r="F14" s="13" t="str">
        <f aca="false">IF(B14="","",IF(ISERROR(FIND("(salle",B14)),"",LEFT(B14,8)))</f>
        <v>Salle 7 </v>
      </c>
      <c r="G14" s="14" t="str">
        <f aca="false">IF(B14="","",IF(E14="Rien","",RIGHT(LEFT(B14,FIND(" A: ",B14)),SUM(FIND(" A: ",B14),-SUM(FIND(" C: ",B14),3)))))</f>
        <v/>
      </c>
      <c r="H14" s="15" t="str">
        <f aca="false">IF(B14="","",IF(E14="Rien","",IF(ISERROR(FIND("urgence",B14)),"programmée","urgence")))</f>
        <v/>
      </c>
      <c r="I14" s="15" t="str">
        <f aca="false">IF(B14="","",IF(E14="Rien","",LEFT(TRIM(B14),5)))</f>
        <v/>
      </c>
      <c r="J14" s="16" t="str">
        <f aca="false">IF(B14="","",IF(E14="Rien","",TRIM(RIGHT(LEFT(B14,FIND(" C: ",B14)),6))))</f>
        <v/>
      </c>
    </row>
    <row r="15" customFormat="false" ht="13.8" hidden="false" customHeight="false" outlineLevel="0" collapsed="false">
      <c r="A15" s="34" t="s">
        <v>38</v>
      </c>
      <c r="B15" s="34" t="s">
        <v>39</v>
      </c>
      <c r="D15" s="11" t="s">
        <v>38</v>
      </c>
      <c r="E15" s="19" t="str">
        <f aca="false">IF(B15="","",IF(OR(LEFT(B15,1)=CHAR(68),LEFT(B15,1)=CHAR(74),LEFT(B15,1)=CHAR(76),LEFT(B15,1)=CHAR(77),LEFT(B15,1)=CHAR(83),LEFT(B15,1)=CHAR(86)),"Rien",IF(H16="urgence","Rien",IF(LEFT(TRIM(B15),5)="Salle","Rien",LEFT(RIGHT(B15,SUM(LEN(B15),-IF(ISERROR(FIND(" BR - ",B15)),"",FIND(" - ",B15)+2))),FIND(" - ",RIGHT(B15,SUM(LEN(B15),-IF(ISERROR(FIND(" BR - ",B15)),"",FIND(" - ",B15)+2)))))))))</f>
        <v>Gastro-Entérologie </v>
      </c>
      <c r="F15" s="13" t="str">
        <f aca="false">IF(B15="","",IF(ISERROR(FIND("(salle",B15)),"",LEFT(B15,8)))</f>
        <v/>
      </c>
      <c r="G15" s="14" t="str">
        <f aca="false">IF(B15="","",IF(E15="Rien","",RIGHT(LEFT(B15,FIND(" A: ",B15)),SUM(FIND(" A: ",B15),-SUM(FIND(" C: ",B15),3)))))</f>
        <v>TOIL MICHE </v>
      </c>
      <c r="H15" s="15" t="str">
        <f aca="false">IF(B15="","",IF(E15="Rien","",IF(ISERROR(FIND("urgence",B15)),"programmée","urgence")))</f>
        <v>programmée</v>
      </c>
      <c r="I15" s="15" t="str">
        <f aca="false">IF(B15="","",IF(E15="Rien","",LEFT(TRIM(B15),5)))</f>
        <v>08:30</v>
      </c>
      <c r="J15" s="16" t="str">
        <f aca="false">IF(B15="","",IF(E15="Rien","",TRIM(RIGHT(LEFT(B15,FIND(" C: ",B15)),6))))</f>
        <v>51</v>
      </c>
    </row>
    <row r="16" customFormat="false" ht="13.8" hidden="false" customHeight="false" outlineLevel="0" collapsed="false">
      <c r="A16" s="34" t="s">
        <v>40</v>
      </c>
      <c r="B16" s="34" t="s">
        <v>41</v>
      </c>
      <c r="D16" s="11" t="s">
        <v>40</v>
      </c>
      <c r="E16" s="19" t="str">
        <f aca="false">IF(B16="","",IF(OR(LEFT(B16,1)=CHAR(68),LEFT(B16,1)=CHAR(74),LEFT(B16,1)=CHAR(76),LEFT(B16,1)=CHAR(77),LEFT(B16,1)=CHAR(83),LEFT(B16,1)=CHAR(86)),"Rien",IF(H17="urgence","Rien",IF(LEFT(TRIM(B16),5)="Salle","Rien",LEFT(RIGHT(B16,SUM(LEN(B16),-IF(ISERROR(FIND(" BR - ",B16)),"",FIND(" - ",B16)+2))),FIND(" - ",RIGHT(B16,SUM(LEN(B16),-IF(ISERROR(FIND(" BR - ",B16)),"",FIND(" - ",B16)+2)))))))))</f>
        <v>Gastro-Entérologie </v>
      </c>
      <c r="F16" s="13" t="str">
        <f aca="false">IF(B16="","",IF(ISERROR(FIND("(salle",B16)),"",LEFT(B16,8)))</f>
        <v/>
      </c>
      <c r="G16" s="14" t="str">
        <f aca="false">IF(B16="","",IF(E16="Rien","",RIGHT(LEFT(B16,FIND(" A: ",B16)),SUM(FIND(" A: ",B16),-SUM(FIND(" C: ",B16),3)))))</f>
        <v>TOIL MICHE </v>
      </c>
      <c r="H16" s="15" t="str">
        <f aca="false">IF(B16="","",IF(E16="Rien","",IF(ISERROR(FIND("urgence",B16)),"programmée","urgence")))</f>
        <v>programmée</v>
      </c>
      <c r="I16" s="15" t="str">
        <f aca="false">IF(B16="","",IF(E16="Rien","",LEFT(TRIM(B16),5)))</f>
        <v>09:23</v>
      </c>
      <c r="J16" s="16" t="str">
        <f aca="false">IF(B16="","",IF(E16="Rien","",TRIM(RIGHT(LEFT(B16,FIND(" C: ",B16)),6))))</f>
        <v>38</v>
      </c>
    </row>
    <row r="17" customFormat="false" ht="13.8" hidden="false" customHeight="false" outlineLevel="0" collapsed="false">
      <c r="A17" s="34" t="s">
        <v>42</v>
      </c>
      <c r="B17" s="34" t="s">
        <v>43</v>
      </c>
      <c r="D17" s="11" t="s">
        <v>42</v>
      </c>
      <c r="E17" s="19" t="str">
        <f aca="false">IF(B17="","",IF(OR(LEFT(B17,1)=CHAR(68),LEFT(B17,1)=CHAR(74),LEFT(B17,1)=CHAR(76),LEFT(B17,1)=CHAR(77),LEFT(B17,1)=CHAR(83),LEFT(B17,1)=CHAR(86)),"Rien",IF(H18="urgence","Rien",IF(LEFT(TRIM(B17),5)="Salle","Rien",LEFT(RIGHT(B17,SUM(LEN(B17),-IF(ISERROR(FIND(" BR - ",B17)),"",FIND(" - ",B17)+2))),FIND(" - ",RIGHT(B17,SUM(LEN(B17),-IF(ISERROR(FIND(" BR - ",B17)),"",FIND(" - ",B17)+2)))))))))</f>
        <v>Gastro-Entérologie </v>
      </c>
      <c r="F17" s="13" t="str">
        <f aca="false">IF(B17="","",IF(ISERROR(FIND("(salle",B17)),"",LEFT(B17,8)))</f>
        <v/>
      </c>
      <c r="G17" s="14" t="str">
        <f aca="false">IF(B17="","",IF(E17="Rien","",RIGHT(LEFT(B17,FIND(" A: ",B17)),SUM(FIND(" A: ",B17),-SUM(FIND(" C: ",B17),3)))))</f>
        <v>TOIL MICHE </v>
      </c>
      <c r="H17" s="15" t="str">
        <f aca="false">IF(B17="","",IF(E17="Rien","",IF(ISERROR(FIND("urgence",B17)),"programmée","urgence")))</f>
        <v>programmée</v>
      </c>
      <c r="I17" s="15" t="str">
        <f aca="false">IF(B17="","",IF(E17="Rien","",LEFT(TRIM(B17),5)))</f>
        <v>10:04</v>
      </c>
      <c r="J17" s="16" t="str">
        <f aca="false">IF(B17="","",IF(E17="Rien","",TRIM(RIGHT(LEFT(B17,FIND(" C: ",B17)),6))))</f>
        <v>34</v>
      </c>
    </row>
    <row r="18" customFormat="false" ht="13.8" hidden="false" customHeight="false" outlineLevel="0" collapsed="false">
      <c r="A18" s="34" t="s">
        <v>44</v>
      </c>
      <c r="B18" s="34" t="s">
        <v>45</v>
      </c>
      <c r="D18" s="11" t="s">
        <v>44</v>
      </c>
      <c r="E18" s="19" t="str">
        <f aca="false">IF(B18="","",IF(OR(LEFT(B18,1)=CHAR(68),LEFT(B18,1)=CHAR(74),LEFT(B18,1)=CHAR(76),LEFT(B18,1)=CHAR(77),LEFT(B18,1)=CHAR(83),LEFT(B18,1)=CHAR(86)),"Rien",IF(H19="urgence","Rien",IF(LEFT(TRIM(B18),5)="Salle","Rien",LEFT(RIGHT(B18,SUM(LEN(B18),-IF(ISERROR(FIND(" BR - ",B18)),"",FIND(" - ",B18)+2))),FIND(" - ",RIGHT(B18,SUM(LEN(B18),-IF(ISERROR(FIND(" BR - ",B18)),"",FIND(" - ",B18)+2)))))))))</f>
        <v>Gastro-Entérologie </v>
      </c>
      <c r="F18" s="13" t="str">
        <f aca="false">IF(B18="","",IF(ISERROR(FIND("(salle",B18)),"",LEFT(B18,8)))</f>
        <v/>
      </c>
      <c r="G18" s="14" t="str">
        <f aca="false">IF(B18="","",IF(E18="Rien","",RIGHT(LEFT(B18,FIND(" A: ",B18)),SUM(FIND(" A: ",B18),-SUM(FIND(" C: ",B18),3)))))</f>
        <v>TOIL MICHEL </v>
      </c>
      <c r="H18" s="15" t="str">
        <f aca="false">IF(B18="","",IF(E18="Rien","",IF(ISERROR(FIND("urgence",B18)),"programmée","urgence")))</f>
        <v>programmée</v>
      </c>
      <c r="I18" s="15" t="str">
        <f aca="false">IF(B18="","",IF(E18="Rien","",LEFT(TRIM(B18),5)))</f>
        <v>10:43</v>
      </c>
      <c r="J18" s="16" t="str">
        <f aca="false">IF(B18="","",IF(E18="Rien","",TRIM(RIGHT(LEFT(B18,FIND(" C: ",B18)),6))))</f>
        <v>32</v>
      </c>
    </row>
    <row r="19" customFormat="false" ht="13.8" hidden="false" customHeight="false" outlineLevel="0" collapsed="false">
      <c r="A19" s="34" t="s">
        <v>46</v>
      </c>
      <c r="B19" s="34" t="s">
        <v>47</v>
      </c>
      <c r="D19" s="11" t="s">
        <v>46</v>
      </c>
      <c r="E19" s="19" t="str">
        <f aca="false">IF(B19="","",IF(OR(LEFT(B19,1)=CHAR(68),LEFT(B19,1)=CHAR(74),LEFT(B19,1)=CHAR(76),LEFT(B19,1)=CHAR(77),LEFT(B19,1)=CHAR(83),LEFT(B19,1)=CHAR(86)),"Rien",IF(H20="urgence","Rien",IF(LEFT(TRIM(B19),5)="Salle","Rien",LEFT(RIGHT(B19,SUM(LEN(B19),-IF(ISERROR(FIND(" BR - ",B19)),"",FIND(" - ",B19)+2))),FIND(" - ",RIGHT(B19,SUM(LEN(B19),-IF(ISERROR(FIND(" BR - ",B19)),"",FIND(" - ",B19)+2)))))))))</f>
        <v>Gastro-Entérologie </v>
      </c>
      <c r="F19" s="13" t="str">
        <f aca="false">IF(B19="","",IF(ISERROR(FIND("(salle",B19)),"",LEFT(B19,8)))</f>
        <v/>
      </c>
      <c r="G19" s="14" t="str">
        <f aca="false">IF(B19="","",IF(E19="Rien","",RIGHT(LEFT(B19,FIND(" A: ",B19)),SUM(FIND(" A: ",B19),-SUM(FIND(" C: ",B19),3)))))</f>
        <v>TOIL MICHE </v>
      </c>
      <c r="H19" s="15" t="str">
        <f aca="false">IF(B19="","",IF(E19="Rien","",IF(ISERROR(FIND("urgence",B19)),"programmée","urgence")))</f>
        <v>programmée</v>
      </c>
      <c r="I19" s="15" t="str">
        <f aca="false">IF(B19="","",IF(E19="Rien","",LEFT(TRIM(B19),5)))</f>
        <v>11:18</v>
      </c>
      <c r="J19" s="16" t="str">
        <f aca="false">IF(B19="","",IF(E19="Rien","",TRIM(RIGHT(LEFT(B19,FIND(" C: ",B19)),6))))</f>
        <v>40</v>
      </c>
    </row>
    <row r="20" customFormat="false" ht="13.8" hidden="false" customHeight="false" outlineLevel="0" collapsed="false">
      <c r="A20" s="34" t="s">
        <v>48</v>
      </c>
      <c r="B20" s="34" t="s">
        <v>49</v>
      </c>
      <c r="D20" s="11" t="s">
        <v>48</v>
      </c>
      <c r="E20" s="19" t="str">
        <f aca="false">IF(B20="","",IF(OR(LEFT(B20,1)=CHAR(68),LEFT(B20,1)=CHAR(74),LEFT(B20,1)=CHAR(76),LEFT(B20,1)=CHAR(77),LEFT(B20,1)=CHAR(83),LEFT(B20,1)=CHAR(86)),"Rien",IF(H21="urgence","Rien",IF(LEFT(TRIM(B20),5)="Salle","Rien",LEFT(RIGHT(B20,SUM(LEN(B20),-IF(ISERROR(FIND(" BR - ",B20)),"",FIND(" - ",B20)+2))),FIND(" - ",RIGHT(B20,SUM(LEN(B20),-IF(ISERROR(FIND(" BR - ",B20)),"",FIND(" - ",B20)+2)))))))))</f>
        <v>Gastro-Entérologie </v>
      </c>
      <c r="F20" s="13" t="str">
        <f aca="false">IF(B20="","",IF(ISERROR(FIND("(salle",B20)),"",LEFT(B20,8)))</f>
        <v/>
      </c>
      <c r="G20" s="14" t="str">
        <f aca="false">IF(B20="","",IF(E20="Rien","",RIGHT(LEFT(B20,FIND(" A: ",B20)),SUM(FIND(" A: ",B20),-SUM(FIND(" C: ",B20),3)))))</f>
        <v>TOIL MICHE </v>
      </c>
      <c r="H20" s="15" t="str">
        <f aca="false">IF(B20="","",IF(E20="Rien","",IF(ISERROR(FIND("urgence",B20)),"programmée","urgence")))</f>
        <v>programmée</v>
      </c>
      <c r="I20" s="15" t="str">
        <f aca="false">IF(B20="","",IF(E20="Rien","",LEFT(TRIM(B20),5)))</f>
        <v>12:03</v>
      </c>
      <c r="J20" s="16" t="str">
        <f aca="false">IF(B20="","",IF(E20="Rien","",TRIM(RIGHT(LEFT(B20,FIND(" C: ",B20)),6))))</f>
        <v>1h27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2017-06-25T12:29:19Z</dcterms:created>
  <dc:creator>Husain</dc:creator>
  <dc:description/>
  <dc:language>fr-FR</dc:language>
  <cp:lastModifiedBy/>
  <dcterms:modified xsi:type="dcterms:W3CDTF">2017-06-25T18:43:28Z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