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<sst xmlns="http://schemas.openxmlformats.org/spreadsheetml/2006/main" count="141" uniqueCount="73">
  <si>
    <t xml:space="preserve">Package retrofit choisit </t>
  </si>
  <si>
    <t xml:space="preserve">option </t>
  </si>
  <si>
    <t xml:space="preserve">item </t>
  </si>
  <si>
    <t xml:space="preserve">jde </t>
  </si>
  <si>
    <t xml:space="preserve">description</t>
  </si>
  <si>
    <t xml:space="preserve">quantité</t>
  </si>
  <si>
    <t xml:space="preserve">Prix
Unit</t>
  </si>
  <si>
    <t xml:space="preserve">total </t>
  </si>
  <si>
    <t xml:space="preserve">BREAKER;1 POLE;2A;</t>
  </si>
  <si>
    <t xml:space="preserve">ENCLOSURE;060X060X021CM;</t>
  </si>
  <si>
    <t xml:space="preserve">ENCLOSURE;MTG BRACKET KIT;</t>
  </si>
  <si>
    <t xml:space="preserve">MAIN SWITCH 25A 3 POS N</t>
  </si>
  <si>
    <t xml:space="preserve">BREAKER;1 POLE;4A</t>
  </si>
  <si>
    <t xml:space="preserve">EM. STOP MUSHROOM PUSHBUTTON,</t>
  </si>
  <si>
    <t xml:space="preserve">CONTACT MODULE 2NC</t>
  </si>
  <si>
    <t xml:space="preserve">LABEL HOLDER</t>
  </si>
  <si>
    <t xml:space="preserve">LABELING PLATE, SELF-ADHESIVE</t>
  </si>
  <si>
    <t xml:space="preserve">RELAY E-STOP</t>
  </si>
  <si>
    <t xml:space="preserve">ELECT.RELAY.</t>
  </si>
  <si>
    <t xml:space="preserve">RELAY SOCKET BASE 14 PIN</t>
  </si>
  <si>
    <t xml:space="preserve">BREAKER;1 POLE;6A;</t>
  </si>
  <si>
    <t xml:space="preserve">POWER SUPPLY</t>
  </si>
  <si>
    <t xml:space="preserve">SUPPRESSOR- SCHRACK</t>
  </si>
  <si>
    <t xml:space="preserve">TERMINAL BLOCK 0.5-4MM2 2,5ZDU</t>
  </si>
  <si>
    <t xml:space="preserve">END PLATE ZAP / TW1;1608740000</t>
  </si>
  <si>
    <t xml:space="preserve">EWK1 TERMINAL END BRACKET</t>
  </si>
  <si>
    <t xml:space="preserve">TERMINAL,BLU 0.5-4MM2,ZDU2.5</t>
  </si>
  <si>
    <t xml:space="preserve">E507 MARKING STRIP</t>
  </si>
  <si>
    <t xml:space="preserve">EARTH TERMINAL ZPE 2,5</t>
  </si>
  <si>
    <t xml:space="preserve">TERMINAL, GROUP CARRIER,SCHT 7</t>
  </si>
  <si>
    <t xml:space="preserve">CABLE GLAND;PLASTIC;SKINTOP</t>
  </si>
  <si>
    <t xml:space="preserve">SPEEDAC IQ KIT #4;PANEL MOUNT</t>
  </si>
  <si>
    <t xml:space="preserve">RELAY CONTACT 24VDC</t>
  </si>
  <si>
    <t xml:space="preserve">WARNING LABEL WIRING 85X30MM</t>
  </si>
  <si>
    <t xml:space="preserve">EMERGENCY STOP BACKING PLATE,</t>
  </si>
  <si>
    <t xml:space="preserve">MACHINE NUMBER PLATE</t>
  </si>
  <si>
    <t xml:space="preserve">ILLUMINATED PUSHBUTTON, WHITE</t>
  </si>
  <si>
    <t xml:space="preserve">INDICATOR LIGHT, WHITE</t>
  </si>
  <si>
    <t xml:space="preserve">INTR. SAFE RELAY - 1 CHANNEL</t>
  </si>
  <si>
    <t xml:space="preserve">STICKER WARNING SIGN 75X90MM</t>
  </si>
  <si>
    <t xml:space="preserve">€ 85,99</t>
  </si>
  <si>
    <t xml:space="preserve">€ 2,08</t>
  </si>
  <si>
    <t xml:space="preserve">€ 17,52</t>
  </si>
  <si>
    <t xml:space="preserve">€ 10,61</t>
  </si>
  <si>
    <t xml:space="preserve">BREAKER;3 POLE;6A</t>
  </si>
  <si>
    <t xml:space="preserve">€ 25,71</t>
  </si>
  <si>
    <t xml:space="preserve">POWER SUPPLY 24VDC/10A (400V)</t>
  </si>
  <si>
    <t xml:space="preserve">€ 128,00</t>
  </si>
  <si>
    <t xml:space="preserve">€ 9,32</t>
  </si>
  <si>
    <t xml:space="preserve">€ 5,00</t>
  </si>
  <si>
    <t xml:space="preserve">€ 0,29</t>
  </si>
  <si>
    <t xml:space="preserve">€ 179,20</t>
  </si>
  <si>
    <t xml:space="preserve">€ 3,41</t>
  </si>
  <si>
    <t xml:space="preserve">€ 1,08</t>
  </si>
  <si>
    <t xml:space="preserve">€ 7,10</t>
  </si>
  <si>
    <t xml:space="preserve">#N/D</t>
  </si>
  <si>
    <t xml:space="preserve">€ 0,52</t>
  </si>
  <si>
    <t xml:space="preserve">€ 0,25</t>
  </si>
  <si>
    <t xml:space="preserve">€ 0,33</t>
  </si>
  <si>
    <t xml:space="preserve">€ 1,80</t>
  </si>
  <si>
    <t xml:space="preserve">€ 1,19</t>
  </si>
  <si>
    <t xml:space="preserve">€ 0,18</t>
  </si>
  <si>
    <t xml:space="preserve">€ 0,21</t>
  </si>
  <si>
    <t xml:space="preserve">€ 0,32</t>
  </si>
  <si>
    <t xml:space="preserve">€ 1 356,90</t>
  </si>
  <si>
    <t xml:space="preserve">€ 12,71</t>
  </si>
  <si>
    <t xml:space="preserve">€ 3,16</t>
  </si>
  <si>
    <t xml:space="preserve">€ 1,90</t>
  </si>
  <si>
    <t xml:space="preserve">€ 1,58</t>
  </si>
  <si>
    <t xml:space="preserve">€ 108,00</t>
  </si>
  <si>
    <t xml:space="preserve">€ 0,01</t>
  </si>
  <si>
    <t xml:space="preserve">€ 4,75</t>
  </si>
  <si>
    <t xml:space="preserve">€ 12,80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</si>
</sst>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General"/>
    <numFmt numFmtId="167" formatCode="#,##0.00\ [$€-40C];[RED]\-#,##0.00\ [$€-40C]"/>
    <numFmt numFmtId="168" formatCode="[$€-2]\ #,##0.0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2F2F2"/>
      <name val="Axiforma"/>
      <family val="3"/>
      <charset val="1"/>
    </font>
    <font>
      <sz val="11"/>
      <color rgb="FFFFFFFF"/>
      <name val="Axiforma"/>
      <family val="3"/>
      <charset val="1"/>
    </font>
    <font>
      <sz val="11"/>
      <color rgb="FF002060"/>
      <name val="Axiforma"/>
      <family val="3"/>
      <charset val="1"/>
    </font>
    <font>
      <u val="single"/>
      <sz val="11"/>
      <color rgb="FFC9211E"/>
      <name val="Axiforma"/>
      <family val="3"/>
      <charset val="1"/>
    </font>
    <font>
      <sz val="11"/>
      <color rgb="FF000000"/>
      <name val="Axiforma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E6E6FF"/>
        <bgColor rgb="FFF2F2F2"/>
      </patternFill>
    </fill>
    <fill>
      <patternFill patternType="solid">
        <fgColor rgb="FF002060"/>
        <bgColor rgb="FF000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center" vertical="bottom" textRotation="0" wrapText="false" indent="0" shrinkToFit="false"/>
    </xf>
    <xf numFmtId="164" fontId="0" fillId="3" borderId="0" applyFont="true" applyBorder="false" applyAlignment="true" applyProtection="false">
      <alignment horizontal="center" vertical="bottom" textRotation="0" wrapText="false" indent="0" shrinkToFit="false"/>
    </xf>
    <xf numFmtId="164" fontId="4" fillId="4" borderId="0" applyFont="true" applyBorder="true" applyAlignment="true" applyProtection="false">
      <alignment horizontal="center" vertical="top" textRotation="0" wrapText="tru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0" xfId="22" applyFont="true" applyBorder="false" applyAlignment="false" applyProtection="false">
      <alignment horizontal="center" vertical="top" textRotation="0" wrapText="tru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_Blapair" xfId="20"/>
    <cellStyle name="_Grisimp" xfId="21"/>
    <cellStyle name="_Finf" xfId="22"/>
  </cellStyles>
  <dxfs count="4">
    <dxf>
      <font>
        <name val="Calibri"/>
        <charset val="1"/>
        <family val="2"/>
        <color rgb="FF000000"/>
        <sz val="11"/>
      </font>
      <alignment horizontal="general" vertical="bottom" textRotation="0" wrapText="false" indent="0" shrinkToFit="false"/>
    </dxf>
    <dxf>
      <font>
        <name val="Axiforma"/>
        <charset val="1"/>
        <family val="3"/>
        <b val="0"/>
        <i val="0"/>
        <strike val="0"/>
        <outline val="0"/>
        <shadow val="0"/>
        <color rgb="FFF2F2F2"/>
        <sz val="11"/>
        <u val="none"/>
      </font>
      <fill>
        <patternFill>
          <bgColor rgb="FF002060"/>
        </patternFill>
      </fill>
      <alignment horizontal="center" vertical="top" textRotation="0" wrapText="true" indent="0" shrinkToFit="false"/>
      <border diagonalUp="false" diagonalDown="false">
        <left/>
        <right/>
        <top/>
        <bottom/>
        <diagonal/>
      </border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1"/>
        <u val="none"/>
      </font>
      <numFmt numFmtId="164" formatCode="General"/>
      <fill>
        <patternFill>
          <bgColor rgb="FFFFFFFF"/>
        </patternFill>
      </fill>
      <alignment horizontal="center" vertical="bottom" textRotation="0" wrapText="false" indent="0" shrinkToFit="false"/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1"/>
        <u val="none"/>
      </font>
      <numFmt numFmtId="164" formatCode="General"/>
      <fill>
        <patternFill>
          <bgColor rgb="FFE6E6FF"/>
        </patternFill>
      </fill>
      <alignment horizontal="center" vertical="bottom" textRotation="0" wrapText="false" indent="0" shrinkToFit="false"/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6E6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N5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8" activeCellId="0" sqref="I8"/>
    </sheetView>
  </sheetViews>
  <sheetFormatPr defaultColWidth="8.37890625" defaultRowHeight="13.8" zeroHeight="false" outlineLevelRow="0" outlineLevelCol="0"/>
  <cols>
    <col collapsed="false" customWidth="true" hidden="false" outlineLevel="0" max="2" min="1" style="1" width="10.17"/>
    <col collapsed="false" customWidth="true" hidden="false" outlineLevel="0" max="3" min="3" style="0" width="31.41"/>
    <col collapsed="false" customWidth="true" hidden="false" outlineLevel="0" max="4" min="4" style="1" width="12.2"/>
    <col collapsed="false" customWidth="true" hidden="false" outlineLevel="0" max="5" min="5" style="2" width="9.61"/>
    <col collapsed="false" customWidth="true" hidden="false" outlineLevel="0" max="6" min="6" style="2" width="14.09"/>
  </cols>
  <sheetData>
    <row r="2" customFormat="false" ht="30.55" hidden="false" customHeight="true" outlineLevel="0" collapsed="false">
      <c r="A2" s="3" t="s">
        <v>0</v>
      </c>
      <c r="B2" s="3"/>
      <c r="C2" s="4" t="n">
        <v>220</v>
      </c>
      <c r="D2" s="4"/>
      <c r="E2" s="5"/>
      <c r="F2" s="5"/>
      <c r="G2" s="6" t="str">
        <f aca="false">HYPERLINK("#"&amp;CONCATENATE("a2:f",MATCH("Total",F:F,0)+1),"Zimp")</f>
        <v>Zimp</v>
      </c>
      <c r="H2" s="7"/>
      <c r="I2" s="8" t="s">
        <v>1</v>
      </c>
      <c r="J2" s="8"/>
      <c r="K2" s="8"/>
      <c r="L2" s="8"/>
      <c r="M2" s="8"/>
      <c r="N2" s="8"/>
    </row>
    <row r="3" customFormat="false" ht="13.8" hidden="false" customHeight="false" outlineLevel="0" collapsed="false">
      <c r="A3" s="9"/>
      <c r="B3" s="9"/>
      <c r="C3" s="7"/>
      <c r="D3" s="4"/>
      <c r="E3" s="10"/>
      <c r="F3" s="10"/>
      <c r="G3" s="11"/>
      <c r="H3" s="7"/>
      <c r="I3" s="7"/>
      <c r="J3" s="7"/>
      <c r="K3" s="7"/>
      <c r="L3" s="7"/>
      <c r="M3" s="7"/>
      <c r="N3" s="7"/>
    </row>
    <row r="4" customFormat="false" ht="13.8" hidden="false" customHeight="false" outlineLevel="0" collapsed="false">
      <c r="A4" s="9"/>
      <c r="B4" s="9"/>
      <c r="C4" s="7"/>
      <c r="D4" s="9"/>
      <c r="E4" s="12"/>
      <c r="F4" s="12"/>
      <c r="G4" s="7"/>
      <c r="H4" s="7"/>
      <c r="I4" s="7"/>
      <c r="J4" s="7"/>
      <c r="K4" s="7"/>
      <c r="L4" s="7"/>
      <c r="M4" s="7"/>
      <c r="N4" s="7"/>
    </row>
    <row r="5" customFormat="false" ht="13.8" hidden="false" customHeight="false" outlineLevel="0" collapsed="false">
      <c r="A5" s="9"/>
      <c r="B5" s="9"/>
      <c r="C5" s="7"/>
      <c r="D5" s="9"/>
      <c r="E5" s="12"/>
      <c r="F5" s="12"/>
      <c r="G5" s="7"/>
      <c r="H5" s="7"/>
      <c r="I5" s="7"/>
      <c r="J5" s="7"/>
      <c r="K5" s="7"/>
      <c r="L5" s="7"/>
      <c r="M5" s="7"/>
      <c r="N5" s="7"/>
    </row>
    <row r="6" customFormat="false" ht="13.8" hidden="false" customHeight="false" outlineLevel="0" collapsed="false">
      <c r="A6" s="9"/>
      <c r="B6" s="9"/>
      <c r="C6" s="7"/>
      <c r="D6" s="9"/>
      <c r="E6" s="12"/>
      <c r="F6" s="12"/>
      <c r="G6" s="7"/>
      <c r="H6" s="7"/>
      <c r="I6" s="7"/>
      <c r="J6" s="7"/>
      <c r="K6" s="7"/>
      <c r="L6" s="7"/>
      <c r="M6" s="7"/>
      <c r="N6" s="7"/>
    </row>
    <row r="7" customFormat="false" ht="13.8" hidden="false" customHeight="false" outlineLevel="0" collapsed="false">
      <c r="A7" s="9"/>
      <c r="B7" s="9"/>
      <c r="C7" s="7"/>
      <c r="D7" s="9"/>
      <c r="E7" s="12"/>
      <c r="F7" s="12"/>
      <c r="G7" s="7"/>
      <c r="H7" s="7"/>
      <c r="I7" s="7"/>
      <c r="J7" s="7"/>
      <c r="K7" s="7"/>
      <c r="L7" s="7"/>
      <c r="M7" s="7"/>
      <c r="N7" s="7"/>
    </row>
    <row r="8" customFormat="false" ht="27.05" hidden="false" customHeight="false" outlineLevel="0" collapsed="false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7"/>
      <c r="H8" s="7"/>
      <c r="I8" s="7"/>
      <c r="J8" s="7"/>
      <c r="K8" s="7"/>
      <c r="L8" s="7"/>
      <c r="M8" s="7"/>
      <c r="N8" s="7"/>
    </row>
    <row r="9" customFormat="false" ht="13.8" hidden="false" customHeight="false" outlineLevel="0" collapsed="false">
      <c r="A9" s="14" t="n">
        <f aca="true">IF(C9="","",INDIRECT("Sheet2!A"&amp;MATCH($C9,Sheet2!$I:$I,0),1))</f>
        <v>7</v>
      </c>
      <c r="B9" s="14" t="n">
        <f aca="true">IF(C9="","",INDIRECT("Sheet2!B"&amp;MATCH($C9,Sheet2!$I:$I,0),1))</f>
        <v>308104</v>
      </c>
      <c r="C9" s="15" t="s">
        <v>8</v>
      </c>
      <c r="D9" s="14" t="n">
        <v>12</v>
      </c>
      <c r="E9" s="14" t="n">
        <f aca="true">IF(C9="","",INDIRECT("Sheet2!E"&amp;MATCH($C9,Sheet2!$I:$I,0),1))</f>
        <v>10.61</v>
      </c>
      <c r="F9" s="16" t="n">
        <f aca="false">IF(F8="Total",ROUND(SUM(F7:F$9),2),IF(ISNUMBER(MATCH("Total",F8:F$9,0)),"",IF(AND(F8&lt;&gt;"Total",SUM(A9:E10)=0),"Total",IF(OR(C9="",D9=""),"",D9*E9))))</f>
        <v>127.32</v>
      </c>
      <c r="G9" s="7"/>
      <c r="H9" s="7"/>
      <c r="I9" s="7"/>
      <c r="J9" s="7"/>
      <c r="K9" s="7"/>
      <c r="L9" s="7"/>
      <c r="M9" s="7"/>
      <c r="N9" s="7"/>
    </row>
    <row r="10" customFormat="false" ht="13.8" hidden="false" customHeight="false" outlineLevel="0" collapsed="false">
      <c r="A10" s="14" t="n">
        <f aca="true">IF(C10="","",INDIRECT("Sheet2!A"&amp;MATCH($C10,Sheet2!$I:$I,0),1))</f>
        <v>2</v>
      </c>
      <c r="B10" s="14" t="n">
        <f aca="true">IF(C10="","",INDIRECT("Sheet2!B"&amp;MATCH($C10,Sheet2!$I:$I,0),1))</f>
        <v>279484</v>
      </c>
      <c r="C10" s="15" t="s">
        <v>9</v>
      </c>
      <c r="D10" s="14" t="n">
        <v>5</v>
      </c>
      <c r="E10" s="14" t="n">
        <f aca="true">IF(C10="","",INDIRECT("Sheet2!E"&amp;MATCH($C10,Sheet2!$I:$I,0),1))</f>
        <v>85.99</v>
      </c>
      <c r="F10" s="16" t="n">
        <f aca="false">IF(F9="Total",ROUND(SUM(F8:F$9),2),IF(ISNUMBER(MATCH("Total",F$9:F9,0)),"",IF(AND(F9&lt;&gt;"Total",SUM(A10:E11)=0),"Total",IF(OR(C10="",D10=""),"",D10*E10))))</f>
        <v>429.95</v>
      </c>
      <c r="G10" s="7"/>
      <c r="H10" s="7"/>
      <c r="I10" s="7"/>
      <c r="J10" s="7"/>
      <c r="K10" s="7"/>
      <c r="L10" s="7"/>
      <c r="M10" s="7"/>
      <c r="N10" s="7"/>
    </row>
    <row r="11" customFormat="false" ht="13.8" hidden="false" customHeight="false" outlineLevel="0" collapsed="false">
      <c r="A11" s="14" t="n">
        <f aca="true">IF(C11="","",INDIRECT("Sheet2!A"&amp;MATCH($C11,Sheet2!$I:$I,0),1))</f>
        <v>3</v>
      </c>
      <c r="B11" s="14" t="n">
        <f aca="true">IF(C11="","",INDIRECT("Sheet2!B"&amp;MATCH($C11,Sheet2!$I:$I,0),1))</f>
        <v>295902</v>
      </c>
      <c r="C11" s="15" t="s">
        <v>10</v>
      </c>
      <c r="D11" s="14" t="n">
        <v>50</v>
      </c>
      <c r="E11" s="14" t="n">
        <f aca="true">IF(C11="","",INDIRECT("Sheet2!E"&amp;MATCH($C11,Sheet2!$I:$I,0),1))</f>
        <v>2.079</v>
      </c>
      <c r="F11" s="16" t="n">
        <f aca="false">IF(F10="Total",ROUND(SUM(F$9:F9),2),IF(ISNUMBER(MATCH("Total",F$9:F10,0)),"",IF(AND(F10&lt;&gt;"Total",SUM(A11:E12)=0),"Total",IF(OR(C11="",D11=""),"",D11*E11))))</f>
        <v>103.95</v>
      </c>
      <c r="G11" s="7"/>
      <c r="H11" s="7"/>
      <c r="I11" s="7"/>
      <c r="J11" s="7"/>
      <c r="K11" s="7"/>
      <c r="L11" s="7"/>
      <c r="M11" s="7"/>
      <c r="N11" s="7"/>
    </row>
    <row r="12" customFormat="false" ht="13.8" hidden="false" customHeight="false" outlineLevel="0" collapsed="false">
      <c r="A12" s="14" t="n">
        <f aca="true">IF(C12="","",INDIRECT("Sheet2!A"&amp;MATCH($C12,Sheet2!$I:$I,0),1))</f>
        <v>4</v>
      </c>
      <c r="B12" s="14" t="n">
        <f aca="true">IF(C12="","",INDIRECT("Sheet2!B"&amp;MATCH($C12,Sheet2!$I:$I,0),1))</f>
        <v>307757</v>
      </c>
      <c r="C12" s="15" t="s">
        <v>11</v>
      </c>
      <c r="D12" s="14" t="n">
        <v>3</v>
      </c>
      <c r="E12" s="14" t="n">
        <f aca="true">IF(C12="","",INDIRECT("Sheet2!E"&amp;MATCH($C12,Sheet2!$I:$I,0),1))</f>
        <v>17.52</v>
      </c>
      <c r="F12" s="16" t="n">
        <f aca="false">IF(F11="Total",ROUND(SUM(F$9:F10),2),IF(ISNUMBER(MATCH("Total",F$9:F11,0)),"",IF(AND(F11&lt;&gt;"Total",SUM(A12:E13)=0),"Total",IF(OR(C12="",D12=""),"",D12*E12))))</f>
        <v>52.56</v>
      </c>
      <c r="G12" s="7"/>
      <c r="H12" s="7"/>
      <c r="I12" s="7"/>
      <c r="J12" s="7"/>
      <c r="K12" s="7"/>
      <c r="L12" s="7"/>
      <c r="M12" s="7"/>
      <c r="N12" s="7"/>
    </row>
    <row r="13" customFormat="false" ht="13.8" hidden="false" customHeight="false" outlineLevel="0" collapsed="false">
      <c r="A13" s="14" t="n">
        <f aca="true">IF(C13="","",INDIRECT("Sheet2!A"&amp;MATCH($C13,Sheet2!$I:$I,0),1))</f>
        <v>6</v>
      </c>
      <c r="B13" s="14" t="n">
        <f aca="true">IF(C13="","",INDIRECT("Sheet2!B"&amp;MATCH($C13,Sheet2!$I:$I,0),1))</f>
        <v>308106</v>
      </c>
      <c r="C13" s="15" t="s">
        <v>12</v>
      </c>
      <c r="D13" s="14" t="n">
        <v>7</v>
      </c>
      <c r="E13" s="14" t="n">
        <f aca="true">IF(C13="","",INDIRECT("Sheet2!E"&amp;MATCH($C13,Sheet2!$I:$I,0),1))</f>
        <v>10.61</v>
      </c>
      <c r="F13" s="16" t="n">
        <f aca="false">IF(F12="Total",ROUND(SUM(F$9:F11),2),IF(ISNUMBER(MATCH("Total",F$9:F12,0)),"",IF(AND(F12&lt;&gt;"Total",SUM(A13:E14)=0),"Total",IF(OR(C13="",D13=""),"",D13*E13))))</f>
        <v>74.27</v>
      </c>
      <c r="G13" s="7"/>
      <c r="H13" s="7"/>
      <c r="I13" s="7"/>
      <c r="J13" s="7"/>
      <c r="K13" s="7"/>
      <c r="L13" s="7"/>
      <c r="M13" s="7"/>
      <c r="N13" s="7"/>
    </row>
    <row r="14" customFormat="false" ht="13.8" hidden="false" customHeight="false" outlineLevel="0" collapsed="false">
      <c r="A14" s="14" t="n">
        <f aca="true">IF(C14="","",INDIRECT("Sheet2!A"&amp;MATCH($C14,Sheet2!$I:$I,0),1))</f>
        <v>12</v>
      </c>
      <c r="B14" s="14" t="n">
        <f aca="true">IF(C14="","",INDIRECT("Sheet2!B"&amp;MATCH($C14,Sheet2!$I:$I,0),1))</f>
        <v>353021</v>
      </c>
      <c r="C14" s="15" t="s">
        <v>13</v>
      </c>
      <c r="D14" s="14" t="n">
        <v>6</v>
      </c>
      <c r="E14" s="14" t="n">
        <f aca="true">IF(C14="","",INDIRECT("Sheet2!E"&amp;MATCH($C14,Sheet2!$I:$I,0),1))</f>
        <v>9.324</v>
      </c>
      <c r="F14" s="16" t="n">
        <f aca="false">IF(F13="Total",ROUND(SUM(F$9:F12),2),IF(ISNUMBER(MATCH("Total",F$9:F13,0)),"",IF(AND(F13&lt;&gt;"Total",SUM(A14:E15)=0),"Total",IF(OR(C14="",D14=""),"",D14*E14))))</f>
        <v>55.944</v>
      </c>
      <c r="G14" s="7"/>
      <c r="H14" s="7"/>
      <c r="I14" s="7"/>
      <c r="J14" s="7"/>
      <c r="K14" s="7"/>
      <c r="L14" s="7"/>
      <c r="M14" s="7"/>
      <c r="N14" s="7"/>
    </row>
    <row r="15" customFormat="false" ht="13.8" hidden="false" customHeight="false" outlineLevel="0" collapsed="false">
      <c r="A15" s="14" t="n">
        <f aca="true">IF(C15="","",INDIRECT("Sheet2!A"&amp;MATCH($C15,Sheet2!$I:$I,0),1))</f>
        <v>13</v>
      </c>
      <c r="B15" s="14" t="n">
        <f aca="true">IF(C15="","",INDIRECT("Sheet2!B"&amp;MATCH($C15,Sheet2!$I:$I,0),1))</f>
        <v>353057</v>
      </c>
      <c r="C15" s="15" t="s">
        <v>14</v>
      </c>
      <c r="D15" s="14" t="n">
        <v>2</v>
      </c>
      <c r="E15" s="14" t="n">
        <f aca="true">IF(C15="","",INDIRECT("Sheet2!E"&amp;MATCH($C15,Sheet2!$I:$I,0),1))</f>
        <v>4.998</v>
      </c>
      <c r="F15" s="16" t="n">
        <f aca="false">IF(F14="Total",ROUND(SUM(F$9:F13),2),IF(ISNUMBER(MATCH("Total",F$9:F14,0)),"",IF(AND(F14&lt;&gt;"Total",SUM(A15:E16)=0),"Total",IF(OR(C15="",D15=""),"",D15*E15))))</f>
        <v>9.996</v>
      </c>
      <c r="G15" s="7"/>
      <c r="H15" s="7"/>
      <c r="I15" s="7"/>
      <c r="J15" s="7"/>
      <c r="K15" s="7"/>
      <c r="L15" s="7"/>
      <c r="M15" s="7"/>
      <c r="N15" s="7"/>
    </row>
    <row r="16" customFormat="false" ht="13.8" hidden="false" customHeight="false" outlineLevel="0" collapsed="false">
      <c r="A16" s="14" t="n">
        <f aca="true">IF(C16="","",INDIRECT("Sheet2!A"&amp;MATCH($C16,Sheet2!$I:$I,0),1))</f>
        <v>14</v>
      </c>
      <c r="B16" s="14" t="n">
        <f aca="true">IF(C16="","",INDIRECT("Sheet2!B"&amp;MATCH($C16,Sheet2!$I:$I,0),1))</f>
        <v>353041</v>
      </c>
      <c r="C16" s="15" t="s">
        <v>15</v>
      </c>
      <c r="D16" s="14" t="n">
        <v>10</v>
      </c>
      <c r="E16" s="14" t="n">
        <f aca="true">IF(C16="","",INDIRECT("Sheet2!E"&amp;MATCH($C16,Sheet2!$I:$I,0),1))</f>
        <v>0.286</v>
      </c>
      <c r="F16" s="16" t="n">
        <f aca="false">IF(F15="Total",ROUND(SUM(F$9:F14),2),IF(ISNUMBER(MATCH("Total",F$9:F15,0)),"",IF(AND(F15&lt;&gt;"Total",SUM(A16:E17)=0),"Total",IF(OR(C16="",D16=""),"",D16*E16))))</f>
        <v>2.86</v>
      </c>
      <c r="G16" s="7"/>
      <c r="H16" s="7"/>
      <c r="I16" s="7"/>
      <c r="J16" s="7"/>
      <c r="K16" s="7"/>
      <c r="L16" s="7"/>
      <c r="M16" s="7"/>
      <c r="N16" s="7"/>
    </row>
    <row r="17" customFormat="false" ht="13.8" hidden="false" customHeight="false" outlineLevel="0" collapsed="false">
      <c r="A17" s="14" t="n">
        <f aca="true">IF(C17="","",INDIRECT("Sheet2!A"&amp;MATCH($C17,Sheet2!$I:$I,0),1))</f>
        <v>15</v>
      </c>
      <c r="B17" s="14" t="n">
        <f aca="true">IF(C17="","",INDIRECT("Sheet2!B"&amp;MATCH($C17,Sheet2!$I:$I,0),1))</f>
        <v>353043</v>
      </c>
      <c r="C17" s="15" t="s">
        <v>16</v>
      </c>
      <c r="D17" s="14" t="n">
        <v>100</v>
      </c>
      <c r="E17" s="14" t="n">
        <f aca="true">IF(C17="","",INDIRECT("Sheet2!E"&amp;MATCH($C17,Sheet2!$I:$I,0),1))</f>
        <v>0.2906</v>
      </c>
      <c r="F17" s="16" t="n">
        <f aca="false">IF(F16="Total",ROUND(SUM(F$9:F15),2),IF(ISNUMBER(MATCH("Total",F$9:F16,0)),"",IF(AND(F16&lt;&gt;"Total",SUM(A17:E18)=0),"Total",IF(OR(C17="",D17=""),"",D17*E17))))</f>
        <v>29.06</v>
      </c>
      <c r="G17" s="7"/>
      <c r="H17" s="7"/>
      <c r="I17" s="7"/>
      <c r="J17" s="7"/>
      <c r="K17" s="7"/>
      <c r="L17" s="7"/>
      <c r="M17" s="7"/>
      <c r="N17" s="7"/>
    </row>
    <row r="18" customFormat="false" ht="13.8" hidden="false" customHeight="false" outlineLevel="0" collapsed="false">
      <c r="A18" s="14" t="n">
        <f aca="true">IF(C18="","",INDIRECT("Sheet2!A"&amp;MATCH($C18,Sheet2!$I:$I,0),1))</f>
        <v>16</v>
      </c>
      <c r="B18" s="14" t="n">
        <f aca="true">IF(C18="","",INDIRECT("Sheet2!B"&amp;MATCH($C18,Sheet2!$I:$I,0),1))</f>
        <v>145157</v>
      </c>
      <c r="C18" s="15" t="s">
        <v>17</v>
      </c>
      <c r="D18" s="14" t="n">
        <v>8</v>
      </c>
      <c r="E18" s="14" t="n">
        <f aca="true">IF(C18="","",INDIRECT("Sheet2!E"&amp;MATCH($C18,Sheet2!$I:$I,0),1))</f>
        <v>179.2</v>
      </c>
      <c r="F18" s="16" t="n">
        <f aca="false">IF(F17="Total",ROUND(SUM(F$9:F16),2),IF(ISNUMBER(MATCH("Total",F$9:F17,0)),"",IF(AND(F17&lt;&gt;"Total",SUM(A18:E19)=0),"Total",IF(OR(C18="",D18=""),"",D18*E18))))</f>
        <v>1433.6</v>
      </c>
      <c r="G18" s="7"/>
      <c r="H18" s="7"/>
      <c r="I18" s="7"/>
      <c r="J18" s="7"/>
      <c r="K18" s="7"/>
      <c r="L18" s="7"/>
      <c r="M18" s="7"/>
      <c r="N18" s="7"/>
    </row>
    <row r="19" customFormat="false" ht="13.8" hidden="false" customHeight="false" outlineLevel="0" collapsed="false">
      <c r="A19" s="14" t="n">
        <f aca="true">IF(C19="","",INDIRECT("Sheet2!A"&amp;MATCH($C19,Sheet2!$I:$I,0),1))</f>
        <v>18</v>
      </c>
      <c r="B19" s="14" t="n">
        <f aca="true">IF(C19="","",INDIRECT("Sheet2!B"&amp;MATCH($C19,Sheet2!$I:$I,0),1))</f>
        <v>143979</v>
      </c>
      <c r="C19" s="15" t="s">
        <v>18</v>
      </c>
      <c r="D19" s="14" t="n">
        <v>24</v>
      </c>
      <c r="E19" s="14" t="n">
        <f aca="true">IF(C19="","",INDIRECT("Sheet2!E"&amp;MATCH($C19,Sheet2!$I:$I,0),1))</f>
        <v>3.41</v>
      </c>
      <c r="F19" s="16" t="n">
        <f aca="false">IF(F18="Total",ROUND(SUM(F$9:F17),2),IF(ISNUMBER(MATCH("Total",F$9:F18,0)),"",IF(AND(F18&lt;&gt;"Total",SUM(A19:E20)=0),"Total",IF(OR(C19="",D19=""),"",D19*E19))))</f>
        <v>81.84</v>
      </c>
      <c r="G19" s="7"/>
      <c r="H19" s="7"/>
      <c r="I19" s="7"/>
      <c r="J19" s="7"/>
      <c r="K19" s="7"/>
      <c r="L19" s="7"/>
      <c r="M19" s="7"/>
      <c r="N19" s="7"/>
    </row>
    <row r="20" customFormat="false" ht="13.8" hidden="false" customHeight="false" outlineLevel="0" collapsed="false">
      <c r="A20" s="14" t="n">
        <f aca="true">IF(C20="","",INDIRECT("Sheet2!A"&amp;MATCH($C20,Sheet2!$I:$I,0),1))</f>
        <v>20</v>
      </c>
      <c r="B20" s="14" t="n">
        <f aca="true">IF(C20="","",INDIRECT("Sheet2!B"&amp;MATCH($C20,Sheet2!$I:$I,0),1))</f>
        <v>287147</v>
      </c>
      <c r="C20" s="15" t="s">
        <v>19</v>
      </c>
      <c r="D20" s="14" t="n">
        <v>12</v>
      </c>
      <c r="E20" s="14" t="n">
        <f aca="true">IF(C20="","",INDIRECT("Sheet2!E"&amp;MATCH($C20,Sheet2!$I:$I,0),1))</f>
        <v>7.1</v>
      </c>
      <c r="F20" s="16" t="n">
        <f aca="false">IF(F19="Total",ROUND(SUM(F$9:F18),2),IF(ISNUMBER(MATCH("Total",F$9:F19,0)),"",IF(AND(F19&lt;&gt;"Total",SUM(A20:E21)=0),"Total",IF(OR(C20="",D20=""),"",D20*E20))))</f>
        <v>85.2</v>
      </c>
      <c r="G20" s="7"/>
      <c r="H20" s="7"/>
      <c r="I20" s="7"/>
      <c r="J20" s="7"/>
      <c r="K20" s="7"/>
      <c r="L20" s="7"/>
      <c r="M20" s="7"/>
      <c r="N20" s="7"/>
    </row>
    <row r="21" customFormat="false" ht="13.8" hidden="false" customHeight="false" outlineLevel="0" collapsed="false">
      <c r="A21" s="14" t="n">
        <f aca="true">IF(C21="","",INDIRECT("Sheet2!A"&amp;MATCH($C21,Sheet2!$I:$I,0),1))</f>
        <v>8</v>
      </c>
      <c r="B21" s="14" t="n">
        <f aca="true">IF(C21="","",INDIRECT("Sheet2!B"&amp;MATCH($C21,Sheet2!$I:$I,0),1))</f>
        <v>296952</v>
      </c>
      <c r="C21" s="15" t="s">
        <v>20</v>
      </c>
      <c r="D21" s="14" t="n">
        <v>1</v>
      </c>
      <c r="E21" s="14" t="n">
        <f aca="true">IF(C21="","",INDIRECT("Sheet2!E"&amp;MATCH($C21,Sheet2!$I:$I,0),1))</f>
        <v>9.71</v>
      </c>
      <c r="F21" s="16" t="n">
        <f aca="false">IF(F20="Total",ROUND(SUM(F$9:F19),2),IF(ISNUMBER(MATCH("Total",F$9:F20,0)),"",IF(AND(F20&lt;&gt;"Total",SUM(A21:E22)=0),"Total",IF(OR(C21="",D21=""),"",D21*E21))))</f>
        <v>9.71</v>
      </c>
      <c r="G21" s="7"/>
      <c r="H21" s="7"/>
      <c r="I21" s="7"/>
      <c r="J21" s="7"/>
      <c r="K21" s="7"/>
      <c r="L21" s="7"/>
      <c r="M21" s="7"/>
      <c r="N21" s="7"/>
    </row>
    <row r="22" customFormat="false" ht="13.8" hidden="false" customHeight="false" outlineLevel="0" collapsed="false">
      <c r="A22" s="14" t="n">
        <f aca="true">IF(C22="","",INDIRECT("Sheet2!A"&amp;MATCH($C22,Sheet2!$I:$I,0),1))</f>
        <v>10</v>
      </c>
      <c r="B22" s="14" t="n">
        <f aca="true">IF(C22="","",INDIRECT("Sheet2!B"&amp;MATCH($C22,Sheet2!$I:$I,0),1))</f>
        <v>7135</v>
      </c>
      <c r="C22" s="15" t="s">
        <v>21</v>
      </c>
      <c r="D22" s="14" t="n">
        <v>2</v>
      </c>
      <c r="E22" s="14" t="n">
        <f aca="true">IF(C22="","",INDIRECT("Sheet2!E"&amp;MATCH($C22,Sheet2!$I:$I,0),1))</f>
        <v>138.4</v>
      </c>
      <c r="F22" s="16" t="n">
        <f aca="false">IF(F21="Total",ROUND(SUM(F$9:F20),2),IF(ISNUMBER(MATCH("Total",F$9:F21,0)),"",IF(AND(F21&lt;&gt;"Total",SUM(A22:E23)=0),"Total",IF(OR(C22="",D22=""),"",D22*E22))))</f>
        <v>276.8</v>
      </c>
      <c r="G22" s="7"/>
      <c r="H22" s="7"/>
      <c r="I22" s="7"/>
      <c r="J22" s="7"/>
      <c r="K22" s="7"/>
      <c r="L22" s="7"/>
      <c r="M22" s="7"/>
      <c r="N22" s="7"/>
    </row>
    <row r="23" customFormat="false" ht="13.8" hidden="false" customHeight="false" outlineLevel="0" collapsed="false">
      <c r="A23" s="14" t="n">
        <f aca="true">IF(C23="","",INDIRECT("Sheet2!A"&amp;MATCH($C23,Sheet2!$I:$I,0),1))</f>
        <v>19</v>
      </c>
      <c r="B23" s="14" t="n">
        <f aca="true">IF(C23="","",INDIRECT("Sheet2!B"&amp;MATCH($C23,Sheet2!$I:$I,0),1))</f>
        <v>276859</v>
      </c>
      <c r="C23" s="15" t="s">
        <v>22</v>
      </c>
      <c r="D23" s="14" t="n">
        <v>3</v>
      </c>
      <c r="E23" s="14" t="n">
        <f aca="true">IF(C23="","",INDIRECT("Sheet2!E"&amp;MATCH($C23,Sheet2!$I:$I,0),1))</f>
        <v>1.079</v>
      </c>
      <c r="F23" s="16" t="n">
        <f aca="false">IF(F22="Total",ROUND(SUM(F$9:F21),2),IF(ISNUMBER(MATCH("Total",F$9:F22,0)),"",IF(AND(F22&lt;&gt;"Total",SUM(A23:E24)=0),"Total",IF(OR(C23="",D23=""),"",D23*E23))))</f>
        <v>3.237</v>
      </c>
      <c r="G23" s="7"/>
      <c r="H23" s="7"/>
      <c r="I23" s="7"/>
      <c r="J23" s="7"/>
      <c r="K23" s="7"/>
      <c r="L23" s="7"/>
      <c r="M23" s="7"/>
      <c r="N23" s="7"/>
    </row>
    <row r="24" customFormat="false" ht="13.8" hidden="false" customHeight="false" outlineLevel="0" collapsed="false">
      <c r="A24" s="14" t="n">
        <f aca="true">IF(C24="","",INDIRECT("Sheet2!A"&amp;MATCH($C24,Sheet2!$I:$I,0),1))</f>
        <v>23</v>
      </c>
      <c r="B24" s="14" t="n">
        <f aca="true">IF(C24="","",INDIRECT("Sheet2!B"&amp;MATCH($C24,Sheet2!$I:$I,0),1))</f>
        <v>143981</v>
      </c>
      <c r="C24" s="15" t="s">
        <v>23</v>
      </c>
      <c r="D24" s="14" t="n">
        <v>4</v>
      </c>
      <c r="E24" s="14" t="n">
        <f aca="true">IF(C24="","",INDIRECT("Sheet2!E"&amp;MATCH($C24,Sheet2!$I:$I,0),1))</f>
        <v>0.5166</v>
      </c>
      <c r="F24" s="16" t="n">
        <f aca="false">IF(F23="Total",ROUND(SUM(F$9:F22),2),IF(ISNUMBER(MATCH("Total",F$9:F23,0)),"",IF(AND(F23&lt;&gt;"Total",SUM(A24:E25)=0),"Total",IF(OR(C24="",D24=""),"",D24*E24))))</f>
        <v>2.0664</v>
      </c>
      <c r="G24" s="7"/>
      <c r="H24" s="7"/>
      <c r="I24" s="7"/>
      <c r="J24" s="7"/>
      <c r="K24" s="7"/>
      <c r="L24" s="7"/>
      <c r="M24" s="7"/>
      <c r="N24" s="7"/>
    </row>
    <row r="25" customFormat="false" ht="13.8" hidden="false" customHeight="false" outlineLevel="0" collapsed="false">
      <c r="A25" s="14" t="n">
        <f aca="true">IF(C25="","",INDIRECT("Sheet2!A"&amp;MATCH($C25,Sheet2!$I:$I,0),1))</f>
        <v>24</v>
      </c>
      <c r="B25" s="14" t="n">
        <f aca="true">IF(C25="","",INDIRECT("Sheet2!B"&amp;MATCH($C25,Sheet2!$I:$I,0),1))</f>
        <v>293545</v>
      </c>
      <c r="C25" s="15" t="s">
        <v>24</v>
      </c>
      <c r="D25" s="14" t="n">
        <v>5</v>
      </c>
      <c r="E25" s="14" t="n">
        <f aca="true">IF(C25="","",INDIRECT("Sheet2!E"&amp;MATCH($C25,Sheet2!$I:$I,0),1))</f>
        <v>0.2467</v>
      </c>
      <c r="F25" s="16" t="n">
        <f aca="false">IF(F24="Total",ROUND(SUM(F$9:F23),2),IF(ISNUMBER(MATCH("Total",F$9:F24,0)),"",IF(AND(F24&lt;&gt;"Total",SUM(A25:E26)=0),"Total",IF(OR(C25="",D25=""),"",D25*E25))))</f>
        <v>1.2335</v>
      </c>
      <c r="G25" s="7"/>
      <c r="H25" s="7"/>
      <c r="I25" s="7"/>
      <c r="J25" s="7"/>
      <c r="K25" s="7"/>
      <c r="L25" s="7"/>
      <c r="M25" s="7"/>
      <c r="N25" s="7"/>
    </row>
    <row r="26" customFormat="false" ht="13.8" hidden="false" customHeight="false" outlineLevel="0" collapsed="false">
      <c r="A26" s="14" t="n">
        <f aca="true">IF(C26="","",INDIRECT("Sheet2!A"&amp;MATCH($C26,Sheet2!$I:$I,0),1))</f>
        <v>25</v>
      </c>
      <c r="B26" s="14" t="n">
        <f aca="true">IF(C26="","",INDIRECT("Sheet2!B"&amp;MATCH($C26,Sheet2!$I:$I,0),1))</f>
        <v>293541</v>
      </c>
      <c r="C26" s="15" t="s">
        <v>25</v>
      </c>
      <c r="D26" s="14" t="n">
        <v>6</v>
      </c>
      <c r="E26" s="14" t="n">
        <f aca="true">IF(C26="","",INDIRECT("Sheet2!E"&amp;MATCH($C26,Sheet2!$I:$I,0),1))</f>
        <v>0.3321</v>
      </c>
      <c r="F26" s="16" t="n">
        <f aca="false">IF(F25="Total",ROUND(SUM(F$9:F24),2),IF(ISNUMBER(MATCH("Total",F$9:F25,0)),"",IF(AND(F25&lt;&gt;"Total",SUM(A26:E27)=0),"Total",IF(OR(C26="",D26=""),"",D26*E26))))</f>
        <v>1.9926</v>
      </c>
    </row>
    <row r="27" customFormat="false" ht="13.8" hidden="false" customHeight="false" outlineLevel="0" collapsed="false">
      <c r="A27" s="14" t="n">
        <f aca="true">IF(C27="","",INDIRECT("Sheet2!A"&amp;MATCH($C27,Sheet2!$I:$I,0),1))</f>
        <v>26</v>
      </c>
      <c r="B27" s="14" t="n">
        <f aca="true">IF(C27="","",INDIRECT("Sheet2!B"&amp;MATCH($C27,Sheet2!$I:$I,0),1))</f>
        <v>293814</v>
      </c>
      <c r="C27" s="15" t="s">
        <v>26</v>
      </c>
      <c r="D27" s="14" t="n">
        <v>7</v>
      </c>
      <c r="E27" s="14" t="n">
        <f aca="true">IF(C27="","",INDIRECT("Sheet2!E"&amp;MATCH($C27,Sheet2!$I:$I,0),1))</f>
        <v>0.5166</v>
      </c>
      <c r="F27" s="16" t="n">
        <f aca="false">IF(F26="Total",ROUND(SUM(F$9:F25),2),IF(ISNUMBER(MATCH("Total",F$9:F26,0)),"",IF(AND(F26&lt;&gt;"Total",SUM(A27:E28)=0),"Total",IF(OR(C27="",D27=""),"",D27*E27))))</f>
        <v>3.6162</v>
      </c>
    </row>
    <row r="28" customFormat="false" ht="13.8" hidden="false" customHeight="false" outlineLevel="0" collapsed="false">
      <c r="A28" s="14" t="n">
        <f aca="true">IF(C28="","",INDIRECT("Sheet2!A"&amp;MATCH($C28,Sheet2!$I:$I,0),1))</f>
        <v>28</v>
      </c>
      <c r="B28" s="14" t="n">
        <f aca="true">IF(C28="","",INDIRECT("Sheet2!B"&amp;MATCH($C28,Sheet2!$I:$I,0),1))</f>
        <v>293901</v>
      </c>
      <c r="C28" s="15" t="s">
        <v>27</v>
      </c>
      <c r="D28" s="14" t="n">
        <v>8</v>
      </c>
      <c r="E28" s="14" t="n">
        <f aca="true">IF(C28="","",INDIRECT("Sheet2!E"&amp;MATCH($C28,Sheet2!$I:$I,0),1))</f>
        <v>1.191</v>
      </c>
      <c r="F28" s="16" t="n">
        <f aca="false">IF(F27="Total",ROUND(SUM(F$9:F26),2),IF(ISNUMBER(MATCH("Total",F$9:F27,0)),"",IF(AND(F27&lt;&gt;"Total",SUM(A28:E29)=0),"Total",IF(OR(C28="",D28=""),"",D28*E28))))</f>
        <v>9.528</v>
      </c>
    </row>
    <row r="29" customFormat="false" ht="13.8" hidden="false" customHeight="false" outlineLevel="0" collapsed="false">
      <c r="A29" s="14" t="n">
        <f aca="true">IF(C29="","",INDIRECT("Sheet2!A"&amp;MATCH($C29,Sheet2!$I:$I,0),1))</f>
        <v>27</v>
      </c>
      <c r="B29" s="14" t="n">
        <f aca="true">IF(C29="","",INDIRECT("Sheet2!B"&amp;MATCH($C29,Sheet2!$I:$I,0),1))</f>
        <v>143974</v>
      </c>
      <c r="C29" s="15" t="s">
        <v>28</v>
      </c>
      <c r="D29" s="14" t="n">
        <v>9</v>
      </c>
      <c r="E29" s="14" t="n">
        <f aca="true">IF(C29="","",INDIRECT("Sheet2!E"&amp;MATCH($C29,Sheet2!$I:$I,0),1))</f>
        <v>1.803</v>
      </c>
      <c r="F29" s="16" t="n">
        <f aca="false">IF(F28="Total",ROUND(SUM(F$9:F27),2),IF(ISNUMBER(MATCH("Total",F$9:F28,0)),"",IF(AND(F28&lt;&gt;"Total",SUM(A29:E30)=0),"Total",IF(OR(C29="",D29=""),"",D29*E29))))</f>
        <v>16.227</v>
      </c>
    </row>
    <row r="30" customFormat="false" ht="13.8" hidden="false" customHeight="false" outlineLevel="0" collapsed="false">
      <c r="A30" s="14" t="n">
        <f aca="true">IF(C30="","",INDIRECT("Sheet2!A"&amp;MATCH($C30,Sheet2!$I:$I,0),1))</f>
        <v>29</v>
      </c>
      <c r="B30" s="14" t="n">
        <f aca="true">IF(C30="","",INDIRECT("Sheet2!B"&amp;MATCH($C30,Sheet2!$I:$I,0),1))</f>
        <v>293818</v>
      </c>
      <c r="C30" s="15" t="s">
        <v>29</v>
      </c>
      <c r="D30" s="14" t="n">
        <v>10</v>
      </c>
      <c r="E30" s="14" t="n">
        <f aca="true">IF(C30="","",INDIRECT("Sheet2!E"&amp;MATCH($C30,Sheet2!$I:$I,0),1))</f>
        <v>0.1773</v>
      </c>
      <c r="F30" s="16" t="n">
        <f aca="false">IF(F29="Total",ROUND(SUM(F$9:F28),2),IF(ISNUMBER(MATCH("Total",F$9:F29,0)),"",IF(AND(F29&lt;&gt;"Total",SUM(A30:E31)=0),"Total",IF(OR(C30="",D30=""),"",D30*E30))))</f>
        <v>1.773</v>
      </c>
    </row>
    <row r="31" customFormat="false" ht="13.8" hidden="false" customHeight="false" outlineLevel="0" collapsed="false">
      <c r="A31" s="14" t="n">
        <f aca="true">IF(C31="","",INDIRECT("Sheet2!A"&amp;MATCH($C31,Sheet2!$I:$I,0),1))</f>
        <v>33</v>
      </c>
      <c r="B31" s="14" t="n">
        <f aca="true">IF(C31="","",INDIRECT("Sheet2!B"&amp;MATCH($C31,Sheet2!$I:$I,0),1))</f>
        <v>278334</v>
      </c>
      <c r="C31" s="15" t="s">
        <v>30</v>
      </c>
      <c r="D31" s="14" t="n">
        <v>11</v>
      </c>
      <c r="E31" s="14" t="n">
        <f aca="true">IF(C31="","",INDIRECT("Sheet2!E"&amp;MATCH($C31,Sheet2!$I:$I,0),1))</f>
        <v>0.21</v>
      </c>
      <c r="F31" s="16" t="n">
        <f aca="false">IF(F30="Total",ROUND(SUM(F$9:F29),2),IF(ISNUMBER(MATCH("Total",F$9:F30,0)),"",IF(AND(F30&lt;&gt;"Total",SUM(A31:E32)=0),"Total",IF(OR(C31="",D31=""),"",D31*E31))))</f>
        <v>2.31</v>
      </c>
    </row>
    <row r="32" customFormat="false" ht="13.8" hidden="false" customHeight="false" outlineLevel="0" collapsed="false">
      <c r="A32" s="14" t="n">
        <f aca="true">IF(C32="","",INDIRECT("Sheet2!A"&amp;MATCH($C32,Sheet2!$I:$I,0),1))</f>
        <v>36</v>
      </c>
      <c r="B32" s="14" t="n">
        <f aca="true">IF(C32="","",INDIRECT("Sheet2!B"&amp;MATCH($C32,Sheet2!$I:$I,0),1))</f>
        <v>338533</v>
      </c>
      <c r="C32" s="15" t="s">
        <v>31</v>
      </c>
      <c r="D32" s="14" t="n">
        <v>12</v>
      </c>
      <c r="E32" s="14" t="n">
        <f aca="true">IF(C32="","",INDIRECT("Sheet2!E"&amp;MATCH($C32,Sheet2!$I:$I,0),1))</f>
        <v>1356.9</v>
      </c>
      <c r="F32" s="16" t="n">
        <f aca="false">IF(F31="Total",ROUND(SUM(F$9:F30),2),IF(ISNUMBER(MATCH("Total",F$9:F31,0)),"",IF(AND(F31&lt;&gt;"Total",SUM(A32:E33)=0),"Total",IF(OR(C32="",D32=""),"",D32*E32))))</f>
        <v>16282.8</v>
      </c>
    </row>
    <row r="33" customFormat="false" ht="13.8" hidden="false" customHeight="false" outlineLevel="0" collapsed="false">
      <c r="A33" s="14" t="n">
        <f aca="true">IF(C33="","",INDIRECT("Sheet2!A"&amp;MATCH($C33,Sheet2!$I:$I,0),1))</f>
        <v>37</v>
      </c>
      <c r="B33" s="14" t="n">
        <f aca="true">IF(C33="","",INDIRECT("Sheet2!B"&amp;MATCH($C33,Sheet2!$I:$I,0),1))</f>
        <v>145055</v>
      </c>
      <c r="C33" s="15" t="s">
        <v>32</v>
      </c>
      <c r="D33" s="14" t="n">
        <v>13</v>
      </c>
      <c r="E33" s="14" t="n">
        <f aca="true">IF(C33="","",INDIRECT("Sheet2!E"&amp;MATCH($C33,Sheet2!$I:$I,0),1))</f>
        <v>12.71</v>
      </c>
      <c r="F33" s="16" t="n">
        <f aca="false">IF(F32="Total",ROUND(SUM(F$9:F31),2),IF(ISNUMBER(MATCH("Total",F$9:F32,0)),"",IF(AND(F32&lt;&gt;"Total",SUM(A33:E34)=0),"Total",IF(OR(C33="",D33=""),"",D33*E33))))</f>
        <v>165.23</v>
      </c>
    </row>
    <row r="34" customFormat="false" ht="13.8" hidden="false" customHeight="false" outlineLevel="0" collapsed="false">
      <c r="A34" s="14" t="n">
        <f aca="true">IF(C34="","",INDIRECT("Sheet2!A"&amp;MATCH($C34,Sheet2!$I:$I,0),1))</f>
        <v>44</v>
      </c>
      <c r="B34" s="14" t="n">
        <f aca="true">IF(C34="","",INDIRECT("Sheet2!B"&amp;MATCH($C34,Sheet2!$I:$I,0),1))</f>
        <v>291933</v>
      </c>
      <c r="C34" s="15" t="s">
        <v>33</v>
      </c>
      <c r="D34" s="14" t="n">
        <v>7</v>
      </c>
      <c r="E34" s="14" t="n">
        <f aca="true">IF(C34="","",INDIRECT("Sheet2!E"&amp;MATCH($C34,Sheet2!$I:$I,0),1))</f>
        <v>4.75</v>
      </c>
      <c r="F34" s="16" t="n">
        <f aca="false">IF(F33="Total",ROUND(SUM(F$9:F32),2),IF(ISNUMBER(MATCH("Total",F$9:F33,0)),"",IF(AND(F33&lt;&gt;"Total",SUM(A34:E35)=0),"Total",IF(OR(C34="",D34=""),"",D34*E34))))</f>
        <v>33.25</v>
      </c>
    </row>
    <row r="35" customFormat="false" ht="13.8" hidden="false" customHeight="false" outlineLevel="0" collapsed="false">
      <c r="A35" s="14" t="n">
        <f aca="true">IF(C35="","",INDIRECT("Sheet2!A"&amp;MATCH($C35,Sheet2!$I:$I,0),1))</f>
        <v>41</v>
      </c>
      <c r="B35" s="14" t="n">
        <f aca="true">IF(C35="","",INDIRECT("Sheet2!B"&amp;MATCH($C35,Sheet2!$I:$I,0),1))</f>
        <v>353042</v>
      </c>
      <c r="C35" s="15" t="s">
        <v>34</v>
      </c>
      <c r="D35" s="14" t="n">
        <v>4</v>
      </c>
      <c r="E35" s="14" t="n">
        <f aca="true">IF(C35="","",INDIRECT("Sheet2!E"&amp;MATCH($C35,Sheet2!$I:$I,0),1))</f>
        <v>1.5834</v>
      </c>
      <c r="F35" s="16" t="n">
        <f aca="false">IF(F34="Total",ROUND(SUM(F$9:F33),2),IF(ISNUMBER(MATCH("Total",F$9:F34,0)),"",IF(AND(F34&lt;&gt;"Total",SUM(A35:E36)=0),"Total",IF(OR(C35="",D35=""),"",D35*E35))))</f>
        <v>6.3336</v>
      </c>
    </row>
    <row r="36" customFormat="false" ht="13.8" hidden="false" customHeight="false" outlineLevel="0" collapsed="false">
      <c r="A36" s="14" t="n">
        <f aca="true">IF(C36="","",INDIRECT("Sheet2!A"&amp;MATCH($C36,Sheet2!$I:$I,0),1))</f>
        <v>43</v>
      </c>
      <c r="B36" s="14" t="n">
        <f aca="true">IF(C36="","",INDIRECT("Sheet2!B"&amp;MATCH($C36,Sheet2!$I:$I,0),1))</f>
        <v>287681</v>
      </c>
      <c r="C36" s="15" t="s">
        <v>35</v>
      </c>
      <c r="D36" s="14" t="n">
        <v>150</v>
      </c>
      <c r="E36" s="14" t="n">
        <f aca="true">IF(C36="","",INDIRECT("Sheet2!E"&amp;MATCH($C36,Sheet2!$I:$I,0),1))</f>
        <v>0.0127</v>
      </c>
      <c r="F36" s="16" t="n">
        <f aca="false">IF(F35="Total",ROUND(SUM(F$9:F34),2),IF(ISNUMBER(MATCH("Total",F$9:F35,0)),"",IF(AND(F35&lt;&gt;"Total",SUM(A36:E37)=0),"Total",IF(OR(C36="",D36=""),"",D36*E36))))</f>
        <v>1.905</v>
      </c>
    </row>
    <row r="37" customFormat="false" ht="13.8" hidden="false" customHeight="false" outlineLevel="0" collapsed="false">
      <c r="A37" s="14" t="str">
        <f aca="true">IF(C37="","",INDIRECT("Sheet2!A"&amp;MATCH($C37,Sheet2!$I:$I,0),1))</f>
        <v/>
      </c>
      <c r="B37" s="14" t="str">
        <f aca="true">IF(C37="","",INDIRECT("Sheet2!B"&amp;MATCH($C37,Sheet2!$I:$I,0),1))</f>
        <v/>
      </c>
      <c r="C37" s="15"/>
      <c r="D37" s="14"/>
      <c r="E37" s="14" t="str">
        <f aca="true">IF(C37="","",INDIRECT("Sheet2!E"&amp;MATCH($C37,Sheet2!$I:$I,0),1))</f>
        <v/>
      </c>
      <c r="F37" s="16" t="str">
        <f aca="false">IF(F36="Total",ROUND(SUM(F$9:F35),2),IF(ISNUMBER(MATCH("Total",F$9:F36,0)),"",IF(AND(F36&lt;&gt;"Total",SUM(A37:E38)=0),"Total",IF(OR(C37="",D37=""),"",D37*E37))))</f>
        <v>Total</v>
      </c>
    </row>
    <row r="38" customFormat="false" ht="13.8" hidden="false" customHeight="false" outlineLevel="0" collapsed="false">
      <c r="A38" s="14" t="str">
        <f aca="true">IF(C38="","",INDIRECT("Sheet2!A"&amp;MATCH($C38,Sheet2!$I:$I,0),1))</f>
        <v/>
      </c>
      <c r="B38" s="14" t="str">
        <f aca="true">IF(C38="","",INDIRECT("Sheet2!B"&amp;MATCH($C38,Sheet2!$I:$I,0),1))</f>
        <v/>
      </c>
      <c r="C38" s="15"/>
      <c r="D38" s="14"/>
      <c r="E38" s="14" t="str">
        <f aca="true">IF(C38="","",INDIRECT("Sheet2!E"&amp;MATCH($C38,Sheet2!$I:$I,0),1))</f>
        <v/>
      </c>
      <c r="F38" s="16" t="n">
        <f aca="false">IF(F37="Total",ROUND(SUM(F$9:F36),2),IF(ISNUMBER(MATCH("Total",F$9:F37,0)),"",IF(AND(F37&lt;&gt;"Total",SUM(A38:E39)=0),"Total",IF(OR(C38="",D38=""),"",D38*E38))))</f>
        <v>19304.56</v>
      </c>
    </row>
    <row r="39" customFormat="false" ht="13.8" hidden="false" customHeight="false" outlineLevel="0" collapsed="false">
      <c r="A39" s="14" t="str">
        <f aca="true">IF(C39="","",INDIRECT("Sheet2!A"&amp;MATCH($C39,Sheet2!$I:$I,0),1))</f>
        <v/>
      </c>
      <c r="B39" s="14" t="str">
        <f aca="true">IF(C39="","",INDIRECT("Sheet2!B"&amp;MATCH($C39,Sheet2!$I:$I,0),1))</f>
        <v/>
      </c>
      <c r="C39" s="15"/>
      <c r="D39" s="14"/>
      <c r="E39" s="14" t="str">
        <f aca="true">IF(C39="","",INDIRECT("Sheet2!E"&amp;MATCH($C39,Sheet2!$I:$I,0),1))</f>
        <v/>
      </c>
      <c r="F39" s="16" t="str">
        <f aca="false">IF(F38="Total",ROUND(SUM(F$9:F37),2),IF(ISNUMBER(MATCH("Total",F$9:F38,0)),"",IF(AND(F38&lt;&gt;"Total",SUM(A39:E40)=0),"Total",IF(OR(C39="",D39=""),"",D39*E39))))</f>
        <v/>
      </c>
    </row>
    <row r="40" customFormat="false" ht="13.8" hidden="false" customHeight="false" outlineLevel="0" collapsed="false">
      <c r="A40" s="14" t="str">
        <f aca="true">IF(C40="","",INDIRECT("Sheet2!A"&amp;MATCH($C40,Sheet2!$I:$I,0),1))</f>
        <v/>
      </c>
      <c r="B40" s="14" t="str">
        <f aca="true">IF(C40="","",INDIRECT("Sheet2!B"&amp;MATCH($C40,Sheet2!$I:$I,0),1))</f>
        <v/>
      </c>
      <c r="C40" s="15"/>
      <c r="D40" s="14"/>
      <c r="E40" s="14" t="str">
        <f aca="true">IF(C40="","",INDIRECT("Sheet2!E"&amp;MATCH($C40,Sheet2!$I:$I,0),1))</f>
        <v/>
      </c>
      <c r="F40" s="16" t="str">
        <f aca="false">IF(F39="Total",ROUND(SUM(F$9:F38),2),IF(ISNUMBER(MATCH("Total",F$9:F39,0)),"",IF(AND(F39&lt;&gt;"Total",SUM(A40:E41)=0),"Total",IF(OR(C40="",D40=""),"",D40*E40))))</f>
        <v/>
      </c>
    </row>
    <row r="41" customFormat="false" ht="14.5" hidden="false" customHeight="false" outlineLevel="0" collapsed="false">
      <c r="A41" s="14" t="str">
        <f aca="true">IF(C41="","",INDIRECT("Sheet2!A"&amp;MATCH($C41,Sheet2!$I:$I,0),1))</f>
        <v/>
      </c>
      <c r="B41" s="14" t="str">
        <f aca="true">IF(C41="","",INDIRECT("Sheet2!B"&amp;MATCH($C41,Sheet2!$I:$I,0),1))</f>
        <v/>
      </c>
      <c r="C41" s="15"/>
      <c r="D41" s="14"/>
      <c r="E41" s="14" t="str">
        <f aca="true">IF(C41="","",INDIRECT("Sheet2!E"&amp;MATCH($C41,Sheet2!$I:$I,0),1))</f>
        <v/>
      </c>
      <c r="F41" s="16" t="str">
        <f aca="false">IF(F40="Total",ROUND(SUM(F$9:F39),2),IF(ISNUMBER(MATCH("Total",F$9:F40,0)),"",IF(AND(F40&lt;&gt;"Total",SUM(A41:E42)=0),"Total",IF(OR(C41="",D41=""),"",D41*E41))))</f>
        <v/>
      </c>
    </row>
    <row r="42" customFormat="false" ht="27.05" hidden="false" customHeight="false" outlineLevel="0" collapsed="false">
      <c r="A42" s="14" t="str">
        <f aca="true">IF(C42="","",INDIRECT("Sheet2!A"&amp;MATCH($C42,Sheet2!$I:$I,0),1))</f>
        <v/>
      </c>
      <c r="B42" s="14" t="str">
        <f aca="true">IF(C42="","",INDIRECT("Sheet2!B"&amp;MATCH($C42,Sheet2!$I:$I,0),1))</f>
        <v/>
      </c>
      <c r="C42" s="15"/>
      <c r="D42" s="14"/>
      <c r="E42" s="14" t="str">
        <f aca="true">IF(C42="","",INDIRECT("Sheet2!E"&amp;MATCH($C42,Sheet2!$I:$I,0),1))</f>
        <v/>
      </c>
      <c r="F42" s="16" t="str">
        <f aca="false">IF(F41="Total",ROUND(SUM(F$9:F40),2),IF(ISNUMBER(MATCH("Total",F$9:F41,0)),"",IF(AND(F41&lt;&gt;"Total",SUM(A42:E43)=0),"Total",IF(OR(C42="",D42=""),"",D42*E42))))</f>
        <v/>
      </c>
    </row>
    <row r="43" customFormat="false" ht="13.8" hidden="false" customHeight="false" outlineLevel="0" collapsed="false">
      <c r="A43" s="14"/>
      <c r="B43" s="14"/>
      <c r="C43" s="15"/>
      <c r="D43" s="14"/>
      <c r="E43" s="14"/>
      <c r="F43" s="16" t="str">
        <f aca="false">IF(F42="Total",ROUND(SUM(F$9:F41),2),IF(ISNUMBER(MATCH("Total",F$9:F42,0)),"",IF(AND(F42&lt;&gt;"Total",SUM(A43:E44)=0),"Total",IF(OR(C43="",D43=""),"",D43*E43))))</f>
        <v/>
      </c>
    </row>
    <row r="44" customFormat="false" ht="13.8" hidden="false" customHeight="false" outlineLevel="0" collapsed="false">
      <c r="A44" s="14"/>
      <c r="B44" s="14"/>
      <c r="C44" s="15"/>
      <c r="D44" s="14"/>
      <c r="E44" s="14"/>
      <c r="F44" s="16" t="str">
        <f aca="false">IF(F43="Total",ROUND(SUM(F$9:F42),2),IF(ISNUMBER(MATCH("Total",F$9:F43,0)),"",IF(AND(F43&lt;&gt;"Total",SUM(A44:E45)=0),"Total",IF(OR(C44="",D44=""),"",D44*E44))))</f>
        <v/>
      </c>
    </row>
    <row r="45" customFormat="false" ht="13.8" hidden="false" customHeight="false" outlineLevel="0" collapsed="false">
      <c r="A45" s="14"/>
      <c r="B45" s="14"/>
      <c r="C45" s="15"/>
      <c r="D45" s="14"/>
      <c r="E45" s="14"/>
      <c r="F45" s="16" t="str">
        <f aca="false">IF(F44="Total",ROUND(SUM(F$9:F43),2),IF(ISNUMBER(MATCH("Total",F$9:F44,0)),"",IF(AND(F44&lt;&gt;"Total",SUM(A45:E46)=0),"Total",IF(OR(C45="",D45=""),"",D45*E45))))</f>
        <v/>
      </c>
    </row>
    <row r="46" customFormat="false" ht="13.8" hidden="false" customHeight="false" outlineLevel="0" collapsed="false">
      <c r="A46" s="14"/>
      <c r="B46" s="14"/>
      <c r="C46" s="15"/>
      <c r="D46" s="14"/>
      <c r="E46" s="14"/>
      <c r="F46" s="16" t="str">
        <f aca="false">IF(F45="Total",ROUND(SUM(F$9:F44),2),IF(ISNUMBER(MATCH("Total",F$9:F45,0)),"",IF(AND(F45&lt;&gt;"Total",SUM(A46:E47)=0),"Total",IF(OR(C46="",D46=""),"",D46*E46))))</f>
        <v/>
      </c>
    </row>
    <row r="47" customFormat="false" ht="13.8" hidden="false" customHeight="false" outlineLevel="0" collapsed="false">
      <c r="A47" s="14"/>
      <c r="B47" s="14"/>
      <c r="C47" s="15"/>
      <c r="D47" s="14"/>
      <c r="E47" s="14"/>
      <c r="F47" s="16" t="str">
        <f aca="false">IF(F46="Total",ROUND(SUM(F$9:F45),2),IF(ISNUMBER(MATCH("Total",F$9:F46,0)),"",IF(AND(F46&lt;&gt;"Total",SUM(A47:E48)=0),"Total",IF(OR(C47="",D47=""),"",D47*E47))))</f>
        <v/>
      </c>
    </row>
    <row r="48" customFormat="false" ht="13.8" hidden="false" customHeight="false" outlineLevel="0" collapsed="false">
      <c r="A48" s="14"/>
      <c r="B48" s="14"/>
      <c r="C48" s="15"/>
      <c r="D48" s="14"/>
      <c r="E48" s="14"/>
      <c r="F48" s="16" t="str">
        <f aca="false">IF(F47="Total",ROUND(SUM(F$9:F46),2),IF(ISNUMBER(MATCH("Total",F$9:F47,0)),"",IF(AND(F47&lt;&gt;"Total",SUM(A48:E49)=0),"Total",IF(OR(C48="",D48=""),"",D48*E48))))</f>
        <v/>
      </c>
    </row>
    <row r="49" customFormat="false" ht="13.8" hidden="false" customHeight="false" outlineLevel="0" collapsed="false">
      <c r="A49" s="14"/>
      <c r="B49" s="14"/>
      <c r="C49" s="15"/>
      <c r="D49" s="14"/>
      <c r="E49" s="14"/>
      <c r="F49" s="16" t="str">
        <f aca="false">IF(F48="Total",ROUND(SUM(F$9:F47),2),IF(ISNUMBER(MATCH("Total",F$9:F48,0)),"",IF(AND(F48&lt;&gt;"Total",SUM(A49:E50)=0),"Total",IF(OR(C49="",D49=""),"",D49*E49))))</f>
        <v/>
      </c>
    </row>
    <row r="50" customFormat="false" ht="13.8" hidden="false" customHeight="false" outlineLevel="0" collapsed="false">
      <c r="A50" s="14"/>
      <c r="B50" s="14"/>
      <c r="C50" s="15"/>
      <c r="D50" s="14"/>
      <c r="E50" s="14"/>
      <c r="F50" s="16" t="str">
        <f aca="false">IF(F49="Total",ROUND(SUM(F$9:F48),2),IF(ISNUMBER(MATCH("Total",F$9:F49,0)),"",IF(AND(F49&lt;&gt;"Total",SUM(A50:E51)=0),"Total",IF(OR(C50="",D50=""),"",D50*E50))))</f>
        <v/>
      </c>
    </row>
    <row r="51" customFormat="false" ht="13.8" hidden="false" customHeight="false" outlineLevel="0" collapsed="false">
      <c r="A51" s="0"/>
      <c r="B51" s="0"/>
      <c r="D51" s="0"/>
      <c r="E51" s="0"/>
      <c r="F51" s="16" t="str">
        <f aca="false">IF(F50="Total",ROUND(SUM(F$9:F49),2),IF(ISNUMBER(MATCH("Total",F$9:F50,0)),"",IF(AND(F50&lt;&gt;"Total",SUM(A51:E52)=0),"Total",IF(OR(C51="",D51=""),"",D51*E51))))</f>
        <v/>
      </c>
    </row>
    <row r="52" customFormat="false" ht="13.8" hidden="false" customHeight="false" outlineLevel="0" collapsed="false">
      <c r="A52" s="0"/>
      <c r="B52" s="0"/>
      <c r="D52" s="0"/>
      <c r="E52" s="0"/>
      <c r="F52" s="0"/>
    </row>
    <row r="53" customFormat="false" ht="13.8" hidden="false" customHeight="false" outlineLevel="0" collapsed="false">
      <c r="A53" s="0"/>
      <c r="B53" s="0"/>
      <c r="D53" s="0"/>
      <c r="E53" s="0"/>
      <c r="F53" s="0"/>
    </row>
    <row r="54" customFormat="false" ht="13.8" hidden="false" customHeight="false" outlineLevel="0" collapsed="false">
      <c r="A54" s="0"/>
      <c r="B54" s="0"/>
      <c r="D54" s="0"/>
      <c r="E54" s="0"/>
      <c r="F54" s="0"/>
    </row>
    <row r="55" customFormat="false" ht="13.8" hidden="false" customHeight="false" outlineLevel="0" collapsed="false">
      <c r="A55" s="0"/>
      <c r="B55" s="0"/>
      <c r="D55" s="0"/>
      <c r="E55" s="0"/>
      <c r="F55" s="0"/>
    </row>
  </sheetData>
  <mergeCells count="2">
    <mergeCell ref="A2:B2"/>
    <mergeCell ref="I2:N2"/>
  </mergeCells>
  <conditionalFormatting sqref="A9:F50">
    <cfRule type="expression" priority="2" aboveAverage="0" equalAverage="0" bottom="0" percent="0" rank="0" text="" dxfId="0">
      <formula>IF(CODE(LEFT($F9,1))=0,TRUE())</formula>
    </cfRule>
    <cfRule type="expression" priority="3" aboveAverage="0" equalAverage="0" bottom="0" percent="0" rank="0" text="" dxfId="1">
      <formula>IF(OR(CODE(LEFT($F9,1))=84,CODE(LEFT($F9,1))=32),TRUE())</formula>
    </cfRule>
    <cfRule type="expression" priority="4" aboveAverage="0" equalAverage="0" bottom="0" percent="0" rank="0" text="" dxfId="1">
      <formula>IF(AND(CODE(LEFT($F8,1))=84,CODE(LEFT($F10,1))=0,CODE(LEFT($F9,1))&gt;48,CODE(LEFT($F9,1))&lt;58),TRUE())</formula>
    </cfRule>
    <cfRule type="expression" priority="5" aboveAverage="0" equalAverage="0" bottom="0" percent="0" rank="0" text="" dxfId="2">
      <formula>IF(AND(ISEVEN(ROW()),CODE(LEFT($F9,1))&gt;48,CODE(LEFT($F9,1))&lt;58),TRUE())</formula>
    </cfRule>
    <cfRule type="expression" priority="6" aboveAverage="0" equalAverage="0" bottom="0" percent="0" rank="0" text="" dxfId="3">
      <formula>IF(AND(ISODD(ROW()),CODE(LEFT($F9,1))&gt;48,CODE(LEFT($F9,1))&lt;58),TRUE())</formula>
    </cfRule>
  </conditionalFormatting>
  <dataValidations count="2">
    <dataValidation allowBlank="true" operator="equal" showDropDown="false" showErrorMessage="true" showInputMessage="false" sqref="C2" type="list">
      <formula1>"220,380"</formula1>
      <formula2>0</formula2>
    </dataValidation>
    <dataValidation allowBlank="true" operator="equal" showDropDown="false" showErrorMessage="true" showInputMessage="false" sqref="C9:C50" type="list">
      <formula1>IF(ISNUMBER(Sheet2!$H$1:$H$70),Sheet2!$C$1:$C$70,"")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L20" activeCellId="0" sqref="L20"/>
    </sheetView>
  </sheetViews>
  <sheetFormatPr defaultColWidth="11.2265625" defaultRowHeight="13.8" zeroHeight="false" outlineLevelRow="0" outlineLevelCol="0"/>
  <cols>
    <col collapsed="false" customWidth="true" hidden="false" outlineLevel="0" max="1" min="1" style="0" width="3.32"/>
    <col collapsed="false" customWidth="true" hidden="false" outlineLevel="0" max="2" min="2" style="0" width="7.26"/>
    <col collapsed="false" customWidth="true" hidden="false" outlineLevel="0" max="3" min="3" style="0" width="31.41"/>
    <col collapsed="false" customWidth="true" hidden="false" outlineLevel="0" max="4" min="4" style="0" width="3.32"/>
    <col collapsed="false" customWidth="true" hidden="false" outlineLevel="0" max="5" min="5" style="0" width="9.61"/>
    <col collapsed="false" customWidth="true" hidden="false" outlineLevel="0" max="7" min="7" style="0" width="4.31"/>
    <col collapsed="false" customWidth="true" hidden="false" outlineLevel="0" max="9" min="9" style="0" width="31.41"/>
    <col collapsed="false" customWidth="true" hidden="false" outlineLevel="0" max="11" min="11" style="0" width="79.56"/>
  </cols>
  <sheetData>
    <row r="1" s="7" customFormat="true" ht="13.8" hidden="false" customHeight="false" outlineLevel="0" collapsed="false">
      <c r="A1" s="17" t="n">
        <v>2</v>
      </c>
      <c r="B1" s="17" t="n">
        <v>279484</v>
      </c>
      <c r="C1" s="18" t="s">
        <v>9</v>
      </c>
      <c r="D1" s="17" t="n">
        <v>1</v>
      </c>
      <c r="E1" s="17" t="n">
        <v>85.99</v>
      </c>
      <c r="F1" s="0"/>
      <c r="G1" s="15" t="n">
        <v>220</v>
      </c>
      <c r="H1" s="15" t="str">
        <f aca="false">IF(OR(ISNUMBER(MATCH(C1,Sheet1!C$9:C$60,0)),G1&lt;&gt;Sheet1!$C$2),"",ROW())</f>
        <v/>
      </c>
      <c r="I1" s="0" t="str">
        <f aca="false">IF(AND(ISNUMBER(MATCH($C1,Sheet1!$C$9:$C$60,0)),$G1=Sheet1!$C$2),C1,"")</f>
        <v>ENCLOSURE;060X060X021CM;</v>
      </c>
      <c r="J1" s="0"/>
      <c r="K1" s="0"/>
      <c r="L1" s="0"/>
      <c r="M1" s="0"/>
      <c r="N1" s="0"/>
    </row>
    <row r="2" s="7" customFormat="true" ht="13.8" hidden="false" customHeight="false" outlineLevel="0" collapsed="false">
      <c r="A2" s="19" t="n">
        <v>3</v>
      </c>
      <c r="B2" s="17" t="n">
        <v>295902</v>
      </c>
      <c r="C2" s="18" t="s">
        <v>10</v>
      </c>
      <c r="D2" s="17" t="n">
        <v>4</v>
      </c>
      <c r="E2" s="17" t="n">
        <v>2.079</v>
      </c>
      <c r="F2" s="0"/>
      <c r="G2" s="15" t="n">
        <v>220</v>
      </c>
      <c r="H2" s="15" t="str">
        <f aca="false">IF(OR(ISNUMBER(MATCH(C2,Sheet1!C$9:C$60,0)),G2&lt;&gt;Sheet1!$C$2),"",ROW())</f>
        <v/>
      </c>
      <c r="I2" s="0" t="str">
        <f aca="false">IF(AND(ISNUMBER(MATCH($C2,Sheet1!$C$9:$C$60,0)),$G2=Sheet1!$C$2),C2,"")</f>
        <v>ENCLOSURE;MTG BRACKET KIT;</v>
      </c>
      <c r="J2" s="0"/>
      <c r="K2" s="0"/>
      <c r="L2" s="0"/>
      <c r="M2" s="0"/>
      <c r="N2" s="0"/>
    </row>
    <row r="3" s="7" customFormat="true" ht="13.8" hidden="false" customHeight="false" outlineLevel="0" collapsed="false">
      <c r="A3" s="17" t="n">
        <v>4</v>
      </c>
      <c r="B3" s="17" t="n">
        <v>307757</v>
      </c>
      <c r="C3" s="18" t="s">
        <v>11</v>
      </c>
      <c r="D3" s="17" t="n">
        <v>1</v>
      </c>
      <c r="E3" s="17" t="n">
        <v>17.52</v>
      </c>
      <c r="F3" s="0"/>
      <c r="G3" s="15" t="n">
        <v>220</v>
      </c>
      <c r="H3" s="15" t="str">
        <f aca="false">IF(OR(ISNUMBER(MATCH(C3,Sheet1!C$9:C$60,0)),G3&lt;&gt;Sheet1!$C$2),"",ROW())</f>
        <v/>
      </c>
      <c r="I3" s="0" t="str">
        <f aca="false">IF(AND(ISNUMBER(MATCH($C3,Sheet1!$C$9:$C$60,0)),$G3=Sheet1!$C$2),C3,"")</f>
        <v>MAIN SWITCH 25A 3 POS N</v>
      </c>
      <c r="J3" s="0"/>
      <c r="K3" s="0"/>
      <c r="L3" s="0"/>
      <c r="M3" s="0"/>
      <c r="N3" s="0"/>
    </row>
    <row r="4" s="7" customFormat="true" ht="13.8" hidden="false" customHeight="false" outlineLevel="0" collapsed="false">
      <c r="A4" s="17" t="n">
        <v>6</v>
      </c>
      <c r="B4" s="17" t="n">
        <v>308106</v>
      </c>
      <c r="C4" s="18" t="s">
        <v>12</v>
      </c>
      <c r="D4" s="17" t="n">
        <v>1</v>
      </c>
      <c r="E4" s="17" t="n">
        <v>10.61</v>
      </c>
      <c r="F4" s="0"/>
      <c r="G4" s="15" t="n">
        <v>220</v>
      </c>
      <c r="H4" s="15" t="str">
        <f aca="false">IF(OR(ISNUMBER(MATCH(C4,Sheet1!C$9:C$60,0)),G4&lt;&gt;Sheet1!$C$2),"",ROW())</f>
        <v/>
      </c>
      <c r="I4" s="0" t="str">
        <f aca="false">IF(AND(ISNUMBER(MATCH($C4,Sheet1!$C$9:$C$60,0)),$G4=Sheet1!$C$2),C4,"")</f>
        <v>BREAKER;1 POLE;4A</v>
      </c>
      <c r="J4" s="0"/>
      <c r="K4" s="0"/>
      <c r="L4" s="0"/>
      <c r="M4" s="0"/>
      <c r="N4" s="0"/>
    </row>
    <row r="5" s="7" customFormat="true" ht="13.8" hidden="false" customHeight="false" outlineLevel="0" collapsed="false">
      <c r="A5" s="19" t="n">
        <v>7</v>
      </c>
      <c r="B5" s="17" t="n">
        <v>308104</v>
      </c>
      <c r="C5" s="18" t="s">
        <v>8</v>
      </c>
      <c r="D5" s="17" t="n">
        <v>1</v>
      </c>
      <c r="E5" s="17" t="n">
        <v>10.61</v>
      </c>
      <c r="F5" s="0"/>
      <c r="G5" s="15" t="n">
        <v>220</v>
      </c>
      <c r="H5" s="15" t="str">
        <f aca="false">IF(OR(ISNUMBER(MATCH(C5,Sheet1!C$9:C$60,0)),G5&lt;&gt;Sheet1!$C$2),"",ROW())</f>
        <v/>
      </c>
      <c r="I5" s="0" t="str">
        <f aca="false">IF(AND(ISNUMBER(MATCH($C5,Sheet1!$C$9:$C$60,0)),$G5=Sheet1!$C$2),C5,"")</f>
        <v>BREAKER;1 POLE;2A;</v>
      </c>
      <c r="J5" s="0"/>
      <c r="K5" s="0"/>
      <c r="L5" s="0"/>
      <c r="M5" s="0"/>
      <c r="N5" s="0"/>
    </row>
    <row r="6" s="7" customFormat="true" ht="13.8" hidden="false" customHeight="false" outlineLevel="0" collapsed="false">
      <c r="A6" s="17" t="n">
        <v>8</v>
      </c>
      <c r="B6" s="17" t="n">
        <v>296952</v>
      </c>
      <c r="C6" s="18" t="s">
        <v>20</v>
      </c>
      <c r="D6" s="17" t="n">
        <v>1</v>
      </c>
      <c r="E6" s="17" t="n">
        <v>9.71</v>
      </c>
      <c r="F6" s="0"/>
      <c r="G6" s="15" t="n">
        <v>220</v>
      </c>
      <c r="H6" s="15" t="str">
        <f aca="false">IF(OR(ISNUMBER(MATCH(C6,Sheet1!C$9:C$60,0)),G6&lt;&gt;Sheet1!$C$2),"",ROW())</f>
        <v/>
      </c>
      <c r="I6" s="0" t="str">
        <f aca="false">IF(AND(ISNUMBER(MATCH($C6,Sheet1!$C$9:$C$60,0)),$G6=Sheet1!$C$2),C6,"")</f>
        <v>BREAKER;1 POLE;6A;</v>
      </c>
      <c r="J6" s="0"/>
      <c r="K6" s="0"/>
      <c r="L6" s="0"/>
      <c r="M6" s="0"/>
      <c r="N6" s="0"/>
    </row>
    <row r="7" s="7" customFormat="true" ht="13.8" hidden="false" customHeight="false" outlineLevel="0" collapsed="false">
      <c r="A7" s="17" t="n">
        <v>10</v>
      </c>
      <c r="B7" s="17" t="n">
        <v>7135</v>
      </c>
      <c r="C7" s="18" t="s">
        <v>21</v>
      </c>
      <c r="D7" s="17" t="n">
        <v>1</v>
      </c>
      <c r="E7" s="17" t="n">
        <v>138.4</v>
      </c>
      <c r="F7" s="0"/>
      <c r="G7" s="15" t="n">
        <v>220</v>
      </c>
      <c r="H7" s="15" t="str">
        <f aca="false">IF(OR(ISNUMBER(MATCH(C7,Sheet1!C$9:C$60,0)),G7&lt;&gt;Sheet1!$C$2),"",ROW())</f>
        <v/>
      </c>
      <c r="I7" s="0" t="str">
        <f aca="false">IF(AND(ISNUMBER(MATCH($C7,Sheet1!$C$9:$C$60,0)),$G7=Sheet1!$C$2),C7,"")</f>
        <v>POWER SUPPLY</v>
      </c>
      <c r="J7" s="0"/>
      <c r="K7" s="0"/>
      <c r="L7" s="0"/>
      <c r="M7" s="0"/>
      <c r="N7" s="0"/>
    </row>
    <row r="8" s="7" customFormat="true" ht="13.8" hidden="false" customHeight="false" outlineLevel="0" collapsed="false">
      <c r="A8" s="17" t="n">
        <v>12</v>
      </c>
      <c r="B8" s="17" t="n">
        <v>353021</v>
      </c>
      <c r="C8" s="18" t="s">
        <v>13</v>
      </c>
      <c r="D8" s="17" t="n">
        <v>1</v>
      </c>
      <c r="E8" s="17" t="n">
        <v>9.324</v>
      </c>
      <c r="F8" s="0"/>
      <c r="G8" s="15" t="n">
        <v>220</v>
      </c>
      <c r="H8" s="15" t="str">
        <f aca="false">IF(OR(ISNUMBER(MATCH(C8,Sheet1!C$9:C$60,0)),G8&lt;&gt;Sheet1!$C$2),"",ROW())</f>
        <v/>
      </c>
      <c r="I8" s="0" t="str">
        <f aca="false">IF(AND(ISNUMBER(MATCH($C8,Sheet1!$C$9:$C$60,0)),$G8=Sheet1!$C$2),C8,"")</f>
        <v>EM. STOP MUSHROOM PUSHBUTTON,</v>
      </c>
      <c r="J8" s="0"/>
      <c r="K8" s="0"/>
      <c r="L8" s="0"/>
      <c r="M8" s="0"/>
      <c r="N8" s="0"/>
    </row>
    <row r="9" s="7" customFormat="true" ht="13.8" hidden="false" customHeight="false" outlineLevel="0" collapsed="false">
      <c r="A9" s="19" t="n">
        <v>13</v>
      </c>
      <c r="B9" s="17" t="n">
        <v>353057</v>
      </c>
      <c r="C9" s="18" t="s">
        <v>14</v>
      </c>
      <c r="D9" s="17" t="n">
        <v>1</v>
      </c>
      <c r="E9" s="17" t="n">
        <v>4.998</v>
      </c>
      <c r="F9" s="0"/>
      <c r="G9" s="15" t="n">
        <v>220</v>
      </c>
      <c r="H9" s="15" t="str">
        <f aca="false">IF(OR(ISNUMBER(MATCH(C9,Sheet1!C$9:C$60,0)),G9&lt;&gt;Sheet1!$C$2),"",ROW())</f>
        <v/>
      </c>
      <c r="I9" s="0" t="str">
        <f aca="false">IF(AND(ISNUMBER(MATCH($C9,Sheet1!$C$9:$C$60,0)),$G9=Sheet1!$C$2),C9,"")</f>
        <v>CONTACT MODULE 2NC</v>
      </c>
      <c r="J9" s="0"/>
      <c r="K9" s="0"/>
      <c r="L9" s="0"/>
      <c r="M9" s="0"/>
      <c r="N9" s="0"/>
    </row>
    <row r="10" s="7" customFormat="true" ht="13.8" hidden="false" customHeight="false" outlineLevel="0" collapsed="false">
      <c r="A10" s="17" t="n">
        <v>14</v>
      </c>
      <c r="B10" s="17" t="n">
        <v>353041</v>
      </c>
      <c r="C10" s="18" t="s">
        <v>15</v>
      </c>
      <c r="D10" s="17" t="n">
        <v>3</v>
      </c>
      <c r="E10" s="17" t="n">
        <v>0.286</v>
      </c>
      <c r="F10" s="0"/>
      <c r="G10" s="15" t="n">
        <v>220</v>
      </c>
      <c r="H10" s="15" t="str">
        <f aca="false">IF(OR(ISNUMBER(MATCH(C10,Sheet1!C$9:C$60,0)),G10&lt;&gt;Sheet1!$C$2),"",ROW())</f>
        <v/>
      </c>
      <c r="I10" s="0" t="str">
        <f aca="false">IF(AND(ISNUMBER(MATCH($C10,Sheet1!$C$9:$C$60,0)),$G10=Sheet1!$C$2),C10,"")</f>
        <v>LABEL HOLDER</v>
      </c>
      <c r="J10" s="0"/>
      <c r="K10" s="0"/>
      <c r="L10" s="0"/>
      <c r="M10" s="0"/>
      <c r="N10" s="0"/>
    </row>
    <row r="11" s="7" customFormat="true" ht="13.8" hidden="false" customHeight="false" outlineLevel="0" collapsed="false">
      <c r="A11" s="19" t="n">
        <v>15</v>
      </c>
      <c r="B11" s="17" t="n">
        <v>353043</v>
      </c>
      <c r="C11" s="18" t="s">
        <v>16</v>
      </c>
      <c r="D11" s="17" t="n">
        <v>6</v>
      </c>
      <c r="E11" s="17" t="n">
        <v>0.2906</v>
      </c>
      <c r="F11" s="0"/>
      <c r="G11" s="15" t="n">
        <v>220</v>
      </c>
      <c r="H11" s="15" t="str">
        <f aca="false">IF(OR(ISNUMBER(MATCH(C11,Sheet1!C$9:C$60,0)),G11&lt;&gt;Sheet1!$C$2),"",ROW())</f>
        <v/>
      </c>
      <c r="I11" s="0" t="str">
        <f aca="false">IF(AND(ISNUMBER(MATCH($C11,Sheet1!$C$9:$C$60,0)),$G11=Sheet1!$C$2),C11,"")</f>
        <v>LABELING PLATE, SELF-ADHESIVE</v>
      </c>
      <c r="J11" s="0"/>
      <c r="K11" s="0"/>
      <c r="L11" s="0"/>
      <c r="M11" s="0"/>
      <c r="N11" s="0"/>
    </row>
    <row r="12" s="7" customFormat="true" ht="13.8" hidden="false" customHeight="false" outlineLevel="0" collapsed="false">
      <c r="A12" s="17" t="n">
        <v>16</v>
      </c>
      <c r="B12" s="17" t="n">
        <v>145157</v>
      </c>
      <c r="C12" s="18" t="s">
        <v>17</v>
      </c>
      <c r="D12" s="17" t="n">
        <v>1</v>
      </c>
      <c r="E12" s="17" t="n">
        <v>179.2</v>
      </c>
      <c r="F12" s="0"/>
      <c r="G12" s="15" t="n">
        <v>220</v>
      </c>
      <c r="H12" s="15" t="str">
        <f aca="false">IF(OR(ISNUMBER(MATCH(C12,Sheet1!C$9:C$60,0)),G12&lt;&gt;Sheet1!$C$2),"",ROW())</f>
        <v/>
      </c>
      <c r="I12" s="0" t="str">
        <f aca="false">IF(AND(ISNUMBER(MATCH($C12,Sheet1!$C$9:$C$60,0)),$G12=Sheet1!$C$2),C12,"")</f>
        <v>RELAY E-STOP</v>
      </c>
      <c r="J12" s="0"/>
      <c r="K12" s="0"/>
      <c r="L12" s="0"/>
      <c r="M12" s="0"/>
      <c r="N12" s="0"/>
    </row>
    <row r="13" s="7" customFormat="true" ht="13.8" hidden="false" customHeight="false" outlineLevel="0" collapsed="false">
      <c r="A13" s="17" t="n">
        <v>18</v>
      </c>
      <c r="B13" s="17" t="n">
        <v>143979</v>
      </c>
      <c r="C13" s="18" t="s">
        <v>18</v>
      </c>
      <c r="D13" s="17" t="n">
        <v>12</v>
      </c>
      <c r="E13" s="17" t="n">
        <v>3.41</v>
      </c>
      <c r="F13" s="0"/>
      <c r="G13" s="15" t="n">
        <v>220</v>
      </c>
      <c r="H13" s="15" t="str">
        <f aca="false">IF(OR(ISNUMBER(MATCH(C13,Sheet1!C$9:C$60,0)),G13&lt;&gt;Sheet1!$C$2),"",ROW())</f>
        <v/>
      </c>
      <c r="I13" s="0" t="str">
        <f aca="false">IF(AND(ISNUMBER(MATCH($C13,Sheet1!$C$9:$C$60,0)),$G13=Sheet1!$C$2),C13,"")</f>
        <v>ELECT.RELAY.</v>
      </c>
      <c r="J13" s="0"/>
      <c r="K13" s="0"/>
      <c r="L13" s="0"/>
      <c r="M13" s="0"/>
      <c r="N13" s="0"/>
    </row>
    <row r="14" s="7" customFormat="true" ht="13.8" hidden="false" customHeight="false" outlineLevel="0" collapsed="false">
      <c r="A14" s="19" t="n">
        <v>19</v>
      </c>
      <c r="B14" s="17" t="n">
        <v>276859</v>
      </c>
      <c r="C14" s="18" t="s">
        <v>22</v>
      </c>
      <c r="D14" s="17" t="n">
        <v>12</v>
      </c>
      <c r="E14" s="17" t="n">
        <v>1.079</v>
      </c>
      <c r="F14" s="0"/>
      <c r="G14" s="15" t="n">
        <v>220</v>
      </c>
      <c r="H14" s="15" t="str">
        <f aca="false">IF(OR(ISNUMBER(MATCH(C14,Sheet1!C$9:C$60,0)),G14&lt;&gt;Sheet1!$C$2),"",ROW())</f>
        <v/>
      </c>
      <c r="I14" s="0" t="str">
        <f aca="false">IF(AND(ISNUMBER(MATCH($C14,Sheet1!$C$9:$C$60,0)),$G14=Sheet1!$C$2),C14,"")</f>
        <v>SUPPRESSOR- SCHRACK</v>
      </c>
      <c r="J14" s="0"/>
      <c r="K14" s="0"/>
      <c r="L14" s="0"/>
      <c r="M14" s="0"/>
      <c r="N14" s="0"/>
    </row>
    <row r="15" s="7" customFormat="true" ht="13.8" hidden="false" customHeight="false" outlineLevel="0" collapsed="false">
      <c r="A15" s="17" t="n">
        <v>20</v>
      </c>
      <c r="B15" s="17" t="n">
        <v>287147</v>
      </c>
      <c r="C15" s="18" t="s">
        <v>19</v>
      </c>
      <c r="D15" s="17" t="n">
        <v>12</v>
      </c>
      <c r="E15" s="17" t="n">
        <v>7.1</v>
      </c>
      <c r="F15" s="0"/>
      <c r="G15" s="15" t="n">
        <v>220</v>
      </c>
      <c r="H15" s="15" t="str">
        <f aca="false">IF(OR(ISNUMBER(MATCH(C15,Sheet1!C$9:C$60,0)),G15&lt;&gt;Sheet1!$C$2),"",ROW())</f>
        <v/>
      </c>
      <c r="I15" s="0" t="str">
        <f aca="false">IF(AND(ISNUMBER(MATCH($C15,Sheet1!$C$9:$C$60,0)),$G15=Sheet1!$C$2),C15,"")</f>
        <v>RELAY SOCKET BASE 14 PIN</v>
      </c>
      <c r="J15" s="0"/>
      <c r="K15" s="0"/>
      <c r="L15" s="0"/>
      <c r="M15" s="0"/>
      <c r="N15" s="0"/>
    </row>
    <row r="16" s="7" customFormat="true" ht="13.8" hidden="false" customHeight="false" outlineLevel="0" collapsed="false">
      <c r="A16" s="19" t="n">
        <v>21</v>
      </c>
      <c r="B16" s="17" t="n">
        <v>287146</v>
      </c>
      <c r="C16" s="18" t="s">
        <v>18</v>
      </c>
      <c r="D16" s="17"/>
      <c r="E16" s="17" t="n">
        <v>5.53</v>
      </c>
      <c r="F16" s="0"/>
      <c r="G16" s="15" t="n">
        <v>220</v>
      </c>
      <c r="H16" s="15" t="str">
        <f aca="false">IF(OR(ISNUMBER(MATCH(C16,Sheet1!C$9:C$60,0)),G16&lt;&gt;Sheet1!$C$2),"",ROW())</f>
        <v/>
      </c>
      <c r="I16" s="0" t="str">
        <f aca="false">IF(AND(ISNUMBER(MATCH($C16,Sheet1!$C$9:$C$60,0)),$G16=Sheet1!$C$2),C16,"")</f>
        <v>ELECT.RELAY.</v>
      </c>
      <c r="J16" s="0"/>
      <c r="K16" s="0"/>
      <c r="L16" s="0"/>
      <c r="M16" s="0"/>
      <c r="N16" s="0"/>
    </row>
    <row r="17" s="7" customFormat="true" ht="13.8" hidden="false" customHeight="false" outlineLevel="0" collapsed="false">
      <c r="A17" s="19" t="n">
        <v>23</v>
      </c>
      <c r="B17" s="17" t="n">
        <v>143981</v>
      </c>
      <c r="C17" s="18" t="s">
        <v>23</v>
      </c>
      <c r="D17" s="17" t="n">
        <v>40</v>
      </c>
      <c r="E17" s="17" t="n">
        <v>0.5166</v>
      </c>
      <c r="F17" s="0"/>
      <c r="G17" s="15" t="n">
        <v>220</v>
      </c>
      <c r="H17" s="15" t="str">
        <f aca="false">IF(OR(ISNUMBER(MATCH(C17,Sheet1!C$9:C$60,0)),G17&lt;&gt;Sheet1!$C$2),"",ROW())</f>
        <v/>
      </c>
      <c r="I17" s="0" t="str">
        <f aca="false">IF(AND(ISNUMBER(MATCH($C17,Sheet1!$C$9:$C$60,0)),$G17=Sheet1!$C$2),C17,"")</f>
        <v>TERMINAL BLOCK 0.5-4MM2 2,5ZDU</v>
      </c>
      <c r="J17" s="0"/>
      <c r="K17" s="0"/>
      <c r="L17" s="0"/>
      <c r="M17" s="0"/>
      <c r="N17" s="0"/>
    </row>
    <row r="18" s="7" customFormat="true" ht="13.8" hidden="false" customHeight="false" outlineLevel="0" collapsed="false">
      <c r="A18" s="17" t="n">
        <v>24</v>
      </c>
      <c r="B18" s="17" t="n">
        <v>293545</v>
      </c>
      <c r="C18" s="18" t="s">
        <v>24</v>
      </c>
      <c r="D18" s="17" t="n">
        <v>6</v>
      </c>
      <c r="E18" s="17" t="n">
        <v>0.2467</v>
      </c>
      <c r="F18" s="0"/>
      <c r="G18" s="15" t="n">
        <v>220</v>
      </c>
      <c r="H18" s="15" t="str">
        <f aca="false">IF(OR(ISNUMBER(MATCH(C18,Sheet1!C$9:C$60,0)),G18&lt;&gt;Sheet1!$C$2),"",ROW())</f>
        <v/>
      </c>
      <c r="I18" s="0" t="str">
        <f aca="false">IF(AND(ISNUMBER(MATCH($C18,Sheet1!$C$9:$C$60,0)),$G18=Sheet1!$C$2),C18,"")</f>
        <v>END PLATE ZAP / TW1;1608740000</v>
      </c>
      <c r="J18" s="0"/>
      <c r="K18" s="0"/>
      <c r="L18" s="0"/>
      <c r="M18" s="0"/>
      <c r="N18" s="0"/>
    </row>
    <row r="19" s="7" customFormat="true" ht="13.8" hidden="false" customHeight="false" outlineLevel="0" collapsed="false">
      <c r="A19" s="19" t="n">
        <v>25</v>
      </c>
      <c r="B19" s="17" t="n">
        <v>293541</v>
      </c>
      <c r="C19" s="18" t="s">
        <v>25</v>
      </c>
      <c r="D19" s="17" t="n">
        <v>7</v>
      </c>
      <c r="E19" s="17" t="n">
        <v>0.3321</v>
      </c>
      <c r="F19" s="0"/>
      <c r="G19" s="15" t="n">
        <v>220</v>
      </c>
      <c r="H19" s="15" t="str">
        <f aca="false">IF(OR(ISNUMBER(MATCH(C19,Sheet1!C$9:C$60,0)),G19&lt;&gt;Sheet1!$C$2),"",ROW())</f>
        <v/>
      </c>
      <c r="I19" s="0" t="str">
        <f aca="false">IF(AND(ISNUMBER(MATCH($C19,Sheet1!$C$9:$C$60,0)),$G19=Sheet1!$C$2),C19,"")</f>
        <v>EWK1 TERMINAL END BRACKET</v>
      </c>
      <c r="J19" s="0"/>
      <c r="K19" s="0"/>
      <c r="L19" s="0"/>
      <c r="M19" s="0"/>
      <c r="N19" s="0"/>
    </row>
    <row r="20" s="7" customFormat="true" ht="13.8" hidden="false" customHeight="false" outlineLevel="0" collapsed="false">
      <c r="A20" s="17" t="n">
        <v>26</v>
      </c>
      <c r="B20" s="17" t="n">
        <v>293814</v>
      </c>
      <c r="C20" s="18" t="s">
        <v>26</v>
      </c>
      <c r="D20" s="17" t="n">
        <v>2</v>
      </c>
      <c r="E20" s="17" t="n">
        <v>0.5166</v>
      </c>
      <c r="F20" s="0"/>
      <c r="G20" s="15" t="n">
        <v>220</v>
      </c>
      <c r="H20" s="15" t="str">
        <f aca="false">IF(OR(ISNUMBER(MATCH(C20,Sheet1!C$9:C$60,0)),G20&lt;&gt;Sheet1!$C$2),"",ROW())</f>
        <v/>
      </c>
      <c r="I20" s="0" t="str">
        <f aca="false">IF(AND(ISNUMBER(MATCH($C20,Sheet1!$C$9:$C$60,0)),$G20=Sheet1!$C$2),C20,"")</f>
        <v>TERMINAL,BLU 0.5-4MM2,ZDU2.5</v>
      </c>
      <c r="J20" s="0"/>
      <c r="K20" s="0"/>
      <c r="L20" s="0"/>
      <c r="M20" s="0"/>
      <c r="N20" s="0"/>
    </row>
    <row r="21" s="7" customFormat="true" ht="13.8" hidden="false" customHeight="false" outlineLevel="0" collapsed="false">
      <c r="A21" s="19" t="n">
        <v>27</v>
      </c>
      <c r="B21" s="17" t="n">
        <v>143974</v>
      </c>
      <c r="C21" s="18" t="s">
        <v>28</v>
      </c>
      <c r="D21" s="17" t="n">
        <v>6</v>
      </c>
      <c r="E21" s="17" t="n">
        <v>1.803</v>
      </c>
      <c r="F21" s="0"/>
      <c r="G21" s="15" t="n">
        <v>220</v>
      </c>
      <c r="H21" s="15" t="str">
        <f aca="false">IF(OR(ISNUMBER(MATCH(C21,Sheet1!C$9:C$60,0)),G21&lt;&gt;Sheet1!$C$2),"",ROW())</f>
        <v/>
      </c>
      <c r="I21" s="0" t="str">
        <f aca="false">IF(AND(ISNUMBER(MATCH($C21,Sheet1!$C$9:$C$60,0)),$G21=Sheet1!$C$2),C21,"")</f>
        <v>EARTH TERMINAL ZPE 2,5</v>
      </c>
      <c r="J21" s="0"/>
      <c r="K21" s="0"/>
      <c r="L21" s="0"/>
      <c r="M21" s="0"/>
      <c r="N21" s="0"/>
    </row>
    <row r="22" s="7" customFormat="true" ht="13.8" hidden="false" customHeight="false" outlineLevel="0" collapsed="false">
      <c r="A22" s="17" t="n">
        <v>28</v>
      </c>
      <c r="B22" s="17" t="n">
        <v>293901</v>
      </c>
      <c r="C22" s="18" t="s">
        <v>27</v>
      </c>
      <c r="D22" s="17" t="n">
        <v>6</v>
      </c>
      <c r="E22" s="17" t="n">
        <v>1.191</v>
      </c>
      <c r="F22" s="0"/>
      <c r="G22" s="15" t="n">
        <v>220</v>
      </c>
      <c r="H22" s="15" t="str">
        <f aca="false">IF(OR(ISNUMBER(MATCH(C22,Sheet1!C$9:C$60,0)),G22&lt;&gt;Sheet1!$C$2),"",ROW())</f>
        <v/>
      </c>
      <c r="I22" s="0" t="str">
        <f aca="false">IF(AND(ISNUMBER(MATCH($C22,Sheet1!$C$9:$C$60,0)),$G22=Sheet1!$C$2),C22,"")</f>
        <v>E507 MARKING STRIP</v>
      </c>
      <c r="J22" s="0"/>
      <c r="K22" s="0"/>
      <c r="L22" s="0"/>
      <c r="M22" s="0"/>
      <c r="N22" s="0"/>
    </row>
    <row r="23" s="7" customFormat="true" ht="13.8" hidden="false" customHeight="false" outlineLevel="0" collapsed="false">
      <c r="A23" s="19" t="n">
        <v>29</v>
      </c>
      <c r="B23" s="17" t="n">
        <v>293818</v>
      </c>
      <c r="C23" s="18" t="s">
        <v>29</v>
      </c>
      <c r="D23" s="17" t="n">
        <v>6</v>
      </c>
      <c r="E23" s="17" t="n">
        <v>0.1773</v>
      </c>
      <c r="F23" s="0"/>
      <c r="G23" s="15" t="n">
        <v>220</v>
      </c>
      <c r="H23" s="15" t="str">
        <f aca="false">IF(OR(ISNUMBER(MATCH(C23,Sheet1!C$9:C$60,0)),G23&lt;&gt;Sheet1!$C$2),"",ROW())</f>
        <v/>
      </c>
      <c r="I23" s="0" t="str">
        <f aca="false">IF(AND(ISNUMBER(MATCH($C23,Sheet1!$C$9:$C$60,0)),$G23=Sheet1!$C$2),C23,"")</f>
        <v>TERMINAL, GROUP CARRIER,SCHT 7</v>
      </c>
      <c r="J23" s="0"/>
      <c r="K23" s="0"/>
      <c r="L23" s="0"/>
      <c r="M23" s="0"/>
      <c r="N23" s="0"/>
    </row>
    <row r="24" s="7" customFormat="true" ht="13.8" hidden="false" customHeight="false" outlineLevel="0" collapsed="false">
      <c r="A24" s="19" t="n">
        <v>31</v>
      </c>
      <c r="B24" s="17" t="n">
        <v>143981</v>
      </c>
      <c r="C24" s="18" t="s">
        <v>23</v>
      </c>
      <c r="D24" s="17" t="n">
        <v>3</v>
      </c>
      <c r="E24" s="17" t="n">
        <v>0.5166</v>
      </c>
      <c r="F24" s="0"/>
      <c r="G24" s="15" t="n">
        <v>220</v>
      </c>
      <c r="H24" s="15" t="str">
        <f aca="false">IF(OR(ISNUMBER(MATCH(C24,Sheet1!C$9:C$60,0)),G24&lt;&gt;Sheet1!$C$2),"",ROW())</f>
        <v/>
      </c>
      <c r="I24" s="0" t="str">
        <f aca="false">IF(AND(ISNUMBER(MATCH($C24,Sheet1!$C$9:$C$60,0)),$G24=Sheet1!$C$2),C24,"")</f>
        <v>TERMINAL BLOCK 0.5-4MM2 2,5ZDU</v>
      </c>
      <c r="J24" s="0"/>
      <c r="K24" s="0"/>
      <c r="L24" s="0"/>
      <c r="M24" s="0"/>
      <c r="N24" s="0"/>
    </row>
    <row r="25" s="7" customFormat="true" ht="13.8" hidden="false" customHeight="false" outlineLevel="0" collapsed="false">
      <c r="A25" s="19" t="n">
        <v>33</v>
      </c>
      <c r="B25" s="17" t="n">
        <v>278334</v>
      </c>
      <c r="C25" s="18" t="s">
        <v>30</v>
      </c>
      <c r="D25" s="17" t="n">
        <v>5</v>
      </c>
      <c r="E25" s="17" t="n">
        <v>0.21</v>
      </c>
      <c r="F25" s="0"/>
      <c r="G25" s="15" t="n">
        <v>220</v>
      </c>
      <c r="H25" s="15" t="str">
        <f aca="false">IF(OR(ISNUMBER(MATCH(C25,Sheet1!C$9:C$60,0)),G25&lt;&gt;Sheet1!$C$2),"",ROW())</f>
        <v/>
      </c>
      <c r="I25" s="0" t="str">
        <f aca="false">IF(AND(ISNUMBER(MATCH($C25,Sheet1!$C$9:$C$60,0)),$G25=Sheet1!$C$2),C25,"")</f>
        <v>CABLE GLAND;PLASTIC;SKINTOP</v>
      </c>
      <c r="J25" s="0"/>
      <c r="K25" s="0"/>
      <c r="L25" s="0"/>
      <c r="M25" s="0"/>
      <c r="N25" s="0"/>
    </row>
    <row r="26" s="7" customFormat="true" ht="13.8" hidden="false" customHeight="false" outlineLevel="0" collapsed="false">
      <c r="A26" s="17" t="n">
        <v>34</v>
      </c>
      <c r="B26" s="17" t="n">
        <v>278335</v>
      </c>
      <c r="C26" s="18" t="s">
        <v>30</v>
      </c>
      <c r="D26" s="17" t="n">
        <v>1</v>
      </c>
      <c r="E26" s="17" t="n">
        <v>0.32</v>
      </c>
      <c r="F26" s="0"/>
      <c r="G26" s="15" t="n">
        <v>220</v>
      </c>
      <c r="H26" s="15" t="str">
        <f aca="false">IF(OR(ISNUMBER(MATCH(C26,Sheet1!C$9:C$60,0)),G26&lt;&gt;Sheet1!$C$2),"",ROW())</f>
        <v/>
      </c>
      <c r="I26" s="0" t="str">
        <f aca="false">IF(AND(ISNUMBER(MATCH($C26,Sheet1!$C$9:$C$60,0)),$G26=Sheet1!$C$2),C26,"")</f>
        <v>CABLE GLAND;PLASTIC;SKINTOP</v>
      </c>
      <c r="J26" s="0"/>
      <c r="K26" s="0"/>
      <c r="L26" s="0"/>
      <c r="M26" s="0"/>
      <c r="N26" s="0"/>
    </row>
    <row r="27" s="7" customFormat="true" ht="13.8" hidden="false" customHeight="false" outlineLevel="0" collapsed="false">
      <c r="A27" s="17" t="n">
        <v>36</v>
      </c>
      <c r="B27" s="17" t="n">
        <v>338533</v>
      </c>
      <c r="C27" s="18" t="s">
        <v>31</v>
      </c>
      <c r="D27" s="17" t="n">
        <v>1</v>
      </c>
      <c r="E27" s="17" t="n">
        <v>1356.9</v>
      </c>
      <c r="F27" s="0"/>
      <c r="G27" s="15" t="n">
        <v>220</v>
      </c>
      <c r="H27" s="15" t="str">
        <f aca="false">IF(OR(ISNUMBER(MATCH(C27,Sheet1!C$9:C$60,0)),G27&lt;&gt;Sheet1!$C$2),"",ROW())</f>
        <v/>
      </c>
      <c r="I27" s="0" t="str">
        <f aca="false">IF(AND(ISNUMBER(MATCH($C27,Sheet1!$C$9:$C$60,0)),$G27=Sheet1!$C$2),C27,"")</f>
        <v>SPEEDAC IQ KIT #4;PANEL MOUNT</v>
      </c>
      <c r="J27" s="0"/>
      <c r="K27" s="0"/>
      <c r="L27" s="0"/>
      <c r="M27" s="0"/>
      <c r="N27" s="0"/>
    </row>
    <row r="28" s="7" customFormat="true" ht="13.8" hidden="false" customHeight="false" outlineLevel="0" collapsed="false">
      <c r="A28" s="19" t="n">
        <v>37</v>
      </c>
      <c r="B28" s="17" t="n">
        <v>145055</v>
      </c>
      <c r="C28" s="18" t="s">
        <v>32</v>
      </c>
      <c r="D28" s="17" t="n">
        <v>4</v>
      </c>
      <c r="E28" s="17" t="n">
        <v>12.71</v>
      </c>
      <c r="F28" s="0"/>
      <c r="G28" s="15" t="n">
        <v>220</v>
      </c>
      <c r="H28" s="15" t="str">
        <f aca="false">IF(OR(ISNUMBER(MATCH(C28,Sheet1!C$9:C$60,0)),G28&lt;&gt;Sheet1!$C$2),"",ROW())</f>
        <v/>
      </c>
      <c r="I28" s="0" t="str">
        <f aca="false">IF(AND(ISNUMBER(MATCH($C28,Sheet1!$C$9:$C$60,0)),$G28=Sheet1!$C$2),C28,"")</f>
        <v>RELAY CONTACT 24VDC</v>
      </c>
      <c r="J28" s="0"/>
      <c r="K28" s="0"/>
      <c r="L28" s="0"/>
      <c r="M28" s="0"/>
      <c r="N28" s="0"/>
    </row>
    <row r="29" s="7" customFormat="true" ht="13.8" hidden="false" customHeight="false" outlineLevel="0" collapsed="false">
      <c r="A29" s="19" t="n">
        <v>39</v>
      </c>
      <c r="B29" s="17" t="n">
        <v>353015</v>
      </c>
      <c r="C29" s="18" t="s">
        <v>36</v>
      </c>
      <c r="D29" s="17" t="n">
        <v>1</v>
      </c>
      <c r="E29" s="17" t="n">
        <v>3.1626</v>
      </c>
      <c r="F29" s="0"/>
      <c r="G29" s="15" t="n">
        <v>220</v>
      </c>
      <c r="H29" s="15" t="n">
        <f aca="false">IF(OR(ISNUMBER(MATCH(C29,Sheet1!C$9:C$60,0)),G29&lt;&gt;Sheet1!$C$2),"",ROW())</f>
        <v>29</v>
      </c>
      <c r="I29" s="0" t="str">
        <f aca="false">IF(AND(ISNUMBER(MATCH($C29,Sheet1!$C$9:$C$60,0)),$G29=Sheet1!$C$2),C29,"")</f>
        <v/>
      </c>
      <c r="J29" s="0"/>
      <c r="K29" s="0"/>
      <c r="L29" s="0"/>
      <c r="M29" s="0"/>
      <c r="N29" s="0"/>
    </row>
    <row r="30" s="7" customFormat="true" ht="13.8" hidden="false" customHeight="false" outlineLevel="0" collapsed="false">
      <c r="A30" s="17" t="n">
        <v>40</v>
      </c>
      <c r="B30" s="17" t="n">
        <v>353035</v>
      </c>
      <c r="C30" s="18" t="s">
        <v>37</v>
      </c>
      <c r="D30" s="17" t="n">
        <v>1</v>
      </c>
      <c r="E30" s="17" t="n">
        <v>1.8984</v>
      </c>
      <c r="F30" s="0"/>
      <c r="G30" s="15" t="n">
        <v>220</v>
      </c>
      <c r="H30" s="15" t="n">
        <f aca="false">IF(OR(ISNUMBER(MATCH(C30,Sheet1!C$9:C$60,0)),G30&lt;&gt;Sheet1!$C$2),"",ROW())</f>
        <v>30</v>
      </c>
      <c r="I30" s="0" t="str">
        <f aca="false">IF(AND(ISNUMBER(MATCH($C30,Sheet1!$C$9:$C$60,0)),$G30=Sheet1!$C$2),C30,"")</f>
        <v/>
      </c>
      <c r="J30" s="0"/>
      <c r="K30" s="0"/>
      <c r="L30" s="0"/>
      <c r="M30" s="0"/>
      <c r="N30" s="0"/>
    </row>
    <row r="31" s="7" customFormat="true" ht="13.8" hidden="false" customHeight="false" outlineLevel="0" collapsed="false">
      <c r="A31" s="19" t="n">
        <v>41</v>
      </c>
      <c r="B31" s="17" t="n">
        <v>353042</v>
      </c>
      <c r="C31" s="18" t="s">
        <v>34</v>
      </c>
      <c r="D31" s="17" t="n">
        <v>1</v>
      </c>
      <c r="E31" s="17" t="n">
        <v>1.5834</v>
      </c>
      <c r="F31" s="0"/>
      <c r="G31" s="15" t="n">
        <v>220</v>
      </c>
      <c r="H31" s="15" t="str">
        <f aca="false">IF(OR(ISNUMBER(MATCH(C31,Sheet1!C$9:C$60,0)),G31&lt;&gt;Sheet1!$C$2),"",ROW())</f>
        <v/>
      </c>
      <c r="I31" s="0" t="str">
        <f aca="false">IF(AND(ISNUMBER(MATCH($C31,Sheet1!$C$9:$C$60,0)),$G31=Sheet1!$C$2),C31,"")</f>
        <v>EMERGENCY STOP BACKING PLATE,</v>
      </c>
      <c r="J31" s="0"/>
      <c r="K31" s="0"/>
      <c r="L31" s="0"/>
      <c r="M31" s="0"/>
      <c r="N31" s="0"/>
    </row>
    <row r="32" s="7" customFormat="true" ht="13.8" hidden="false" customHeight="false" outlineLevel="0" collapsed="false">
      <c r="A32" s="17" t="n">
        <v>42</v>
      </c>
      <c r="B32" s="17" t="n">
        <v>145152</v>
      </c>
      <c r="C32" s="18" t="s">
        <v>38</v>
      </c>
      <c r="D32" s="17" t="n">
        <v>1</v>
      </c>
      <c r="E32" s="17" t="n">
        <v>108</v>
      </c>
      <c r="F32" s="0"/>
      <c r="G32" s="15" t="n">
        <v>220</v>
      </c>
      <c r="H32" s="15" t="n">
        <f aca="false">IF(OR(ISNUMBER(MATCH(C32,Sheet1!C$9:C$60,0)),G32&lt;&gt;Sheet1!$C$2),"",ROW())</f>
        <v>32</v>
      </c>
      <c r="I32" s="0" t="str">
        <f aca="false">IF(AND(ISNUMBER(MATCH($C32,Sheet1!$C$9:$C$60,0)),$G32=Sheet1!$C$2),C32,"")</f>
        <v/>
      </c>
      <c r="J32" s="0"/>
      <c r="K32" s="0"/>
      <c r="L32" s="0"/>
      <c r="M32" s="0"/>
      <c r="N32" s="0"/>
    </row>
    <row r="33" s="7" customFormat="true" ht="13.8" hidden="false" customHeight="false" outlineLevel="0" collapsed="false">
      <c r="A33" s="19" t="n">
        <v>43</v>
      </c>
      <c r="B33" s="17" t="n">
        <v>287681</v>
      </c>
      <c r="C33" s="18" t="s">
        <v>35</v>
      </c>
      <c r="D33" s="17"/>
      <c r="E33" s="17" t="n">
        <v>0.0127</v>
      </c>
      <c r="F33" s="0"/>
      <c r="G33" s="15" t="n">
        <v>220</v>
      </c>
      <c r="H33" s="15" t="str">
        <f aca="false">IF(OR(ISNUMBER(MATCH(C33,Sheet1!C$9:C$60,0)),G33&lt;&gt;Sheet1!$C$2),"",ROW())</f>
        <v/>
      </c>
      <c r="I33" s="0" t="str">
        <f aca="false">IF(AND(ISNUMBER(MATCH($C33,Sheet1!$C$9:$C$60,0)),$G33=Sheet1!$C$2),C33,"")</f>
        <v>MACHINE NUMBER PLATE</v>
      </c>
      <c r="J33" s="0"/>
      <c r="K33" s="0"/>
      <c r="L33" s="0"/>
      <c r="M33" s="0"/>
      <c r="N33" s="0"/>
    </row>
    <row r="34" s="7" customFormat="true" ht="13.8" hidden="false" customHeight="false" outlineLevel="0" collapsed="false">
      <c r="A34" s="17" t="n">
        <v>44</v>
      </c>
      <c r="B34" s="17" t="n">
        <v>291933</v>
      </c>
      <c r="C34" s="18" t="s">
        <v>33</v>
      </c>
      <c r="D34" s="17"/>
      <c r="E34" s="17" t="n">
        <v>4.75</v>
      </c>
      <c r="F34" s="0"/>
      <c r="G34" s="15" t="n">
        <v>220</v>
      </c>
      <c r="H34" s="15" t="str">
        <f aca="false">IF(OR(ISNUMBER(MATCH(C34,Sheet1!C$9:C$60,0)),G34&lt;&gt;Sheet1!$C$2),"",ROW())</f>
        <v/>
      </c>
      <c r="I34" s="0" t="str">
        <f aca="false">IF(AND(ISNUMBER(MATCH($C34,Sheet1!$C$9:$C$60,0)),$G34=Sheet1!$C$2),C34,"")</f>
        <v>WARNING LABEL WIRING 85X30MM</v>
      </c>
      <c r="J34" s="0"/>
      <c r="K34" s="0"/>
      <c r="L34" s="0"/>
      <c r="M34" s="0"/>
      <c r="N34" s="0"/>
    </row>
    <row r="35" s="7" customFormat="true" ht="13.8" hidden="false" customHeight="false" outlineLevel="0" collapsed="false">
      <c r="A35" s="19" t="n">
        <v>45</v>
      </c>
      <c r="B35" s="17" t="n">
        <v>277762</v>
      </c>
      <c r="C35" s="18" t="s">
        <v>39</v>
      </c>
      <c r="D35" s="17"/>
      <c r="E35" s="17" t="n">
        <v>12.8</v>
      </c>
      <c r="F35" s="0"/>
      <c r="G35" s="15" t="n">
        <v>220</v>
      </c>
      <c r="H35" s="15" t="n">
        <f aca="false">IF(OR(ISNUMBER(MATCH(C35,Sheet1!C$9:C$60,0)),G35&lt;&gt;Sheet1!$C$2),"",ROW())</f>
        <v>35</v>
      </c>
      <c r="I35" s="0" t="str">
        <f aca="false">IF(AND(ISNUMBER(MATCH($C35,Sheet1!$C$9:$C$60,0)),$G35=Sheet1!$C$2),C35,"")</f>
        <v/>
      </c>
      <c r="J35" s="0"/>
      <c r="K35" s="0"/>
      <c r="L35" s="0"/>
      <c r="M35" s="0"/>
      <c r="N35" s="0"/>
    </row>
    <row r="36" customFormat="false" ht="13.8" hidden="false" customHeight="false" outlineLevel="0" collapsed="false">
      <c r="A36" s="17" t="n">
        <v>2</v>
      </c>
      <c r="B36" s="17" t="n">
        <v>279484</v>
      </c>
      <c r="C36" s="18" t="s">
        <v>9</v>
      </c>
      <c r="D36" s="17" t="n">
        <v>1</v>
      </c>
      <c r="E36" s="20" t="s">
        <v>40</v>
      </c>
      <c r="G36" s="15" t="n">
        <v>380</v>
      </c>
      <c r="H36" s="15" t="str">
        <f aca="false">IF(OR(ISNUMBER(MATCH(C36,Sheet1!C$9:C$60,0)),G36&lt;&gt;Sheet1!$C$2),"",ROW())</f>
        <v/>
      </c>
      <c r="I36" s="0" t="str">
        <f aca="false">IF(AND(ISNUMBER(MATCH($C36,Sheet1!$C$9:$C$60,0)),$G36=Sheet1!$C$2),C36,"")</f>
        <v/>
      </c>
    </row>
    <row r="37" customFormat="false" ht="13.8" hidden="false" customHeight="false" outlineLevel="0" collapsed="false">
      <c r="A37" s="19" t="n">
        <v>3</v>
      </c>
      <c r="B37" s="17" t="n">
        <v>295902</v>
      </c>
      <c r="C37" s="18" t="s">
        <v>10</v>
      </c>
      <c r="D37" s="17" t="n">
        <v>4</v>
      </c>
      <c r="E37" s="20" t="s">
        <v>41</v>
      </c>
      <c r="G37" s="15" t="n">
        <v>380</v>
      </c>
      <c r="H37" s="15" t="str">
        <f aca="false">IF(OR(ISNUMBER(MATCH(C37,Sheet1!C$9:C$60,0)),G37&lt;&gt;Sheet1!$C$2),"",ROW())</f>
        <v/>
      </c>
      <c r="I37" s="0" t="str">
        <f aca="false">IF(AND(ISNUMBER(MATCH($C37,Sheet1!$C$9:$C$60,0)),$G37=Sheet1!$C$2),C37,"")</f>
        <v/>
      </c>
    </row>
    <row r="38" customFormat="false" ht="13.8" hidden="false" customHeight="false" outlineLevel="0" collapsed="false">
      <c r="A38" s="17" t="n">
        <v>4</v>
      </c>
      <c r="B38" s="17" t="n">
        <v>307757</v>
      </c>
      <c r="C38" s="18" t="s">
        <v>11</v>
      </c>
      <c r="D38" s="17" t="n">
        <v>1</v>
      </c>
      <c r="E38" s="20" t="s">
        <v>42</v>
      </c>
      <c r="G38" s="15" t="n">
        <v>380</v>
      </c>
      <c r="H38" s="15" t="str">
        <f aca="false">IF(OR(ISNUMBER(MATCH(C38,Sheet1!C$9:C$60,0)),G38&lt;&gt;Sheet1!$C$2),"",ROW())</f>
        <v/>
      </c>
      <c r="I38" s="0" t="str">
        <f aca="false">IF(AND(ISNUMBER(MATCH($C38,Sheet1!$C$9:$C$60,0)),$G38=Sheet1!$C$2),C38,"")</f>
        <v/>
      </c>
    </row>
    <row r="39" customFormat="false" ht="13.8" hidden="false" customHeight="false" outlineLevel="0" collapsed="false">
      <c r="A39" s="17" t="n">
        <v>6</v>
      </c>
      <c r="B39" s="17" t="n">
        <v>308106</v>
      </c>
      <c r="C39" s="18" t="s">
        <v>12</v>
      </c>
      <c r="D39" s="17" t="n">
        <v>1</v>
      </c>
      <c r="E39" s="20" t="s">
        <v>43</v>
      </c>
      <c r="G39" s="15" t="n">
        <v>380</v>
      </c>
      <c r="H39" s="15" t="str">
        <f aca="false">IF(OR(ISNUMBER(MATCH(C39,Sheet1!C$9:C$60,0)),G39&lt;&gt;Sheet1!$C$2),"",ROW())</f>
        <v/>
      </c>
      <c r="I39" s="0" t="str">
        <f aca="false">IF(AND(ISNUMBER(MATCH($C39,Sheet1!$C$9:$C$60,0)),$G39=Sheet1!$C$2),C39,"")</f>
        <v/>
      </c>
    </row>
    <row r="40" customFormat="false" ht="13.8" hidden="false" customHeight="false" outlineLevel="0" collapsed="false">
      <c r="A40" s="19" t="n">
        <v>7</v>
      </c>
      <c r="B40" s="17" t="n">
        <v>308104</v>
      </c>
      <c r="C40" s="18" t="s">
        <v>8</v>
      </c>
      <c r="D40" s="17" t="n">
        <v>1</v>
      </c>
      <c r="E40" s="20" t="s">
        <v>43</v>
      </c>
      <c r="G40" s="15" t="n">
        <v>380</v>
      </c>
      <c r="H40" s="15" t="str">
        <f aca="false">IF(OR(ISNUMBER(MATCH(C40,Sheet1!C$9:C$60,0)),G40&lt;&gt;Sheet1!$C$2),"",ROW())</f>
        <v/>
      </c>
      <c r="I40" s="0" t="str">
        <f aca="false">IF(AND(ISNUMBER(MATCH($C40,Sheet1!$C$9:$C$60,0)),$G40=Sheet1!$C$2),C40,"")</f>
        <v/>
      </c>
    </row>
    <row r="41" customFormat="false" ht="13.8" hidden="false" customHeight="false" outlineLevel="0" collapsed="false">
      <c r="A41" s="17" t="n">
        <v>8</v>
      </c>
      <c r="B41" s="17" t="n">
        <v>282814</v>
      </c>
      <c r="C41" s="18" t="s">
        <v>44</v>
      </c>
      <c r="D41" s="17" t="n">
        <v>1</v>
      </c>
      <c r="E41" s="20" t="s">
        <v>45</v>
      </c>
      <c r="G41" s="15" t="n">
        <v>380</v>
      </c>
      <c r="H41" s="15" t="str">
        <f aca="false">IF(OR(ISNUMBER(MATCH(C41,Sheet1!C$9:C$60,0)),G41&lt;&gt;Sheet1!$C$2),"",ROW())</f>
        <v/>
      </c>
      <c r="I41" s="0" t="str">
        <f aca="false">IF(AND(ISNUMBER(MATCH($C41,Sheet1!$C$9:$C$60,0)),$G41=Sheet1!$C$2),C41,"")</f>
        <v/>
      </c>
    </row>
    <row r="42" customFormat="false" ht="13.8" hidden="false" customHeight="false" outlineLevel="0" collapsed="false">
      <c r="A42" s="17" t="n">
        <v>10</v>
      </c>
      <c r="B42" s="17" t="n">
        <v>210255</v>
      </c>
      <c r="C42" s="18" t="s">
        <v>46</v>
      </c>
      <c r="D42" s="17" t="n">
        <v>1</v>
      </c>
      <c r="E42" s="20" t="s">
        <v>47</v>
      </c>
      <c r="G42" s="15" t="n">
        <v>380</v>
      </c>
      <c r="H42" s="15" t="str">
        <f aca="false">IF(OR(ISNUMBER(MATCH(C42,Sheet1!C$9:C$60,0)),G42&lt;&gt;Sheet1!$C$2),"",ROW())</f>
        <v/>
      </c>
      <c r="I42" s="0" t="str">
        <f aca="false">IF(AND(ISNUMBER(MATCH($C42,Sheet1!$C$9:$C$60,0)),$G42=Sheet1!$C$2),C42,"")</f>
        <v/>
      </c>
    </row>
    <row r="43" customFormat="false" ht="13.8" hidden="false" customHeight="false" outlineLevel="0" collapsed="false">
      <c r="A43" s="17" t="n">
        <v>12</v>
      </c>
      <c r="B43" s="17" t="n">
        <v>353021</v>
      </c>
      <c r="C43" s="18" t="s">
        <v>13</v>
      </c>
      <c r="D43" s="17" t="n">
        <v>1</v>
      </c>
      <c r="E43" s="20" t="s">
        <v>48</v>
      </c>
      <c r="G43" s="15" t="n">
        <v>380</v>
      </c>
      <c r="H43" s="15" t="str">
        <f aca="false">IF(OR(ISNUMBER(MATCH(C43,Sheet1!C$9:C$60,0)),G43&lt;&gt;Sheet1!$C$2),"",ROW())</f>
        <v/>
      </c>
      <c r="I43" s="0" t="str">
        <f aca="false">IF(AND(ISNUMBER(MATCH($C43,Sheet1!$C$9:$C$60,0)),$G43=Sheet1!$C$2),C43,"")</f>
        <v/>
      </c>
    </row>
    <row r="44" customFormat="false" ht="13.8" hidden="false" customHeight="false" outlineLevel="0" collapsed="false">
      <c r="A44" s="19" t="n">
        <v>13</v>
      </c>
      <c r="B44" s="17" t="n">
        <v>353057</v>
      </c>
      <c r="C44" s="18" t="s">
        <v>14</v>
      </c>
      <c r="D44" s="17" t="n">
        <v>1</v>
      </c>
      <c r="E44" s="20" t="s">
        <v>49</v>
      </c>
      <c r="G44" s="15" t="n">
        <v>380</v>
      </c>
      <c r="H44" s="15" t="str">
        <f aca="false">IF(OR(ISNUMBER(MATCH(C44,Sheet1!C$9:C$60,0)),G44&lt;&gt;Sheet1!$C$2),"",ROW())</f>
        <v/>
      </c>
      <c r="I44" s="0" t="str">
        <f aca="false">IF(AND(ISNUMBER(MATCH($C44,Sheet1!$C$9:$C$60,0)),$G44=Sheet1!$C$2),C44,"")</f>
        <v/>
      </c>
    </row>
    <row r="45" customFormat="false" ht="13.8" hidden="false" customHeight="false" outlineLevel="0" collapsed="false">
      <c r="A45" s="17" t="n">
        <v>14</v>
      </c>
      <c r="B45" s="17" t="n">
        <v>353041</v>
      </c>
      <c r="C45" s="18" t="s">
        <v>15</v>
      </c>
      <c r="D45" s="17" t="n">
        <v>3</v>
      </c>
      <c r="E45" s="20" t="s">
        <v>50</v>
      </c>
      <c r="G45" s="15" t="n">
        <v>380</v>
      </c>
      <c r="H45" s="15" t="str">
        <f aca="false">IF(OR(ISNUMBER(MATCH(C45,Sheet1!C$9:C$60,0)),G45&lt;&gt;Sheet1!$C$2),"",ROW())</f>
        <v/>
      </c>
      <c r="I45" s="0" t="str">
        <f aca="false">IF(AND(ISNUMBER(MATCH($C45,Sheet1!$C$9:$C$60,0)),$G45=Sheet1!$C$2),C45,"")</f>
        <v/>
      </c>
    </row>
    <row r="46" customFormat="false" ht="13.8" hidden="false" customHeight="false" outlineLevel="0" collapsed="false">
      <c r="A46" s="19" t="n">
        <v>15</v>
      </c>
      <c r="B46" s="17" t="n">
        <v>353043</v>
      </c>
      <c r="C46" s="18" t="s">
        <v>16</v>
      </c>
      <c r="D46" s="17" t="n">
        <v>6</v>
      </c>
      <c r="E46" s="20" t="s">
        <v>50</v>
      </c>
      <c r="G46" s="15" t="n">
        <v>380</v>
      </c>
      <c r="H46" s="15" t="str">
        <f aca="false">IF(OR(ISNUMBER(MATCH(C46,Sheet1!C$9:C$60,0)),G46&lt;&gt;Sheet1!$C$2),"",ROW())</f>
        <v/>
      </c>
      <c r="I46" s="0" t="str">
        <f aca="false">IF(AND(ISNUMBER(MATCH($C46,Sheet1!$C$9:$C$60,0)),$G46=Sheet1!$C$2),C46,"")</f>
        <v/>
      </c>
    </row>
    <row r="47" customFormat="false" ht="13.8" hidden="false" customHeight="false" outlineLevel="0" collapsed="false">
      <c r="A47" s="17" t="n">
        <v>16</v>
      </c>
      <c r="B47" s="17" t="n">
        <v>145157</v>
      </c>
      <c r="C47" s="18" t="s">
        <v>17</v>
      </c>
      <c r="D47" s="17" t="n">
        <v>1</v>
      </c>
      <c r="E47" s="20" t="s">
        <v>51</v>
      </c>
      <c r="G47" s="15" t="n">
        <v>380</v>
      </c>
      <c r="H47" s="15" t="str">
        <f aca="false">IF(OR(ISNUMBER(MATCH(C47,Sheet1!C$9:C$60,0)),G47&lt;&gt;Sheet1!$C$2),"",ROW())</f>
        <v/>
      </c>
      <c r="I47" s="0" t="str">
        <f aca="false">IF(AND(ISNUMBER(MATCH($C47,Sheet1!$C$9:$C$60,0)),$G47=Sheet1!$C$2),C47,"")</f>
        <v/>
      </c>
    </row>
    <row r="48" customFormat="false" ht="13.8" hidden="false" customHeight="false" outlineLevel="0" collapsed="false">
      <c r="A48" s="17" t="n">
        <v>18</v>
      </c>
      <c r="B48" s="17" t="n">
        <v>143979</v>
      </c>
      <c r="C48" s="18" t="s">
        <v>18</v>
      </c>
      <c r="D48" s="17" t="n">
        <v>12</v>
      </c>
      <c r="E48" s="20" t="s">
        <v>52</v>
      </c>
      <c r="G48" s="15" t="n">
        <v>380</v>
      </c>
      <c r="H48" s="15" t="str">
        <f aca="false">IF(OR(ISNUMBER(MATCH(C48,Sheet1!C$9:C$60,0)),G48&lt;&gt;Sheet1!$C$2),"",ROW())</f>
        <v/>
      </c>
      <c r="I48" s="0" t="str">
        <f aca="false">IF(AND(ISNUMBER(MATCH($C48,Sheet1!$C$9:$C$60,0)),$G48=Sheet1!$C$2),C48,"")</f>
        <v/>
      </c>
    </row>
    <row r="49" customFormat="false" ht="13.8" hidden="false" customHeight="false" outlineLevel="0" collapsed="false">
      <c r="A49" s="19" t="n">
        <v>19</v>
      </c>
      <c r="B49" s="17" t="n">
        <v>276859</v>
      </c>
      <c r="C49" s="18" t="s">
        <v>22</v>
      </c>
      <c r="D49" s="17" t="n">
        <v>12</v>
      </c>
      <c r="E49" s="20" t="s">
        <v>53</v>
      </c>
      <c r="G49" s="15" t="n">
        <v>380</v>
      </c>
      <c r="H49" s="15" t="str">
        <f aca="false">IF(OR(ISNUMBER(MATCH(C49,Sheet1!C$9:C$60,0)),G49&lt;&gt;Sheet1!$C$2),"",ROW())</f>
        <v/>
      </c>
      <c r="I49" s="0" t="str">
        <f aca="false">IF(AND(ISNUMBER(MATCH($C49,Sheet1!$C$9:$C$60,0)),$G49=Sheet1!$C$2),C49,"")</f>
        <v/>
      </c>
    </row>
    <row r="50" customFormat="false" ht="13.8" hidden="false" customHeight="false" outlineLevel="0" collapsed="false">
      <c r="A50" s="17" t="n">
        <v>20</v>
      </c>
      <c r="B50" s="17" t="n">
        <v>287147</v>
      </c>
      <c r="C50" s="18" t="s">
        <v>19</v>
      </c>
      <c r="D50" s="17" t="n">
        <v>12</v>
      </c>
      <c r="E50" s="20" t="s">
        <v>54</v>
      </c>
      <c r="G50" s="15" t="n">
        <v>380</v>
      </c>
      <c r="H50" s="15" t="str">
        <f aca="false">IF(OR(ISNUMBER(MATCH(C50,Sheet1!C$9:C$60,0)),G50&lt;&gt;Sheet1!$C$2),"",ROW())</f>
        <v/>
      </c>
      <c r="I50" s="0" t="str">
        <f aca="false">IF(AND(ISNUMBER(MATCH($C50,Sheet1!$C$9:$C$60,0)),$G50=Sheet1!$C$2),C50,"")</f>
        <v/>
      </c>
    </row>
    <row r="51" customFormat="false" ht="13.8" hidden="false" customHeight="false" outlineLevel="0" collapsed="false">
      <c r="A51" s="19" t="n">
        <v>21</v>
      </c>
      <c r="B51" s="17"/>
      <c r="C51" s="18" t="s">
        <v>55</v>
      </c>
      <c r="D51" s="17"/>
      <c r="E51" s="20" t="s">
        <v>55</v>
      </c>
      <c r="G51" s="15"/>
      <c r="H51" s="15" t="str">
        <f aca="false">IF(OR(ISNUMBER(MATCH(C51,Sheet1!C$9:C$60,0)),G51&lt;&gt;Sheet1!$C$2),"",ROW())</f>
        <v/>
      </c>
      <c r="I51" s="0" t="str">
        <f aca="false">IF(AND(ISNUMBER(MATCH($C51,Sheet1!$C$9:$C$60,0)),$G51=Sheet1!$C$2),C51,"")</f>
        <v/>
      </c>
    </row>
    <row r="52" customFormat="false" ht="13.8" hidden="false" customHeight="false" outlineLevel="0" collapsed="false">
      <c r="A52" s="19" t="n">
        <v>23</v>
      </c>
      <c r="B52" s="17" t="n">
        <v>143981</v>
      </c>
      <c r="C52" s="18" t="s">
        <v>23</v>
      </c>
      <c r="D52" s="17" t="n">
        <v>40</v>
      </c>
      <c r="E52" s="20" t="s">
        <v>56</v>
      </c>
      <c r="G52" s="15" t="n">
        <v>380</v>
      </c>
      <c r="H52" s="15" t="str">
        <f aca="false">IF(OR(ISNUMBER(MATCH(C52,Sheet1!C$9:C$60,0)),G52&lt;&gt;Sheet1!$C$2),"",ROW())</f>
        <v/>
      </c>
      <c r="I52" s="0" t="str">
        <f aca="false">IF(AND(ISNUMBER(MATCH($C52,Sheet1!$C$9:$C$60,0)),$G52=Sheet1!$C$2),C52,"")</f>
        <v/>
      </c>
    </row>
    <row r="53" customFormat="false" ht="13.8" hidden="false" customHeight="false" outlineLevel="0" collapsed="false">
      <c r="A53" s="17" t="n">
        <v>24</v>
      </c>
      <c r="B53" s="17" t="n">
        <v>293545</v>
      </c>
      <c r="C53" s="18" t="s">
        <v>24</v>
      </c>
      <c r="D53" s="17" t="n">
        <v>6</v>
      </c>
      <c r="E53" s="20" t="s">
        <v>57</v>
      </c>
      <c r="G53" s="15" t="n">
        <v>380</v>
      </c>
      <c r="H53" s="15" t="str">
        <f aca="false">IF(OR(ISNUMBER(MATCH(C53,Sheet1!C$9:C$60,0)),G53&lt;&gt;Sheet1!$C$2),"",ROW())</f>
        <v/>
      </c>
      <c r="I53" s="0" t="str">
        <f aca="false">IF(AND(ISNUMBER(MATCH($C53,Sheet1!$C$9:$C$60,0)),$G53=Sheet1!$C$2),C53,"")</f>
        <v/>
      </c>
    </row>
    <row r="54" customFormat="false" ht="13.8" hidden="false" customHeight="false" outlineLevel="0" collapsed="false">
      <c r="A54" s="19" t="n">
        <v>25</v>
      </c>
      <c r="B54" s="17" t="n">
        <v>293541</v>
      </c>
      <c r="C54" s="18" t="s">
        <v>25</v>
      </c>
      <c r="D54" s="17" t="n">
        <v>7</v>
      </c>
      <c r="E54" s="20" t="s">
        <v>58</v>
      </c>
      <c r="G54" s="15" t="n">
        <v>380</v>
      </c>
      <c r="H54" s="15" t="str">
        <f aca="false">IF(OR(ISNUMBER(MATCH(C54,Sheet1!C$9:C$60,0)),G54&lt;&gt;Sheet1!$C$2),"",ROW())</f>
        <v/>
      </c>
      <c r="I54" s="0" t="str">
        <f aca="false">IF(AND(ISNUMBER(MATCH($C54,Sheet1!$C$9:$C$60,0)),$G54=Sheet1!$C$2),C54,"")</f>
        <v/>
      </c>
    </row>
    <row r="55" customFormat="false" ht="13.8" hidden="false" customHeight="false" outlineLevel="0" collapsed="false">
      <c r="A55" s="17" t="n">
        <v>26</v>
      </c>
      <c r="B55" s="17" t="n">
        <v>293814</v>
      </c>
      <c r="C55" s="18" t="s">
        <v>26</v>
      </c>
      <c r="D55" s="17" t="n">
        <v>2</v>
      </c>
      <c r="E55" s="20" t="s">
        <v>56</v>
      </c>
      <c r="G55" s="15" t="n">
        <v>380</v>
      </c>
      <c r="H55" s="15" t="str">
        <f aca="false">IF(OR(ISNUMBER(MATCH(C55,Sheet1!C$9:C$60,0)),G55&lt;&gt;Sheet1!$C$2),"",ROW())</f>
        <v/>
      </c>
      <c r="I55" s="0" t="str">
        <f aca="false">IF(AND(ISNUMBER(MATCH($C55,Sheet1!$C$9:$C$60,0)),$G55=Sheet1!$C$2),C55,"")</f>
        <v/>
      </c>
    </row>
    <row r="56" customFormat="false" ht="13.8" hidden="false" customHeight="false" outlineLevel="0" collapsed="false">
      <c r="A56" s="19" t="n">
        <v>27</v>
      </c>
      <c r="B56" s="17" t="n">
        <v>143974</v>
      </c>
      <c r="C56" s="18" t="s">
        <v>28</v>
      </c>
      <c r="D56" s="17" t="n">
        <v>6</v>
      </c>
      <c r="E56" s="20" t="s">
        <v>59</v>
      </c>
      <c r="G56" s="15" t="n">
        <v>380</v>
      </c>
      <c r="H56" s="15" t="str">
        <f aca="false">IF(OR(ISNUMBER(MATCH(C56,Sheet1!C$9:C$60,0)),G56&lt;&gt;Sheet1!$C$2),"",ROW())</f>
        <v/>
      </c>
      <c r="I56" s="0" t="str">
        <f aca="false">IF(AND(ISNUMBER(MATCH($C56,Sheet1!$C$9:$C$60,0)),$G56=Sheet1!$C$2),C56,"")</f>
        <v/>
      </c>
    </row>
    <row r="57" customFormat="false" ht="13.8" hidden="false" customHeight="false" outlineLevel="0" collapsed="false">
      <c r="A57" s="17" t="n">
        <v>28</v>
      </c>
      <c r="B57" s="17" t="n">
        <v>293901</v>
      </c>
      <c r="C57" s="18" t="s">
        <v>27</v>
      </c>
      <c r="D57" s="17" t="n">
        <v>6</v>
      </c>
      <c r="E57" s="20" t="s">
        <v>60</v>
      </c>
      <c r="G57" s="15" t="n">
        <v>380</v>
      </c>
      <c r="H57" s="15" t="str">
        <f aca="false">IF(OR(ISNUMBER(MATCH(C57,Sheet1!C$9:C$60,0)),G57&lt;&gt;Sheet1!$C$2),"",ROW())</f>
        <v/>
      </c>
      <c r="I57" s="0" t="str">
        <f aca="false">IF(AND(ISNUMBER(MATCH($C57,Sheet1!$C$9:$C$60,0)),$G57=Sheet1!$C$2),C57,"")</f>
        <v/>
      </c>
    </row>
    <row r="58" customFormat="false" ht="13.8" hidden="false" customHeight="false" outlineLevel="0" collapsed="false">
      <c r="A58" s="19" t="n">
        <v>29</v>
      </c>
      <c r="B58" s="17" t="n">
        <v>293818</v>
      </c>
      <c r="C58" s="18" t="s">
        <v>29</v>
      </c>
      <c r="D58" s="17" t="n">
        <v>6</v>
      </c>
      <c r="E58" s="20" t="s">
        <v>61</v>
      </c>
      <c r="G58" s="15" t="n">
        <v>380</v>
      </c>
      <c r="H58" s="15" t="str">
        <f aca="false">IF(OR(ISNUMBER(MATCH(C58,Sheet1!C$9:C$60,0)),G58&lt;&gt;Sheet1!$C$2),"",ROW())</f>
        <v/>
      </c>
      <c r="I58" s="0" t="str">
        <f aca="false">IF(AND(ISNUMBER(MATCH($C58,Sheet1!$C$9:$C$60,0)),$G58=Sheet1!$C$2),C58,"")</f>
        <v/>
      </c>
    </row>
    <row r="59" customFormat="false" ht="13.8" hidden="false" customHeight="false" outlineLevel="0" collapsed="false">
      <c r="A59" s="19" t="n">
        <v>31</v>
      </c>
      <c r="B59" s="17" t="n">
        <v>143981</v>
      </c>
      <c r="C59" s="18" t="s">
        <v>23</v>
      </c>
      <c r="D59" s="17" t="n">
        <v>3</v>
      </c>
      <c r="E59" s="20" t="s">
        <v>56</v>
      </c>
      <c r="G59" s="15" t="n">
        <v>380</v>
      </c>
      <c r="H59" s="15" t="str">
        <f aca="false">IF(OR(ISNUMBER(MATCH(C59,Sheet1!C$9:C$60,0)),G59&lt;&gt;Sheet1!$C$2),"",ROW())</f>
        <v/>
      </c>
      <c r="I59" s="0" t="str">
        <f aca="false">IF(AND(ISNUMBER(MATCH($C59,Sheet1!$C$9:$C$60,0)),$G59=Sheet1!$C$2),C59,"")</f>
        <v/>
      </c>
    </row>
    <row r="60" customFormat="false" ht="13.8" hidden="false" customHeight="false" outlineLevel="0" collapsed="false">
      <c r="A60" s="19" t="n">
        <v>33</v>
      </c>
      <c r="B60" s="17" t="n">
        <v>278334</v>
      </c>
      <c r="C60" s="18" t="s">
        <v>30</v>
      </c>
      <c r="D60" s="17" t="n">
        <v>5</v>
      </c>
      <c r="E60" s="20" t="s">
        <v>62</v>
      </c>
      <c r="G60" s="15" t="n">
        <v>380</v>
      </c>
      <c r="H60" s="15" t="str">
        <f aca="false">IF(OR(ISNUMBER(MATCH(C60,Sheet1!C$9:C$60,0)),G60&lt;&gt;Sheet1!$C$2),"",ROW())</f>
        <v/>
      </c>
      <c r="I60" s="0" t="str">
        <f aca="false">IF(AND(ISNUMBER(MATCH($C60,Sheet1!$C$9:$C$60,0)),$G60=Sheet1!$C$2),C60,"")</f>
        <v/>
      </c>
    </row>
    <row r="61" customFormat="false" ht="13.8" hidden="false" customHeight="false" outlineLevel="0" collapsed="false">
      <c r="A61" s="17" t="n">
        <v>34</v>
      </c>
      <c r="B61" s="17" t="n">
        <v>278335</v>
      </c>
      <c r="C61" s="18" t="s">
        <v>30</v>
      </c>
      <c r="D61" s="17" t="n">
        <v>1</v>
      </c>
      <c r="E61" s="20" t="s">
        <v>63</v>
      </c>
      <c r="G61" s="15" t="n">
        <v>380</v>
      </c>
      <c r="H61" s="15" t="str">
        <f aca="false">IF(OR(ISNUMBER(MATCH(C61,Sheet1!C$9:C$60,0)),G61&lt;&gt;Sheet1!$C$2),"",ROW())</f>
        <v/>
      </c>
      <c r="I61" s="0" t="str">
        <f aca="false">IF(AND(ISNUMBER(MATCH($C61,Sheet1!$C$9:$C$60,0)),$G61=Sheet1!$C$2),C61,"")</f>
        <v/>
      </c>
    </row>
    <row r="62" customFormat="false" ht="13.8" hidden="false" customHeight="false" outlineLevel="0" collapsed="false">
      <c r="A62" s="17" t="n">
        <v>36</v>
      </c>
      <c r="B62" s="17" t="n">
        <v>338533</v>
      </c>
      <c r="C62" s="18" t="s">
        <v>31</v>
      </c>
      <c r="D62" s="17" t="n">
        <v>1</v>
      </c>
      <c r="E62" s="20" t="s">
        <v>64</v>
      </c>
      <c r="G62" s="15" t="n">
        <v>380</v>
      </c>
      <c r="H62" s="15" t="str">
        <f aca="false">IF(OR(ISNUMBER(MATCH(C62,Sheet1!C$9:C$60,0)),G62&lt;&gt;Sheet1!$C$2),"",ROW())</f>
        <v/>
      </c>
      <c r="I62" s="0" t="str">
        <f aca="false">IF(AND(ISNUMBER(MATCH($C62,Sheet1!$C$9:$C$60,0)),$G62=Sheet1!$C$2),C62,"")</f>
        <v/>
      </c>
    </row>
    <row r="63" customFormat="false" ht="13.8" hidden="false" customHeight="false" outlineLevel="0" collapsed="false">
      <c r="A63" s="19" t="n">
        <v>37</v>
      </c>
      <c r="B63" s="17" t="n">
        <v>145055</v>
      </c>
      <c r="C63" s="18" t="s">
        <v>32</v>
      </c>
      <c r="D63" s="17" t="n">
        <v>4</v>
      </c>
      <c r="E63" s="20" t="s">
        <v>65</v>
      </c>
      <c r="G63" s="15" t="n">
        <v>380</v>
      </c>
      <c r="H63" s="15" t="str">
        <f aca="false">IF(OR(ISNUMBER(MATCH(C63,Sheet1!C$9:C$60,0)),G63&lt;&gt;Sheet1!$C$2),"",ROW())</f>
        <v/>
      </c>
      <c r="I63" s="0" t="str">
        <f aca="false">IF(AND(ISNUMBER(MATCH($C63,Sheet1!$C$9:$C$60,0)),$G63=Sheet1!$C$2),C63,"")</f>
        <v/>
      </c>
    </row>
    <row r="64" customFormat="false" ht="13.8" hidden="false" customHeight="false" outlineLevel="0" collapsed="false">
      <c r="A64" s="19" t="n">
        <v>39</v>
      </c>
      <c r="B64" s="17" t="n">
        <v>353015</v>
      </c>
      <c r="C64" s="18" t="s">
        <v>36</v>
      </c>
      <c r="D64" s="17" t="n">
        <v>1</v>
      </c>
      <c r="E64" s="20" t="s">
        <v>66</v>
      </c>
      <c r="G64" s="15" t="n">
        <v>380</v>
      </c>
      <c r="H64" s="15" t="str">
        <f aca="false">IF(OR(ISNUMBER(MATCH(C64,Sheet1!C$9:C$60,0)),G64&lt;&gt;Sheet1!$C$2),"",ROW())</f>
        <v/>
      </c>
      <c r="I64" s="0" t="str">
        <f aca="false">IF(AND(ISNUMBER(MATCH($C64,Sheet1!$C$9:$C$60,0)),$G64=Sheet1!$C$2),C64,"")</f>
        <v/>
      </c>
    </row>
    <row r="65" customFormat="false" ht="13.8" hidden="false" customHeight="false" outlineLevel="0" collapsed="false">
      <c r="A65" s="17" t="n">
        <v>40</v>
      </c>
      <c r="B65" s="17" t="n">
        <v>353035</v>
      </c>
      <c r="C65" s="18" t="s">
        <v>37</v>
      </c>
      <c r="D65" s="17" t="n">
        <v>1</v>
      </c>
      <c r="E65" s="20" t="s">
        <v>67</v>
      </c>
      <c r="G65" s="15" t="n">
        <v>380</v>
      </c>
      <c r="H65" s="15" t="str">
        <f aca="false">IF(OR(ISNUMBER(MATCH(C65,Sheet1!C$9:C$60,0)),G65&lt;&gt;Sheet1!$C$2),"",ROW())</f>
        <v/>
      </c>
      <c r="I65" s="0" t="str">
        <f aca="false">IF(AND(ISNUMBER(MATCH($C65,Sheet1!$C$9:$C$60,0)),$G65=Sheet1!$C$2),C65,"")</f>
        <v/>
      </c>
    </row>
    <row r="66" customFormat="false" ht="13.8" hidden="false" customHeight="false" outlineLevel="0" collapsed="false">
      <c r="A66" s="19" t="n">
        <v>41</v>
      </c>
      <c r="B66" s="17" t="n">
        <v>353042</v>
      </c>
      <c r="C66" s="18" t="s">
        <v>34</v>
      </c>
      <c r="D66" s="17" t="n">
        <v>1</v>
      </c>
      <c r="E66" s="20" t="s">
        <v>68</v>
      </c>
      <c r="G66" s="15" t="n">
        <v>380</v>
      </c>
      <c r="H66" s="15" t="str">
        <f aca="false">IF(OR(ISNUMBER(MATCH(C66,Sheet1!C$9:C$60,0)),G66&lt;&gt;Sheet1!$C$2),"",ROW())</f>
        <v/>
      </c>
      <c r="I66" s="0" t="str">
        <f aca="false">IF(AND(ISNUMBER(MATCH($C66,Sheet1!$C$9:$C$60,0)),$G66=Sheet1!$C$2),C66,"")</f>
        <v/>
      </c>
    </row>
    <row r="67" customFormat="false" ht="13.8" hidden="false" customHeight="false" outlineLevel="0" collapsed="false">
      <c r="A67" s="17" t="n">
        <v>42</v>
      </c>
      <c r="B67" s="17" t="n">
        <v>145152</v>
      </c>
      <c r="C67" s="18" t="s">
        <v>38</v>
      </c>
      <c r="D67" s="17" t="n">
        <v>1</v>
      </c>
      <c r="E67" s="20" t="s">
        <v>69</v>
      </c>
      <c r="G67" s="15" t="n">
        <v>380</v>
      </c>
      <c r="H67" s="15" t="str">
        <f aca="false">IF(OR(ISNUMBER(MATCH(C67,Sheet1!C$9:C$60,0)),G67&lt;&gt;Sheet1!$C$2),"",ROW())</f>
        <v/>
      </c>
      <c r="I67" s="0" t="str">
        <f aca="false">IF(AND(ISNUMBER(MATCH($C67,Sheet1!$C$9:$C$60,0)),$G67=Sheet1!$C$2),C67,"")</f>
        <v/>
      </c>
    </row>
    <row r="68" customFormat="false" ht="13.8" hidden="false" customHeight="false" outlineLevel="0" collapsed="false">
      <c r="A68" s="19" t="n">
        <v>43</v>
      </c>
      <c r="B68" s="17" t="n">
        <v>287681</v>
      </c>
      <c r="C68" s="18" t="s">
        <v>35</v>
      </c>
      <c r="D68" s="17"/>
      <c r="E68" s="20" t="s">
        <v>70</v>
      </c>
      <c r="G68" s="15" t="n">
        <v>380</v>
      </c>
      <c r="H68" s="15" t="str">
        <f aca="false">IF(OR(ISNUMBER(MATCH(C68,Sheet1!C$9:C$60,0)),G68&lt;&gt;Sheet1!$C$2),"",ROW())</f>
        <v/>
      </c>
      <c r="I68" s="0" t="str">
        <f aca="false">IF(AND(ISNUMBER(MATCH($C68,Sheet1!$C$9:$C$60,0)),$G68=Sheet1!$C$2),C68,"")</f>
        <v/>
      </c>
    </row>
    <row r="69" customFormat="false" ht="13.8" hidden="false" customHeight="false" outlineLevel="0" collapsed="false">
      <c r="A69" s="17" t="n">
        <v>44</v>
      </c>
      <c r="B69" s="17" t="n">
        <v>291933</v>
      </c>
      <c r="C69" s="18" t="s">
        <v>33</v>
      </c>
      <c r="D69" s="17"/>
      <c r="E69" s="20" t="s">
        <v>71</v>
      </c>
      <c r="G69" s="15" t="n">
        <v>380</v>
      </c>
      <c r="H69" s="15" t="str">
        <f aca="false">IF(OR(ISNUMBER(MATCH(C69,Sheet1!C$9:C$60,0)),G69&lt;&gt;Sheet1!$C$2),"",ROW())</f>
        <v/>
      </c>
      <c r="I69" s="0" t="str">
        <f aca="false">IF(AND(ISNUMBER(MATCH($C69,Sheet1!$C$9:$C$60,0)),$G69=Sheet1!$C$2),C69,"")</f>
        <v/>
      </c>
    </row>
    <row r="70" customFormat="false" ht="13.8" hidden="false" customHeight="false" outlineLevel="0" collapsed="false">
      <c r="A70" s="19" t="n">
        <v>45</v>
      </c>
      <c r="B70" s="17" t="n">
        <v>277762</v>
      </c>
      <c r="C70" s="18" t="s">
        <v>39</v>
      </c>
      <c r="D70" s="17"/>
      <c r="E70" s="20" t="s">
        <v>72</v>
      </c>
      <c r="G70" s="15" t="n">
        <v>380</v>
      </c>
      <c r="H70" s="15" t="str">
        <f aca="false">IF(OR(ISNUMBER(MATCH(C70,Sheet1!C$9:C$60,0)),G70&lt;&gt;Sheet1!$C$2),"",ROW())</f>
        <v/>
      </c>
      <c r="I70" s="0" t="str">
        <f aca="false">IF(AND(ISNUMBER(MATCH($C70,Sheet1!$C$9:$C$60,0)),$G70=Sheet1!$C$2),C70,"")</f>
        <v/>
      </c>
    </row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2020-03-30T15:49:20Z</dcterms:created>
  <dc:creator/>
  <dc:description/>
  <dc:language>fr-FR</dc:language>
  <cp:lastModifiedBy/>
  <dcterms:modified xsi:type="dcterms:W3CDTF">2020-03-30T15:49:23Z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