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<sst xmlns="http://schemas.openxmlformats.org/spreadsheetml/2006/main" count="21" uniqueCount="12">
  <si>
    <t xml:space="preserve">20H/00H</t>
  </si>
  <si>
    <t xml:space="preserve">Heure de nuit</t>
  </si>
  <si>
    <t xml:space="preserve">00H/4H</t>
  </si>
  <si>
    <t xml:space="preserve">4H/6H</t>
  </si>
  <si>
    <t xml:space="preserve">Première vacation</t>
  </si>
  <si>
    <t xml:space="preserve">Deuxième vacation</t>
  </si>
  <si>
    <t xml:space="preserve">Heures PV</t>
  </si>
  <si>
    <t xml:space="preserve">Heures DV</t>
  </si>
  <si>
    <t xml:space="preserve">Début</t>
  </si>
  <si>
    <t xml:space="preserve">Fin</t>
  </si>
  <si>
    <t xml:space="preserve">Faux &gt; 04:00</t>
  </si>
  <si>
    <t xml:space="preserve">Faux 0:00 à 01:00 + 01:30 à 04:00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</si>
</sst>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HH:MM"/>
    <numFmt numFmtId="166" formatCode="0\ %"/>
    <numFmt numFmtId="167" formatCode="HH:MM"/>
    <numFmt numFmtId="168" formatCode="HH:MM:SS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color rgb="FF000000"/>
      <name val="Arial Unicode MS"/>
      <family val="0"/>
      <charset val="1"/>
    </font>
    <font>
      <strike val="true"/>
      <sz val="11"/>
      <color rgb="FF000000"/>
      <name val="Calibri"/>
      <family val="2"/>
      <charset val="1"/>
    </font>
    <font>
      <b val="true"/>
      <sz val="13"/>
      <color rgb="FF8B4513"/>
      <name val="Calibri"/>
      <family val="2"/>
      <charset val="1"/>
    </font>
    <font>
      <b val="true"/>
      <sz val="13"/>
      <color rgb="FF008000"/>
      <name val="Calibri"/>
      <family val="2"/>
      <charset val="1"/>
    </font>
    <font>
      <b val="true"/>
      <sz val="13"/>
      <color rgb="FF5F9EA0"/>
      <name val="Calibri"/>
      <family val="2"/>
      <charset val="1"/>
    </font>
    <font>
      <sz val="11"/>
      <color rgb="FF5F9EA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1"/>
      <color rgb="FF8B4513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800000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7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5F9EA0"/>
      <rgbColor rgb="FF003366"/>
      <rgbColor rgb="FF339966"/>
      <rgbColor rgb="FF003300"/>
      <rgbColor rgb="FF333300"/>
      <rgbColor rgb="FF8B4513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1" activeCellId="0" sqref="F21"/>
    </sheetView>
  </sheetViews>
  <sheetFormatPr defaultRowHeight="14.4" zeroHeight="false" outlineLevelRow="0" outlineLevelCol="0"/>
  <cols>
    <col collapsed="false" customWidth="true" hidden="false" outlineLevel="0" max="6" min="1" style="0" width="10.25"/>
    <col collapsed="false" customWidth="true" hidden="false" outlineLevel="0" max="7" min="7" style="0" width="12.23"/>
    <col collapsed="false" customWidth="true" hidden="false" outlineLevel="0" max="1025" min="8" style="0" width="10.25"/>
  </cols>
  <sheetData>
    <row r="1" customFormat="false" ht="14.4" hidden="false" customHeight="true" outlineLevel="0" collapsed="false">
      <c r="A1" s="1" t="n">
        <v>0.875</v>
      </c>
      <c r="B1" s="2" t="n">
        <v>0.25</v>
      </c>
      <c r="C1" s="2" t="n">
        <f aca="false">MOD(B1-A1,1)</f>
        <v>0.375</v>
      </c>
      <c r="D1" s="3"/>
      <c r="E1" s="2" t="n">
        <f aca="false">C1-IF(B1&gt;A1,MAX(0,MIN(B1,20/24)-MAX(A1,0/24)),MAX(0,20/24-MAX(A1,0/24))+MAX(0,MIN(B1,20/24)-0/24))</f>
        <v>0.125</v>
      </c>
      <c r="F1" s="4" t="s">
        <v>0</v>
      </c>
      <c r="G1" s="4"/>
      <c r="H1" s="5" t="s">
        <v>1</v>
      </c>
      <c r="S1" s="1" t="n">
        <v>0.875</v>
      </c>
      <c r="T1" s="2" t="n">
        <v>0.25</v>
      </c>
      <c r="U1" s="2" t="n">
        <f aca="false">MOD(T1-S1,1)</f>
        <v>0.375</v>
      </c>
      <c r="V1" s="3"/>
      <c r="W1" s="6" t="n">
        <f aca="false">U1-IF(T1&gt;S1,MAX(0,MIN(T1,20/24)-MAX(S1,0/24)),MAX(0,20/24-MAX(S1,0/24))+MAX(0,MIN(T1,20/24)-0/24))</f>
        <v>0.125</v>
      </c>
      <c r="X1" s="4" t="s">
        <v>0</v>
      </c>
      <c r="Y1" s="4"/>
      <c r="Z1" s="7" t="s">
        <v>1</v>
      </c>
    </row>
    <row r="2" customFormat="false" ht="14.4" hidden="false" customHeight="false" outlineLevel="0" collapsed="false">
      <c r="A2" s="8" t="n">
        <v>0.875</v>
      </c>
      <c r="B2" s="9" t="n">
        <v>0.208333333333333</v>
      </c>
      <c r="C2" s="9" t="n">
        <f aca="false">MOD(B2-A2,1)</f>
        <v>0.333333333333333</v>
      </c>
      <c r="D2" s="10"/>
      <c r="E2" s="9" t="n">
        <f aca="false">C2-IF(B2&gt;A2,MAX(0,MIN(B2,24/24)-MAX(A2,4/24)),MAX(0,24/24-MAX(A2,4/24))+MAX(0,MIN(B2,24/24)-4/24))</f>
        <v>0.166666666666667</v>
      </c>
      <c r="F2" s="11" t="s">
        <v>2</v>
      </c>
      <c r="G2" s="11"/>
      <c r="H2" s="5"/>
      <c r="S2" s="8" t="n">
        <v>0.0416666666666667</v>
      </c>
      <c r="T2" s="9" t="n">
        <v>0.166666666666667</v>
      </c>
      <c r="U2" s="9" t="n">
        <f aca="false">MOD(T2-S2,1)</f>
        <v>0.125</v>
      </c>
      <c r="V2" s="10"/>
      <c r="W2" s="6" t="n">
        <f aca="false">U2-IF(T2&gt;S2,MAX(0,MIN(T2,24/24)-MAX(S2,4/24)),MAX(0,24/24-MAX(S2,4/24))+MAX(0,MIN(T2,24/24)-4/24))</f>
        <v>0.125</v>
      </c>
      <c r="X2" s="11" t="s">
        <v>2</v>
      </c>
      <c r="Y2" s="11"/>
      <c r="Z2" s="7"/>
    </row>
    <row r="3" customFormat="false" ht="15" hidden="false" customHeight="false" outlineLevel="0" collapsed="false">
      <c r="A3" s="12" t="n">
        <v>0.0416666666666667</v>
      </c>
      <c r="B3" s="13" t="n">
        <v>0.291666666666667</v>
      </c>
      <c r="C3" s="13" t="n">
        <f aca="false">MOD(B3-A3,1)</f>
        <v>0.25</v>
      </c>
      <c r="D3" s="13"/>
      <c r="E3" s="14" t="n">
        <f aca="false">C3-IF(B3&gt;A3,MAX(0,MIN(B3,28/24)-MAX(A3,30/24)),MAX(0,28/24-MAX(A3,30/24))+MAX(0,MIN(B3,28/24)-30/24))</f>
        <v>0.25</v>
      </c>
      <c r="F3" s="15" t="s">
        <v>3</v>
      </c>
      <c r="G3" s="15"/>
      <c r="H3" s="5"/>
      <c r="J3" s="6"/>
      <c r="S3" s="8" t="n">
        <v>0.833333333333333</v>
      </c>
      <c r="T3" s="9" t="n">
        <v>0.291666666666667</v>
      </c>
      <c r="U3" s="9" t="n">
        <f aca="false">MOD(T3-S3,1)</f>
        <v>0.458333333333333</v>
      </c>
      <c r="V3" s="9"/>
      <c r="W3" s="9" t="n">
        <f aca="false">U3-IF(T3&gt;S3,MAX(0,MIN(T3,28/24)-MAX(S3,6/24)),MAX(0,28/24-MAX(S3,6/24))+MAX(0,MIN(T3,28/24)-6/24))</f>
        <v>0.0833333333333332</v>
      </c>
      <c r="X3" s="11" t="s">
        <v>3</v>
      </c>
      <c r="Y3" s="11"/>
      <c r="Z3" s="7"/>
    </row>
    <row r="4" customFormat="false" ht="14.4" hidden="false" customHeight="false" outlineLevel="0" collapsed="false">
      <c r="A4" s="9"/>
      <c r="B4" s="9"/>
      <c r="C4" s="9"/>
      <c r="D4" s="10"/>
      <c r="E4" s="9"/>
      <c r="F4" s="9"/>
      <c r="G4" s="9"/>
      <c r="H4" s="10"/>
      <c r="K4" s="16"/>
    </row>
    <row r="5" customFormat="false" ht="14.4" hidden="false" customHeight="false" outlineLevel="0" collapsed="false">
      <c r="A5" s="6"/>
      <c r="B5" s="6"/>
      <c r="C5" s="6"/>
      <c r="E5" s="6"/>
      <c r="F5" s="6"/>
    </row>
    <row r="6" customFormat="false" ht="14.4" hidden="false" customHeight="false" outlineLevel="0" collapsed="false">
      <c r="A6" s="8"/>
      <c r="B6" s="9"/>
      <c r="C6" s="9"/>
      <c r="D6" s="9"/>
      <c r="E6" s="17"/>
      <c r="F6" s="6"/>
      <c r="G6" s="6"/>
      <c r="H6" s="6"/>
      <c r="I6" s="6"/>
    </row>
    <row r="7" customFormat="false" ht="15" hidden="false" customHeight="false" outlineLevel="0" collapsed="false">
      <c r="A7" s="6"/>
      <c r="B7" s="6"/>
      <c r="C7" s="6"/>
      <c r="D7" s="6"/>
      <c r="E7" s="6"/>
      <c r="F7" s="6"/>
    </row>
    <row r="8" customFormat="false" ht="14.4" hidden="false" customHeight="true" outlineLevel="0" collapsed="false">
      <c r="A8" s="18" t="s">
        <v>4</v>
      </c>
      <c r="B8" s="18"/>
      <c r="C8" s="19" t="s">
        <v>5</v>
      </c>
      <c r="D8" s="19"/>
      <c r="E8" s="20" t="s">
        <v>6</v>
      </c>
      <c r="F8" s="21" t="s">
        <v>7</v>
      </c>
      <c r="G8" s="22" t="s">
        <v>0</v>
      </c>
      <c r="H8" s="22" t="s">
        <v>2</v>
      </c>
      <c r="I8" s="22" t="s">
        <v>3</v>
      </c>
      <c r="J8" s="23" t="n">
        <v>0.25</v>
      </c>
      <c r="K8" s="23" t="n">
        <v>0.5</v>
      </c>
      <c r="L8" s="24" t="n">
        <v>0.25</v>
      </c>
      <c r="M8" s="10"/>
      <c r="N8" s="10"/>
      <c r="O8" s="10"/>
    </row>
    <row r="9" customFormat="false" ht="15" hidden="false" customHeight="false" outlineLevel="0" collapsed="false">
      <c r="A9" s="25" t="s">
        <v>8</v>
      </c>
      <c r="B9" s="26" t="s">
        <v>9</v>
      </c>
      <c r="C9" s="26" t="s">
        <v>8</v>
      </c>
      <c r="D9" s="26" t="s">
        <v>9</v>
      </c>
      <c r="E9" s="20"/>
      <c r="F9" s="21"/>
      <c r="G9" s="22"/>
      <c r="H9" s="22"/>
      <c r="I9" s="22"/>
      <c r="J9" s="23"/>
      <c r="K9" s="23"/>
      <c r="L9" s="24"/>
      <c r="M9" s="10"/>
      <c r="N9" s="10"/>
      <c r="O9" s="10"/>
    </row>
    <row r="10" customFormat="false" ht="13.8" hidden="false" customHeight="false" outlineLevel="0" collapsed="false">
      <c r="A10" s="27" t="n">
        <v>0.791666666666667</v>
      </c>
      <c r="B10" s="27" t="n">
        <v>0.0416666666666667</v>
      </c>
      <c r="C10" s="27" t="n">
        <v>0.0625</v>
      </c>
      <c r="D10" s="27" t="n">
        <v>0.291666666666667</v>
      </c>
      <c r="E10" s="27" t="n">
        <f aca="false">MOD(B10-A10,1)</f>
        <v>0.25</v>
      </c>
      <c r="F10" s="27" t="n">
        <f aca="false">MOD(D10-C10,1)</f>
        <v>0.229166666666667</v>
      </c>
      <c r="G10" s="28" t="n">
        <f aca="false">E10-IF(C10&gt;B10,MAX(0,MIN(C10,20/24)-MAX(B10,0/24)),MAX(0,20/24-MAX(B10,0/24))+MAX(0,MIN(C10,20/24)-0/24))</f>
        <v>0.229166666666666</v>
      </c>
      <c r="H10" s="28" t="n">
        <f aca="false">F10-IF(D10&gt;C10,MAX(0,MIN(D10,24/24)-MAX(C10,4/24)),MAX(0,24/24-MAX(C10,4/24))+MAX(0,MIN(D10,24/24)-4/24))</f>
        <v>0.104166666666667</v>
      </c>
      <c r="I10" s="27"/>
      <c r="J10" s="27" t="n">
        <f aca="false">G10*0.25</f>
        <v>0.0572916666666666</v>
      </c>
      <c r="K10" s="27" t="n">
        <f aca="false">H10*0.5</f>
        <v>0.0520833333333333</v>
      </c>
      <c r="L10" s="29"/>
      <c r="M10" s="10"/>
      <c r="O10" s="17"/>
    </row>
    <row r="11" customFormat="false" ht="14.4" hidden="false" customHeight="false" outlineLevel="0" collapsed="false">
      <c r="A11" s="9"/>
      <c r="B11" s="9"/>
      <c r="C11" s="9"/>
      <c r="D11" s="9"/>
      <c r="E11" s="9"/>
      <c r="F11" s="9"/>
      <c r="G11" s="9" t="s">
        <v>10</v>
      </c>
      <c r="H11" s="10" t="s">
        <v>11</v>
      </c>
      <c r="I11" s="10"/>
      <c r="J11" s="10"/>
      <c r="K11" s="10"/>
      <c r="L11" s="10"/>
      <c r="M11" s="10"/>
      <c r="O11" s="27"/>
    </row>
    <row r="12" customFormat="false" ht="16.15" hidden="false" customHeight="false" outlineLevel="0" collapsed="false">
      <c r="A12" s="10"/>
      <c r="B12" s="10"/>
      <c r="C12" s="10"/>
      <c r="D12" s="10"/>
      <c r="E12" s="10"/>
      <c r="F12" s="10"/>
      <c r="G12" s="30" t="n">
        <f aca="false">IF((MIN(IF(B10&lt;A10,B10+1,B10),24/24)-MAX(A10,20/24))&lt;0,0,MIN(IF(B10&lt;A10,B10+1,B10),24/24)-MAX(A10,20/24))+IF((MIN(IF(D10&lt;C10,D10+1,D10),24/24)-MAX(C10,20/24))&lt;0,0,MIN(IF(D10&lt;C10,D10+1,D10),24/24)-MAX(C10,20/24))</f>
        <v>0.166666666666667</v>
      </c>
      <c r="H12" s="31" t="n">
        <f aca="false">SUM(IF(B10&lt;A10,B10+1,B10),-1,IF(AND(A10&lt;=4/24,A10&gt;0/24),4/24-A10,0),IF(D10&lt;1/6,1/6-D10-C10,IF(AND(C10&lt;=1/6,D10&gt;1/6),1/6-C10)))</f>
        <v>0.145833333333333</v>
      </c>
      <c r="I12" s="32" t="n">
        <f aca="false">IF(AND(D10&gt;=1/6,C10&lt;=1/4),MIN(D10,1/4)-MAX(C10,1/6),0)</f>
        <v>0.0833333333333333</v>
      </c>
      <c r="J12" s="10"/>
      <c r="K12" s="10"/>
      <c r="L12" s="10"/>
      <c r="M12" s="10"/>
      <c r="N12" s="10"/>
      <c r="O12" s="10"/>
    </row>
    <row r="13" customFormat="false" ht="13.8" hidden="false" customHeight="false" outlineLevel="0" collapsed="false">
      <c r="A13" s="10"/>
      <c r="B13" s="10"/>
      <c r="C13" s="10"/>
      <c r="D13" s="10"/>
      <c r="E13" s="10"/>
      <c r="F13" s="10"/>
      <c r="G13" s="33"/>
      <c r="H13" s="34"/>
      <c r="I13" s="35" t="str">
        <f aca="false">_xlfn.FORMULATEXT(I12)</f>
        <v>=SI(ET(D10&gt;=1/6;C10&lt;=1/4);MIN(D10;1/4)-MAX(C10;1/6);0)</v>
      </c>
      <c r="J13" s="35"/>
      <c r="K13" s="35"/>
      <c r="L13" s="35"/>
      <c r="M13" s="35"/>
      <c r="N13" s="10"/>
      <c r="O13" s="10"/>
    </row>
    <row r="14" customFormat="false" ht="24.45" hidden="false" customHeight="false" outlineLevel="0" collapsed="false">
      <c r="A14" s="10"/>
      <c r="B14" s="10"/>
      <c r="C14" s="10"/>
      <c r="D14" s="10"/>
      <c r="E14" s="10"/>
      <c r="F14" s="10"/>
      <c r="G14" s="33"/>
      <c r="H14" s="36" t="str">
        <f aca="false">_xlfn.FORMULATEXT(H12)</f>
        <v>=SOMME(SI(B10&lt;A10;B10+1;B10);-1;SI(ET(A10&lt;=4/24;A10&gt;0/24);4/24-A10;0);SI(D10&lt;1/6;1/6-D10-C10;SI(ET(C10&lt;=1/6;D10&gt;1/6);1/6-C10)))</v>
      </c>
      <c r="I14" s="36"/>
      <c r="J14" s="36"/>
      <c r="K14" s="36"/>
      <c r="L14" s="36"/>
      <c r="M14" s="36"/>
      <c r="N14" s="10"/>
      <c r="O14" s="10"/>
    </row>
    <row r="15" customFormat="false" ht="46.85" hidden="false" customHeight="false" outlineLevel="0" collapsed="false">
      <c r="A15" s="37"/>
      <c r="B15" s="37"/>
      <c r="C15" s="37"/>
      <c r="D15" s="37"/>
      <c r="E15" s="37"/>
      <c r="F15" s="37"/>
      <c r="G15" s="38" t="str">
        <f aca="false">_xlfn.FORMULATEXT(G12)</f>
        <v>=SI((MIN(SI(B10&lt;A10;B10+1;B10);24/24)-MAX(A10;20/24))&lt;0;0;MIN(SI(B10&lt;A10;B10+1;B10);24/24)-MAX(A10;20/24))+SI((MIN(SI(D10&lt;C10;D10+1;D10);24/24)-MAX(C10;20/24))&lt;0;0;MIN(SI(D10&lt;C10;D10+1;D10);24/24)-MAX(C10;20/24))</v>
      </c>
      <c r="H15" s="38"/>
      <c r="I15" s="38"/>
      <c r="J15" s="38"/>
      <c r="K15" s="38"/>
      <c r="L15" s="38"/>
      <c r="M15" s="38"/>
      <c r="N15" s="10"/>
      <c r="O15" s="10"/>
    </row>
    <row r="16" customFormat="false" ht="14.4" hidden="false" customHeight="true" outlineLevel="0" collapsed="false">
      <c r="A16" s="37"/>
      <c r="B16" s="37"/>
      <c r="C16" s="37"/>
      <c r="D16" s="37"/>
      <c r="E16" s="37"/>
      <c r="F16" s="37"/>
      <c r="G16" s="37"/>
      <c r="H16" s="37"/>
      <c r="I16" s="37"/>
      <c r="J16" s="37"/>
    </row>
  </sheetData>
  <mergeCells count="21">
    <mergeCell ref="F1:G1"/>
    <mergeCell ref="H1:H3"/>
    <mergeCell ref="X1:Y1"/>
    <mergeCell ref="Z1:Z3"/>
    <mergeCell ref="F2:G2"/>
    <mergeCell ref="X2:Y2"/>
    <mergeCell ref="F3:G3"/>
    <mergeCell ref="X3:Y3"/>
    <mergeCell ref="A8:B8"/>
    <mergeCell ref="C8:D8"/>
    <mergeCell ref="E8:E9"/>
    <mergeCell ref="F8:F9"/>
    <mergeCell ref="G8:G9"/>
    <mergeCell ref="H8:H9"/>
    <mergeCell ref="I8:I9"/>
    <mergeCell ref="J8:J9"/>
    <mergeCell ref="K8:K9"/>
    <mergeCell ref="L8:L9"/>
    <mergeCell ref="I13:M13"/>
    <mergeCell ref="H14:M14"/>
    <mergeCell ref="G15:M1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2020-02-09T10:02:22Z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