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<sst xmlns="http://schemas.openxmlformats.org/spreadsheetml/2006/main" count="54" uniqueCount="19">
  <si>
    <t xml:space="preserve">Nom du point</t>
  </si>
  <si>
    <t xml:space="preserve">Nombre d'observations</t>
  </si>
  <si>
    <t xml:space="preserve">Numéro de minute</t>
  </si>
  <si>
    <t xml:space="preserve">Espece</t>
  </si>
  <si>
    <t xml:space="preserve">Espece certaine</t>
  </si>
  <si>
    <t xml:space="preserve">Nombre d'espèces certaines pour chaque point = nb d'espèces différentes (colonne D) pour lesquelles la valeur de la colonne E est 1. Avec un résultat indiqué point par point (colonne A)</t>
  </si>
  <si>
    <t xml:space="preserve">Point 1</t>
  </si>
  <si>
    <t xml:space="preserve">Murin de Bechstein</t>
  </si>
  <si>
    <t xml:space="preserve">Point 2</t>
  </si>
  <si>
    <t xml:space="preserve">Point 3</t>
  </si>
  <si>
    <t xml:space="preserve">Point 4</t>
  </si>
  <si>
    <t xml:space="preserve">Murin de Daubenton</t>
  </si>
  <si>
    <t xml:space="preserve">Pipistrelle commune </t>
  </si>
  <si>
    <t xml:space="preserve">Grand Murin, doute Bechstein</t>
  </si>
  <si>
    <t xml:space="preserve">Noctule commune</t>
  </si>
  <si>
    <t xml:space="preserve">Pipistrelle commune, doute Kuhl</t>
  </si>
  <si>
    <t xml:space="preserve">Sérotine commune</t>
  </si>
  <si>
    <t xml:space="preserve">Chauve-souris indéterminée</t>
  </si>
  <si>
    <t xml:space="preserve">Grand Murin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</si>
</sst>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C000"/>
        <bgColor rgb="FFFF9900"/>
      </patternFill>
    </fill>
    <fill>
      <patternFill patternType="solid">
        <fgColor rgb="FFCFE8E4"/>
        <bgColor rgb="FFCC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FE8E4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31" activeCellId="0" sqref="H31"/>
    </sheetView>
  </sheetViews>
  <sheetFormatPr defaultRowHeight="13.8" zeroHeight="false" outlineLevelRow="0" outlineLevelCol="0"/>
  <cols>
    <col collapsed="false" customWidth="true" hidden="false" outlineLevel="0" max="3" min="1" style="0" width="9.17"/>
    <col collapsed="false" customWidth="true" hidden="false" outlineLevel="0" max="4" min="4" style="0" width="27.38"/>
    <col collapsed="false" customWidth="true" hidden="false" outlineLevel="0" max="5" min="5" style="0" width="9.17"/>
    <col collapsed="false" customWidth="true" hidden="false" outlineLevel="0" max="6" min="6" style="0" width="29.52"/>
    <col collapsed="false" customWidth="true" hidden="false" outlineLevel="0" max="7" min="7" style="1" width="7"/>
    <col collapsed="false" customWidth="true" hidden="false" outlineLevel="0" max="8" min="8" style="1" width="23.83"/>
    <col collapsed="false" customWidth="true" hidden="false" outlineLevel="0" max="9" min="9" style="0" width="18.26"/>
    <col collapsed="false" customWidth="true" hidden="false" outlineLevel="0" max="10" min="10" style="0" width="18.09"/>
    <col collapsed="false" customWidth="true" hidden="false" outlineLevel="0" max="12" min="11" style="0" width="18.26"/>
    <col collapsed="false" customWidth="true" hidden="false" outlineLevel="0" max="1025" min="13" style="0" width="10.47"/>
  </cols>
  <sheetData>
    <row r="1" s="5" customFormat="true" ht="69.7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/>
      <c r="H1" s="4"/>
    </row>
    <row r="2" customFormat="false" ht="13.8" hidden="false" customHeight="false" outlineLevel="0" collapsed="false">
      <c r="A2" s="6" t="s">
        <v>6</v>
      </c>
      <c r="B2" s="6" t="n">
        <v>2</v>
      </c>
      <c r="C2" s="6" t="n">
        <v>1</v>
      </c>
      <c r="D2" s="6" t="s">
        <v>7</v>
      </c>
      <c r="E2" s="6" t="n">
        <v>1</v>
      </c>
      <c r="F2" s="7" t="n">
        <f aca="false">COUNTIF(G$2:G$23,A2)</f>
        <v>3</v>
      </c>
      <c r="G2" s="1" t="str">
        <f aca="false">IF(H2="","",A2)</f>
        <v>Point 1</v>
      </c>
      <c r="H2" s="1" t="str">
        <f aca="false">IF(OR(ISNUMBER(MATCH(CONCATENATE(A2,D2),H$1:H1,0)),E2=0),"",CONCATENATE(A2,D2))</f>
        <v>Point 1Murin de Bechstein</v>
      </c>
      <c r="I2" s="8" t="s">
        <v>6</v>
      </c>
      <c r="J2" s="8" t="s">
        <v>8</v>
      </c>
      <c r="K2" s="8" t="s">
        <v>9</v>
      </c>
      <c r="L2" s="8" t="s">
        <v>10</v>
      </c>
    </row>
    <row r="3" customFormat="false" ht="13.8" hidden="false" customHeight="false" outlineLevel="0" collapsed="false">
      <c r="A3" s="6" t="s">
        <v>6</v>
      </c>
      <c r="B3" s="6" t="n">
        <v>1</v>
      </c>
      <c r="C3" s="6" t="n">
        <v>5</v>
      </c>
      <c r="D3" s="6" t="s">
        <v>11</v>
      </c>
      <c r="E3" s="6" t="n">
        <v>1</v>
      </c>
      <c r="F3" s="7" t="n">
        <f aca="false">COUNTIF(G$2:G$23,A3)</f>
        <v>3</v>
      </c>
      <c r="G3" s="1" t="str">
        <f aca="false">IF(H3="","",A3)</f>
        <v>Point 1</v>
      </c>
      <c r="H3" s="1" t="str">
        <f aca="false">IF(OR(ISNUMBER(MATCH(CONCATENATE(A3,D3),H$1:H2,0)),E3=0),"",CONCATENATE(A3,D3))</f>
        <v>Point 1Murin de Daubenton</v>
      </c>
      <c r="I3" s="9" t="str">
        <f aca="false">IF(AND($A2=I$2,$E2=1),IF(ISNUMBER(MATCH($D2,I$2:I2,0)),"",$D2),"")</f>
        <v>Murin de Bechstein</v>
      </c>
      <c r="J3" s="9" t="str">
        <f aca="false">IF(AND($A2=J$2,$E2=1),IF(ISNUMBER(MATCH($D2,J$2:J2,0)),"",$D2),"")</f>
        <v/>
      </c>
      <c r="K3" s="9" t="str">
        <f aca="false">IF(AND($A2=K$2,$E2=1),IF(ISNUMBER(MATCH($D2,K$2:K2,0)),"",$D2),"")</f>
        <v/>
      </c>
      <c r="L3" s="9" t="str">
        <f aca="false">IF(AND($A2=L$2,$E2=1),IF(ISNUMBER(MATCH($D2,L$2:L2,0)),"",$D2),"")</f>
        <v/>
      </c>
    </row>
    <row r="4" customFormat="false" ht="13.8" hidden="false" customHeight="false" outlineLevel="0" collapsed="false">
      <c r="A4" s="6" t="s">
        <v>6</v>
      </c>
      <c r="B4" s="6" t="n">
        <v>1</v>
      </c>
      <c r="C4" s="6" t="n">
        <v>3</v>
      </c>
      <c r="D4" s="6" t="s">
        <v>12</v>
      </c>
      <c r="E4" s="6" t="n">
        <v>1</v>
      </c>
      <c r="F4" s="7" t="n">
        <f aca="false">COUNTIF(G$2:G$23,A4)</f>
        <v>3</v>
      </c>
      <c r="G4" s="1" t="str">
        <f aca="false">IF(H4="","",A4)</f>
        <v>Point 1</v>
      </c>
      <c r="H4" s="1" t="str">
        <f aca="false">IF(OR(ISNUMBER(MATCH(CONCATENATE(A4,D4),H$1:H3,0)),E4=0),"",CONCATENATE(A4,D4))</f>
        <v>Point 1Pipistrelle commune </v>
      </c>
      <c r="I4" s="9" t="str">
        <f aca="false">IF(AND($A4=I$2,$E4=1),IF(ISNUMBER(MATCH($D4,I$2:I3,0)),"",$D4),"")</f>
        <v>Pipistrelle commune </v>
      </c>
      <c r="J4" s="9" t="str">
        <f aca="false">IF(AND($A4=J$2,$E4=1),IF(ISNUMBER(MATCH($D4,J$2:J3,0)),"",$D4),"")</f>
        <v/>
      </c>
      <c r="K4" s="9" t="str">
        <f aca="false">IF(AND($A4=K$2,$E4=1),IF(ISNUMBER(MATCH($D4,K$2:K3,0)),"",$D4),"")</f>
        <v/>
      </c>
      <c r="L4" s="9" t="str">
        <f aca="false">IF(AND($A4=L$2,$E4=1),IF(ISNUMBER(MATCH($D4,L$2:L3,0)),"",$D4),"")</f>
        <v/>
      </c>
    </row>
    <row r="5" customFormat="false" ht="13.8" hidden="false" customHeight="false" outlineLevel="0" collapsed="false">
      <c r="A5" s="6" t="s">
        <v>6</v>
      </c>
      <c r="B5" s="6" t="n">
        <v>5</v>
      </c>
      <c r="C5" s="6" t="n">
        <v>14</v>
      </c>
      <c r="D5" s="6" t="s">
        <v>12</v>
      </c>
      <c r="E5" s="6" t="n">
        <v>1</v>
      </c>
      <c r="F5" s="7" t="n">
        <f aca="false">COUNTIF(G$2:G$23,A5)</f>
        <v>3</v>
      </c>
      <c r="G5" s="1" t="str">
        <f aca="false">IF(H5="","",A5)</f>
        <v/>
      </c>
      <c r="H5" s="1" t="str">
        <f aca="false">IF(OR(ISNUMBER(MATCH(CONCATENATE(A5,D5),H$1:H4,0)),E5=0),"",CONCATENATE(A5,D5))</f>
        <v/>
      </c>
      <c r="I5" s="9" t="str">
        <f aca="false">IF(AND($A3=I$2,$E3=1),IF(ISNUMBER(MATCH($D3,I$2:I4,0)),"",$D3),"")</f>
        <v>Murin de Daubenton</v>
      </c>
      <c r="J5" s="9" t="str">
        <f aca="false">IF(AND($A3=J$2,$E3=1),IF(ISNUMBER(MATCH($D3,J$2:J4,0)),"",$D3),"")</f>
        <v/>
      </c>
      <c r="K5" s="9" t="str">
        <f aca="false">IF(AND($A3=K$2,$E3=1),IF(ISNUMBER(MATCH($D3,K$2:K4,0)),"",$D3),"")</f>
        <v/>
      </c>
      <c r="L5" s="9" t="str">
        <f aca="false">IF(AND($A3=L$2,$E3=1),IF(ISNUMBER(MATCH($D3,L$2:L4,0)),"",$D3),"")</f>
        <v/>
      </c>
    </row>
    <row r="6" customFormat="false" ht="13.8" hidden="false" customHeight="false" outlineLevel="0" collapsed="false">
      <c r="A6" s="6" t="s">
        <v>6</v>
      </c>
      <c r="B6" s="6" t="n">
        <v>1</v>
      </c>
      <c r="C6" s="6" t="n">
        <v>15</v>
      </c>
      <c r="D6" s="6" t="s">
        <v>12</v>
      </c>
      <c r="E6" s="6" t="n">
        <v>1</v>
      </c>
      <c r="F6" s="7" t="n">
        <f aca="false">COUNTIF(G$2:G$23,A6)</f>
        <v>3</v>
      </c>
      <c r="G6" s="1" t="str">
        <f aca="false">IF(H6="","",A6)</f>
        <v/>
      </c>
      <c r="H6" s="1" t="str">
        <f aca="false">IF(OR(ISNUMBER(MATCH(CONCATENATE(A6,D6),H$1:H5,0)),E6=0),"",CONCATENATE(A6,D6))</f>
        <v/>
      </c>
      <c r="I6" s="9" t="str">
        <f aca="false">IF(AND($A5=I$2,$E5=1),IF(ISNUMBER(MATCH($D5,I$2:I5,0)),"",$D5),"")</f>
        <v/>
      </c>
      <c r="J6" s="9" t="str">
        <f aca="false">IF(AND($A5=J$2,$E5=1),IF(ISNUMBER(MATCH($D5,J$2:J5,0)),"",$D5),"")</f>
        <v/>
      </c>
      <c r="K6" s="9" t="str">
        <f aca="false">IF(AND($A5=K$2,$E5=1),IF(ISNUMBER(MATCH($D5,K$2:K5,0)),"",$D5),"")</f>
        <v/>
      </c>
      <c r="L6" s="9" t="str">
        <f aca="false">IF(AND($A5=L$2,$E5=1),IF(ISNUMBER(MATCH($D5,L$2:L5,0)),"",$D5),"")</f>
        <v/>
      </c>
    </row>
    <row r="7" customFormat="false" ht="13.8" hidden="false" customHeight="false" outlineLevel="0" collapsed="false">
      <c r="A7" s="6" t="s">
        <v>6</v>
      </c>
      <c r="B7" s="6" t="n">
        <v>2</v>
      </c>
      <c r="C7" s="6" t="n">
        <v>18</v>
      </c>
      <c r="D7" s="10" t="s">
        <v>12</v>
      </c>
      <c r="E7" s="6" t="n">
        <v>1</v>
      </c>
      <c r="F7" s="7" t="n">
        <f aca="false">COUNTIF(G$2:G$23,A7)</f>
        <v>3</v>
      </c>
      <c r="G7" s="1" t="str">
        <f aca="false">IF(H7="","",A7)</f>
        <v/>
      </c>
      <c r="H7" s="1" t="str">
        <f aca="false">IF(OR(ISNUMBER(MATCH(CONCATENATE(A7,D7),H$1:H6,0)),E7=0),"",CONCATENATE(A7,D7))</f>
        <v/>
      </c>
      <c r="I7" s="9" t="str">
        <f aca="false">IF(AND($A6=I$2,$E6=1),IF(ISNUMBER(MATCH($D6,I$2:I6,0)),"",$D6),"")</f>
        <v/>
      </c>
      <c r="J7" s="9" t="str">
        <f aca="false">IF(AND($A6=J$2,$E6=1),IF(ISNUMBER(MATCH($D6,J$2:J6,0)),"",$D6),"")</f>
        <v/>
      </c>
      <c r="K7" s="9" t="str">
        <f aca="false">IF(AND($A6=K$2,$E6=1),IF(ISNUMBER(MATCH($D6,K$2:K6,0)),"",$D6),"")</f>
        <v/>
      </c>
      <c r="L7" s="9" t="str">
        <f aca="false">IF(AND($A6=L$2,$E6=1),IF(ISNUMBER(MATCH($D6,L$2:L6,0)),"",$D6),"")</f>
        <v/>
      </c>
    </row>
    <row r="8" customFormat="false" ht="13.8" hidden="false" customHeight="false" outlineLevel="0" collapsed="false">
      <c r="A8" s="6" t="s">
        <v>8</v>
      </c>
      <c r="B8" s="6" t="n">
        <v>4</v>
      </c>
      <c r="C8" s="6" t="n">
        <v>11</v>
      </c>
      <c r="D8" s="10" t="s">
        <v>13</v>
      </c>
      <c r="E8" s="6" t="n">
        <v>0</v>
      </c>
      <c r="F8" s="7" t="n">
        <f aca="false">COUNTIF(G$2:G$23,A8)</f>
        <v>5</v>
      </c>
      <c r="G8" s="1" t="str">
        <f aca="false">IF(H8="","",A8)</f>
        <v/>
      </c>
      <c r="H8" s="1" t="str">
        <f aca="false">IF(OR(ISNUMBER(MATCH(CONCATENATE(A8,D8),H$1:H7,0)),E8=0),"",CONCATENATE(A8,D8))</f>
        <v/>
      </c>
      <c r="I8" s="9" t="str">
        <f aca="false">IF(AND($A7=I$2,$E7=1),IF(ISNUMBER(MATCH($D7,I$2:I7,0)),"",$D7),"")</f>
        <v/>
      </c>
      <c r="J8" s="9" t="str">
        <f aca="false">IF(AND($A7=J$2,$E7=1),IF(ISNUMBER(MATCH($D7,J$2:J7,0)),"",$D7),"")</f>
        <v/>
      </c>
      <c r="K8" s="9" t="str">
        <f aca="false">IF(AND($A7=K$2,$E7=1),IF(ISNUMBER(MATCH($D7,K$2:K7,0)),"",$D7),"")</f>
        <v/>
      </c>
      <c r="L8" s="9" t="str">
        <f aca="false">IF(AND($A7=L$2,$E7=1),IF(ISNUMBER(MATCH($D7,L$2:L7,0)),"",$D7),"")</f>
        <v/>
      </c>
    </row>
    <row r="9" customFormat="false" ht="13.8" hidden="false" customHeight="false" outlineLevel="0" collapsed="false">
      <c r="A9" s="6" t="s">
        <v>8</v>
      </c>
      <c r="B9" s="6" t="n">
        <v>1</v>
      </c>
      <c r="C9" s="6" t="n">
        <v>12</v>
      </c>
      <c r="D9" s="10" t="s">
        <v>7</v>
      </c>
      <c r="E9" s="6" t="n">
        <v>1</v>
      </c>
      <c r="F9" s="7" t="n">
        <f aca="false">COUNTIF(G$2:G$23,A9)</f>
        <v>5</v>
      </c>
      <c r="G9" s="1" t="str">
        <f aca="false">IF(H9="","",A9)</f>
        <v>Point 2</v>
      </c>
      <c r="H9" s="1" t="str">
        <f aca="false">IF(OR(ISNUMBER(MATCH(CONCATENATE(A9,D9),H$1:H8,0)),E9=0),"",CONCATENATE(A9,D9))</f>
        <v>Point 2Murin de Bechstein</v>
      </c>
      <c r="I9" s="9" t="str">
        <f aca="false">IF(AND($A13=I$2,$E13=1),IF(ISNUMBER(MATCH($D13,I$2:I8,0)),"",$D13),"")</f>
        <v/>
      </c>
      <c r="J9" s="9" t="str">
        <f aca="false">IF(AND($A13=J$2,$E13=1),IF(ISNUMBER(MATCH($D13,J$2:J8,0)),"",$D13),"")</f>
        <v>Pipistrelle commune </v>
      </c>
      <c r="K9" s="9" t="str">
        <f aca="false">IF(AND($A13=K$2,$E13=1),IF(ISNUMBER(MATCH($D13,K$2:K8,0)),"",$D13),"")</f>
        <v/>
      </c>
      <c r="L9" s="9" t="str">
        <f aca="false">IF(AND($A13=L$2,$E13=1),IF(ISNUMBER(MATCH($D13,L$2:L8,0)),"",$D13),"")</f>
        <v/>
      </c>
    </row>
    <row r="10" customFormat="false" ht="13.8" hidden="false" customHeight="false" outlineLevel="0" collapsed="false">
      <c r="A10" s="6" t="s">
        <v>8</v>
      </c>
      <c r="B10" s="6" t="n">
        <v>3</v>
      </c>
      <c r="C10" s="6" t="n">
        <v>10</v>
      </c>
      <c r="D10" s="10" t="s">
        <v>11</v>
      </c>
      <c r="E10" s="6" t="n">
        <v>1</v>
      </c>
      <c r="F10" s="7" t="n">
        <f aca="false">COUNTIF(G$2:G$23,A10)</f>
        <v>5</v>
      </c>
      <c r="G10" s="1" t="str">
        <f aca="false">IF(H10="","",A10)</f>
        <v>Point 2</v>
      </c>
      <c r="H10" s="1" t="str">
        <f aca="false">IF(OR(ISNUMBER(MATCH(CONCATENATE(A10,D10),H$1:H9,0)),E10=0),"",CONCATENATE(A10,D10))</f>
        <v>Point 2Murin de Daubenton</v>
      </c>
      <c r="I10" s="9" t="str">
        <f aca="false">IF(AND($A14=I$2,$E14=1),IF(ISNUMBER(MATCH($D14,I$2:I9,0)),"",$D14),"")</f>
        <v/>
      </c>
      <c r="J10" s="9" t="str">
        <f aca="false">IF(AND($A14=J$2,$E14=1),IF(ISNUMBER(MATCH($D14,J$2:J9,0)),"",$D14),"")</f>
        <v/>
      </c>
      <c r="K10" s="9" t="str">
        <f aca="false">IF(AND($A14=K$2,$E14=1),IF(ISNUMBER(MATCH($D14,K$2:K9,0)),"",$D14),"")</f>
        <v/>
      </c>
      <c r="L10" s="9" t="str">
        <f aca="false">IF(AND($A14=L$2,$E14=1),IF(ISNUMBER(MATCH($D14,L$2:L9,0)),"",$D14),"")</f>
        <v/>
      </c>
    </row>
    <row r="11" customFormat="false" ht="13.8" hidden="false" customHeight="false" outlineLevel="0" collapsed="false">
      <c r="A11" s="6" t="s">
        <v>8</v>
      </c>
      <c r="B11" s="6" t="n">
        <v>1</v>
      </c>
      <c r="C11" s="6" t="n">
        <v>15</v>
      </c>
      <c r="D11" s="10" t="s">
        <v>11</v>
      </c>
      <c r="E11" s="6" t="n">
        <v>1</v>
      </c>
      <c r="F11" s="7" t="n">
        <f aca="false">COUNTIF(G$2:G$23,A11)</f>
        <v>5</v>
      </c>
      <c r="G11" s="1" t="str">
        <f aca="false">IF(H11="","",A11)</f>
        <v/>
      </c>
      <c r="H11" s="1" t="str">
        <f aca="false">IF(OR(ISNUMBER(MATCH(CONCATENATE(A11,D11),H$1:H10,0)),E11=0),"",CONCATENATE(A11,D11))</f>
        <v/>
      </c>
      <c r="I11" s="9" t="str">
        <f aca="false">IF(AND($A10=I$2,$E10=1),IF(ISNUMBER(MATCH($D10,I$2:I10,0)),"",$D10),"")</f>
        <v/>
      </c>
      <c r="J11" s="9" t="str">
        <f aca="false">IF(AND($A10=J$2,$E10=1),IF(ISNUMBER(MATCH($D10,J$2:J10,0)),"",$D10),"")</f>
        <v>Murin de Daubenton</v>
      </c>
      <c r="K11" s="9" t="str">
        <f aca="false">IF(AND($A10=K$2,$E10=1),IF(ISNUMBER(MATCH($D10,K$2:K10,0)),"",$D10),"")</f>
        <v/>
      </c>
      <c r="L11" s="9" t="str">
        <f aca="false">IF(AND($A10=L$2,$E10=1),IF(ISNUMBER(MATCH($D10,L$2:L10,0)),"",$D10),"")</f>
        <v/>
      </c>
    </row>
    <row r="12" customFormat="false" ht="13.8" hidden="false" customHeight="false" outlineLevel="0" collapsed="false">
      <c r="A12" s="6" t="s">
        <v>8</v>
      </c>
      <c r="B12" s="6" t="n">
        <v>2</v>
      </c>
      <c r="C12" s="6" t="n">
        <v>13</v>
      </c>
      <c r="D12" s="10" t="s">
        <v>14</v>
      </c>
      <c r="E12" s="6" t="n">
        <v>1</v>
      </c>
      <c r="F12" s="7" t="n">
        <f aca="false">COUNTIF(G$2:G$23,A12)</f>
        <v>5</v>
      </c>
      <c r="G12" s="1" t="str">
        <f aca="false">IF(H12="","",A12)</f>
        <v>Point 2</v>
      </c>
      <c r="H12" s="1" t="str">
        <f aca="false">IF(OR(ISNUMBER(MATCH(CONCATENATE(A12,D12),H$1:H11,0)),E12=0),"",CONCATENATE(A12,D12))</f>
        <v>Point 2Noctule commune</v>
      </c>
      <c r="I12" s="9" t="str">
        <f aca="false">IF(AND($A11=I$2,$E11=1),IF(ISNUMBER(MATCH($D11,I$2:I11,0)),"",$D11),"")</f>
        <v/>
      </c>
      <c r="J12" s="9" t="str">
        <f aca="false">IF(AND($A11=J$2,$E11=1),IF(ISNUMBER(MATCH($D11,J$2:J11,0)),"",$D11),"")</f>
        <v/>
      </c>
      <c r="K12" s="9" t="str">
        <f aca="false">IF(AND($A11=K$2,$E11=1),IF(ISNUMBER(MATCH($D11,K$2:K11,0)),"",$D11),"")</f>
        <v/>
      </c>
      <c r="L12" s="9" t="str">
        <f aca="false">IF(AND($A11=L$2,$E11=1),IF(ISNUMBER(MATCH($D11,L$2:L11,0)),"",$D11),"")</f>
        <v/>
      </c>
    </row>
    <row r="13" customFormat="false" ht="13.8" hidden="false" customHeight="false" outlineLevel="0" collapsed="false">
      <c r="A13" s="6" t="s">
        <v>8</v>
      </c>
      <c r="B13" s="6" t="n">
        <v>1</v>
      </c>
      <c r="C13" s="6" t="n">
        <v>5</v>
      </c>
      <c r="D13" s="10" t="s">
        <v>12</v>
      </c>
      <c r="E13" s="6" t="n">
        <v>1</v>
      </c>
      <c r="F13" s="7" t="n">
        <f aca="false">COUNTIF(G$2:G$23,A13)</f>
        <v>5</v>
      </c>
      <c r="G13" s="1" t="str">
        <f aca="false">IF(H13="","",A13)</f>
        <v>Point 2</v>
      </c>
      <c r="H13" s="1" t="str">
        <f aca="false">IF(OR(ISNUMBER(MATCH(CONCATENATE(A13,D13),H$1:H12,0)),E13=0),"",CONCATENATE(A13,D13))</f>
        <v>Point 2Pipistrelle commune </v>
      </c>
      <c r="I13" s="9" t="str">
        <f aca="false">IF(AND($A8=I$2,$E8=1),IF(ISNUMBER(MATCH($D8,I$2:I12,0)),"",$D8),"")</f>
        <v/>
      </c>
      <c r="J13" s="9" t="str">
        <f aca="false">IF(AND($A8=J$2,$E8=1),IF(ISNUMBER(MATCH($D8,J$2:J12,0)),"",$D8),"")</f>
        <v/>
      </c>
      <c r="K13" s="9" t="str">
        <f aca="false">IF(AND($A8=K$2,$E8=1),IF(ISNUMBER(MATCH($D8,K$2:K12,0)),"",$D8),"")</f>
        <v/>
      </c>
      <c r="L13" s="9" t="str">
        <f aca="false">IF(AND($A8=L$2,$E8=1),IF(ISNUMBER(MATCH($D8,L$2:L12,0)),"",$D8),"")</f>
        <v/>
      </c>
    </row>
    <row r="14" customFormat="false" ht="13.8" hidden="false" customHeight="false" outlineLevel="0" collapsed="false">
      <c r="A14" s="6" t="s">
        <v>8</v>
      </c>
      <c r="B14" s="6" t="n">
        <v>1</v>
      </c>
      <c r="C14" s="6" t="n">
        <v>8</v>
      </c>
      <c r="D14" s="10" t="s">
        <v>15</v>
      </c>
      <c r="E14" s="6" t="n">
        <v>0</v>
      </c>
      <c r="F14" s="7" t="n">
        <f aca="false">COUNTIF(G$2:G$23,A14)</f>
        <v>5</v>
      </c>
      <c r="G14" s="1" t="str">
        <f aca="false">IF(H14="","",A14)</f>
        <v/>
      </c>
      <c r="H14" s="1" t="str">
        <f aca="false">IF(OR(ISNUMBER(MATCH(CONCATENATE(A14,D14),H$1:H13,0)),E14=0),"",CONCATENATE(A14,D14))</f>
        <v/>
      </c>
      <c r="I14" s="9" t="str">
        <f aca="false">IF(AND($A15=I$2,$E15=1),IF(ISNUMBER(MATCH($D15,I$2:I13,0)),"",$D15),"")</f>
        <v/>
      </c>
      <c r="J14" s="9" t="str">
        <f aca="false">IF(AND($A15=J$2,$E15=1),IF(ISNUMBER(MATCH($D15,J$2:J13,0)),"",$D15),"")</f>
        <v>Sérotine commune</v>
      </c>
      <c r="K14" s="9" t="str">
        <f aca="false">IF(AND($A15=K$2,$E15=1),IF(ISNUMBER(MATCH($D15,K$2:K13,0)),"",$D15),"")</f>
        <v/>
      </c>
      <c r="L14" s="9" t="str">
        <f aca="false">IF(AND($A15=L$2,$E15=1),IF(ISNUMBER(MATCH($D15,L$2:L13,0)),"",$D15),"")</f>
        <v/>
      </c>
    </row>
    <row r="15" customFormat="false" ht="13.8" hidden="false" customHeight="false" outlineLevel="0" collapsed="false">
      <c r="A15" s="6" t="s">
        <v>8</v>
      </c>
      <c r="B15" s="6" t="n">
        <v>1</v>
      </c>
      <c r="C15" s="6" t="n">
        <v>25</v>
      </c>
      <c r="D15" s="10" t="s">
        <v>16</v>
      </c>
      <c r="E15" s="6" t="n">
        <v>1</v>
      </c>
      <c r="F15" s="7" t="n">
        <f aca="false">COUNTIF(G$2:G$23,A15)</f>
        <v>5</v>
      </c>
      <c r="G15" s="1" t="str">
        <f aca="false">IF(H15="","",A15)</f>
        <v>Point 2</v>
      </c>
      <c r="H15" s="1" t="str">
        <f aca="false">IF(OR(ISNUMBER(MATCH(CONCATENATE(A15,D15),H$1:H14,0)),E15=0),"",CONCATENATE(A15,D15))</f>
        <v>Point 2Sérotine commune</v>
      </c>
      <c r="I15" s="9" t="str">
        <f aca="false">IF(AND($A12=I$2,$E12=1),IF(ISNUMBER(MATCH($D12,I$2:I14,0)),"",$D12),"")</f>
        <v/>
      </c>
      <c r="J15" s="9" t="str">
        <f aca="false">IF(AND($A12=J$2,$E12=1),IF(ISNUMBER(MATCH($D12,J$2:J14,0)),"",$D12),"")</f>
        <v>Noctule commune</v>
      </c>
      <c r="K15" s="9" t="str">
        <f aca="false">IF(AND($A12=K$2,$E12=1),IF(ISNUMBER(MATCH($D12,K$2:K14,0)),"",$D12),"")</f>
        <v/>
      </c>
      <c r="L15" s="9" t="str">
        <f aca="false">IF(AND($A12=L$2,$E12=1),IF(ISNUMBER(MATCH($D12,L$2:L14,0)),"",$D12),"")</f>
        <v/>
      </c>
    </row>
    <row r="16" customFormat="false" ht="13.8" hidden="false" customHeight="false" outlineLevel="0" collapsed="false">
      <c r="A16" s="6" t="s">
        <v>9</v>
      </c>
      <c r="B16" s="6" t="n">
        <v>5</v>
      </c>
      <c r="C16" s="6" t="n">
        <v>12</v>
      </c>
      <c r="D16" s="6" t="s">
        <v>17</v>
      </c>
      <c r="E16" s="6" t="n">
        <v>0</v>
      </c>
      <c r="F16" s="7" t="n">
        <f aca="false">COUNTIF(G$2:G$23,A16)</f>
        <v>3</v>
      </c>
      <c r="G16" s="1" t="str">
        <f aca="false">IF(H16="","",A16)</f>
        <v/>
      </c>
      <c r="H16" s="1" t="str">
        <f aca="false">IF(OR(ISNUMBER(MATCH(CONCATENATE(A16,D16),H$1:H15,0)),E16=0),"",CONCATENATE(A16,D16))</f>
        <v/>
      </c>
      <c r="I16" s="9" t="str">
        <f aca="false">IF(AND($A9=I$2,$E9=1),IF(ISNUMBER(MATCH($D9,I$2:I15,0)),"",$D9),"")</f>
        <v/>
      </c>
      <c r="J16" s="9" t="str">
        <f aca="false">IF(AND($A9=J$2,$E9=1),IF(ISNUMBER(MATCH($D9,J$2:J15,0)),"",$D9),"")</f>
        <v>Murin de Bechstein</v>
      </c>
      <c r="K16" s="9" t="str">
        <f aca="false">IF(AND($A9=K$2,$E9=1),IF(ISNUMBER(MATCH($D9,K$2:K15,0)),"",$D9),"")</f>
        <v/>
      </c>
      <c r="L16" s="9" t="str">
        <f aca="false">IF(AND($A9=L$2,$E9=1),IF(ISNUMBER(MATCH($D9,L$2:L15,0)),"",$D9),"")</f>
        <v/>
      </c>
    </row>
    <row r="17" customFormat="false" ht="13.8" hidden="false" customHeight="false" outlineLevel="0" collapsed="false">
      <c r="A17" s="6" t="s">
        <v>9</v>
      </c>
      <c r="B17" s="6" t="n">
        <v>1</v>
      </c>
      <c r="C17" s="6" t="n">
        <v>3</v>
      </c>
      <c r="D17" s="6" t="s">
        <v>18</v>
      </c>
      <c r="E17" s="6" t="n">
        <v>1</v>
      </c>
      <c r="F17" s="7" t="n">
        <f aca="false">COUNTIF(G$2:G$23,A17)</f>
        <v>3</v>
      </c>
      <c r="G17" s="1" t="str">
        <f aca="false">IF(H17="","",A17)</f>
        <v>Point 3</v>
      </c>
      <c r="H17" s="1" t="str">
        <f aca="false">IF(OR(ISNUMBER(MATCH(CONCATENATE(A17,D17),H$1:H16,0)),E17=0),"",CONCATENATE(A17,D17))</f>
        <v>Point 3Grand Murin</v>
      </c>
      <c r="I17" s="9" t="str">
        <f aca="false">IF(AND($A19=I$2,$E19=1),IF(ISNUMBER(MATCH($D19,I$2:I16,0)),"",$D19),"")</f>
        <v/>
      </c>
      <c r="J17" s="9" t="str">
        <f aca="false">IF(AND($A19=J$2,$E19=1),IF(ISNUMBER(MATCH($D19,J$2:J16,0)),"",$D19),"")</f>
        <v/>
      </c>
      <c r="K17" s="9" t="str">
        <f aca="false">IF(AND($A19=K$2,$E19=1),IF(ISNUMBER(MATCH($D19,K$2:K16,0)),"",$D19),"")</f>
        <v>Murin de Daubenton</v>
      </c>
      <c r="L17" s="9" t="str">
        <f aca="false">IF(AND($A19=L$2,$E19=1),IF(ISNUMBER(MATCH($D19,L$2:L16,0)),"",$D19),"")</f>
        <v/>
      </c>
    </row>
    <row r="18" customFormat="false" ht="13.8" hidden="false" customHeight="false" outlineLevel="0" collapsed="false">
      <c r="A18" s="6" t="s">
        <v>9</v>
      </c>
      <c r="B18" s="6" t="n">
        <v>1</v>
      </c>
      <c r="C18" s="6" t="n">
        <v>4</v>
      </c>
      <c r="D18" s="6" t="s">
        <v>18</v>
      </c>
      <c r="E18" s="6" t="n">
        <v>1</v>
      </c>
      <c r="F18" s="7" t="n">
        <f aca="false">COUNTIF(G$2:G$23,A18)</f>
        <v>3</v>
      </c>
      <c r="G18" s="1" t="str">
        <f aca="false">IF(H18="","",A18)</f>
        <v/>
      </c>
      <c r="H18" s="1" t="str">
        <f aca="false">IF(OR(ISNUMBER(MATCH(CONCATENATE(A18,D18),H$1:H17,0)),E18=0),"",CONCATENATE(A18,D18))</f>
        <v/>
      </c>
      <c r="I18" s="9" t="str">
        <f aca="false">IF(AND($A20=I$2,$E20=1),IF(ISNUMBER(MATCH($D20,I$2:I17,0)),"",$D20),"")</f>
        <v/>
      </c>
      <c r="J18" s="9" t="str">
        <f aca="false">IF(AND($A20=J$2,$E20=1),IF(ISNUMBER(MATCH($D20,J$2:J17,0)),"",$D20),"")</f>
        <v/>
      </c>
      <c r="K18" s="9" t="str">
        <f aca="false">IF(AND($A20=K$2,$E20=1),IF(ISNUMBER(MATCH($D20,K$2:K17,0)),"",$D20),"")</f>
        <v/>
      </c>
      <c r="L18" s="9" t="str">
        <f aca="false">IF(AND($A20=L$2,$E20=1),IF(ISNUMBER(MATCH($D20,L$2:L17,0)),"",$D20),"")</f>
        <v/>
      </c>
    </row>
    <row r="19" customFormat="false" ht="13.8" hidden="false" customHeight="false" outlineLevel="0" collapsed="false">
      <c r="A19" s="6" t="s">
        <v>9</v>
      </c>
      <c r="B19" s="6" t="n">
        <v>6</v>
      </c>
      <c r="C19" s="6" t="n">
        <v>1</v>
      </c>
      <c r="D19" s="10" t="s">
        <v>11</v>
      </c>
      <c r="E19" s="6" t="n">
        <v>1</v>
      </c>
      <c r="F19" s="7" t="n">
        <f aca="false">COUNTIF(G$2:G$23,A19)</f>
        <v>3</v>
      </c>
      <c r="G19" s="1" t="str">
        <f aca="false">IF(H19="","",A19)</f>
        <v>Point 3</v>
      </c>
      <c r="H19" s="1" t="str">
        <f aca="false">IF(OR(ISNUMBER(MATCH(CONCATENATE(A19,D19),H$1:H18,0)),E19=0),"",CONCATENATE(A19,D19))</f>
        <v>Point 3Murin de Daubenton</v>
      </c>
      <c r="I19" s="9" t="str">
        <f aca="false">IF(AND($A17=I$2,$E17=1),IF(ISNUMBER(MATCH($D17,I$2:I18,0)),"",$D17),"")</f>
        <v/>
      </c>
      <c r="J19" s="9" t="str">
        <f aca="false">IF(AND($A17=J$2,$E17=1),IF(ISNUMBER(MATCH($D17,J$2:J18,0)),"",$D17),"")</f>
        <v/>
      </c>
      <c r="K19" s="9" t="str">
        <f aca="false">IF(AND($A17=K$2,$E17=1),IF(ISNUMBER(MATCH($D17,K$2:K18,0)),"",$D17),"")</f>
        <v>Grand Murin</v>
      </c>
      <c r="L19" s="9" t="str">
        <f aca="false">IF(AND($A17=L$2,$E17=1),IF(ISNUMBER(MATCH($D17,L$2:L18,0)),"",$D17),"")</f>
        <v/>
      </c>
    </row>
    <row r="20" customFormat="false" ht="13.8" hidden="false" customHeight="false" outlineLevel="0" collapsed="false">
      <c r="A20" s="6" t="s">
        <v>9</v>
      </c>
      <c r="B20" s="6" t="n">
        <v>1</v>
      </c>
      <c r="C20" s="6" t="n">
        <v>2</v>
      </c>
      <c r="D20" s="6" t="s">
        <v>11</v>
      </c>
      <c r="E20" s="6" t="n">
        <v>1</v>
      </c>
      <c r="F20" s="7" t="n">
        <f aca="false">COUNTIF(G$2:G$23,A20)</f>
        <v>3</v>
      </c>
      <c r="G20" s="1" t="str">
        <f aca="false">IF(H20="","",A20)</f>
        <v/>
      </c>
      <c r="H20" s="1" t="str">
        <f aca="false">IF(OR(ISNUMBER(MATCH(CONCATENATE(A20,D20),H$1:H19,0)),E20=0),"",CONCATENATE(A20,D20))</f>
        <v/>
      </c>
      <c r="I20" s="9" t="str">
        <f aca="false">IF(AND($A18=I$2,$E18=1),IF(ISNUMBER(MATCH($D18,I$2:I19,0)),"",$D18),"")</f>
        <v/>
      </c>
      <c r="J20" s="9" t="str">
        <f aca="false">IF(AND($A18=J$2,$E18=1),IF(ISNUMBER(MATCH($D18,J$2:J19,0)),"",$D18),"")</f>
        <v/>
      </c>
      <c r="K20" s="9" t="str">
        <f aca="false">IF(AND($A18=K$2,$E18=1),IF(ISNUMBER(MATCH($D18,K$2:K19,0)),"",$D18),"")</f>
        <v/>
      </c>
      <c r="L20" s="9" t="str">
        <f aca="false">IF(AND($A18=L$2,$E18=1),IF(ISNUMBER(MATCH($D18,L$2:L19,0)),"",$D18),"")</f>
        <v/>
      </c>
    </row>
    <row r="21" customFormat="false" ht="13.8" hidden="false" customHeight="false" outlineLevel="0" collapsed="false">
      <c r="A21" s="6" t="s">
        <v>9</v>
      </c>
      <c r="B21" s="6" t="n">
        <v>1</v>
      </c>
      <c r="C21" s="6" t="n">
        <v>6</v>
      </c>
      <c r="D21" s="6" t="s">
        <v>12</v>
      </c>
      <c r="E21" s="6" t="n">
        <v>1</v>
      </c>
      <c r="F21" s="7" t="n">
        <f aca="false">COUNTIF(G$2:G$23,A21)</f>
        <v>3</v>
      </c>
      <c r="G21" s="1" t="str">
        <f aca="false">IF(H21="","",A21)</f>
        <v>Point 3</v>
      </c>
      <c r="H21" s="1" t="str">
        <f aca="false">IF(OR(ISNUMBER(MATCH(CONCATENATE(A21,D21),H$1:H20,0)),E21=0),"",CONCATENATE(A21,D21))</f>
        <v>Point 3Pipistrelle commune </v>
      </c>
      <c r="I21" s="9" t="str">
        <f aca="false">IF(AND($A21=I$2,$E21=1),IF(ISNUMBER(MATCH($D21,I$2:I20,0)),"",$D21),"")</f>
        <v/>
      </c>
      <c r="J21" s="9" t="str">
        <f aca="false">IF(AND($A21=J$2,$E21=1),IF(ISNUMBER(MATCH($D21,J$2:J20,0)),"",$D21),"")</f>
        <v/>
      </c>
      <c r="K21" s="9" t="str">
        <f aca="false">IF(AND($A21=K$2,$E21=1),IF(ISNUMBER(MATCH($D21,K$2:K20,0)),"",$D21),"")</f>
        <v>Pipistrelle commune </v>
      </c>
      <c r="L21" s="9" t="str">
        <f aca="false">IF(AND($A21=L$2,$E21=1),IF(ISNUMBER(MATCH($D21,L$2:L20,0)),"",$D21),"")</f>
        <v/>
      </c>
    </row>
    <row r="22" customFormat="false" ht="13.8" hidden="false" customHeight="false" outlineLevel="0" collapsed="false">
      <c r="A22" s="6" t="s">
        <v>9</v>
      </c>
      <c r="B22" s="6" t="n">
        <v>1</v>
      </c>
      <c r="C22" s="6" t="n">
        <v>9</v>
      </c>
      <c r="D22" s="6" t="s">
        <v>12</v>
      </c>
      <c r="E22" s="6" t="n">
        <v>1</v>
      </c>
      <c r="F22" s="7" t="n">
        <f aca="false">COUNTIF(G$2:G$23,A22)</f>
        <v>3</v>
      </c>
      <c r="G22" s="1" t="str">
        <f aca="false">IF(H22="","",A22)</f>
        <v/>
      </c>
      <c r="H22" s="1" t="str">
        <f aca="false">IF(OR(ISNUMBER(MATCH(CONCATENATE(A22,D22),H$1:H21,0)),E22=0),"",CONCATENATE(A22,D22))</f>
        <v/>
      </c>
      <c r="I22" s="9" t="str">
        <f aca="false">IF(AND($A22=I$2,$E22=1),IF(ISNUMBER(MATCH($D22,I$2:I21,0)),"",$D22),"")</f>
        <v/>
      </c>
      <c r="J22" s="9" t="str">
        <f aca="false">IF(AND($A22=J$2,$E22=1),IF(ISNUMBER(MATCH($D22,J$2:J21,0)),"",$D22),"")</f>
        <v/>
      </c>
      <c r="K22" s="9" t="str">
        <f aca="false">IF(AND($A22=K$2,$E22=1),IF(ISNUMBER(MATCH($D22,K$2:K21,0)),"",$D22),"")</f>
        <v/>
      </c>
      <c r="L22" s="9" t="str">
        <f aca="false">IF(AND($A22=L$2,$E22=1),IF(ISNUMBER(MATCH($D22,L$2:L21,0)),"",$D22),"")</f>
        <v/>
      </c>
    </row>
    <row r="23" customFormat="false" ht="13.8" hidden="false" customHeight="false" outlineLevel="0" collapsed="false">
      <c r="A23" s="6" t="s">
        <v>10</v>
      </c>
      <c r="B23" s="6" t="n">
        <v>2</v>
      </c>
      <c r="C23" s="6" t="n">
        <v>13</v>
      </c>
      <c r="D23" s="6" t="s">
        <v>12</v>
      </c>
      <c r="E23" s="6" t="n">
        <v>1</v>
      </c>
      <c r="F23" s="7" t="n">
        <f aca="false">COUNTIF(G$2:G$23,A23)</f>
        <v>1</v>
      </c>
      <c r="G23" s="1" t="str">
        <f aca="false">IF(H23="","",A23)</f>
        <v>Point 4</v>
      </c>
      <c r="H23" s="1" t="str">
        <f aca="false">IF(OR(ISNUMBER(MATCH(CONCATENATE(A23,D23),H$1:H22,0)),E23=0),"",CONCATENATE(A23,D23))</f>
        <v>Point 4Pipistrelle commune </v>
      </c>
      <c r="I23" s="9" t="str">
        <f aca="false">IF(AND($A16=I$2,$E16=1),IF(ISNUMBER(MATCH($D16,I$2:I22,0)),"",$D16),"")</f>
        <v/>
      </c>
      <c r="J23" s="9" t="str">
        <f aca="false">IF(AND($A16=J$2,$E16=1),IF(ISNUMBER(MATCH($D16,J$2:J22,0)),"",$D16),"")</f>
        <v/>
      </c>
      <c r="K23" s="9" t="str">
        <f aca="false">IF(AND($A16=K$2,$E16=1),IF(ISNUMBER(MATCH($D16,K$2:K22,0)),"",$D16),"")</f>
        <v/>
      </c>
      <c r="L23" s="9" t="str">
        <f aca="false">IF(AND($A16=L$2,$E16=1),IF(ISNUMBER(MATCH($D16,L$2:L22,0)),"",$D16),"")</f>
        <v/>
      </c>
    </row>
    <row r="24" customFormat="false" ht="13.8" hidden="false" customHeight="false" outlineLevel="0" collapsed="false">
      <c r="I24" s="9" t="str">
        <f aca="false">IF(AND($A23=I$2,$E23=1),IF(ISNUMBER(MATCH($D23,I$2:I23,0)),"",$D23),"")</f>
        <v/>
      </c>
      <c r="J24" s="9" t="str">
        <f aca="false">IF(AND($A23=J$2,$E23=1),IF(ISNUMBER(MATCH($D23,J$2:J23,0)),"",$D23),"")</f>
        <v/>
      </c>
      <c r="K24" s="9" t="str">
        <f aca="false">IF(AND($A23=K$2,$E23=1),IF(ISNUMBER(MATCH($D23,K$2:K23,0)),"",$D23),"")</f>
        <v/>
      </c>
      <c r="L24" s="9" t="str">
        <f aca="false">IF(AND($A23=L$2,$E23=1),IF(ISNUMBER(MATCH($D23,L$2:L23,0)),"",$D23),"")</f>
        <v>Pipistrelle commune </v>
      </c>
    </row>
    <row r="25" customFormat="false" ht="13.8" hidden="false" customHeight="false" outlineLevel="0" collapsed="false">
      <c r="I25" s="9" t="n">
        <f aca="false">COUNTIF(I3:I24,"&lt;&gt;"&amp;"")</f>
        <v>3</v>
      </c>
      <c r="J25" s="9" t="n">
        <f aca="false">COUNTIF(J3:J24,"&lt;&gt;"&amp;"")</f>
        <v>5</v>
      </c>
      <c r="K25" s="9" t="n">
        <f aca="false">COUNTIF(K3:K24,"&lt;&gt;"&amp;"")</f>
        <v>3</v>
      </c>
      <c r="L25" s="9" t="n">
        <f aca="false">COUNTIF(L3:L24,"&lt;&gt;"&amp;"")</f>
        <v>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LibreOffice/6.2.8.2$Windows_X86_64 LibreOffice_project/f82ddfca21ebc1e222a662a32b25c0c9d20169ee</Application>
  <Company>Office National des Forêts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2019-10-19T22:43:33Z</dcterms:created>
  <dc:creator>MILANO Sandrine</dc:creator>
  <dc:description/>
  <dc:language>fr-FR</dc:language>
  <cp:lastModifiedBy/>
  <dcterms:modified xsi:type="dcterms:W3CDTF">2019-10-20T09:25:15Z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Office National des Forêts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