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sheet8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8.xml.rels" ContentType="application/vnd.openxmlformats-package.relationship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34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ase de données" sheetId="1" state="visible" r:id="rId2"/>
    <sheet name="anniversaire a souhaiter" sheetId="2" state="visible" r:id="rId3"/>
    <sheet name="Synthèse de l'effectif" sheetId="3" state="visible" r:id="rId4"/>
    <sheet name="synthése de l' effectif 2 " sheetId="4" state="visible" r:id="rId5"/>
    <sheet name="graphique " sheetId="5" state="visible" r:id="rId6"/>
    <sheet name="fiche individuelle par personne" sheetId="6" state="visible" r:id="rId7"/>
    <sheet name="fiche individuelle vierge a rem" sheetId="7" state="visible" r:id="rId8"/>
    <sheet name="sommaire" sheetId="8" state="visible" r:id="rId9"/>
  </sheets>
  <definedNames>
    <definedName function="false" hidden="true" localSheetId="0" name="_xlnm._FilterDatabase" vbProcedure="false">'base de données'!$A$2:$A$10</definedName>
    <definedName function="false" hidden="false" name="ADA" vbProcedure="false">'base de données'!$AC$3:$AC$1048</definedName>
    <definedName function="false" hidden="false" name="AMO" vbProcedure="false">'base de données'!$AA$3:$AA$1048</definedName>
    <definedName function="false" hidden="false" name="AWE" vbProcedure="false">'base de données'!$AB$3:$AB$1048</definedName>
    <definedName function="false" hidden="false" localSheetId="1" name="_xlnm._FilterDatabase" vbProcedure="false">'anniversaire a souhaiter'!$B$4:$F$12</definedName>
  </definedNames>
  <calcPr iterateCount="100" refMode="A1" iterate="false" iterateDelta="0.0001"/>
  <pivotCaches>
    <pivotCache cacheId="1" r:id="rId11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<sst xmlns="http://schemas.openxmlformats.org/spreadsheetml/2006/main" count="251" uniqueCount="108">
  <si>
    <t xml:space="preserve">DATE DE NAISSANCE ENFANTS</t>
  </si>
  <si>
    <t xml:space="preserve">FICHE N°</t>
  </si>
  <si>
    <t xml:space="preserve">NOM</t>
  </si>
  <si>
    <t xml:space="preserve">PRENOM</t>
  </si>
  <si>
    <t xml:space="preserve">DATE DE NAISSANCE</t>
  </si>
  <si>
    <t xml:space="preserve">JOUR DE NAISSANCE</t>
  </si>
  <si>
    <t xml:space="preserve">MOIS DE NAISSANCE</t>
  </si>
  <si>
    <t xml:space="preserve">MOIS ANNIVERSAIRE</t>
  </si>
  <si>
    <t xml:space="preserve">AGE</t>
  </si>
  <si>
    <t xml:space="preserve">SEXE</t>
  </si>
  <si>
    <t xml:space="preserve">DATE D'ENTREE</t>
  </si>
  <si>
    <t xml:space="preserve">ANCIENNETEE</t>
  </si>
  <si>
    <t xml:space="preserve">POSTE</t>
  </si>
  <si>
    <t xml:space="preserve">STATUT</t>
  </si>
  <si>
    <t xml:space="preserve">ADRESSE MAIL</t>
  </si>
  <si>
    <t xml:space="preserve">N° PORTABLE</t>
  </si>
  <si>
    <t xml:space="preserve">NOMBRE D ENFANTS</t>
  </si>
  <si>
    <t xml:space="preserve">ENFANT 1</t>
  </si>
  <si>
    <t xml:space="preserve">ENFANT 2</t>
  </si>
  <si>
    <t xml:space="preserve">ENFANT 3</t>
  </si>
  <si>
    <t xml:space="preserve">ENFANT 4</t>
  </si>
  <si>
    <t xml:space="preserve">ENFANT 5</t>
  </si>
  <si>
    <t xml:space="preserve">ENFANT 6</t>
  </si>
  <si>
    <t xml:space="preserve">ADRESSE POSTALE</t>
  </si>
  <si>
    <t xml:space="preserve">VILLE </t>
  </si>
  <si>
    <t xml:space="preserve">SECTEUR GEOGRAPHIQUE</t>
  </si>
  <si>
    <t xml:space="preserve">sexe pour pyramide</t>
  </si>
  <si>
    <t xml:space="preserve">AMO</t>
  </si>
  <si>
    <t xml:space="preserve">AWE</t>
  </si>
  <si>
    <t xml:space="preserve">ADA</t>
  </si>
  <si>
    <t xml:space="preserve">COLLEGE</t>
  </si>
  <si>
    <t xml:space="preserve">a</t>
  </si>
  <si>
    <t xml:space="preserve">Isabelle</t>
  </si>
  <si>
    <t xml:space="preserve">M</t>
  </si>
  <si>
    <t xml:space="preserve">ADMINISTRATIF</t>
  </si>
  <si>
    <t xml:space="preserve">1er COLLEGE</t>
  </si>
  <si>
    <t xml:space="preserve">33 rue des hhhh 30000 iouytr</t>
  </si>
  <si>
    <t xml:space="preserve">d</t>
  </si>
  <si>
    <t xml:space="preserve">Liliane</t>
  </si>
  <si>
    <t xml:space="preserve">F</t>
  </si>
  <si>
    <t xml:space="preserve">GARAGE</t>
  </si>
  <si>
    <t xml:space="preserve">2eme COLLEGE</t>
  </si>
  <si>
    <t xml:space="preserve">g</t>
  </si>
  <si>
    <t xml:space="preserve">Laurent</t>
  </si>
  <si>
    <t xml:space="preserve">DIRECTEUR</t>
  </si>
  <si>
    <t xml:space="preserve">Magalie</t>
  </si>
  <si>
    <t xml:space="preserve">06/00/00/00/00</t>
  </si>
  <si>
    <t xml:space="preserve">QUAI</t>
  </si>
  <si>
    <t xml:space="preserve">km</t>
  </si>
  <si>
    <t xml:space="preserve">Julie </t>
  </si>
  <si>
    <t xml:space="preserve">CHAUFFEUR</t>
  </si>
  <si>
    <t xml:space="preserve">o</t>
  </si>
  <si>
    <t xml:space="preserve">Stéphane</t>
  </si>
  <si>
    <t xml:space="preserve">u</t>
  </si>
  <si>
    <t xml:space="preserve">Camille</t>
  </si>
  <si>
    <t xml:space="preserve">RH</t>
  </si>
  <si>
    <t xml:space="preserve">y</t>
  </si>
  <si>
    <t xml:space="preserve">Nathalie</t>
  </si>
  <si>
    <t xml:space="preserve">michel</t>
  </si>
  <si>
    <t xml:space="preserve">bb</t>
  </si>
  <si>
    <t xml:space="preserve">ANNIVERSAIRE CE JOUR </t>
  </si>
  <si>
    <t xml:space="preserve">ANNIVERSAIRE DANS LA SEMAINE</t>
  </si>
  <si>
    <t xml:space="preserve">ANNIVERSAIRE DANS LE MOIS</t>
  </si>
  <si>
    <t xml:space="preserve">Données</t>
  </si>
  <si>
    <t xml:space="preserve">1er COLLEGE Compter - NOM</t>
  </si>
  <si>
    <t xml:space="preserve">2eme COLLEGE Compter - NOM</t>
  </si>
  <si>
    <t xml:space="preserve">(vide)</t>
  </si>
  <si>
    <t xml:space="preserve">(vide) Compter - NOM</t>
  </si>
  <si>
    <t xml:space="preserve">Total Compter - NOM</t>
  </si>
  <si>
    <t xml:space="preserve">Compter - NOM</t>
  </si>
  <si>
    <t xml:space="preserve">Total Résultat</t>
  </si>
  <si>
    <t xml:space="preserve">SYNTHESE DE L EFFECTIF</t>
  </si>
  <si>
    <t xml:space="preserve">TOTAL</t>
  </si>
  <si>
    <t xml:space="preserve">EFFECTIF TOTAL</t>
  </si>
  <si>
    <t xml:space="preserve">PAR SEXE</t>
  </si>
  <si>
    <t xml:space="preserve">PART DE L'EFFECTIF</t>
  </si>
  <si>
    <t xml:space="preserve">FEMMES</t>
  </si>
  <si>
    <t xml:space="preserve">HOMMES</t>
  </si>
  <si>
    <t xml:space="preserve">PAR STATUT</t>
  </si>
  <si>
    <t xml:space="preserve"> Femmes</t>
  </si>
  <si>
    <t xml:space="preserve"> Hommes</t>
  </si>
  <si>
    <t xml:space="preserve">PAR FONCTION ET SEXE</t>
  </si>
  <si>
    <t xml:space="preserve">DIR</t>
  </si>
  <si>
    <t xml:space="preserve">LA PYRAMIDE DES ÂGES</t>
  </si>
  <si>
    <t xml:space="preserve">Homme</t>
  </si>
  <si>
    <t xml:space="preserve">Femme</t>
  </si>
  <si>
    <t xml:space="preserve">AGE MOYEN</t>
  </si>
  <si>
    <t xml:space="preserve">LA PYRAMIDE ANCIENNETEE</t>
  </si>
  <si>
    <t xml:space="preserve">moyenne anciennete</t>
  </si>
  <si>
    <t xml:space="preserve">nom</t>
  </si>
  <si>
    <t xml:space="preserve">prénom</t>
  </si>
  <si>
    <t xml:space="preserve">date de naissance</t>
  </si>
  <si>
    <t xml:space="preserve">adresse postale</t>
  </si>
  <si>
    <t xml:space="preserve">date d'embauche</t>
  </si>
  <si>
    <t xml:space="preserve">n°portable</t>
  </si>
  <si>
    <t xml:space="preserve">nombre d'enfants</t>
  </si>
  <si>
    <t xml:space="preserve">enfants 1</t>
  </si>
  <si>
    <t xml:space="preserve">enfants 2</t>
  </si>
  <si>
    <t xml:space="preserve">enfants 3</t>
  </si>
  <si>
    <t xml:space="preserve">enfants 4</t>
  </si>
  <si>
    <t xml:space="preserve">enfants 5</t>
  </si>
  <si>
    <t xml:space="preserve">LOISIRS BRICOLAGE HABILLEMENT </t>
  </si>
  <si>
    <t xml:space="preserve">sports pratiquer</t>
  </si>
  <si>
    <t xml:space="preserve">magasin de sport habituel</t>
  </si>
  <si>
    <t xml:space="preserve">magazin de bricolage habituel</t>
  </si>
  <si>
    <t xml:space="preserve">magazin vestimentaire habituel</t>
  </si>
  <si>
    <t xml:space="preserve">souhait que vous aimeriez voir fait par vos représentant du personnel</t>
  </si>
  <si>
    <t xml:space="preserve">commentaire</t>
  </si>
</sst>
</file>

<file path=xl/styles.xml><?xml version="1.0" encoding="utf-8"?>
<styleSheet xmlns="http://schemas.openxmlformats.org/spreadsheetml/2006/main">
  <numFmts count="27">
    <numFmt numFmtId="164" formatCode="General"/>
    <numFmt numFmtId="165" formatCode="[$-40C]DD/MM/YYYY"/>
    <numFmt numFmtId="166" formatCode="[$-40C]#,##0"/>
    <numFmt numFmtId="167" formatCode="General&quot;  - Ans&quot;"/>
    <numFmt numFmtId="168" formatCode="General&quot;  Ans&quot;"/>
    <numFmt numFmtId="169" formatCode="General"/>
    <numFmt numFmtId="170" formatCode="DD/MM/YYYY"/>
    <numFmt numFmtId="171" formatCode="0.00\ %"/>
    <numFmt numFmtId="172" formatCode="0\ %"/>
    <numFmt numFmtId="173" formatCode="&quot;Moins de  &quot;General&quot;  Ans&quot;"/>
    <numFmt numFmtId="174" formatCode="General;;;"/>
    <numFmt numFmtId="175" formatCode="0;[RED]0;;"/>
    <numFmt numFmtId="176" formatCode="&quot;20 -  &quot;General&quot;  Ans&quot;"/>
    <numFmt numFmtId="177" formatCode="&quot;25 -  &quot;General&quot;  Ans&quot;"/>
    <numFmt numFmtId="178" formatCode="&quot;30 -  &quot;General&quot;  Ans&quot;"/>
    <numFmt numFmtId="179" formatCode="&quot;35 -  &quot;General&quot;  Ans&quot;"/>
    <numFmt numFmtId="180" formatCode="&quot;40 -  &quot;General&quot;  Ans&quot;"/>
    <numFmt numFmtId="181" formatCode="&quot;45 -  &quot;General&quot;  Ans&quot;"/>
    <numFmt numFmtId="182" formatCode="&quot;50 -  &quot;General&quot;  Ans&quot;"/>
    <numFmt numFmtId="183" formatCode="&quot;55 -  &quot;General&quot;  Ans&quot;"/>
    <numFmt numFmtId="184" formatCode="&quot;60 -  &quot;General&quot;  Ans&quot;"/>
    <numFmt numFmtId="185" formatCode="&quot;65 -  &quot;General&quot;  Ans&quot;"/>
    <numFmt numFmtId="186" formatCode="0"/>
    <numFmt numFmtId="187" formatCode="&quot;5 -  &quot;General&quot;  Ans&quot;"/>
    <numFmt numFmtId="188" formatCode="&quot;10 -  &quot;General&quot;  Ans&quot;"/>
    <numFmt numFmtId="189" formatCode="&quot;15 -  &quot;General&quot;  Ans&quot;"/>
    <numFmt numFmtId="190" formatCode="#,##0;#,##0"/>
  </numFmts>
  <fonts count="2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9BBB59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1F497D"/>
      <name val="Calibri"/>
      <family val="2"/>
      <charset val="1"/>
    </font>
    <font>
      <b val="true"/>
      <sz val="10"/>
      <color rgb="FF1F497D"/>
      <name val="Calibri"/>
      <family val="2"/>
      <charset val="1"/>
    </font>
    <font>
      <b val="true"/>
      <sz val="11"/>
      <color rgb="FF1F497D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sz val="10"/>
      <color rgb="FF1F497D"/>
      <name val="Calibri"/>
      <family val="0"/>
      <charset val="1"/>
    </font>
    <font>
      <sz val="11"/>
      <color rgb="FFFFFFFF"/>
      <name val="Calibri"/>
      <family val="0"/>
    </font>
    <font>
      <outline val="true"/>
      <shadow val="true"/>
      <sz val="10"/>
      <color rgb="FF1F497D"/>
      <name val="Calibri"/>
      <family val="2"/>
      <charset val="1"/>
    </font>
    <font>
      <b val="true"/>
      <u val="single"/>
      <sz val="12"/>
      <color rgb="FF1F497D"/>
      <name val="Calibri"/>
      <family val="2"/>
      <charset val="1"/>
    </font>
    <font>
      <b val="true"/>
      <sz val="8"/>
      <color rgb="FF1F497D"/>
      <name val="Calibri"/>
      <family val="2"/>
      <charset val="1"/>
    </font>
    <font>
      <i val="true"/>
      <sz val="8"/>
      <color rgb="FF1F497D"/>
      <name val="Calibri"/>
      <family val="2"/>
      <charset val="1"/>
    </font>
    <font>
      <i val="true"/>
      <sz val="10"/>
      <color rgb="FF1F497D"/>
      <name val="Calibri"/>
      <family val="2"/>
      <charset val="1"/>
    </font>
    <font>
      <b val="true"/>
      <sz val="12"/>
      <color rgb="FF1F497D"/>
      <name val="Calibri"/>
      <family val="2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48"/>
      <color rgb="FFFFFFFF"/>
      <name val="AR CHRISTY"/>
      <family val="0"/>
    </font>
    <font>
      <b val="true"/>
      <sz val="18"/>
      <color rgb="FFFFFFFF"/>
      <name val="AR ESSENCE"/>
      <family val="0"/>
    </font>
  </fonts>
  <fills count="10">
    <fill>
      <patternFill patternType="none"/>
    </fill>
    <fill>
      <patternFill patternType="gray125"/>
    </fill>
    <fill>
      <patternFill patternType="solid">
        <fgColor rgb="FFF2DCDB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E0FFFF"/>
        <bgColor rgb="FFDBEEF4"/>
      </patternFill>
    </fill>
    <fill>
      <patternFill patternType="solid">
        <fgColor rgb="FFF2F2F2"/>
        <bgColor rgb="FFDBEEF4"/>
      </patternFill>
    </fill>
    <fill>
      <patternFill patternType="solid">
        <fgColor rgb="FF92D050"/>
        <bgColor rgb="FF9BBB59"/>
      </patternFill>
    </fill>
    <fill>
      <patternFill patternType="solid">
        <fgColor rgb="FFDBEEF4"/>
        <bgColor rgb="FFF2F2F2"/>
      </patternFill>
    </fill>
    <fill>
      <patternFill patternType="solid">
        <fgColor rgb="FFD9D9D9"/>
        <bgColor rgb="FFF2DCDB"/>
      </patternFill>
    </fill>
    <fill>
      <patternFill patternType="solid">
        <fgColor rgb="FFFFFFFF"/>
        <bgColor rgb="FFF2F2F2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/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/>
      <bottom style="double">
        <color rgb="FFA6A6A6"/>
      </bottom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>
        <color rgb="FFD9D9D9"/>
      </left>
      <right style="thin">
        <color rgb="FFD9D9D9"/>
      </right>
      <top style="medium"/>
      <bottom style="thin">
        <color rgb="FFD9D9D9"/>
      </bottom>
      <diagonal/>
    </border>
    <border diagonalUp="false" diagonalDown="false">
      <left style="thin">
        <color rgb="FFD9D9D9"/>
      </left>
      <right style="medium"/>
      <top style="medium"/>
      <bottom style="thin">
        <color rgb="FFD9D9D9"/>
      </bottom>
      <diagonal/>
    </border>
    <border diagonalUp="false" diagonalDown="false">
      <left style="medium"/>
      <right/>
      <top style="thin">
        <color rgb="FFD9D9D9"/>
      </top>
      <bottom style="thin">
        <color rgb="FFD9D9D9"/>
      </bottom>
      <diagonal/>
    </border>
    <border diagonalUp="false" diagonalDown="false">
      <left style="thin">
        <color rgb="FFD9D9D9"/>
      </left>
      <right style="medium"/>
      <top style="thin">
        <color rgb="FFD9D9D9"/>
      </top>
      <bottom style="thin">
        <color rgb="FFD9D9D9"/>
      </bottom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medium"/>
      <diagonal/>
    </border>
    <border diagonalUp="false" diagonalDown="false">
      <left style="thin">
        <color rgb="FFD9D9D9"/>
      </left>
      <right style="medium"/>
      <top style="thin">
        <color rgb="FFD9D9D9"/>
      </top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</borders>
  <cellStyleXfs count="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5" fillId="0" borderId="0" applyFont="true" applyBorder="false" applyAlignment="true" applyProtection="false">
      <alignment horizontal="left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2" applyFont="true" applyBorder="true" applyAlignment="true" applyProtection="false">
      <alignment horizontal="general" vertical="bottom" textRotation="0" wrapText="false" indent="0" shrinkToFit="false"/>
    </xf>
  </cellStyleXfs>
  <cellXfs count="1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4" xfId="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4" borderId="4" xfId="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center" textRotation="255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2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" xf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2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4" xf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8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2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25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4" xfId="25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5" xfId="25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3" xfId="26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16" xfId="26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5" xfId="26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0" xfId="25" applyFont="true" applyBorder="fals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17" xfId="26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8" xfId="2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26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9" xfId="25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20" xfId="26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21" xfId="25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7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23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0" xfId="27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3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7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16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5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23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17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20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7" xfId="26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28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9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28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29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0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30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31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3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6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33" xfId="21" applyFont="true" applyBorder="true" applyAlignment="false" applyProtection="false">
      <alignment horizontal="left" vertical="center" textRotation="0" wrapText="false" indent="0" shrinkToFit="false"/>
      <protection locked="true" hidden="false"/>
    </xf>
    <xf numFmtId="172" fontId="7" fillId="6" borderId="3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7" fillId="0" borderId="3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33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7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16" fillId="6" borderId="3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3" xfId="21" applyFont="true" applyBorder="true" applyAlignment="false" applyProtection="false">
      <alignment horizontal="left" vertical="center" textRotation="0" wrapText="false" indent="0" shrinkToFit="false"/>
      <protection locked="true" hidden="false"/>
    </xf>
    <xf numFmtId="164" fontId="7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3" xfId="21" applyFont="true" applyBorder="true" applyAlignment="false" applyProtection="false">
      <alignment horizontal="left" vertical="center" textRotation="0" wrapText="false" indent="0" shrinkToFit="false"/>
      <protection locked="true" hidden="false"/>
    </xf>
    <xf numFmtId="164" fontId="16" fillId="0" borderId="3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0" borderId="34" xfId="3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7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7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7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1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2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3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4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5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7" fillId="0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87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8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9" fontId="7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4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6" fontId="7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6" fillId="0" borderId="4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8" borderId="4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4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3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4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Data Labels" xfId="21"/>
    <cellStyle name="Coin de la table dynamique" xfId="22"/>
    <cellStyle name="Valeur de la table dynamique" xfId="23"/>
    <cellStyle name="Champ de la table dynamique" xfId="24"/>
    <cellStyle name="Catégorie de la table dynamique" xfId="25"/>
    <cellStyle name="Titre de la table dynamique" xfId="26"/>
    <cellStyle name="Résultat de la table dynamique" xfId="27"/>
    <cellStyle name="Excel Built-in Heading 4" xfId="28"/>
    <cellStyle name="*unknown*" xfId="20" builtinId="8"/>
    <cellStyle name="Excel Built-in 20% - Accent2" xfId="29"/>
    <cellStyle name="Excel Built-in Heading 3" xfId="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BBB59"/>
      <rgbColor rgb="FF878787"/>
      <rgbColor rgb="FF558ED5"/>
      <rgbColor rgb="FFC0504D"/>
      <rgbColor rgb="FFF2F2F2"/>
      <rgbColor rgb="FFE0FFFF"/>
      <rgbColor rgb="FF660066"/>
      <rgbColor rgb="FFD99694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EEF4"/>
      <rgbColor rgb="FFCCFFCC"/>
      <rgbColor rgb="FFFFFF99"/>
      <rgbColor rgb="FF95B3D7"/>
      <rgbColor rgb="FFFF99CC"/>
      <rgbColor rgb="FFCC99FF"/>
      <rgbColor rgb="FFF2DCDB"/>
      <rgbColor rgb="FF4F81BD"/>
      <rgbColor rgb="FF4BACC6"/>
      <rgbColor rgb="FF92D050"/>
      <rgbColor rgb="FFFFCC00"/>
      <rgbColor rgb="FFFF9900"/>
      <rgbColor rgb="FFFF6600"/>
      <rgbColor rgb="FF8064A2"/>
      <rgbColor rgb="FFA6A6A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Relationship Id="rId11" Type="http://schemas.openxmlformats.org/officeDocument/2006/relationships/pivotCacheDefinition" Target="pivotCache/pivotCacheDefinition1.xml"/>
</Relationships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des femmes et des hommes dans l'éffectif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370216306156406"/>
          <c:y val="0.283318733575272"/>
          <c:w val="0.715723793677205"/>
          <c:h val="0.628457014140909"/>
        </c:manualLayout>
      </c:layout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'!$E$9:$E$10</c:f>
              <c:strCache>
                <c:ptCount val="2"/>
                <c:pt idx="0">
                  <c:v>FEMMES</c:v>
                </c:pt>
                <c:pt idx="1">
                  <c:v>HOMMES</c:v>
                </c:pt>
              </c:strCache>
            </c:strRef>
          </c:cat>
          <c:val>
            <c:numRef>
              <c:f>'synthése de l'' effectif 2 '!$F$9:$F$10</c:f>
              <c:numCache>
                <c:formatCode>General</c:formatCode>
                <c:ptCount val="2"/>
                <c:pt idx="0">
                  <c:v>0.4</c:v>
                </c:pt>
                <c:pt idx="1">
                  <c:v>0.5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entre les colleges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'!$E$13;'synthése de l'' effectif 2 '!$E$16</c:f>
              <c:strCache>
                <c:ptCount val="2"/>
                <c:pt idx="0">
                  <c:v>2eme COLLEGE</c:v>
                </c:pt>
                <c:pt idx="1">
                  <c:v>1er COLLEGE</c:v>
                </c:pt>
              </c:strCache>
            </c:strRef>
          </c:cat>
          <c:val>
            <c:numRef>
              <c:f>'synthése de l'' effectif 2 '!$F$13;'synthése de l'' effectif 2 '!$F$16</c:f>
              <c:numCache>
                <c:formatCode>General</c:formatCode>
                <c:ptCount val="2"/>
                <c:pt idx="0">
                  <c:v>0.5</c:v>
                </c:pt>
                <c:pt idx="1">
                  <c:v>0.4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dans le 2eme college</a:t>
            </a:r>
          </a:p>
        </c:rich>
      </c:tx>
      <c:layout>
        <c:manualLayout>
          <c:xMode val="edge"/>
          <c:yMode val="edge"/>
          <c:x val="0.148705302096178"/>
          <c:y val="0.0324114628957577"/>
        </c:manualLayout>
      </c:layout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'!$E$14:$E$15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'!$F$14:$F$15</c:f>
              <c:numCache>
                <c:formatCode>General</c:formatCode>
                <c:ptCount val="2"/>
                <c:pt idx="0">
                  <c:v>0.2</c:v>
                </c:pt>
                <c:pt idx="1">
                  <c:v>0.3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dans le 1er college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'!$E$17:$E$18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'!$F$17:$F$18</c:f>
              <c:numCache>
                <c:formatCode>General</c:formatCode>
                <c:ptCount val="2"/>
                <c:pt idx="0">
                  <c:v>0.2</c:v>
                </c:pt>
                <c:pt idx="1">
                  <c:v>0.2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par fonction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Pt>
            <c:idx val="2"/>
            <c:spPr>
              <a:solidFill>
                <a:srgbClr val="9bbb59"/>
              </a:solidFill>
              <a:ln>
                <a:noFill/>
              </a:ln>
            </c:spPr>
          </c:dPt>
          <c:dPt>
            <c:idx val="3"/>
            <c:spPr>
              <a:solidFill>
                <a:srgbClr val="8064a2"/>
              </a:solidFill>
              <a:ln>
                <a:noFill/>
              </a:ln>
            </c:spPr>
          </c:dPt>
          <c:dPt>
            <c:idx val="4"/>
            <c:spPr>
              <a:solidFill>
                <a:srgbClr val="4bacc6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2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3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4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'!$E$21;'synthése de l'' effectif 2 '!$E$24;'synthése de l'' effectif 2 '!$E$27;'synthése de l'' effectif 2 '!$E$30;'synthése de l'' effectif 2 '!$E$33</c:f>
              <c:strCache>
                <c:ptCount val="5"/>
                <c:pt idx="0">
                  <c:v>ADMINISTRATIF</c:v>
                </c:pt>
                <c:pt idx="1">
                  <c:v>QUAI</c:v>
                </c:pt>
                <c:pt idx="2">
                  <c:v>GARAGE</c:v>
                </c:pt>
                <c:pt idx="3">
                  <c:v>CHAUFFEUR</c:v>
                </c:pt>
                <c:pt idx="4">
                  <c:v>DIR</c:v>
                </c:pt>
              </c:strCache>
            </c:strRef>
          </c:cat>
          <c:val>
            <c:numRef>
              <c:f>'synthése de l'' effectif 2 '!$F$21;'synthése de l'' effectif 2 '!$F$24;'synthése de l'' effectif 2 '!$F$27;'synthése de l'' effectif 2 '!$F$30;'synthése de l'' effectif 2 '!$F$33</c:f>
              <c:numCache>
                <c:formatCode>General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0.1</c:v>
                </c:pt>
                <c:pt idx="4">
                  <c:v>0.2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administratif</a:t>
            </a:r>
          </a:p>
        </c:rich>
      </c:tx>
      <c:layout>
        <c:manualLayout>
          <c:xMode val="edge"/>
          <c:yMode val="edge"/>
          <c:x val="0.0771889400921659"/>
          <c:y val="0.00100464649001633"/>
        </c:manualLayout>
      </c:layout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'!$E$22:$E$23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'!$F$22:$F$23</c:f>
              <c:numCache>
                <c:formatCode>General</c:formatCode>
                <c:ptCount val="2"/>
                <c:pt idx="0">
                  <c:v>0.1</c:v>
                </c:pt>
                <c:pt idx="1">
                  <c:v>0.1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quai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3258407977015"/>
          <c:y val="0.343173431734317"/>
          <c:w val="0.45572080446172"/>
          <c:h val="0.558595241124825"/>
        </c:manualLayout>
      </c:layout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'!$E$25:$E$26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'!$F$25:$F$26</c:f>
              <c:numCache>
                <c:formatCode>General</c:formatCode>
                <c:ptCount val="2"/>
                <c:pt idx="0">
                  <c:v>0.1</c:v>
                </c:pt>
                <c:pt idx="1">
                  <c:v>0.1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garage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'!$E$28:$E$29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'!$F$28:$F$29</c:f>
              <c:numCache>
                <c:formatCode>General</c:formatCode>
                <c:ptCount val="2"/>
                <c:pt idx="0">
                  <c:v>0.1</c:v>
                </c:pt>
                <c:pt idx="1">
                  <c:v>0.1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chauffeur</a:t>
            </a:r>
          </a:p>
        </c:rich>
      </c:tx>
      <c:layout>
        <c:manualLayout>
          <c:xMode val="edge"/>
          <c:yMode val="edge"/>
          <c:x val="0.146199331562259"/>
          <c:y val="0.0279757901815736"/>
        </c:manualLayout>
      </c:layout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'!$E$31:$E$32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'!$F$31:$F$32</c:f>
              <c:numCache>
                <c:formatCode>General</c:formatCode>
                <c:ptCount val="2"/>
                <c:pt idx="0">
                  <c:v>0</c:v>
                </c:pt>
                <c:pt idx="1">
                  <c:v>0.1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répartition homme femme directeur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%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'synthése de l'' effectif 2 '!$E$34:$E$35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'!$F$34:$F$35</c:f>
              <c:numCache>
                <c:formatCode>General</c:formatCode>
                <c:ptCount val="2"/>
                <c:pt idx="0">
                  <c:v>0.1</c:v>
                </c:pt>
                <c:pt idx="1">
                  <c:v>0.1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bar"/>
        <c:grouping val="clustered"/>
        <c:varyColors val="0"/>
        <c:ser>
          <c:idx val="0"/>
          <c:order val="0"/>
          <c:tx>
            <c:strRef>
              <c:f>'graphique '!$C$87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numFmt formatCode="#,##0;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'graphique '!$B$88:$B$99</c:f>
              <c:strCache>
                <c:ptCount val="12"/>
                <c:pt idx="0">
                  <c:v>Moins de  20  Ans</c:v>
                </c:pt>
                <c:pt idx="1">
                  <c:v>20 -  25  Ans</c:v>
                </c:pt>
                <c:pt idx="2">
                  <c:v>25 -  30  Ans</c:v>
                </c:pt>
                <c:pt idx="3">
                  <c:v>30 -  35  Ans</c:v>
                </c:pt>
                <c:pt idx="4">
                  <c:v>35 -  40  Ans</c:v>
                </c:pt>
                <c:pt idx="5">
                  <c:v>40 -  45  Ans</c:v>
                </c:pt>
                <c:pt idx="6">
                  <c:v>45 -  50  Ans</c:v>
                </c:pt>
                <c:pt idx="7">
                  <c:v>50 -  55  Ans</c:v>
                </c:pt>
                <c:pt idx="8">
                  <c:v>55 -  60  Ans</c:v>
                </c:pt>
                <c:pt idx="9">
                  <c:v>60 -  65  Ans</c:v>
                </c:pt>
                <c:pt idx="10">
                  <c:v>65 -  70  Ans</c:v>
                </c:pt>
                <c:pt idx="11">
                  <c:v>AGE MOYEN</c:v>
                </c:pt>
              </c:strCache>
            </c:strRef>
          </c:cat>
          <c:val>
            <c:numRef>
              <c:f>'graphique '!$C$88:$C$98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'!$D$87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numFmt formatCode="#,##0;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'graphique '!$B$88:$B$99</c:f>
              <c:strCache>
                <c:ptCount val="12"/>
                <c:pt idx="0">
                  <c:v>Moins de  20  Ans</c:v>
                </c:pt>
                <c:pt idx="1">
                  <c:v>20 -  25  Ans</c:v>
                </c:pt>
                <c:pt idx="2">
                  <c:v>25 -  30  Ans</c:v>
                </c:pt>
                <c:pt idx="3">
                  <c:v>30 -  35  Ans</c:v>
                </c:pt>
                <c:pt idx="4">
                  <c:v>35 -  40  Ans</c:v>
                </c:pt>
                <c:pt idx="5">
                  <c:v>40 -  45  Ans</c:v>
                </c:pt>
                <c:pt idx="6">
                  <c:v>45 -  50  Ans</c:v>
                </c:pt>
                <c:pt idx="7">
                  <c:v>50 -  55  Ans</c:v>
                </c:pt>
                <c:pt idx="8">
                  <c:v>55 -  60  Ans</c:v>
                </c:pt>
                <c:pt idx="9">
                  <c:v>60 -  65  Ans</c:v>
                </c:pt>
                <c:pt idx="10">
                  <c:v>65 -  70  Ans</c:v>
                </c:pt>
                <c:pt idx="11">
                  <c:v>AGE MOYEN</c:v>
                </c:pt>
              </c:strCache>
            </c:strRef>
          </c:cat>
          <c:val>
            <c:numRef>
              <c:f>'graphique '!$D$88:$D$98</c:f>
              <c:numCache>
                <c:formatCode>General</c:formatCode>
                <c:ptCount val="11"/>
                <c:pt idx="0">
                  <c:v>-0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-1</c:v>
                </c:pt>
                <c:pt idx="5">
                  <c:v>-2</c:v>
                </c:pt>
                <c:pt idx="6">
                  <c:v>-2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</c:numCache>
            </c:numRef>
          </c:val>
        </c:ser>
        <c:gapWidth val="103"/>
        <c:overlap val="100"/>
        <c:axId val="65652360"/>
        <c:axId val="54201598"/>
      </c:barChart>
      <c:catAx>
        <c:axId val="65652360"/>
        <c:scaling>
          <c:orientation val="minMax"/>
        </c:scaling>
        <c:delete val="0"/>
        <c:axPos val="b"/>
        <c:numFmt formatCode="&quot;Moins de  &quot;General&quot;  Ans&quot;" sourceLinked="1"/>
        <c:majorTickMark val="out"/>
        <c:minorTickMark val="none"/>
        <c:tickLblPos val="low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4201598"/>
        <c:crosses val="autoZero"/>
        <c:auto val="1"/>
        <c:lblAlgn val="ctr"/>
        <c:lblOffset val="100"/>
      </c:catAx>
      <c:valAx>
        <c:axId val="5420159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;#,##0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5652360"/>
        <c:crosses val="autoZero"/>
      </c:valAx>
      <c:spPr>
        <a:solidFill>
          <a:srgbClr val="ffffff"/>
        </a:solidFill>
        <a:ln>
          <a:noFill/>
        </a:ln>
      </c:spPr>
    </c:plotArea>
    <c:legend>
      <c:legendPos val="b"/>
      <c:layout>
        <c:manualLayout>
          <c:xMode val="edge"/>
          <c:yMode val="edge"/>
          <c:x val="0.385390890219668"/>
          <c:y val="0.893673671585754"/>
          <c:w val="0.440572913208784"/>
          <c:h val="0.0798362621890808"/>
        </c:manualLayout>
      </c:layout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bar"/>
        <c:grouping val="clustered"/>
        <c:varyColors val="0"/>
        <c:ser>
          <c:idx val="0"/>
          <c:order val="0"/>
          <c:tx>
            <c:strRef>
              <c:f>'graphique '!$C$103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558ed5"/>
            </a:solidFill>
            <a:ln>
              <a:noFill/>
            </a:ln>
          </c:spPr>
          <c:invertIfNegative val="0"/>
          <c:dLbls>
            <c:numFmt formatCode="#,##0;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'graphique '!$B$104:$B$113</c:f>
              <c:strCache>
                <c:ptCount val="10"/>
                <c:pt idx="0">
                  <c:v>Moins de  5  Ans</c:v>
                </c:pt>
                <c:pt idx="1">
                  <c:v>5 -  10  Ans</c:v>
                </c:pt>
                <c:pt idx="2">
                  <c:v>10 -  15  Ans</c:v>
                </c:pt>
                <c:pt idx="3">
                  <c:v>15 -  20  Ans</c:v>
                </c:pt>
                <c:pt idx="4">
                  <c:v>20 -  25  Ans</c:v>
                </c:pt>
                <c:pt idx="5">
                  <c:v>25 -  30  Ans</c:v>
                </c:pt>
                <c:pt idx="6">
                  <c:v>30 -  35  Ans</c:v>
                </c:pt>
                <c:pt idx="7">
                  <c:v>35 -  40  Ans</c:v>
                </c:pt>
                <c:pt idx="8">
                  <c:v>40 -  45  Ans</c:v>
                </c:pt>
                <c:pt idx="9">
                  <c:v>45 -  50  Ans</c:v>
                </c:pt>
              </c:strCache>
            </c:strRef>
          </c:cat>
          <c:val>
            <c:numRef>
              <c:f>'graphique '!$C$104:$C$113</c:f>
              <c:numCache>
                <c:formatCode>General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'!$D$103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rgbClr val="d99694"/>
            </a:solidFill>
            <a:ln>
              <a:noFill/>
            </a:ln>
          </c:spPr>
          <c:invertIfNegative val="0"/>
          <c:dLbls>
            <c:numFmt formatCode="#,##0;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'graphique '!$B$104:$B$113</c:f>
              <c:strCache>
                <c:ptCount val="10"/>
                <c:pt idx="0">
                  <c:v>Moins de  5  Ans</c:v>
                </c:pt>
                <c:pt idx="1">
                  <c:v>5 -  10  Ans</c:v>
                </c:pt>
                <c:pt idx="2">
                  <c:v>10 -  15  Ans</c:v>
                </c:pt>
                <c:pt idx="3">
                  <c:v>15 -  20  Ans</c:v>
                </c:pt>
                <c:pt idx="4">
                  <c:v>20 -  25  Ans</c:v>
                </c:pt>
                <c:pt idx="5">
                  <c:v>25 -  30  Ans</c:v>
                </c:pt>
                <c:pt idx="6">
                  <c:v>30 -  35  Ans</c:v>
                </c:pt>
                <c:pt idx="7">
                  <c:v>35 -  40  Ans</c:v>
                </c:pt>
                <c:pt idx="8">
                  <c:v>40 -  45  Ans</c:v>
                </c:pt>
                <c:pt idx="9">
                  <c:v>45 -  50  Ans</c:v>
                </c:pt>
              </c:strCache>
            </c:strRef>
          </c:cat>
          <c:val>
            <c:numRef>
              <c:f>'graphique '!$D$104:$D$113</c:f>
              <c:numCache>
                <c:formatCode>General</c:formatCode>
                <c:ptCount val="10"/>
                <c:pt idx="0">
                  <c:v>-1</c:v>
                </c:pt>
                <c:pt idx="1">
                  <c:v>-0</c:v>
                </c:pt>
                <c:pt idx="2">
                  <c:v>-0</c:v>
                </c:pt>
                <c:pt idx="3">
                  <c:v>-2</c:v>
                </c:pt>
                <c:pt idx="4">
                  <c:v>-0</c:v>
                </c:pt>
                <c:pt idx="5">
                  <c:v>-1</c:v>
                </c:pt>
                <c:pt idx="6">
                  <c:v>-1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</c:numCache>
            </c:numRef>
          </c:val>
        </c:ser>
        <c:gapWidth val="73"/>
        <c:overlap val="100"/>
        <c:axId val="83576596"/>
        <c:axId val="55534353"/>
      </c:barChart>
      <c:catAx>
        <c:axId val="83576596"/>
        <c:scaling>
          <c:orientation val="minMax"/>
        </c:scaling>
        <c:delete val="0"/>
        <c:axPos val="b"/>
        <c:numFmt formatCode="&quot;Moins de  &quot;General&quot;  Ans&quot;" sourceLinked="1"/>
        <c:majorTickMark val="out"/>
        <c:minorTickMark val="none"/>
        <c:tickLblPos val="low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5534353"/>
        <c:crosses val="autoZero"/>
        <c:auto val="1"/>
        <c:lblAlgn val="ctr"/>
        <c:lblOffset val="100"/>
      </c:catAx>
      <c:valAx>
        <c:axId val="5553435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;#,##0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3576596"/>
        <c:crosses val="autoZero"/>
      </c:valAx>
      <c:spPr>
        <a:solidFill>
          <a:srgbClr val="ffffff"/>
        </a:solidFill>
        <a:ln>
          <a:noFill/>
        </a:ln>
      </c:spPr>
    </c:plotArea>
    <c:legend>
      <c:legendPos val="b"/>
      <c:layout>
        <c:manualLayout>
          <c:xMode val="edge"/>
          <c:yMode val="edge"/>
          <c:x val="0.385390890219668"/>
          <c:y val="0.893673671585754"/>
          <c:w val="0.440572913208784"/>
          <c:h val="0.0798362621890808"/>
        </c:manualLayout>
      </c:layout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moyenne d'age par sexe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'graphique '!$C$87:$D$87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'graphique '!$C$99:$D$99</c:f>
              <c:numCache>
                <c:formatCode>General</c:formatCode>
                <c:ptCount val="2"/>
                <c:pt idx="0">
                  <c:v>42.2</c:v>
                </c:pt>
                <c:pt idx="1">
                  <c:v>42.4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anciennetée moyenne par sexe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pieChart>
        <c:varyColors val="1"/>
        <c:ser>
          <c:idx val="0"/>
          <c:order val="0"/>
          <c:spPr>
            <a:solidFill>
              <a:srgbClr val="4f81bd"/>
            </a:solidFill>
            <a:ln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>
                <a:noFill/>
              </a:ln>
            </c:spPr>
          </c:dPt>
          <c:dPt>
            <c:idx val="1"/>
            <c:spPr>
              <a:solidFill>
                <a:srgbClr val="c0504d"/>
              </a:solidFill>
              <a:ln>
                <a:noFill/>
              </a:ln>
            </c:spPr>
          </c:dPt>
          <c:dLbls>
            <c:numFmt formatCode="0" sourceLinked="1"/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eparator>
</c:separator>
            </c:dLbl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eparator>
</c:separator>
            <c:showLeaderLines val="0"/>
          </c:dLbls>
          <c:cat>
            <c:strRef>
              <c:f>'graphique '!$C$103:$D$103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'graphique '!$C$115:$D$115</c:f>
              <c:numCache>
                <c:formatCode>General</c:formatCode>
                <c:ptCount val="2"/>
                <c:pt idx="0">
                  <c:v>10.6</c:v>
                </c:pt>
                <c:pt idx="1">
                  <c:v>19.8</c:v>
                </c:pt>
              </c:numCache>
            </c:numRef>
          </c:val>
        </c:ser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#sommaire!A1" TargetMode="Externa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#sommaire!A1" TargetMode="Externa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hyperlink" Target="#sommaire!A1" TargetMode="Externa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hyperlink" Target="#sommaire!A1" TargetMode="External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chart" Target="../charts/chart29.xml"/><Relationship Id="rId2" Type="http://schemas.openxmlformats.org/officeDocument/2006/relationships/chart" Target="../charts/chart30.xml"/><Relationship Id="rId3" Type="http://schemas.openxmlformats.org/officeDocument/2006/relationships/chart" Target="../charts/chart31.xml"/><Relationship Id="rId4" Type="http://schemas.openxmlformats.org/officeDocument/2006/relationships/chart" Target="../charts/chart32.xml"/><Relationship Id="rId5" Type="http://schemas.openxmlformats.org/officeDocument/2006/relationships/chart" Target="../charts/chart33.xml"/><Relationship Id="rId6" Type="http://schemas.openxmlformats.org/officeDocument/2006/relationships/chart" Target="../charts/chart34.xml"/><Relationship Id="rId7" Type="http://schemas.openxmlformats.org/officeDocument/2006/relationships/chart" Target="../charts/chart35.xml"/><Relationship Id="rId8" Type="http://schemas.openxmlformats.org/officeDocument/2006/relationships/chart" Target="../charts/chart36.xml"/><Relationship Id="rId9" Type="http://schemas.openxmlformats.org/officeDocument/2006/relationships/chart" Target="../charts/chart37.xml"/><Relationship Id="rId10" Type="http://schemas.openxmlformats.org/officeDocument/2006/relationships/chart" Target="../charts/chart38.xml"/><Relationship Id="rId11" Type="http://schemas.openxmlformats.org/officeDocument/2006/relationships/chart" Target="../charts/chart39.xml"/><Relationship Id="rId12" Type="http://schemas.openxmlformats.org/officeDocument/2006/relationships/chart" Target="../charts/chart40.xml"/><Relationship Id="rId13" Type="http://schemas.openxmlformats.org/officeDocument/2006/relationships/chart" Target="../charts/chart41.xml"/><Relationship Id="rId14" Type="http://schemas.openxmlformats.org/officeDocument/2006/relationships/chart" Target="../charts/chart42.xml"/><Relationship Id="rId15" Type="http://schemas.openxmlformats.org/officeDocument/2006/relationships/hyperlink" Target="#sommaire!A1" TargetMode="External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hyperlink" Target="#sommaire!A1" TargetMode="External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hyperlink" Target="#sommaire!A1" TargetMode="External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hyperlink" Target="#&apos;base de donn&#233;es&apos;!A1" TargetMode="External"/><Relationship Id="rId2" Type="http://schemas.openxmlformats.org/officeDocument/2006/relationships/hyperlink" Target="#&apos;anniversaire a souhaiter&apos;!A1" TargetMode="External"/><Relationship Id="rId3" Type="http://schemas.openxmlformats.org/officeDocument/2006/relationships/hyperlink" Target="#&apos;synth&#233;se de l&apos;&apos; effectif 2 &apos;!A1" TargetMode="External"/><Relationship Id="rId4" Type="http://schemas.openxmlformats.org/officeDocument/2006/relationships/hyperlink" Target="#&apos;graphique &apos;!A1" TargetMode="External"/><Relationship Id="rId5" Type="http://schemas.openxmlformats.org/officeDocument/2006/relationships/hyperlink" Target="#&apos;Synth&#232;se de l&apos;&apos;effectif&apos;!A1" TargetMode="External"/><Relationship Id="rId6" Type="http://schemas.openxmlformats.org/officeDocument/2006/relationships/hyperlink" Target="#&apos;fiche individuelle par personne&apos;!A1" TargetMode="External"/><Relationship Id="rId7" Type="http://schemas.openxmlformats.org/officeDocument/2006/relationships/hyperlink" Target="#&apos;fiche individuelle vierge a rem&apos;!A1" TargetMode="Externa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9360</xdr:colOff>
      <xdr:row>0</xdr:row>
      <xdr:rowOff>28440</xdr:rowOff>
    </xdr:from>
    <xdr:to>
      <xdr:col>1</xdr:col>
      <xdr:colOff>1186920</xdr:colOff>
      <xdr:row>0</xdr:row>
      <xdr:rowOff>237600</xdr:rowOff>
    </xdr:to>
    <xdr:sp>
      <xdr:nvSpPr>
        <xdr:cNvPr id="0" name="CustomShape 1">
          <a:hlinkClick r:id="rId1"/>
        </xdr:cNvPr>
        <xdr:cNvSpPr/>
      </xdr:nvSpPr>
      <xdr:spPr>
        <a:xfrm>
          <a:off x="388440" y="28440"/>
          <a:ext cx="1177560" cy="20916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0</xdr:colOff>
      <xdr:row>15</xdr:row>
      <xdr:rowOff>0</xdr:rowOff>
    </xdr:from>
    <xdr:to>
      <xdr:col>9</xdr:col>
      <xdr:colOff>1123560</xdr:colOff>
      <xdr:row>15</xdr:row>
      <xdr:rowOff>209160</xdr:rowOff>
    </xdr:to>
    <xdr:sp>
      <xdr:nvSpPr>
        <xdr:cNvPr id="1" name="CustomShape 1">
          <a:hlinkClick r:id="rId1"/>
        </xdr:cNvPr>
        <xdr:cNvSpPr/>
      </xdr:nvSpPr>
      <xdr:spPr>
        <a:xfrm>
          <a:off x="8569080" y="3124080"/>
          <a:ext cx="1123560" cy="20916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1123560</xdr:colOff>
      <xdr:row>1</xdr:row>
      <xdr:rowOff>18720</xdr:rowOff>
    </xdr:to>
    <xdr:sp>
      <xdr:nvSpPr>
        <xdr:cNvPr id="2" name="CustomShape 1">
          <a:hlinkClick r:id="rId1"/>
        </xdr:cNvPr>
        <xdr:cNvSpPr/>
      </xdr:nvSpPr>
      <xdr:spPr>
        <a:xfrm>
          <a:off x="0" y="0"/>
          <a:ext cx="1123560" cy="20916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0</xdr:row>
      <xdr:rowOff>0</xdr:rowOff>
    </xdr:from>
    <xdr:to>
      <xdr:col>2</xdr:col>
      <xdr:colOff>361440</xdr:colOff>
      <xdr:row>1</xdr:row>
      <xdr:rowOff>18720</xdr:rowOff>
    </xdr:to>
    <xdr:sp>
      <xdr:nvSpPr>
        <xdr:cNvPr id="3" name="CustomShape 1">
          <a:hlinkClick r:id="rId1"/>
        </xdr:cNvPr>
        <xdr:cNvSpPr/>
      </xdr:nvSpPr>
      <xdr:spPr>
        <a:xfrm>
          <a:off x="149040" y="0"/>
          <a:ext cx="1107720" cy="20916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2</xdr:row>
      <xdr:rowOff>9360</xdr:rowOff>
    </xdr:from>
    <xdr:to>
      <xdr:col>6</xdr:col>
      <xdr:colOff>304560</xdr:colOff>
      <xdr:row>17</xdr:row>
      <xdr:rowOff>28080</xdr:rowOff>
    </xdr:to>
    <xdr:graphicFrame>
      <xdr:nvGraphicFramePr>
        <xdr:cNvPr id="4" name="Graphique 2"/>
        <xdr:cNvGraphicFramePr/>
      </xdr:nvGraphicFramePr>
      <xdr:xfrm>
        <a:off x="119160" y="151920"/>
        <a:ext cx="4326840" cy="287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561960</xdr:colOff>
      <xdr:row>2</xdr:row>
      <xdr:rowOff>0</xdr:rowOff>
    </xdr:from>
    <xdr:to>
      <xdr:col>11</xdr:col>
      <xdr:colOff>580680</xdr:colOff>
      <xdr:row>17</xdr:row>
      <xdr:rowOff>18720</xdr:rowOff>
    </xdr:to>
    <xdr:graphicFrame>
      <xdr:nvGraphicFramePr>
        <xdr:cNvPr id="5" name="Graphique 3"/>
        <xdr:cNvGraphicFramePr/>
      </xdr:nvGraphicFramePr>
      <xdr:xfrm>
        <a:off x="4703400" y="142560"/>
        <a:ext cx="3749040" cy="287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95400</xdr:colOff>
      <xdr:row>18</xdr:row>
      <xdr:rowOff>152280</xdr:rowOff>
    </xdr:from>
    <xdr:to>
      <xdr:col>6</xdr:col>
      <xdr:colOff>333000</xdr:colOff>
      <xdr:row>33</xdr:row>
      <xdr:rowOff>171000</xdr:rowOff>
    </xdr:to>
    <xdr:graphicFrame>
      <xdr:nvGraphicFramePr>
        <xdr:cNvPr id="6" name="Graphique 4"/>
        <xdr:cNvGraphicFramePr/>
      </xdr:nvGraphicFramePr>
      <xdr:xfrm>
        <a:off x="95400" y="3247560"/>
        <a:ext cx="4379040" cy="287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542880</xdr:colOff>
      <xdr:row>18</xdr:row>
      <xdr:rowOff>181080</xdr:rowOff>
    </xdr:from>
    <xdr:to>
      <xdr:col>11</xdr:col>
      <xdr:colOff>590040</xdr:colOff>
      <xdr:row>33</xdr:row>
      <xdr:rowOff>180720</xdr:rowOff>
    </xdr:to>
    <xdr:graphicFrame>
      <xdr:nvGraphicFramePr>
        <xdr:cNvPr id="7" name="Graphique 5"/>
        <xdr:cNvGraphicFramePr/>
      </xdr:nvGraphicFramePr>
      <xdr:xfrm>
        <a:off x="4684320" y="3276360"/>
        <a:ext cx="3777480" cy="2857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19080</xdr:colOff>
      <xdr:row>2</xdr:row>
      <xdr:rowOff>9360</xdr:rowOff>
    </xdr:from>
    <xdr:to>
      <xdr:col>17</xdr:col>
      <xdr:colOff>533160</xdr:colOff>
      <xdr:row>16</xdr:row>
      <xdr:rowOff>190080</xdr:rowOff>
    </xdr:to>
    <xdr:graphicFrame>
      <xdr:nvGraphicFramePr>
        <xdr:cNvPr id="8" name="Graphique 6"/>
        <xdr:cNvGraphicFramePr/>
      </xdr:nvGraphicFramePr>
      <xdr:xfrm>
        <a:off x="8637120" y="151920"/>
        <a:ext cx="4244760" cy="28479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12</xdr:col>
      <xdr:colOff>9360</xdr:colOff>
      <xdr:row>19</xdr:row>
      <xdr:rowOff>19080</xdr:rowOff>
    </xdr:from>
    <xdr:to>
      <xdr:col>17</xdr:col>
      <xdr:colOff>28080</xdr:colOff>
      <xdr:row>34</xdr:row>
      <xdr:rowOff>28080</xdr:rowOff>
    </xdr:to>
    <xdr:graphicFrame>
      <xdr:nvGraphicFramePr>
        <xdr:cNvPr id="9" name="Graphique 7"/>
        <xdr:cNvGraphicFramePr/>
      </xdr:nvGraphicFramePr>
      <xdr:xfrm>
        <a:off x="8627400" y="3305160"/>
        <a:ext cx="3749400" cy="2866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</xdr:col>
      <xdr:colOff>0</xdr:colOff>
      <xdr:row>34</xdr:row>
      <xdr:rowOff>171360</xdr:rowOff>
    </xdr:from>
    <xdr:to>
      <xdr:col>6</xdr:col>
      <xdr:colOff>237600</xdr:colOff>
      <xdr:row>49</xdr:row>
      <xdr:rowOff>142560</xdr:rowOff>
    </xdr:to>
    <xdr:graphicFrame>
      <xdr:nvGraphicFramePr>
        <xdr:cNvPr id="10" name="Graphique 8"/>
        <xdr:cNvGraphicFramePr/>
      </xdr:nvGraphicFramePr>
      <xdr:xfrm>
        <a:off x="119160" y="6314760"/>
        <a:ext cx="4259880" cy="28288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561960</xdr:colOff>
      <xdr:row>35</xdr:row>
      <xdr:rowOff>0</xdr:rowOff>
    </xdr:from>
    <xdr:to>
      <xdr:col>11</xdr:col>
      <xdr:colOff>618840</xdr:colOff>
      <xdr:row>49</xdr:row>
      <xdr:rowOff>171000</xdr:rowOff>
    </xdr:to>
    <xdr:graphicFrame>
      <xdr:nvGraphicFramePr>
        <xdr:cNvPr id="11" name="Graphique 9"/>
        <xdr:cNvGraphicFramePr/>
      </xdr:nvGraphicFramePr>
      <xdr:xfrm>
        <a:off x="4703400" y="6333840"/>
        <a:ext cx="3787200" cy="2838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12</xdr:col>
      <xdr:colOff>15840</xdr:colOff>
      <xdr:row>35</xdr:row>
      <xdr:rowOff>19080</xdr:rowOff>
    </xdr:from>
    <xdr:to>
      <xdr:col>17</xdr:col>
      <xdr:colOff>485640</xdr:colOff>
      <xdr:row>49</xdr:row>
      <xdr:rowOff>28080</xdr:rowOff>
    </xdr:to>
    <xdr:graphicFrame>
      <xdr:nvGraphicFramePr>
        <xdr:cNvPr id="12" name="Graphique 10"/>
        <xdr:cNvGraphicFramePr/>
      </xdr:nvGraphicFramePr>
      <xdr:xfrm>
        <a:off x="8633880" y="6352920"/>
        <a:ext cx="4200480" cy="2676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</xdr:col>
      <xdr:colOff>19080</xdr:colOff>
      <xdr:row>50</xdr:row>
      <xdr:rowOff>85680</xdr:rowOff>
    </xdr:from>
    <xdr:to>
      <xdr:col>5</xdr:col>
      <xdr:colOff>571320</xdr:colOff>
      <xdr:row>64</xdr:row>
      <xdr:rowOff>75960</xdr:rowOff>
    </xdr:to>
    <xdr:graphicFrame>
      <xdr:nvGraphicFramePr>
        <xdr:cNvPr id="13" name="Graphique 11"/>
        <xdr:cNvGraphicFramePr/>
      </xdr:nvGraphicFramePr>
      <xdr:xfrm>
        <a:off x="138240" y="9277200"/>
        <a:ext cx="3828240" cy="26571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4</xdr:col>
      <xdr:colOff>171360</xdr:colOff>
      <xdr:row>84</xdr:row>
      <xdr:rowOff>28440</xdr:rowOff>
    </xdr:from>
    <xdr:to>
      <xdr:col>11</xdr:col>
      <xdr:colOff>485280</xdr:colOff>
      <xdr:row>99</xdr:row>
      <xdr:rowOff>9000</xdr:rowOff>
    </xdr:to>
    <xdr:graphicFrame>
      <xdr:nvGraphicFramePr>
        <xdr:cNvPr id="14" name="Graphique 12"/>
        <xdr:cNvGraphicFramePr/>
      </xdr:nvGraphicFramePr>
      <xdr:xfrm>
        <a:off x="2820240" y="15706440"/>
        <a:ext cx="5536800" cy="28760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257040</xdr:colOff>
      <xdr:row>100</xdr:row>
      <xdr:rowOff>19080</xdr:rowOff>
    </xdr:from>
    <xdr:to>
      <xdr:col>11</xdr:col>
      <xdr:colOff>570960</xdr:colOff>
      <xdr:row>114</xdr:row>
      <xdr:rowOff>333000</xdr:rowOff>
    </xdr:to>
    <xdr:graphicFrame>
      <xdr:nvGraphicFramePr>
        <xdr:cNvPr id="15" name="Graphique 13"/>
        <xdr:cNvGraphicFramePr/>
      </xdr:nvGraphicFramePr>
      <xdr:xfrm>
        <a:off x="2905920" y="18792720"/>
        <a:ext cx="5536800" cy="3009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</xdr:col>
      <xdr:colOff>0</xdr:colOff>
      <xdr:row>65</xdr:row>
      <xdr:rowOff>0</xdr:rowOff>
    </xdr:from>
    <xdr:to>
      <xdr:col>5</xdr:col>
      <xdr:colOff>713880</xdr:colOff>
      <xdr:row>79</xdr:row>
      <xdr:rowOff>75960</xdr:rowOff>
    </xdr:to>
    <xdr:graphicFrame>
      <xdr:nvGraphicFramePr>
        <xdr:cNvPr id="16" name="Graphique 15"/>
        <xdr:cNvGraphicFramePr/>
      </xdr:nvGraphicFramePr>
      <xdr:xfrm>
        <a:off x="119160" y="12048840"/>
        <a:ext cx="398988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666720</xdr:colOff>
      <xdr:row>66</xdr:row>
      <xdr:rowOff>9360</xdr:rowOff>
    </xdr:from>
    <xdr:to>
      <xdr:col>12</xdr:col>
      <xdr:colOff>256680</xdr:colOff>
      <xdr:row>80</xdr:row>
      <xdr:rowOff>85320</xdr:rowOff>
    </xdr:to>
    <xdr:graphicFrame>
      <xdr:nvGraphicFramePr>
        <xdr:cNvPr id="17" name="Graphique 16"/>
        <xdr:cNvGraphicFramePr/>
      </xdr:nvGraphicFramePr>
      <xdr:xfrm>
        <a:off x="4808160" y="12248640"/>
        <a:ext cx="406656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twoCell">
    <xdr:from>
      <xdr:col>1</xdr:col>
      <xdr:colOff>0</xdr:colOff>
      <xdr:row>0</xdr:row>
      <xdr:rowOff>0</xdr:rowOff>
    </xdr:from>
    <xdr:to>
      <xdr:col>2</xdr:col>
      <xdr:colOff>132840</xdr:colOff>
      <xdr:row>2</xdr:row>
      <xdr:rowOff>66240</xdr:rowOff>
    </xdr:to>
    <xdr:sp>
      <xdr:nvSpPr>
        <xdr:cNvPr id="18" name="CustomShape 1">
          <a:hlinkClick r:id="rId15"/>
        </xdr:cNvPr>
        <xdr:cNvSpPr/>
      </xdr:nvSpPr>
      <xdr:spPr>
        <a:xfrm>
          <a:off x="119160" y="0"/>
          <a:ext cx="1170360" cy="20880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12</xdr:col>
      <xdr:colOff>0</xdr:colOff>
      <xdr:row>0</xdr:row>
      <xdr:rowOff>0</xdr:rowOff>
    </xdr:from>
    <xdr:to>
      <xdr:col>13</xdr:col>
      <xdr:colOff>361440</xdr:colOff>
      <xdr:row>1</xdr:row>
      <xdr:rowOff>9000</xdr:rowOff>
    </xdr:to>
    <xdr:sp>
      <xdr:nvSpPr>
        <xdr:cNvPr id="19" name="CustomShape 1">
          <a:hlinkClick r:id="rId1"/>
        </xdr:cNvPr>
        <xdr:cNvSpPr/>
      </xdr:nvSpPr>
      <xdr:spPr>
        <a:xfrm>
          <a:off x="8258760" y="0"/>
          <a:ext cx="1107360" cy="20880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12</xdr:col>
      <xdr:colOff>0</xdr:colOff>
      <xdr:row>0</xdr:row>
      <xdr:rowOff>0</xdr:rowOff>
    </xdr:from>
    <xdr:to>
      <xdr:col>13</xdr:col>
      <xdr:colOff>361440</xdr:colOff>
      <xdr:row>1</xdr:row>
      <xdr:rowOff>9000</xdr:rowOff>
    </xdr:to>
    <xdr:sp>
      <xdr:nvSpPr>
        <xdr:cNvPr id="20" name="CustomShape 1">
          <a:hlinkClick r:id="rId1"/>
        </xdr:cNvPr>
        <xdr:cNvSpPr/>
      </xdr:nvSpPr>
      <xdr:spPr>
        <a:xfrm>
          <a:off x="8258760" y="0"/>
          <a:ext cx="1107360" cy="20880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sommaire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9360</xdr:colOff>
      <xdr:row>1</xdr:row>
      <xdr:rowOff>57240</xdr:rowOff>
    </xdr:from>
    <xdr:to>
      <xdr:col>17</xdr:col>
      <xdr:colOff>745920</xdr:colOff>
      <xdr:row>6</xdr:row>
      <xdr:rowOff>37800</xdr:rowOff>
    </xdr:to>
    <xdr:sp>
      <xdr:nvSpPr>
        <xdr:cNvPr id="21" name="CustomShape 1"/>
        <xdr:cNvSpPr/>
      </xdr:nvSpPr>
      <xdr:spPr>
        <a:xfrm>
          <a:off x="755280" y="247680"/>
          <a:ext cx="12674520" cy="93312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4800" spc="-1" strike="noStrike">
              <a:solidFill>
                <a:srgbClr val="ffffff"/>
              </a:solidFill>
              <a:latin typeface="AR CHRISTY"/>
            </a:rPr>
            <a:t>SOMMAIRE</a:t>
          </a:r>
          <a:endParaRPr b="0" lang="fr-FR" sz="4800" spc="-1" strike="noStrike"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8</xdr:row>
      <xdr:rowOff>0</xdr:rowOff>
    </xdr:from>
    <xdr:to>
      <xdr:col>4</xdr:col>
      <xdr:colOff>56880</xdr:colOff>
      <xdr:row>11</xdr:row>
      <xdr:rowOff>85320</xdr:rowOff>
    </xdr:to>
    <xdr:sp>
      <xdr:nvSpPr>
        <xdr:cNvPr id="22" name="CustomShape 1">
          <a:hlinkClick r:id="rId1"/>
        </xdr:cNvPr>
        <xdr:cNvSpPr/>
      </xdr:nvSpPr>
      <xdr:spPr>
        <a:xfrm>
          <a:off x="745920" y="1523880"/>
          <a:ext cx="229536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base de donnéés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5</xdr:col>
      <xdr:colOff>6480</xdr:colOff>
      <xdr:row>7</xdr:row>
      <xdr:rowOff>162000</xdr:rowOff>
    </xdr:from>
    <xdr:to>
      <xdr:col>8</xdr:col>
      <xdr:colOff>47160</xdr:colOff>
      <xdr:row>11</xdr:row>
      <xdr:rowOff>56880</xdr:rowOff>
    </xdr:to>
    <xdr:sp>
      <xdr:nvSpPr>
        <xdr:cNvPr id="23" name="CustomShape 1">
          <a:hlinkClick r:id="rId2"/>
        </xdr:cNvPr>
        <xdr:cNvSpPr/>
      </xdr:nvSpPr>
      <xdr:spPr>
        <a:xfrm>
          <a:off x="3736800" y="1495440"/>
          <a:ext cx="227916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anniversaire a souhaiter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733320</xdr:colOff>
      <xdr:row>13</xdr:row>
      <xdr:rowOff>9360</xdr:rowOff>
    </xdr:from>
    <xdr:to>
      <xdr:col>6</xdr:col>
      <xdr:colOff>28080</xdr:colOff>
      <xdr:row>16</xdr:row>
      <xdr:rowOff>94680</xdr:rowOff>
    </xdr:to>
    <xdr:sp>
      <xdr:nvSpPr>
        <xdr:cNvPr id="24" name="CustomShape 1"/>
        <xdr:cNvSpPr/>
      </xdr:nvSpPr>
      <xdr:spPr>
        <a:xfrm>
          <a:off x="2225520" y="2485800"/>
          <a:ext cx="227916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base de donnéés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13</xdr:col>
      <xdr:colOff>714240</xdr:colOff>
      <xdr:row>7</xdr:row>
      <xdr:rowOff>181080</xdr:rowOff>
    </xdr:from>
    <xdr:to>
      <xdr:col>17</xdr:col>
      <xdr:colOff>9000</xdr:colOff>
      <xdr:row>11</xdr:row>
      <xdr:rowOff>75960</xdr:rowOff>
    </xdr:to>
    <xdr:sp>
      <xdr:nvSpPr>
        <xdr:cNvPr id="25" name="CustomShape 1">
          <a:hlinkClick r:id="rId3"/>
        </xdr:cNvPr>
        <xdr:cNvSpPr/>
      </xdr:nvSpPr>
      <xdr:spPr>
        <a:xfrm>
          <a:off x="10413720" y="1514520"/>
          <a:ext cx="227916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synthese de l effectif 2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9</xdr:col>
      <xdr:colOff>504720</xdr:colOff>
      <xdr:row>7</xdr:row>
      <xdr:rowOff>171360</xdr:rowOff>
    </xdr:from>
    <xdr:to>
      <xdr:col>12</xdr:col>
      <xdr:colOff>561600</xdr:colOff>
      <xdr:row>11</xdr:row>
      <xdr:rowOff>66240</xdr:rowOff>
    </xdr:to>
    <xdr:sp>
      <xdr:nvSpPr>
        <xdr:cNvPr id="26" name="CustomShape 1"/>
        <xdr:cNvSpPr/>
      </xdr:nvSpPr>
      <xdr:spPr>
        <a:xfrm>
          <a:off x="7219800" y="1504800"/>
          <a:ext cx="229500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base de donnéés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723960</xdr:colOff>
      <xdr:row>13</xdr:row>
      <xdr:rowOff>9360</xdr:rowOff>
    </xdr:from>
    <xdr:to>
      <xdr:col>6</xdr:col>
      <xdr:colOff>18720</xdr:colOff>
      <xdr:row>16</xdr:row>
      <xdr:rowOff>94680</xdr:rowOff>
    </xdr:to>
    <xdr:sp>
      <xdr:nvSpPr>
        <xdr:cNvPr id="27" name="CustomShape 1">
          <a:hlinkClick r:id="rId4"/>
        </xdr:cNvPr>
        <xdr:cNvSpPr/>
      </xdr:nvSpPr>
      <xdr:spPr>
        <a:xfrm>
          <a:off x="2216160" y="2485800"/>
          <a:ext cx="227916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graphique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9</xdr:col>
      <xdr:colOff>495360</xdr:colOff>
      <xdr:row>7</xdr:row>
      <xdr:rowOff>171360</xdr:rowOff>
    </xdr:from>
    <xdr:to>
      <xdr:col>12</xdr:col>
      <xdr:colOff>552240</xdr:colOff>
      <xdr:row>11</xdr:row>
      <xdr:rowOff>66240</xdr:rowOff>
    </xdr:to>
    <xdr:sp>
      <xdr:nvSpPr>
        <xdr:cNvPr id="28" name="CustomShape 1">
          <a:hlinkClick r:id="rId5"/>
        </xdr:cNvPr>
        <xdr:cNvSpPr/>
      </xdr:nvSpPr>
      <xdr:spPr>
        <a:xfrm>
          <a:off x="7210440" y="1504800"/>
          <a:ext cx="229500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synthese de l effectif 1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390600</xdr:colOff>
      <xdr:row>13</xdr:row>
      <xdr:rowOff>0</xdr:rowOff>
    </xdr:from>
    <xdr:to>
      <xdr:col>10</xdr:col>
      <xdr:colOff>447480</xdr:colOff>
      <xdr:row>18</xdr:row>
      <xdr:rowOff>47160</xdr:rowOff>
    </xdr:to>
    <xdr:sp>
      <xdr:nvSpPr>
        <xdr:cNvPr id="29" name="CustomShape 1">
          <a:hlinkClick r:id="rId6"/>
        </xdr:cNvPr>
        <xdr:cNvSpPr/>
      </xdr:nvSpPr>
      <xdr:spPr>
        <a:xfrm>
          <a:off x="5613120" y="2476440"/>
          <a:ext cx="2295360" cy="99972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fiche individuelle par personne</a:t>
          </a:r>
          <a:endParaRPr b="0" lang="fr-FR" sz="1800" spc="-1" strike="noStrike">
            <a:latin typeface="Times New Roman"/>
          </a:endParaRPr>
        </a:p>
      </xdr:txBody>
    </xdr:sp>
    <xdr:clientData/>
  </xdr:twoCellAnchor>
  <xdr:twoCellAnchor editAs="twoCell">
    <xdr:from>
      <xdr:col>12</xdr:col>
      <xdr:colOff>228600</xdr:colOff>
      <xdr:row>13</xdr:row>
      <xdr:rowOff>9360</xdr:rowOff>
    </xdr:from>
    <xdr:to>
      <xdr:col>15</xdr:col>
      <xdr:colOff>285480</xdr:colOff>
      <xdr:row>16</xdr:row>
      <xdr:rowOff>94680</xdr:rowOff>
    </xdr:to>
    <xdr:sp>
      <xdr:nvSpPr>
        <xdr:cNvPr id="30" name="CustomShape 1">
          <a:hlinkClick r:id="rId7"/>
        </xdr:cNvPr>
        <xdr:cNvSpPr/>
      </xdr:nvSpPr>
      <xdr:spPr>
        <a:xfrm>
          <a:off x="9181800" y="2485800"/>
          <a:ext cx="2295360" cy="656640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AR ESSENCE"/>
            </a:rPr>
            <a:t>fiche individuelle vierge</a:t>
          </a:r>
          <a:endParaRPr b="0" lang="fr-FR" sz="1800" spc="-1" strike="noStrike">
            <a:latin typeface="Times New Roman"/>
          </a:endParaRPr>
        </a:p>
      </xdr:txBody>
    </xdr:sp>
    <xdr:clientData/>
  </xdr:twoCellAnchor>
</xdr:wsDr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10" createdVersion="3">
  <cacheSource type="worksheet">
    <worksheetSource ref="B2:Z12" sheet="base de données"/>
  </cacheSource>
  <cacheFields count="23">
    <cacheField name="NOM" numFmtId="0">
      <sharedItems count="8">
        <s v="a"/>
        <s v="bb"/>
        <s v="d"/>
        <s v="g"/>
        <s v="km"/>
        <s v="o"/>
        <s v="u"/>
        <s v="y"/>
      </sharedItems>
    </cacheField>
    <cacheField name="PRENOM" numFmtId="0">
      <sharedItems containsMixedTypes="1" containsNumber="1" containsInteger="1" minValue="22" maxValue="22" count="10">
        <n v="22"/>
        <s v="Camille"/>
        <s v="Isabelle"/>
        <s v="Julie "/>
        <s v="Laurent"/>
        <s v="Liliane"/>
        <s v="Magalie"/>
        <s v="michel"/>
        <s v="Nathalie"/>
        <s v="Stéphane"/>
      </sharedItems>
    </cacheField>
    <cacheField name="DATE DE NAISSANCE" numFmtId="0">
      <sharedItems containsSemiMixedTypes="0" containsNonDate="0" containsDate="1" containsString="0" minDate="1972-02-21T00:00:00" maxDate="1972-09-30T00:00:00" count="10">
        <d v="1972-02-21T00:00:00"/>
        <d v="1972-09-22T00:00:00"/>
        <d v="1972-09-23T00:00:00"/>
        <d v="1972-09-24T00:00:00"/>
        <d v="1972-09-25T00:00:00"/>
        <d v="1972-09-26T00:00:00"/>
        <d v="1972-09-27T00:00:00"/>
        <d v="1972-09-28T00:00:00"/>
        <d v="1972-09-29T00:00:00"/>
        <d v="1972-09-30T00:00:00"/>
      </sharedItems>
    </cacheField>
    <cacheField name="MOIS ANNIVERSAIRE" numFmtId="0">
      <sharedItems count="2">
        <s v="Février"/>
        <s v="Septembre"/>
      </sharedItems>
    </cacheField>
    <cacheField name="AGE" numFmtId="0">
      <sharedItems containsSemiMixedTypes="0" containsString="0" containsNumber="1" containsInteger="1" minValue="47" maxValue="47" count="1">
        <n v="47"/>
      </sharedItems>
    </cacheField>
    <cacheField name="SEXE" numFmtId="0">
      <sharedItems count="2">
        <s v="F"/>
        <s v="M"/>
      </sharedItems>
    </cacheField>
    <cacheField name="DATE D'ENTREE" numFmtId="0">
      <sharedItems containsSemiMixedTypes="0" containsNonDate="0" containsDate="1" containsString="0" minDate="1988-09-22T00:00:00" maxDate="2019-02-02T00:00:00" count="10">
        <d v="1988-09-22T00:00:00"/>
        <d v="1990-05-06T00:00:00"/>
        <d v="2000-05-02T00:00:00"/>
        <d v="2000-05-04T00:00:00"/>
        <d v="2000-05-07T00:00:00"/>
        <d v="2000-05-08T00:00:00"/>
        <d v="2008-05-03T00:00:00"/>
        <d v="2015-05-04T00:00:00"/>
        <d v="2018-05-05T00:00:00"/>
        <d v="2019-02-02T00:00:00"/>
      </sharedItems>
    </cacheField>
    <cacheField name="ANCIENNETEE" numFmtId="0">
      <sharedItems containsSemiMixedTypes="0" containsString="0" containsNumber="1" containsInteger="1" minValue="0" maxValue="31" count="7">
        <n v="0"/>
        <n v="1"/>
        <n v="4"/>
        <n v="11"/>
        <n v="19"/>
        <n v="29"/>
        <n v="31"/>
      </sharedItems>
    </cacheField>
    <cacheField name="POSTE" numFmtId="0">
      <sharedItems containsBlank="1" count="6">
        <s v="ADMINISTRATIF"/>
        <s v="CHAUFFEUR"/>
        <s v="DIRECTEUR"/>
        <s v="GARAGE"/>
        <s v="QUAI"/>
        <m/>
      </sharedItems>
    </cacheField>
    <cacheField name="STATUT" numFmtId="0">
      <sharedItems containsBlank="1" count="3">
        <s v="1er COLLEGE"/>
        <s v="2eme COLLEGE"/>
        <m/>
      </sharedItems>
    </cacheField>
    <cacheField name="ADRESSE MAIL" numFmtId="0">
      <sharedItems containsString="0" containsBlank="1" count="1">
        <m/>
      </sharedItems>
    </cacheField>
    <cacheField name="N° PORTABLE" numFmtId="0">
      <sharedItems containsBlank="1" count="2">
        <s v="06/00/00/00/00"/>
        <m/>
      </sharedItems>
    </cacheField>
    <cacheField name="NOMBRE D ENFANTS" numFmtId="0">
      <sharedItems containsString="0" containsBlank="1" containsNumber="1" containsInteger="1" minValue="0" maxValue="4" count="6">
        <n v="0"/>
        <n v="1"/>
        <n v="2"/>
        <n v="3"/>
        <n v="4"/>
        <m/>
      </sharedItems>
    </cacheField>
    <cacheField name="ENFANT 1" numFmtId="0">
      <sharedItems containsString="0" containsBlank="1" count="1">
        <m/>
      </sharedItems>
    </cacheField>
    <cacheField name="ENFANT 2" numFmtId="0">
      <sharedItems containsString="0" containsBlank="1" count="1">
        <m/>
      </sharedItems>
    </cacheField>
    <cacheField name="ENFANT 3" numFmtId="0">
      <sharedItems containsString="0" containsBlank="1" count="1">
        <m/>
      </sharedItems>
    </cacheField>
    <cacheField name="ENFANT 4" numFmtId="0">
      <sharedItems containsString="0" containsBlank="1" count="1">
        <m/>
      </sharedItems>
    </cacheField>
    <cacheField name="ENFANT 5" numFmtId="0">
      <sharedItems containsString="0" containsBlank="1" count="1">
        <m/>
      </sharedItems>
    </cacheField>
    <cacheField name="ENFANT 6" numFmtId="0">
      <sharedItems containsString="0" containsBlank="1" count="1">
        <m/>
      </sharedItems>
    </cacheField>
    <cacheField name="ADRESSE POSTALE" numFmtId="0">
      <sharedItems containsBlank="1" count="2">
        <s v="33 rue des hhhh 30000 iouytr"/>
        <m/>
      </sharedItems>
    </cacheField>
    <cacheField name="VILLE " numFmtId="0">
      <sharedItems containsString="0" containsBlank="1" count="1">
        <m/>
      </sharedItems>
    </cacheField>
    <cacheField name="SECTEUR GEOGRAPHIQUE" numFmtId="0">
      <sharedItems containsString="0" containsBlank="1" count="1">
        <m/>
      </sharedItems>
    </cacheField>
    <cacheField name="sexe pour pyramide" numFmtId="0">
      <sharedItems containsBlank="1" count="2">
        <e v="#VALEUR !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2"/>
    <x v="0"/>
    <x v="0"/>
    <x v="0"/>
    <x v="1"/>
    <x v="6"/>
    <x v="3"/>
    <x v="0"/>
    <x v="0"/>
    <x v="0"/>
    <x v="1"/>
    <x v="2"/>
    <x v="0"/>
    <x v="0"/>
    <x v="0"/>
    <x v="0"/>
    <x v="0"/>
    <x v="0"/>
    <x v="0"/>
    <x v="0"/>
    <x v="0"/>
    <x v="0"/>
  </r>
  <r>
    <x v="2"/>
    <x v="5"/>
    <x v="1"/>
    <x v="1"/>
    <x v="0"/>
    <x v="0"/>
    <x v="8"/>
    <x v="1"/>
    <x v="3"/>
    <x v="0"/>
    <x v="0"/>
    <x v="1"/>
    <x v="0"/>
    <x v="0"/>
    <x v="0"/>
    <x v="0"/>
    <x v="0"/>
    <x v="0"/>
    <x v="0"/>
    <x v="1"/>
    <x v="0"/>
    <x v="0"/>
    <x v="1"/>
  </r>
  <r>
    <x v="3"/>
    <x v="4"/>
    <x v="2"/>
    <x v="1"/>
    <x v="0"/>
    <x v="0"/>
    <x v="2"/>
    <x v="4"/>
    <x v="0"/>
    <x v="0"/>
    <x v="0"/>
    <x v="1"/>
    <x v="4"/>
    <x v="0"/>
    <x v="0"/>
    <x v="0"/>
    <x v="0"/>
    <x v="0"/>
    <x v="0"/>
    <x v="1"/>
    <x v="0"/>
    <x v="0"/>
    <x v="1"/>
  </r>
  <r>
    <x v="2"/>
    <x v="6"/>
    <x v="3"/>
    <x v="1"/>
    <x v="0"/>
    <x v="1"/>
    <x v="9"/>
    <x v="0"/>
    <x v="3"/>
    <x v="1"/>
    <x v="0"/>
    <x v="0"/>
    <x v="1"/>
    <x v="0"/>
    <x v="0"/>
    <x v="0"/>
    <x v="0"/>
    <x v="0"/>
    <x v="0"/>
    <x v="1"/>
    <x v="0"/>
    <x v="0"/>
    <x v="1"/>
  </r>
  <r>
    <x v="4"/>
    <x v="3"/>
    <x v="4"/>
    <x v="1"/>
    <x v="0"/>
    <x v="0"/>
    <x v="4"/>
    <x v="4"/>
    <x v="2"/>
    <x v="1"/>
    <x v="0"/>
    <x v="1"/>
    <x v="5"/>
    <x v="0"/>
    <x v="0"/>
    <x v="0"/>
    <x v="0"/>
    <x v="0"/>
    <x v="0"/>
    <x v="1"/>
    <x v="0"/>
    <x v="0"/>
    <x v="1"/>
  </r>
  <r>
    <x v="5"/>
    <x v="9"/>
    <x v="5"/>
    <x v="1"/>
    <x v="0"/>
    <x v="1"/>
    <x v="5"/>
    <x v="4"/>
    <x v="4"/>
    <x v="1"/>
    <x v="0"/>
    <x v="1"/>
    <x v="5"/>
    <x v="0"/>
    <x v="0"/>
    <x v="0"/>
    <x v="0"/>
    <x v="0"/>
    <x v="0"/>
    <x v="1"/>
    <x v="0"/>
    <x v="0"/>
    <x v="1"/>
  </r>
  <r>
    <x v="6"/>
    <x v="1"/>
    <x v="6"/>
    <x v="1"/>
    <x v="0"/>
    <x v="0"/>
    <x v="1"/>
    <x v="5"/>
    <x v="4"/>
    <x v="1"/>
    <x v="0"/>
    <x v="1"/>
    <x v="5"/>
    <x v="0"/>
    <x v="0"/>
    <x v="0"/>
    <x v="0"/>
    <x v="0"/>
    <x v="0"/>
    <x v="1"/>
    <x v="0"/>
    <x v="0"/>
    <x v="1"/>
  </r>
  <r>
    <x v="7"/>
    <x v="8"/>
    <x v="7"/>
    <x v="1"/>
    <x v="0"/>
    <x v="1"/>
    <x v="7"/>
    <x v="2"/>
    <x v="2"/>
    <x v="1"/>
    <x v="0"/>
    <x v="1"/>
    <x v="3"/>
    <x v="0"/>
    <x v="0"/>
    <x v="0"/>
    <x v="0"/>
    <x v="0"/>
    <x v="0"/>
    <x v="1"/>
    <x v="0"/>
    <x v="0"/>
    <x v="1"/>
  </r>
  <r>
    <x v="2"/>
    <x v="7"/>
    <x v="8"/>
    <x v="1"/>
    <x v="0"/>
    <x v="1"/>
    <x v="3"/>
    <x v="4"/>
    <x v="1"/>
    <x v="0"/>
    <x v="0"/>
    <x v="1"/>
    <x v="5"/>
    <x v="0"/>
    <x v="0"/>
    <x v="0"/>
    <x v="0"/>
    <x v="0"/>
    <x v="0"/>
    <x v="1"/>
    <x v="0"/>
    <x v="0"/>
    <x v="1"/>
  </r>
  <r>
    <x v="1"/>
    <x v="0"/>
    <x v="9"/>
    <x v="1"/>
    <x v="0"/>
    <x v="0"/>
    <x v="0"/>
    <x v="6"/>
    <x v="5"/>
    <x v="2"/>
    <x v="0"/>
    <x v="1"/>
    <x v="5"/>
    <x v="0"/>
    <x v="0"/>
    <x v="0"/>
    <x v="0"/>
    <x v="0"/>
    <x v="0"/>
    <x v="1"/>
    <x v="0"/>
    <x v="0"/>
    <x v="1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0" dataCaption="Values" useAutoFormatting="0" itemPrintTitles="1" indent="0" outline="1" outlineData="1" compact="0" compactData="0">
  <location ref="A3:S13" firstHeaderRow="1" firstDataRow="4" firstDataCol="1"/>
  <pivotFields count="23">
    <pivotField dataField="1" showAll="0" compact="0"/>
    <pivotField showAll="0" compact="0"/>
    <pivotField showAll="0" compact="0"/>
    <pivotField showAll="0" compact="0"/>
    <pivotField showAll="0" compact="0"/>
    <pivotField axis="axisCol" showAll="0" compact="0">
      <items count="3">
        <item x="0"/>
        <item x="1"/>
        <item t="default"/>
      </items>
    </pivotField>
    <pivotField showAll="0" compact="0"/>
    <pivotField showAll="0" compact="0"/>
    <pivotField axis="axisRow" showAll="0" compact="0">
      <items count="7">
        <item x="0"/>
        <item x="1"/>
        <item x="2"/>
        <item x="3"/>
        <item x="4"/>
        <item x="5"/>
        <item t="default"/>
      </items>
    </pivotField>
    <pivotField axis="axisCol" showAll="0" compact="0">
      <items count="4">
        <item x="0"/>
        <item x="1"/>
        <item x="2"/>
        <item t="default"/>
      </items>
    </pivotField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  <pivotField showAll="0" compact="0"/>
  </pivotFields>
  <rowFields count="1">
    <field x="8"/>
  </rowFields>
  <colFields count="3">
    <field x="9"/>
    <field x="-2"/>
    <field x="5"/>
  </colFields>
  <dataFields count="2">
    <dataField fld="0" subtotal="count"/>
    <dataField fld="0" subtotal="count"/>
  </dataFields>
</pivotTableDefinition>
</file>

<file path=xl/tables/table1.xml><?xml version="1.0" encoding="utf-8"?>
<table xmlns="http://schemas.openxmlformats.org/spreadsheetml/2006/main" id="1" name="Données4" displayName="Données4" ref="B2:Z12" headerRowCount="1" totalsRowCount="0" totalsRowShown="0">
  <autoFilter ref="B2:Z12"/>
  <tableColumns count="25">
    <tableColumn id="1" name="NOM"/>
    <tableColumn id="2" name="PRENOM"/>
    <tableColumn id="3" name="DATE DE NAISSANCE"/>
    <tableColumn id="4" name="JOUR DE NAISSANCE"/>
    <tableColumn id="5" name="MOIS DE NAISSANCE"/>
    <tableColumn id="6" name="MOIS ANNIVERSAIRE"/>
    <tableColumn id="7" name="AGE"/>
    <tableColumn id="8" name="SEXE"/>
    <tableColumn id="9" name="DATE D'ENTREE"/>
    <tableColumn id="10" name="ANCIENNETEE"/>
    <tableColumn id="11" name="POSTE"/>
    <tableColumn id="12" name="STATUT"/>
    <tableColumn id="13" name="ADRESSE MAIL"/>
    <tableColumn id="14" name="N° PORTABLE"/>
    <tableColumn id="15" name="NOMBRE D ENFANTS"/>
    <tableColumn id="16" name="ENFANT 1"/>
    <tableColumn id="17" name="ENFANT 2"/>
    <tableColumn id="18" name="ENFANT 3"/>
    <tableColumn id="19" name="ENFANT 4"/>
    <tableColumn id="20" name="ENFANT 5"/>
    <tableColumn id="21" name="ENFANT 6"/>
    <tableColumn id="22" name="ADRESSE POSTALE"/>
    <tableColumn id="23" name="VILLE "/>
    <tableColumn id="24" name="SECTEUR GEOGRAPHIQUE"/>
    <tableColumn id="25" name="sexe pour pyramid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ivotTable" Target="../pivotTables/pivotTable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D4" activeCellId="0" sqref="D4"/>
    </sheetView>
  </sheetViews>
  <sheetFormatPr defaultRowHeight="20.25" zeroHeight="false" outlineLevelRow="0" outlineLevelCol="0"/>
  <cols>
    <col collapsed="false" customWidth="true" hidden="false" outlineLevel="0" max="1" min="1" style="1" width="5.32"/>
    <col collapsed="false" customWidth="true" hidden="false" outlineLevel="0" max="2" min="2" style="1" width="16.66"/>
    <col collapsed="false" customWidth="true" hidden="false" outlineLevel="0" max="3" min="3" style="1" width="14.97"/>
    <col collapsed="false" customWidth="true" hidden="false" outlineLevel="0" max="4" min="4" style="1" width="12.87"/>
    <col collapsed="false" customWidth="true" hidden="false" outlineLevel="0" max="5" min="5" style="1" width="11.34"/>
    <col collapsed="false" customWidth="true" hidden="false" outlineLevel="0" max="6" min="6" style="1" width="9.17"/>
    <col collapsed="false" customWidth="true" hidden="false" outlineLevel="0" max="7" min="7" style="1" width="12.49"/>
    <col collapsed="false" customWidth="true" hidden="false" outlineLevel="0" max="8" min="8" style="1" width="8.68"/>
    <col collapsed="false" customWidth="true" hidden="false" outlineLevel="0" max="9" min="9" style="1" width="5.32"/>
    <col collapsed="false" customWidth="true" hidden="false" outlineLevel="0" max="10" min="10" style="1" width="13.3"/>
    <col collapsed="false" customWidth="true" hidden="false" outlineLevel="0" max="11" min="11" style="1" width="13.58"/>
    <col collapsed="false" customWidth="true" hidden="false" outlineLevel="0" max="12" min="12" style="1" width="13.72"/>
    <col collapsed="false" customWidth="true" hidden="false" outlineLevel="0" max="13" min="13" style="1" width="13.02"/>
    <col collapsed="false" customWidth="true" hidden="false" outlineLevel="0" max="14" min="14" style="1" width="18.33"/>
    <col collapsed="false" customWidth="true" hidden="false" outlineLevel="0" max="15" min="15" style="1" width="15.68"/>
    <col collapsed="false" customWidth="true" hidden="false" outlineLevel="0" max="16" min="16" style="1" width="9.24"/>
    <col collapsed="false" customWidth="true" hidden="false" outlineLevel="0" max="17" min="17" style="1" width="9.93"/>
    <col collapsed="false" customWidth="true" hidden="false" outlineLevel="0" max="22" min="18" style="1" width="10.08"/>
    <col collapsed="false" customWidth="true" hidden="false" outlineLevel="0" max="23" min="23" style="1" width="19.04"/>
    <col collapsed="false" customWidth="true" hidden="false" outlineLevel="0" max="24" min="24" style="1" width="10.08"/>
    <col collapsed="false" customWidth="true" hidden="false" outlineLevel="0" max="25" min="25" style="1" width="13.16"/>
    <col collapsed="false" customWidth="true" hidden="false" outlineLevel="0" max="26" min="26" style="1" width="9.8"/>
    <col collapsed="false" customWidth="true" hidden="false" outlineLevel="0" max="27" min="27" style="1" width="3.18"/>
    <col collapsed="false" customWidth="true" hidden="false" outlineLevel="0" max="29" min="28" style="1" width="2.28"/>
    <col collapsed="false" customWidth="true" hidden="false" outlineLevel="0" max="31" min="30" style="1" width="10.08"/>
    <col collapsed="false" customWidth="true" hidden="false" outlineLevel="0" max="32" min="32" style="1" width="0.84"/>
    <col collapsed="false" customWidth="true" hidden="false" outlineLevel="0" max="33" min="33" style="1" width="10.08"/>
    <col collapsed="false" customWidth="true" hidden="false" outlineLevel="0" max="34" min="34" style="1" width="1.82"/>
    <col collapsed="false" customWidth="true" hidden="false" outlineLevel="0" max="35" min="35" style="1" width="12.32"/>
    <col collapsed="false" customWidth="true" hidden="false" outlineLevel="0" max="1025" min="36" style="1" width="10.08"/>
  </cols>
  <sheetData>
    <row r="1" customFormat="false" ht="20.25" hidden="false" customHeight="true" outlineLevel="0" collapsed="false">
      <c r="Q1" s="2" t="s">
        <v>0</v>
      </c>
      <c r="R1" s="2"/>
      <c r="S1" s="2"/>
      <c r="T1" s="2"/>
      <c r="U1" s="2"/>
      <c r="V1" s="2"/>
    </row>
    <row r="2" s="11" customFormat="true" ht="63.7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5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7" t="s">
        <v>23</v>
      </c>
      <c r="X2" s="7" t="s">
        <v>24</v>
      </c>
      <c r="Y2" s="7" t="s">
        <v>25</v>
      </c>
      <c r="Z2" s="8" t="s">
        <v>26</v>
      </c>
      <c r="AA2" s="9" t="s">
        <v>27</v>
      </c>
      <c r="AB2" s="9" t="s">
        <v>28</v>
      </c>
      <c r="AC2" s="9" t="s">
        <v>29</v>
      </c>
      <c r="AD2" s="10"/>
      <c r="AE2" s="10" t="s">
        <v>9</v>
      </c>
      <c r="AF2" s="10"/>
      <c r="AG2" s="10" t="s">
        <v>30</v>
      </c>
      <c r="AH2" s="10"/>
      <c r="AI2" s="10" t="s">
        <v>12</v>
      </c>
    </row>
    <row r="3" customFormat="false" ht="24" hidden="false" customHeight="true" outlineLevel="0" collapsed="false">
      <c r="A3" s="12" t="n">
        <v>1</v>
      </c>
      <c r="B3" s="12" t="s">
        <v>31</v>
      </c>
      <c r="C3" s="12" t="s">
        <v>32</v>
      </c>
      <c r="D3" s="13" t="n">
        <v>26663</v>
      </c>
      <c r="E3" s="14" t="n">
        <f aca="false">IF(D3="","",DAY(D3))</f>
        <v>30</v>
      </c>
      <c r="F3" s="14" t="n">
        <f aca="false">IF(D3="","",MONTH(D3))</f>
        <v>12</v>
      </c>
      <c r="G3" s="13" t="str">
        <f aca="false">PROPER(TEXT($D3,"mmmm"))</f>
        <v>Décembre</v>
      </c>
      <c r="H3" s="15" t="n">
        <f aca="false">DATEDIF(Données4[[#This Row],[DATE DE NAISSANCE]],TODAY(), "y")</f>
        <v>47</v>
      </c>
      <c r="I3" s="12" t="s">
        <v>33</v>
      </c>
      <c r="J3" s="13" t="n">
        <v>39571</v>
      </c>
      <c r="K3" s="16" t="n">
        <f aca="true">DATEDIF(J3,TODAY(),"y")</f>
        <v>11</v>
      </c>
      <c r="L3" s="12" t="s">
        <v>34</v>
      </c>
      <c r="M3" s="12" t="s">
        <v>35</v>
      </c>
      <c r="N3" s="17"/>
      <c r="O3" s="18"/>
      <c r="P3" s="12" t="n">
        <v>2</v>
      </c>
      <c r="Q3" s="12"/>
      <c r="R3" s="12"/>
      <c r="S3" s="12"/>
      <c r="T3" s="12"/>
      <c r="U3" s="12"/>
      <c r="V3" s="12"/>
      <c r="W3" s="12" t="s">
        <v>36</v>
      </c>
      <c r="X3" s="12"/>
      <c r="Y3" s="12"/>
      <c r="Z3" s="19" t="e">
        <f aca="false">IF(I:I,-1,0)</f>
        <v>#VALUE!</v>
      </c>
      <c r="AA3" s="20" t="str">
        <f aca="true">IF(F3=MONTH(TODAY()),ROW(),"")</f>
        <v/>
      </c>
      <c r="AB3" s="20" t="str">
        <f aca="true">IF(_xlfn.ISOWEEKNUM(DATE(YEAR(TODAY()),MONTH(D3),DAY(D3)))=_xlfn.ISOWEEKNUM(TODAY()),ROW(),"")</f>
        <v/>
      </c>
      <c r="AC3" s="20" t="str">
        <f aca="true">IF(AND(DAY(D3)=DAY(TODAY()),MONTH(D3)=MONTH(TODAY())),ROW(),"")</f>
        <v/>
      </c>
      <c r="AE3" s="21" t="s">
        <v>33</v>
      </c>
      <c r="AG3" s="12" t="s">
        <v>35</v>
      </c>
      <c r="AI3" s="12" t="s">
        <v>34</v>
      </c>
    </row>
    <row r="4" customFormat="false" ht="20.25" hidden="false" customHeight="true" outlineLevel="0" collapsed="false">
      <c r="A4" s="12" t="n">
        <v>2</v>
      </c>
      <c r="B4" s="12" t="s">
        <v>37</v>
      </c>
      <c r="C4" s="12" t="s">
        <v>38</v>
      </c>
      <c r="D4" s="13" t="n">
        <f aca="false">D3+369</f>
        <v>27032</v>
      </c>
      <c r="E4" s="14" t="n">
        <f aca="false">IF(D4="","",DAY(D4))</f>
        <v>3</v>
      </c>
      <c r="F4" s="14" t="n">
        <f aca="false">IF(D4="","",MONTH(D4))</f>
        <v>1</v>
      </c>
      <c r="G4" s="13" t="str">
        <f aca="false">PROPER(TEXT($D4,"mmmm"))</f>
        <v>Janvier</v>
      </c>
      <c r="H4" s="15" t="n">
        <f aca="false">DATEDIF(Données4[[#This Row],[DATE DE NAISSANCE]],TODAY(), "y")</f>
        <v>46</v>
      </c>
      <c r="I4" s="12" t="s">
        <v>39</v>
      </c>
      <c r="J4" s="13" t="n">
        <v>43225</v>
      </c>
      <c r="K4" s="16" t="n">
        <f aca="true">DATEDIF(J4,TODAY(),"y")</f>
        <v>1</v>
      </c>
      <c r="L4" s="12" t="s">
        <v>40</v>
      </c>
      <c r="M4" s="12" t="s">
        <v>35</v>
      </c>
      <c r="N4" s="12"/>
      <c r="O4" s="18"/>
      <c r="P4" s="12" t="n">
        <v>0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20" t="n">
        <f aca="true">IF(F4=MONTH(TODAY()),ROW(),"")</f>
        <v>4</v>
      </c>
      <c r="AB4" s="20" t="str">
        <f aca="true">IF(_xlfn.ISOWEEKNUM(DATE(YEAR(TODAY()),MONTH(D4),DAY(D4)))=_xlfn.ISOWEEKNUM(TODAY()),ROW(),"")</f>
        <v/>
      </c>
      <c r="AC4" s="20" t="str">
        <f aca="true">IF(AND(DAY(D4)=DAY(TODAY()),MONTH(D4)=MONTH(TODAY())),ROW(),"")</f>
        <v/>
      </c>
      <c r="AE4" s="21" t="s">
        <v>39</v>
      </c>
      <c r="AG4" s="12" t="s">
        <v>41</v>
      </c>
      <c r="AI4" s="12" t="s">
        <v>40</v>
      </c>
    </row>
    <row r="5" customFormat="false" ht="20.25" hidden="false" customHeight="true" outlineLevel="0" collapsed="false">
      <c r="A5" s="12" t="n">
        <v>3</v>
      </c>
      <c r="B5" s="12" t="s">
        <v>42</v>
      </c>
      <c r="C5" s="12" t="s">
        <v>43</v>
      </c>
      <c r="D5" s="13" t="n">
        <f aca="false">D4+369</f>
        <v>27401</v>
      </c>
      <c r="E5" s="14" t="n">
        <f aca="false">IF(D5="","",DAY(D5))</f>
        <v>7</v>
      </c>
      <c r="F5" s="14" t="n">
        <f aca="false">IF(D5="","",MONTH(D5))</f>
        <v>1</v>
      </c>
      <c r="G5" s="13" t="str">
        <f aca="false">PROPER(TEXT($D5,"mmmm"))</f>
        <v>Janvier</v>
      </c>
      <c r="H5" s="15" t="n">
        <f aca="false">DATEDIF(Données4[[#This Row],[DATE DE NAISSANCE]],TODAY(), "y")</f>
        <v>45</v>
      </c>
      <c r="I5" s="12" t="s">
        <v>39</v>
      </c>
      <c r="J5" s="13" t="n">
        <v>36648</v>
      </c>
      <c r="K5" s="16" t="n">
        <f aca="true">DATEDIF(J5,TODAY(),"y")</f>
        <v>19</v>
      </c>
      <c r="L5" s="12" t="s">
        <v>34</v>
      </c>
      <c r="M5" s="12" t="s">
        <v>35</v>
      </c>
      <c r="N5" s="17"/>
      <c r="O5" s="18"/>
      <c r="P5" s="12" t="n">
        <v>4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20" t="n">
        <f aca="true">IF(F5=MONTH(TODAY()),ROW(),"")</f>
        <v>5</v>
      </c>
      <c r="AB5" s="20" t="str">
        <f aca="true">IF(_xlfn.ISOWEEKNUM(DATE(YEAR(TODAY()),MONTH(D5),DAY(D5)))=_xlfn.ISOWEEKNUM(TODAY()),ROW(),"")</f>
        <v/>
      </c>
      <c r="AC5" s="20" t="str">
        <f aca="true">IF(AND(DAY(D5)=DAY(TODAY()),MONTH(D5)=MONTH(TODAY())),ROW(),"")</f>
        <v/>
      </c>
      <c r="AI5" s="12" t="s">
        <v>44</v>
      </c>
    </row>
    <row r="6" customFormat="false" ht="20.25" hidden="false" customHeight="true" outlineLevel="0" collapsed="false">
      <c r="A6" s="12" t="n">
        <v>4</v>
      </c>
      <c r="B6" s="12" t="s">
        <v>37</v>
      </c>
      <c r="C6" s="12" t="s">
        <v>45</v>
      </c>
      <c r="D6" s="13" t="n">
        <f aca="false">D5+369</f>
        <v>27770</v>
      </c>
      <c r="E6" s="14" t="n">
        <f aca="false">IF(D6="","",DAY(D6))</f>
        <v>11</v>
      </c>
      <c r="F6" s="14" t="n">
        <f aca="false">IF(D6="","",MONTH(D6))</f>
        <v>1</v>
      </c>
      <c r="G6" s="13" t="str">
        <f aca="false">PROPER(TEXT($D6,"mmmm"))</f>
        <v>Janvier</v>
      </c>
      <c r="H6" s="15" t="n">
        <f aca="false">DATEDIF(Données4[[#This Row],[DATE DE NAISSANCE]],TODAY(), "y")</f>
        <v>44</v>
      </c>
      <c r="I6" s="12" t="s">
        <v>33</v>
      </c>
      <c r="J6" s="13" t="n">
        <v>43498</v>
      </c>
      <c r="K6" s="16" t="n">
        <f aca="true">DATEDIF(J6,TODAY(),"y")</f>
        <v>0</v>
      </c>
      <c r="L6" s="12" t="s">
        <v>40</v>
      </c>
      <c r="M6" s="12" t="s">
        <v>41</v>
      </c>
      <c r="N6" s="17"/>
      <c r="O6" s="18" t="s">
        <v>46</v>
      </c>
      <c r="P6" s="12" t="n">
        <v>1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20" t="n">
        <f aca="true">IF(F6=MONTH(TODAY()),ROW(),"")</f>
        <v>6</v>
      </c>
      <c r="AB6" s="20" t="str">
        <f aca="true">IF(_xlfn.ISOWEEKNUM(DATE(YEAR(TODAY()),MONTH(D6),DAY(D6)))=_xlfn.ISOWEEKNUM(TODAY()),ROW(),"")</f>
        <v/>
      </c>
      <c r="AC6" s="20" t="str">
        <f aca="true">IF(AND(DAY(D6)=DAY(TODAY()),MONTH(D6)=MONTH(TODAY())),ROW(),"")</f>
        <v/>
      </c>
      <c r="AI6" s="12" t="s">
        <v>47</v>
      </c>
    </row>
    <row r="7" customFormat="false" ht="20.25" hidden="false" customHeight="true" outlineLevel="0" collapsed="false">
      <c r="A7" s="12" t="n">
        <v>5</v>
      </c>
      <c r="B7" s="12" t="s">
        <v>48</v>
      </c>
      <c r="C7" s="12" t="s">
        <v>49</v>
      </c>
      <c r="D7" s="13" t="n">
        <f aca="false">D6+369</f>
        <v>28139</v>
      </c>
      <c r="E7" s="14" t="n">
        <f aca="false">IF(D7="","",DAY(D7))</f>
        <v>14</v>
      </c>
      <c r="F7" s="14" t="n">
        <f aca="false">IF(D7="","",MONTH(D7))</f>
        <v>1</v>
      </c>
      <c r="G7" s="13" t="str">
        <f aca="false">PROPER(TEXT($D7,"mmmm"))</f>
        <v>Janvier</v>
      </c>
      <c r="H7" s="15" t="n">
        <f aca="false">DATEDIF(Données4[[#This Row],[DATE DE NAISSANCE]],TODAY(), "y")</f>
        <v>43</v>
      </c>
      <c r="I7" s="12" t="s">
        <v>39</v>
      </c>
      <c r="J7" s="13" t="n">
        <v>36653</v>
      </c>
      <c r="K7" s="16" t="n">
        <f aca="true">DATEDIF(J7,TODAY(),"y")</f>
        <v>19</v>
      </c>
      <c r="L7" s="12" t="s">
        <v>44</v>
      </c>
      <c r="M7" s="12" t="s">
        <v>41</v>
      </c>
      <c r="N7" s="12"/>
      <c r="O7" s="18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20" t="n">
        <f aca="true">IF(F7=MONTH(TODAY()),ROW(),"")</f>
        <v>7</v>
      </c>
      <c r="AB7" s="20" t="str">
        <f aca="true">IF(_xlfn.ISOWEEKNUM(DATE(YEAR(TODAY()),MONTH(D7),DAY(D7)))=_xlfn.ISOWEEKNUM(TODAY()),ROW(),"")</f>
        <v/>
      </c>
      <c r="AC7" s="20" t="str">
        <f aca="true">IF(AND(DAY(D7)=DAY(TODAY()),MONTH(D7)=MONTH(TODAY())),ROW(),"")</f>
        <v/>
      </c>
      <c r="AI7" s="12" t="s">
        <v>50</v>
      </c>
    </row>
    <row r="8" customFormat="false" ht="20.25" hidden="false" customHeight="true" outlineLevel="0" collapsed="false">
      <c r="A8" s="12" t="n">
        <v>6</v>
      </c>
      <c r="B8" s="12" t="s">
        <v>51</v>
      </c>
      <c r="C8" s="12" t="s">
        <v>52</v>
      </c>
      <c r="D8" s="13" t="n">
        <f aca="false">D7+369</f>
        <v>28508</v>
      </c>
      <c r="E8" s="14" t="n">
        <f aca="false">IF(D8="","",DAY(D8))</f>
        <v>18</v>
      </c>
      <c r="F8" s="14" t="n">
        <f aca="false">IF(D8="","",MONTH(D8))</f>
        <v>1</v>
      </c>
      <c r="G8" s="13" t="str">
        <f aca="false">PROPER(TEXT($D8,"mmmm"))</f>
        <v>Janvier</v>
      </c>
      <c r="H8" s="15" t="n">
        <f aca="false">DATEDIF(Données4[[#This Row],[DATE DE NAISSANCE]],TODAY(), "y")</f>
        <v>42</v>
      </c>
      <c r="I8" s="12" t="s">
        <v>33</v>
      </c>
      <c r="J8" s="13" t="n">
        <v>36654</v>
      </c>
      <c r="K8" s="16" t="n">
        <f aca="true">DATEDIF(J8,TODAY(),"y")</f>
        <v>19</v>
      </c>
      <c r="L8" s="12" t="s">
        <v>47</v>
      </c>
      <c r="M8" s="12" t="s">
        <v>41</v>
      </c>
      <c r="N8" s="12"/>
      <c r="O8" s="18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20" t="n">
        <f aca="true">IF(F8=MONTH(TODAY()),ROW(),"")</f>
        <v>8</v>
      </c>
      <c r="AB8" s="20" t="str">
        <f aca="true">IF(_xlfn.ISOWEEKNUM(DATE(YEAR(TODAY()),MONTH(D8),DAY(D8)))=_xlfn.ISOWEEKNUM(TODAY()),ROW(),"")</f>
        <v/>
      </c>
      <c r="AC8" s="20" t="str">
        <f aca="true">IF(AND(DAY(D8)=DAY(TODAY()),MONTH(D8)=MONTH(TODAY())),ROW(),"")</f>
        <v/>
      </c>
      <c r="AI8" s="12" t="s">
        <v>44</v>
      </c>
    </row>
    <row r="9" customFormat="false" ht="20.25" hidden="false" customHeight="true" outlineLevel="0" collapsed="false">
      <c r="A9" s="12" t="n">
        <v>7</v>
      </c>
      <c r="B9" s="12" t="s">
        <v>53</v>
      </c>
      <c r="C9" s="12" t="s">
        <v>54</v>
      </c>
      <c r="D9" s="13" t="n">
        <f aca="false">D8+369</f>
        <v>28877</v>
      </c>
      <c r="E9" s="14" t="n">
        <f aca="false">IF(D9="","",DAY(D9))</f>
        <v>22</v>
      </c>
      <c r="F9" s="14" t="n">
        <f aca="false">IF(D9="","",MONTH(D9))</f>
        <v>1</v>
      </c>
      <c r="G9" s="13" t="str">
        <f aca="false">PROPER(TEXT($D9,"mmmm"))</f>
        <v>Janvier</v>
      </c>
      <c r="H9" s="15" t="n">
        <f aca="false">DATEDIF(Données4[[#This Row],[DATE DE NAISSANCE]],TODAY(), "y")</f>
        <v>41</v>
      </c>
      <c r="I9" s="12" t="s">
        <v>39</v>
      </c>
      <c r="J9" s="13" t="n">
        <v>32999</v>
      </c>
      <c r="K9" s="16" t="n">
        <f aca="true">DATEDIF(J9,TODAY(),"y")</f>
        <v>29</v>
      </c>
      <c r="L9" s="12" t="s">
        <v>47</v>
      </c>
      <c r="M9" s="12" t="s">
        <v>41</v>
      </c>
      <c r="N9" s="12"/>
      <c r="O9" s="18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0" t="n">
        <f aca="true">IF(F9=MONTH(TODAY()),ROW(),"")</f>
        <v>9</v>
      </c>
      <c r="AB9" s="20" t="n">
        <f aca="true">IF(_xlfn.ISOWEEKNUM(DATE(YEAR(TODAY()),MONTH(D9),DAY(D9)))=_xlfn.ISOWEEKNUM(TODAY()),ROW(),"")</f>
        <v>9</v>
      </c>
      <c r="AC9" s="20" t="str">
        <f aca="true">IF(AND(DAY(D9)=DAY(TODAY()),MONTH(D9)=MONTH(TODAY())),ROW(),"")</f>
        <v/>
      </c>
      <c r="AI9" s="22" t="s">
        <v>55</v>
      </c>
    </row>
    <row r="10" customFormat="false" ht="20.25" hidden="false" customHeight="true" outlineLevel="0" collapsed="false">
      <c r="A10" s="12" t="n">
        <v>8</v>
      </c>
      <c r="B10" s="12" t="s">
        <v>56</v>
      </c>
      <c r="C10" s="12" t="s">
        <v>57</v>
      </c>
      <c r="D10" s="13" t="n">
        <f aca="false">D9+369</f>
        <v>29246</v>
      </c>
      <c r="E10" s="14" t="n">
        <f aca="false">IF(D10="","",DAY(D10))</f>
        <v>26</v>
      </c>
      <c r="F10" s="14" t="n">
        <f aca="false">IF(D10="","",MONTH(D10))</f>
        <v>1</v>
      </c>
      <c r="G10" s="13" t="str">
        <f aca="false">PROPER(TEXT($D10,"mmmm"))</f>
        <v>Janvier</v>
      </c>
      <c r="H10" s="15" t="n">
        <f aca="false">DATEDIF(Données4[[#This Row],[DATE DE NAISSANCE]],TODAY(), "y")</f>
        <v>40</v>
      </c>
      <c r="I10" s="12" t="s">
        <v>33</v>
      </c>
      <c r="J10" s="13" t="n">
        <v>42128</v>
      </c>
      <c r="K10" s="16" t="n">
        <f aca="true">DATEDIF(J10,TODAY(),"y")</f>
        <v>4</v>
      </c>
      <c r="L10" s="12" t="s">
        <v>44</v>
      </c>
      <c r="M10" s="12" t="s">
        <v>41</v>
      </c>
      <c r="N10" s="12"/>
      <c r="O10" s="18"/>
      <c r="P10" s="12" t="n">
        <v>3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20" t="n">
        <f aca="true">IF(F10=MONTH(TODAY()),ROW(),"")</f>
        <v>10</v>
      </c>
      <c r="AB10" s="20" t="n">
        <f aca="true">IF(_xlfn.ISOWEEKNUM(DATE(YEAR(TODAY()),MONTH(D10),DAY(D10)))=_xlfn.ISOWEEKNUM(TODAY()),ROW(),"")</f>
        <v>10</v>
      </c>
      <c r="AC10" s="20" t="n">
        <f aca="true">IF(AND(DAY(D10)=DAY(TODAY()),MONTH(D10)=MONTH(TODAY())),ROW(),"")</f>
        <v>10</v>
      </c>
    </row>
    <row r="11" customFormat="false" ht="20.25" hidden="false" customHeight="true" outlineLevel="0" collapsed="false">
      <c r="A11" s="12" t="n">
        <v>9</v>
      </c>
      <c r="B11" s="12" t="s">
        <v>37</v>
      </c>
      <c r="C11" s="12" t="s">
        <v>58</v>
      </c>
      <c r="D11" s="13" t="n">
        <f aca="false">D10+369</f>
        <v>29615</v>
      </c>
      <c r="E11" s="14" t="n">
        <f aca="false">IF(D11="","",DAY(D11))</f>
        <v>29</v>
      </c>
      <c r="F11" s="14" t="n">
        <f aca="false">IF(D11="","",MONTH(D11))</f>
        <v>1</v>
      </c>
      <c r="G11" s="13" t="str">
        <f aca="false">PROPER(TEXT($D11,"mmmm"))</f>
        <v>Janvier</v>
      </c>
      <c r="H11" s="15" t="n">
        <f aca="false">DATEDIF(Données4[[#This Row],[DATE DE NAISSANCE]],TODAY(), "y")</f>
        <v>38</v>
      </c>
      <c r="I11" s="12" t="s">
        <v>33</v>
      </c>
      <c r="J11" s="13" t="n">
        <v>36650</v>
      </c>
      <c r="K11" s="16" t="n">
        <f aca="true">DATEDIF(J11,TODAY(),"y")</f>
        <v>19</v>
      </c>
      <c r="L11" s="12" t="s">
        <v>50</v>
      </c>
      <c r="M11" s="12" t="s">
        <v>35</v>
      </c>
      <c r="N11" s="17"/>
      <c r="O11" s="2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0" t="n">
        <f aca="true">IF(F11=MONTH(TODAY()),ROW(),"")</f>
        <v>11</v>
      </c>
      <c r="AB11" s="20" t="str">
        <f aca="true">IF(_xlfn.ISOWEEKNUM(DATE(YEAR(TODAY()),MONTH(D11),DAY(D11)))=_xlfn.ISOWEEKNUM(TODAY()),ROW(),"")</f>
        <v/>
      </c>
      <c r="AC11" s="20" t="str">
        <f aca="true">IF(AND(DAY(D11)=DAY(TODAY()),MONTH(D11)=MONTH(TODAY())),ROW(),"")</f>
        <v/>
      </c>
    </row>
    <row r="12" customFormat="false" ht="20.25" hidden="false" customHeight="true" outlineLevel="0" collapsed="false">
      <c r="A12" s="12" t="n">
        <v>10</v>
      </c>
      <c r="B12" s="12" t="s">
        <v>59</v>
      </c>
      <c r="C12" s="12" t="n">
        <v>22</v>
      </c>
      <c r="D12" s="13" t="n">
        <f aca="false">D11+369</f>
        <v>29984</v>
      </c>
      <c r="E12" s="14" t="n">
        <f aca="false">IF(D12="","",DAY(D12))</f>
        <v>2</v>
      </c>
      <c r="F12" s="14" t="n">
        <f aca="false">IF(D12="","",MONTH(D12))</f>
        <v>2</v>
      </c>
      <c r="G12" s="23" t="str">
        <f aca="false">PROPER(TEXT($D12,"mmmm"))</f>
        <v>Février</v>
      </c>
      <c r="H12" s="15" t="n">
        <f aca="false">DATEDIF(Données4[[#This Row],[DATE DE NAISSANCE]],TODAY(), "y")</f>
        <v>37</v>
      </c>
      <c r="I12" s="24" t="s">
        <v>39</v>
      </c>
      <c r="J12" s="23" t="n">
        <v>32408</v>
      </c>
      <c r="K12" s="16" t="n">
        <f aca="true">DATEDIF(J12,TODAY(),"y")</f>
        <v>31</v>
      </c>
      <c r="L12" s="24"/>
      <c r="M12" s="24"/>
      <c r="N12" s="24"/>
      <c r="O12" s="25"/>
      <c r="P12" s="24"/>
      <c r="Q12" s="24"/>
      <c r="R12" s="24"/>
      <c r="S12" s="24"/>
      <c r="T12" s="24"/>
      <c r="U12" s="24"/>
      <c r="V12" s="24"/>
      <c r="W12" s="24"/>
      <c r="X12" s="24"/>
      <c r="Y12" s="26"/>
      <c r="Z12" s="27"/>
      <c r="AA12" s="20" t="str">
        <f aca="true">IF(F12=MONTH(TODAY()),ROW(),"")</f>
        <v/>
      </c>
      <c r="AB12" s="20" t="str">
        <f aca="true">IF(_xlfn.ISOWEEKNUM(DATE(YEAR(TODAY()),MONTH(D12),DAY(D12)))=_xlfn.ISOWEEKNUM(TODAY()),ROW(),"")</f>
        <v/>
      </c>
      <c r="AC12" s="20" t="str">
        <f aca="true">IF(AND(DAY(D12)=DAY(TODAY()),MONTH(D12)=MONTH(TODAY())),ROW(),"")</f>
        <v/>
      </c>
    </row>
    <row r="13" customFormat="false" ht="20.25" hidden="false" customHeight="true" outlineLevel="0" collapsed="false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0"/>
      <c r="AB13" s="20"/>
      <c r="AC13" s="20"/>
    </row>
    <row r="14" customFormat="false" ht="20.25" hidden="false" customHeight="true" outlineLevel="0" collapsed="false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20"/>
      <c r="AB14" s="20"/>
      <c r="AC14" s="20"/>
    </row>
    <row r="15" customFormat="false" ht="20.25" hidden="false" customHeight="true" outlineLevel="0" collapsed="false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20"/>
      <c r="AB15" s="20"/>
      <c r="AC15" s="20"/>
    </row>
    <row r="16" customFormat="false" ht="20.25" hidden="false" customHeight="true" outlineLevel="0" collapsed="fals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20"/>
      <c r="AB16" s="20"/>
      <c r="AC16" s="20"/>
    </row>
    <row r="17" customFormat="false" ht="20.25" hidden="false" customHeight="true" outlineLevel="0" collapsed="false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0"/>
      <c r="AB17" s="20"/>
      <c r="AC17" s="20"/>
    </row>
    <row r="18" customFormat="false" ht="20.25" hidden="false" customHeight="true" outlineLevel="0" collapsed="fals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20"/>
      <c r="AB18" s="20"/>
      <c r="AC18" s="20"/>
    </row>
    <row r="19" customFormat="false" ht="20.25" hidden="false" customHeight="true" outlineLevel="0" collapsed="fals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0"/>
      <c r="AB19" s="20"/>
      <c r="AC19" s="20"/>
    </row>
    <row r="20" customFormat="false" ht="20.25" hidden="false" customHeight="true" outlineLevel="0" collapsed="false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0"/>
      <c r="AB20" s="20"/>
      <c r="AC20" s="20"/>
    </row>
    <row r="21" customFormat="false" ht="20.25" hidden="false" customHeight="true" outlineLevel="0" collapsed="false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20"/>
      <c r="AB21" s="20"/>
      <c r="AC21" s="20"/>
    </row>
    <row r="22" customFormat="false" ht="20.25" hidden="false" customHeight="true" outlineLevel="0" collapsed="false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20"/>
      <c r="AB22" s="20"/>
      <c r="AC22" s="20"/>
    </row>
    <row r="23" customFormat="false" ht="20.25" hidden="false" customHeight="true" outlineLevel="0" collapsed="fals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20"/>
      <c r="AB23" s="20"/>
      <c r="AC23" s="20"/>
    </row>
    <row r="24" customFormat="false" ht="20.25" hidden="false" customHeight="true" outlineLevel="0" collapsed="fals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20"/>
      <c r="AB24" s="20"/>
      <c r="AC24" s="20"/>
    </row>
    <row r="25" customFormat="false" ht="20.25" hidden="false" customHeight="true" outlineLevel="0" collapsed="fals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20"/>
      <c r="AB25" s="20"/>
      <c r="AC25" s="20"/>
    </row>
    <row r="26" customFormat="false" ht="20.25" hidden="false" customHeight="true" outlineLevel="0" collapsed="fals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20"/>
      <c r="AB26" s="20"/>
      <c r="AC26" s="20"/>
    </row>
    <row r="27" customFormat="false" ht="20.25" hidden="false" customHeight="true" outlineLevel="0" collapsed="fals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20"/>
      <c r="AB27" s="20"/>
      <c r="AC27" s="20"/>
    </row>
    <row r="28" customFormat="false" ht="20.25" hidden="false" customHeight="true" outlineLevel="0" collapsed="fals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20"/>
      <c r="AB28" s="20"/>
      <c r="AC28" s="20"/>
    </row>
    <row r="29" customFormat="false" ht="20.25" hidden="false" customHeight="true" outlineLevel="0" collapsed="fals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20"/>
      <c r="AB29" s="20"/>
      <c r="AC29" s="20"/>
    </row>
    <row r="30" customFormat="false" ht="20.25" hidden="false" customHeight="true" outlineLevel="0" collapsed="fals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20"/>
      <c r="AB30" s="20"/>
      <c r="AC30" s="20"/>
    </row>
    <row r="31" customFormat="false" ht="20.25" hidden="false" customHeight="true" outlineLevel="0" collapsed="fals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20"/>
      <c r="AB31" s="20"/>
      <c r="AC31" s="20"/>
    </row>
    <row r="32" customFormat="false" ht="20.25" hidden="false" customHeight="true" outlineLevel="0" collapsed="fals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20"/>
      <c r="AB32" s="20"/>
      <c r="AC32" s="20"/>
    </row>
    <row r="33" customFormat="false" ht="20.25" hidden="false" customHeight="true" outlineLevel="0" collapsed="fals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20"/>
      <c r="AB33" s="20"/>
      <c r="AC33" s="20"/>
    </row>
    <row r="34" customFormat="false" ht="20.25" hidden="false" customHeight="true" outlineLevel="0" collapsed="fals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20"/>
      <c r="AB34" s="20"/>
      <c r="AC34" s="20"/>
    </row>
    <row r="35" customFormat="false" ht="20.25" hidden="false" customHeight="true" outlineLevel="0" collapsed="fals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20"/>
      <c r="AB35" s="20"/>
      <c r="AC35" s="20"/>
    </row>
    <row r="36" customFormat="false" ht="20.25" hidden="false" customHeight="true" outlineLevel="0" collapsed="fals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20"/>
      <c r="AB36" s="20"/>
      <c r="AC36" s="20"/>
    </row>
    <row r="37" customFormat="false" ht="20.25" hidden="false" customHeight="true" outlineLevel="0" collapsed="fals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20"/>
      <c r="AB37" s="20"/>
      <c r="AC37" s="20"/>
    </row>
    <row r="38" customFormat="false" ht="20.25" hidden="false" customHeight="true" outlineLevel="0" collapsed="fals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20"/>
      <c r="AB38" s="20"/>
      <c r="AC38" s="20"/>
    </row>
    <row r="39" customFormat="false" ht="20.25" hidden="false" customHeight="true" outlineLevel="0" collapsed="fals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20"/>
      <c r="AB39" s="20"/>
      <c r="AC39" s="20"/>
    </row>
    <row r="40" customFormat="false" ht="20.25" hidden="false" customHeight="true" outlineLevel="0" collapsed="fals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20"/>
      <c r="AB40" s="20"/>
      <c r="AC40" s="20"/>
    </row>
    <row r="41" customFormat="false" ht="20.25" hidden="false" customHeight="true" outlineLevel="0" collapsed="fals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20"/>
      <c r="AB41" s="20"/>
      <c r="AC41" s="20"/>
    </row>
    <row r="42" customFormat="false" ht="20.25" hidden="false" customHeight="true" outlineLevel="0" collapsed="fals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20"/>
      <c r="AB42" s="20"/>
      <c r="AC42" s="20"/>
    </row>
    <row r="43" customFormat="false" ht="20.25" hidden="false" customHeight="true" outlineLevel="0" collapsed="fals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20"/>
      <c r="AB43" s="20"/>
      <c r="AC43" s="20"/>
    </row>
    <row r="44" customFormat="false" ht="20.25" hidden="false" customHeight="true" outlineLevel="0" collapsed="fals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20"/>
      <c r="AB44" s="20"/>
      <c r="AC44" s="20"/>
    </row>
    <row r="45" customFormat="false" ht="20.25" hidden="false" customHeight="true" outlineLevel="0" collapsed="fals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20"/>
      <c r="AB45" s="20"/>
      <c r="AC45" s="20"/>
    </row>
    <row r="46" customFormat="false" ht="20.25" hidden="false" customHeight="true" outlineLevel="0" collapsed="fals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20"/>
      <c r="AB46" s="20"/>
      <c r="AC46" s="20"/>
    </row>
    <row r="47" customFormat="false" ht="20.25" hidden="false" customHeight="true" outlineLevel="0" collapsed="fals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20"/>
      <c r="AB47" s="20"/>
      <c r="AC47" s="20"/>
    </row>
    <row r="48" customFormat="false" ht="20.25" hidden="false" customHeight="true" outlineLevel="0" collapsed="fals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20"/>
      <c r="AB48" s="20"/>
      <c r="AC48" s="20"/>
    </row>
    <row r="49" customFormat="false" ht="20.25" hidden="false" customHeight="true" outlineLevel="0" collapsed="fals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20"/>
      <c r="AB49" s="20"/>
      <c r="AC49" s="20"/>
    </row>
    <row r="50" customFormat="false" ht="20.25" hidden="false" customHeight="true" outlineLevel="0" collapsed="fals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20"/>
      <c r="AB50" s="20"/>
      <c r="AC50" s="20"/>
    </row>
    <row r="51" customFormat="false" ht="20.25" hidden="false" customHeight="true" outlineLevel="0" collapsed="fals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20"/>
      <c r="AB51" s="20"/>
      <c r="AC51" s="20"/>
    </row>
    <row r="52" customFormat="false" ht="20.25" hidden="false" customHeight="true" outlineLevel="0" collapsed="fals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20"/>
      <c r="AB52" s="20"/>
      <c r="AC52" s="20"/>
    </row>
    <row r="53" customFormat="false" ht="20.25" hidden="false" customHeight="true" outlineLevel="0" collapsed="fals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20"/>
      <c r="AB53" s="20"/>
      <c r="AC53" s="20"/>
    </row>
    <row r="54" customFormat="false" ht="20.25" hidden="false" customHeight="true" outlineLevel="0" collapsed="fals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20"/>
      <c r="AB54" s="20"/>
      <c r="AC54" s="20"/>
    </row>
    <row r="55" customFormat="false" ht="20.25" hidden="false" customHeight="true" outlineLevel="0" collapsed="fals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20"/>
      <c r="AB55" s="20"/>
      <c r="AC55" s="20"/>
    </row>
    <row r="56" customFormat="false" ht="20.25" hidden="false" customHeight="true" outlineLevel="0" collapsed="fals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20"/>
      <c r="AB56" s="20"/>
      <c r="AC56" s="20"/>
    </row>
    <row r="57" customFormat="false" ht="20.25" hidden="false" customHeight="true" outlineLevel="0" collapsed="fals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20"/>
      <c r="AB57" s="20"/>
      <c r="AC57" s="20"/>
    </row>
    <row r="58" customFormat="false" ht="20.25" hidden="false" customHeight="true" outlineLevel="0" collapsed="fals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20"/>
      <c r="AB58" s="20"/>
      <c r="AC58" s="20"/>
    </row>
    <row r="59" customFormat="false" ht="20.25" hidden="false" customHeight="true" outlineLevel="0" collapsed="fals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20"/>
      <c r="AB59" s="20"/>
      <c r="AC59" s="20"/>
    </row>
    <row r="60" customFormat="false" ht="20.25" hidden="false" customHeight="true" outlineLevel="0" collapsed="fals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20"/>
      <c r="AB60" s="20"/>
      <c r="AC60" s="20"/>
    </row>
    <row r="61" customFormat="false" ht="20.25" hidden="false" customHeight="true" outlineLevel="0" collapsed="fals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20"/>
      <c r="AB61" s="20"/>
      <c r="AC61" s="20"/>
    </row>
    <row r="62" customFormat="false" ht="20.25" hidden="false" customHeight="true" outlineLevel="0" collapsed="fals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20"/>
      <c r="AB62" s="20"/>
      <c r="AC62" s="20"/>
    </row>
    <row r="63" customFormat="false" ht="20.25" hidden="false" customHeight="true" outlineLevel="0" collapsed="fals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20"/>
      <c r="AB63" s="20"/>
      <c r="AC63" s="20"/>
    </row>
    <row r="64" customFormat="false" ht="20.25" hidden="false" customHeight="true" outlineLevel="0" collapsed="fals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20"/>
      <c r="AB64" s="20"/>
      <c r="AC64" s="20"/>
    </row>
    <row r="65" customFormat="false" ht="20.25" hidden="false" customHeight="true" outlineLevel="0" collapsed="fals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20"/>
      <c r="AB65" s="20"/>
      <c r="AC65" s="20"/>
    </row>
    <row r="66" customFormat="false" ht="20.25" hidden="false" customHeight="true" outlineLevel="0" collapsed="fals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20"/>
      <c r="AB66" s="20"/>
      <c r="AC66" s="20"/>
    </row>
    <row r="67" customFormat="false" ht="20.25" hidden="false" customHeight="true" outlineLevel="0" collapsed="fals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20"/>
      <c r="AB67" s="20"/>
      <c r="AC67" s="20"/>
    </row>
    <row r="68" customFormat="false" ht="20.25" hidden="false" customHeight="true" outlineLevel="0" collapsed="fals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20"/>
      <c r="AB68" s="20"/>
      <c r="AC68" s="20"/>
    </row>
    <row r="69" customFormat="false" ht="20.25" hidden="false" customHeight="true" outlineLevel="0" collapsed="fals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20"/>
      <c r="AB69" s="20"/>
      <c r="AC69" s="20"/>
    </row>
    <row r="70" customFormat="false" ht="20.25" hidden="false" customHeight="true" outlineLevel="0" collapsed="fals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20"/>
      <c r="AB70" s="20"/>
      <c r="AC70" s="20"/>
    </row>
    <row r="71" customFormat="false" ht="20.25" hidden="false" customHeight="true" outlineLevel="0" collapsed="fals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20"/>
      <c r="AB71" s="20"/>
      <c r="AC71" s="20"/>
    </row>
    <row r="72" customFormat="false" ht="20.25" hidden="false" customHeight="true" outlineLevel="0" collapsed="fals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20"/>
      <c r="AB72" s="20"/>
      <c r="AC72" s="20"/>
    </row>
    <row r="73" customFormat="false" ht="20.25" hidden="false" customHeight="true" outlineLevel="0" collapsed="fals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20"/>
      <c r="AB73" s="20"/>
      <c r="AC73" s="20"/>
    </row>
    <row r="74" customFormat="false" ht="20.25" hidden="false" customHeight="true" outlineLevel="0" collapsed="fals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20"/>
      <c r="AB74" s="20"/>
      <c r="AC74" s="20"/>
    </row>
    <row r="75" customFormat="false" ht="20.25" hidden="false" customHeight="true" outlineLevel="0" collapsed="fals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20"/>
      <c r="AB75" s="20"/>
      <c r="AC75" s="20"/>
    </row>
    <row r="76" customFormat="false" ht="20.25" hidden="false" customHeight="true" outlineLevel="0" collapsed="fals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20"/>
      <c r="AB76" s="20"/>
      <c r="AC76" s="20"/>
    </row>
    <row r="77" customFormat="false" ht="20.25" hidden="false" customHeight="true" outlineLevel="0" collapsed="fals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20"/>
      <c r="AB77" s="20"/>
      <c r="AC77" s="20"/>
    </row>
    <row r="78" customFormat="false" ht="20.25" hidden="false" customHeight="true" outlineLevel="0" collapsed="fals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20"/>
      <c r="AB78" s="20"/>
      <c r="AC78" s="20"/>
    </row>
    <row r="79" customFormat="false" ht="20.25" hidden="false" customHeight="true" outlineLevel="0" collapsed="fals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20"/>
      <c r="AB79" s="20"/>
      <c r="AC79" s="20"/>
    </row>
    <row r="80" customFormat="false" ht="20.25" hidden="false" customHeight="true" outlineLevel="0" collapsed="fals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20"/>
      <c r="AB80" s="20"/>
      <c r="AC80" s="20"/>
    </row>
    <row r="81" customFormat="false" ht="20.25" hidden="false" customHeight="true" outlineLevel="0" collapsed="fals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20"/>
      <c r="AB81" s="20"/>
      <c r="AC81" s="20"/>
    </row>
    <row r="82" customFormat="false" ht="20.25" hidden="false" customHeight="true" outlineLevel="0" collapsed="fals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20"/>
      <c r="AB82" s="20"/>
      <c r="AC82" s="20"/>
    </row>
    <row r="83" customFormat="false" ht="20.25" hidden="false" customHeight="true" outlineLevel="0" collapsed="fals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20"/>
      <c r="AB83" s="20"/>
      <c r="AC83" s="20"/>
    </row>
    <row r="84" customFormat="false" ht="20.25" hidden="false" customHeight="true" outlineLevel="0" collapsed="fals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20"/>
      <c r="AB84" s="20"/>
      <c r="AC84" s="20"/>
    </row>
    <row r="85" customFormat="false" ht="20.25" hidden="false" customHeight="true" outlineLevel="0" collapsed="fals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20"/>
      <c r="AB85" s="20"/>
      <c r="AC85" s="20"/>
    </row>
    <row r="86" customFormat="false" ht="20.25" hidden="false" customHeight="true" outlineLevel="0" collapsed="fals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20"/>
      <c r="AB86" s="20"/>
      <c r="AC86" s="20"/>
    </row>
    <row r="87" customFormat="false" ht="20.25" hidden="false" customHeight="true" outlineLevel="0" collapsed="fals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20"/>
      <c r="AB87" s="20"/>
      <c r="AC87" s="20"/>
    </row>
    <row r="88" customFormat="false" ht="20.25" hidden="false" customHeight="true" outlineLevel="0" collapsed="fals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20"/>
      <c r="AB88" s="20"/>
      <c r="AC88" s="20"/>
    </row>
    <row r="89" customFormat="false" ht="20.25" hidden="false" customHeight="true" outlineLevel="0" collapsed="fals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20"/>
      <c r="AB89" s="20"/>
      <c r="AC89" s="20"/>
    </row>
    <row r="90" customFormat="false" ht="20.25" hidden="false" customHeight="true" outlineLevel="0" collapsed="fals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20"/>
      <c r="AB90" s="20"/>
      <c r="AC90" s="20"/>
    </row>
    <row r="91" customFormat="false" ht="20.25" hidden="false" customHeight="true" outlineLevel="0" collapsed="fals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20"/>
      <c r="AB91" s="20"/>
      <c r="AC91" s="20"/>
    </row>
    <row r="92" customFormat="false" ht="20.25" hidden="false" customHeight="true" outlineLevel="0" collapsed="fals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20"/>
      <c r="AB92" s="20"/>
      <c r="AC92" s="20"/>
    </row>
    <row r="93" customFormat="false" ht="20.25" hidden="false" customHeight="true" outlineLevel="0" collapsed="fals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20"/>
      <c r="AB93" s="20"/>
      <c r="AC93" s="20"/>
    </row>
    <row r="94" customFormat="false" ht="20.25" hidden="false" customHeight="true" outlineLevel="0" collapsed="fals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20"/>
      <c r="AB94" s="20"/>
      <c r="AC94" s="20"/>
    </row>
    <row r="95" customFormat="false" ht="20.25" hidden="false" customHeight="true" outlineLevel="0" collapsed="fals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20"/>
      <c r="AB95" s="20"/>
      <c r="AC95" s="20"/>
    </row>
    <row r="96" customFormat="false" ht="20.25" hidden="false" customHeight="true" outlineLevel="0" collapsed="fals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20"/>
      <c r="AB96" s="20"/>
      <c r="AC96" s="20"/>
    </row>
    <row r="97" customFormat="false" ht="20.25" hidden="false" customHeight="true" outlineLevel="0" collapsed="fals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20"/>
      <c r="AB97" s="20"/>
      <c r="AC97" s="20"/>
    </row>
    <row r="98" customFormat="false" ht="20.25" hidden="false" customHeight="true" outlineLevel="0" collapsed="fals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20"/>
      <c r="AB98" s="20"/>
      <c r="AC98" s="20"/>
    </row>
    <row r="99" customFormat="false" ht="20.25" hidden="false" customHeight="true" outlineLevel="0" collapsed="fals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20"/>
      <c r="AB99" s="20"/>
      <c r="AC99" s="20"/>
    </row>
    <row r="100" customFormat="false" ht="20.25" hidden="false" customHeight="true" outlineLevel="0" collapsed="fals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20"/>
      <c r="AB100" s="20"/>
      <c r="AC100" s="20"/>
    </row>
    <row r="101" customFormat="false" ht="20.25" hidden="false" customHeight="true" outlineLevel="0" collapsed="fals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20"/>
      <c r="AB101" s="20"/>
      <c r="AC101" s="20"/>
    </row>
    <row r="102" customFormat="false" ht="20.25" hidden="false" customHeight="true" outlineLevel="0" collapsed="fals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20"/>
      <c r="AB102" s="20"/>
      <c r="AC102" s="20"/>
    </row>
    <row r="103" customFormat="false" ht="20.25" hidden="false" customHeight="true" outlineLevel="0" collapsed="fals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20"/>
      <c r="AB103" s="20"/>
      <c r="AC103" s="20"/>
    </row>
    <row r="104" customFormat="false" ht="20.25" hidden="false" customHeight="true" outlineLevel="0" collapsed="fals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20"/>
      <c r="AB104" s="20"/>
      <c r="AC104" s="20"/>
    </row>
    <row r="105" customFormat="false" ht="20.25" hidden="false" customHeight="true" outlineLevel="0" collapsed="fals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20"/>
      <c r="AB105" s="20"/>
      <c r="AC105" s="20"/>
    </row>
    <row r="106" customFormat="false" ht="20.25" hidden="false" customHeight="true" outlineLevel="0" collapsed="fals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20"/>
      <c r="AB106" s="20"/>
      <c r="AC106" s="20"/>
    </row>
    <row r="107" customFormat="false" ht="20.25" hidden="false" customHeight="true" outlineLevel="0" collapsed="fals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20"/>
      <c r="AB107" s="20"/>
      <c r="AC107" s="20"/>
    </row>
    <row r="108" customFormat="false" ht="20.25" hidden="false" customHeight="true" outlineLevel="0" collapsed="fals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20"/>
      <c r="AB108" s="20"/>
      <c r="AC108" s="20"/>
    </row>
    <row r="109" customFormat="false" ht="20.25" hidden="false" customHeight="true" outlineLevel="0" collapsed="fals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20"/>
      <c r="AB109" s="20"/>
      <c r="AC109" s="20"/>
    </row>
    <row r="110" customFormat="false" ht="20.25" hidden="false" customHeight="true" outlineLevel="0" collapsed="fals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20"/>
      <c r="AB110" s="20"/>
      <c r="AC110" s="20"/>
    </row>
    <row r="111" customFormat="false" ht="20.25" hidden="false" customHeight="true" outlineLevel="0" collapsed="fals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20"/>
      <c r="AB111" s="20"/>
      <c r="AC111" s="20"/>
    </row>
    <row r="112" customFormat="false" ht="20.25" hidden="false" customHeight="true" outlineLevel="0" collapsed="fals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20"/>
      <c r="AB112" s="20"/>
      <c r="AC112" s="20"/>
    </row>
    <row r="113" customFormat="false" ht="20.25" hidden="false" customHeight="true" outlineLevel="0" collapsed="fals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20"/>
      <c r="AB113" s="20"/>
      <c r="AC113" s="20"/>
    </row>
    <row r="114" customFormat="false" ht="20.25" hidden="false" customHeight="true" outlineLevel="0" collapsed="fals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20"/>
      <c r="AB114" s="20"/>
      <c r="AC114" s="20"/>
    </row>
    <row r="115" customFormat="false" ht="20.25" hidden="false" customHeight="true" outlineLevel="0" collapsed="fals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20"/>
      <c r="AB115" s="20"/>
      <c r="AC115" s="20"/>
    </row>
    <row r="116" customFormat="false" ht="20.25" hidden="false" customHeight="true" outlineLevel="0" collapsed="fals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20"/>
      <c r="AB116" s="20"/>
      <c r="AC116" s="20"/>
    </row>
    <row r="117" customFormat="false" ht="20.25" hidden="false" customHeight="true" outlineLevel="0" collapsed="fals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20"/>
      <c r="AB117" s="20"/>
      <c r="AC117" s="20"/>
    </row>
    <row r="118" customFormat="false" ht="20.25" hidden="false" customHeight="true" outlineLevel="0" collapsed="fals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20"/>
      <c r="AB118" s="20"/>
      <c r="AC118" s="20"/>
    </row>
    <row r="119" customFormat="false" ht="20.25" hidden="false" customHeight="true" outlineLevel="0" collapsed="fals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20"/>
      <c r="AB119" s="20"/>
      <c r="AC119" s="20"/>
    </row>
    <row r="120" customFormat="false" ht="20.25" hidden="false" customHeight="true" outlineLevel="0" collapsed="fals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20"/>
      <c r="AB120" s="20"/>
      <c r="AC120" s="20"/>
    </row>
    <row r="121" customFormat="false" ht="20.25" hidden="false" customHeight="true" outlineLevel="0" collapsed="fals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20"/>
      <c r="AB121" s="20"/>
      <c r="AC121" s="20"/>
    </row>
    <row r="122" customFormat="false" ht="20.25" hidden="false" customHeight="true" outlineLevel="0" collapsed="fals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20"/>
      <c r="AB122" s="20"/>
      <c r="AC122" s="20"/>
    </row>
    <row r="123" customFormat="false" ht="20.25" hidden="false" customHeight="true" outlineLevel="0" collapsed="fals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20"/>
      <c r="AB123" s="20"/>
      <c r="AC123" s="20"/>
    </row>
    <row r="124" customFormat="false" ht="20.25" hidden="false" customHeight="true" outlineLevel="0" collapsed="fals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20"/>
      <c r="AB124" s="20"/>
      <c r="AC124" s="20"/>
    </row>
    <row r="125" customFormat="false" ht="20.25" hidden="false" customHeight="true" outlineLevel="0" collapsed="fals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20"/>
      <c r="AB125" s="20"/>
      <c r="AC125" s="20"/>
    </row>
    <row r="126" customFormat="false" ht="20.25" hidden="false" customHeight="true" outlineLevel="0" collapsed="fals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20"/>
      <c r="AB126" s="20"/>
      <c r="AC126" s="20"/>
    </row>
    <row r="127" customFormat="false" ht="20.25" hidden="false" customHeight="true" outlineLevel="0" collapsed="fals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20"/>
      <c r="AB127" s="20"/>
      <c r="AC127" s="20"/>
    </row>
    <row r="128" customFormat="false" ht="20.25" hidden="false" customHeight="true" outlineLevel="0" collapsed="fals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20"/>
      <c r="AB128" s="20"/>
      <c r="AC128" s="20"/>
    </row>
    <row r="129" customFormat="false" ht="20.25" hidden="false" customHeight="true" outlineLevel="0" collapsed="fals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20"/>
      <c r="AB129" s="20"/>
      <c r="AC129" s="20"/>
    </row>
    <row r="130" customFormat="false" ht="20.25" hidden="false" customHeight="true" outlineLevel="0" collapsed="fals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20"/>
      <c r="AB130" s="20"/>
      <c r="AC130" s="20"/>
    </row>
    <row r="131" customFormat="false" ht="20.25" hidden="false" customHeight="true" outlineLevel="0" collapsed="fals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20"/>
      <c r="AB131" s="20"/>
      <c r="AC131" s="20"/>
    </row>
    <row r="132" customFormat="false" ht="20.25" hidden="false" customHeight="true" outlineLevel="0" collapsed="fals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20"/>
      <c r="AB132" s="20"/>
      <c r="AC132" s="20"/>
    </row>
    <row r="133" customFormat="false" ht="20.25" hidden="false" customHeight="true" outlineLevel="0" collapsed="fals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20"/>
      <c r="AB133" s="20"/>
      <c r="AC133" s="20"/>
    </row>
    <row r="134" customFormat="false" ht="20.25" hidden="false" customHeight="true" outlineLevel="0" collapsed="fals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20"/>
      <c r="AB134" s="20"/>
      <c r="AC134" s="20"/>
    </row>
    <row r="135" customFormat="false" ht="20.25" hidden="false" customHeight="true" outlineLevel="0" collapsed="fals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20"/>
      <c r="AB135" s="20"/>
      <c r="AC135" s="20"/>
    </row>
    <row r="136" customFormat="false" ht="20.25" hidden="false" customHeight="true" outlineLevel="0" collapsed="fals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20"/>
      <c r="AB136" s="20"/>
      <c r="AC136" s="20"/>
    </row>
    <row r="137" customFormat="false" ht="20.25" hidden="false" customHeight="true" outlineLevel="0" collapsed="fals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20"/>
      <c r="AB137" s="20"/>
      <c r="AC137" s="20"/>
    </row>
    <row r="138" customFormat="false" ht="20.25" hidden="false" customHeight="true" outlineLevel="0" collapsed="fals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20"/>
      <c r="AB138" s="20"/>
      <c r="AC138" s="20"/>
    </row>
    <row r="139" customFormat="false" ht="20.25" hidden="false" customHeight="true" outlineLevel="0" collapsed="fals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20"/>
      <c r="AB139" s="20"/>
      <c r="AC139" s="20"/>
    </row>
    <row r="140" customFormat="false" ht="20.25" hidden="false" customHeight="true" outlineLevel="0" collapsed="fals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20"/>
      <c r="AB140" s="20"/>
      <c r="AC140" s="20"/>
    </row>
    <row r="141" customFormat="false" ht="20.25" hidden="false" customHeight="true" outlineLevel="0" collapsed="fals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20"/>
      <c r="AB141" s="20"/>
      <c r="AC141" s="20"/>
    </row>
    <row r="142" customFormat="false" ht="20.25" hidden="false" customHeight="true" outlineLevel="0" collapsed="fals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20"/>
      <c r="AB142" s="20"/>
      <c r="AC142" s="20"/>
    </row>
    <row r="143" customFormat="false" ht="20.25" hidden="false" customHeight="true" outlineLevel="0" collapsed="fals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20"/>
      <c r="AB143" s="20"/>
      <c r="AC143" s="20"/>
    </row>
    <row r="144" customFormat="false" ht="20.25" hidden="false" customHeight="true" outlineLevel="0" collapsed="fals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20"/>
      <c r="AB144" s="20"/>
      <c r="AC144" s="20"/>
    </row>
    <row r="145" customFormat="false" ht="20.25" hidden="false" customHeight="true" outlineLevel="0" collapsed="fals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20"/>
      <c r="AB145" s="20"/>
      <c r="AC145" s="20"/>
    </row>
    <row r="146" customFormat="false" ht="20.25" hidden="false" customHeight="true" outlineLevel="0" collapsed="fals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20"/>
      <c r="AB146" s="20"/>
      <c r="AC146" s="20"/>
    </row>
    <row r="147" customFormat="false" ht="20.25" hidden="false" customHeight="true" outlineLevel="0" collapsed="fals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20"/>
      <c r="AB147" s="20"/>
      <c r="AC147" s="20"/>
    </row>
    <row r="148" customFormat="false" ht="20.25" hidden="false" customHeight="true" outlineLevel="0" collapsed="fals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20"/>
      <c r="AB148" s="20"/>
      <c r="AC148" s="20"/>
    </row>
    <row r="149" customFormat="false" ht="20.25" hidden="false" customHeight="true" outlineLevel="0" collapsed="fals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20"/>
      <c r="AB149" s="20"/>
      <c r="AC149" s="20"/>
    </row>
    <row r="150" customFormat="false" ht="20.25" hidden="false" customHeight="true" outlineLevel="0" collapsed="fals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20"/>
      <c r="AB150" s="20"/>
      <c r="AC150" s="20"/>
    </row>
    <row r="151" customFormat="false" ht="20.25" hidden="false" customHeight="true" outlineLevel="0" collapsed="fals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20"/>
      <c r="AB151" s="20"/>
      <c r="AC151" s="20"/>
    </row>
    <row r="152" customFormat="false" ht="20.25" hidden="false" customHeight="true" outlineLevel="0" collapsed="fals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20"/>
      <c r="AB152" s="20"/>
      <c r="AC152" s="20"/>
    </row>
    <row r="153" customFormat="false" ht="20.25" hidden="false" customHeight="true" outlineLevel="0" collapsed="fals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20"/>
      <c r="AB153" s="20"/>
      <c r="AC153" s="20"/>
    </row>
    <row r="154" customFormat="false" ht="20.25" hidden="false" customHeight="true" outlineLevel="0" collapsed="fals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20"/>
      <c r="AB154" s="20"/>
      <c r="AC154" s="20"/>
    </row>
    <row r="155" customFormat="false" ht="20.25" hidden="false" customHeight="true" outlineLevel="0" collapsed="fals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20"/>
      <c r="AB155" s="20"/>
      <c r="AC155" s="20"/>
    </row>
    <row r="156" customFormat="false" ht="20.25" hidden="false" customHeight="true" outlineLevel="0" collapsed="fals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20"/>
      <c r="AB156" s="20"/>
      <c r="AC156" s="20"/>
    </row>
    <row r="157" customFormat="false" ht="20.25" hidden="false" customHeight="true" outlineLevel="0" collapsed="fals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20"/>
      <c r="AB157" s="20"/>
      <c r="AC157" s="20"/>
    </row>
    <row r="158" customFormat="false" ht="20.25" hidden="false" customHeight="true" outlineLevel="0" collapsed="fals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20"/>
      <c r="AB158" s="20"/>
      <c r="AC158" s="20"/>
    </row>
    <row r="159" customFormat="false" ht="20.25" hidden="false" customHeight="true" outlineLevel="0" collapsed="fals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20"/>
      <c r="AB159" s="20"/>
      <c r="AC159" s="20"/>
    </row>
    <row r="160" customFormat="false" ht="20.25" hidden="false" customHeight="true" outlineLevel="0" collapsed="fals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20"/>
      <c r="AB160" s="20"/>
      <c r="AC160" s="20"/>
    </row>
    <row r="161" customFormat="false" ht="20.25" hidden="false" customHeight="true" outlineLevel="0" collapsed="fals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20"/>
      <c r="AB161" s="20"/>
      <c r="AC161" s="20"/>
    </row>
    <row r="162" customFormat="false" ht="20.25" hidden="false" customHeight="true" outlineLevel="0" collapsed="fals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20"/>
      <c r="AB162" s="20"/>
      <c r="AC162" s="20"/>
    </row>
    <row r="163" customFormat="false" ht="20.25" hidden="false" customHeight="true" outlineLevel="0" collapsed="fals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20"/>
      <c r="AB163" s="20"/>
      <c r="AC163" s="20"/>
    </row>
    <row r="164" customFormat="false" ht="20.25" hidden="false" customHeight="true" outlineLevel="0" collapsed="fals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20"/>
      <c r="AB164" s="20"/>
      <c r="AC164" s="20"/>
    </row>
    <row r="165" customFormat="false" ht="20.25" hidden="false" customHeight="true" outlineLevel="0" collapsed="fals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20"/>
      <c r="AB165" s="20"/>
      <c r="AC165" s="20"/>
    </row>
    <row r="166" customFormat="false" ht="20.25" hidden="false" customHeight="true" outlineLevel="0" collapsed="fals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20"/>
      <c r="AB166" s="20"/>
      <c r="AC166" s="20"/>
    </row>
    <row r="167" customFormat="false" ht="20.25" hidden="false" customHeight="true" outlineLevel="0" collapsed="fals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20"/>
      <c r="AB167" s="20"/>
      <c r="AC167" s="20"/>
    </row>
    <row r="168" customFormat="false" ht="20.25" hidden="false" customHeight="true" outlineLevel="0" collapsed="fals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20"/>
      <c r="AB168" s="20"/>
      <c r="AC168" s="20"/>
    </row>
    <row r="169" customFormat="false" ht="20.25" hidden="false" customHeight="true" outlineLevel="0" collapsed="fals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20"/>
      <c r="AB169" s="20"/>
      <c r="AC169" s="20"/>
    </row>
    <row r="170" customFormat="false" ht="20.25" hidden="false" customHeight="true" outlineLevel="0" collapsed="fals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20"/>
      <c r="AB170" s="20"/>
      <c r="AC170" s="20"/>
    </row>
    <row r="171" customFormat="false" ht="20.25" hidden="false" customHeight="true" outlineLevel="0" collapsed="fals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20"/>
      <c r="AB171" s="20"/>
      <c r="AC171" s="20"/>
    </row>
    <row r="172" customFormat="false" ht="20.25" hidden="false" customHeight="true" outlineLevel="0" collapsed="fals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20"/>
      <c r="AB172" s="20"/>
      <c r="AC172" s="20"/>
    </row>
    <row r="173" customFormat="false" ht="20.25" hidden="false" customHeight="true" outlineLevel="0" collapsed="fals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20"/>
      <c r="AB173" s="20"/>
      <c r="AC173" s="20"/>
    </row>
    <row r="174" customFormat="false" ht="20.25" hidden="false" customHeight="true" outlineLevel="0" collapsed="fals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20"/>
      <c r="AB174" s="20"/>
      <c r="AC174" s="20"/>
    </row>
    <row r="175" customFormat="false" ht="20.25" hidden="false" customHeight="true" outlineLevel="0" collapsed="fals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20"/>
      <c r="AB175" s="20"/>
      <c r="AC175" s="20"/>
    </row>
    <row r="176" customFormat="false" ht="20.25" hidden="false" customHeight="true" outlineLevel="0" collapsed="fals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20"/>
      <c r="AB176" s="20"/>
      <c r="AC176" s="20"/>
    </row>
    <row r="177" customFormat="false" ht="20.25" hidden="false" customHeight="true" outlineLevel="0" collapsed="fals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20"/>
      <c r="AB177" s="20"/>
      <c r="AC177" s="20"/>
    </row>
    <row r="178" customFormat="false" ht="20.25" hidden="false" customHeight="true" outlineLevel="0" collapsed="fals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20"/>
      <c r="AB178" s="20"/>
      <c r="AC178" s="20"/>
    </row>
    <row r="179" customFormat="false" ht="20.25" hidden="false" customHeight="true" outlineLevel="0" collapsed="fals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20"/>
      <c r="AB179" s="20"/>
      <c r="AC179" s="20"/>
    </row>
    <row r="180" customFormat="false" ht="20.25" hidden="false" customHeight="true" outlineLevel="0" collapsed="fals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20"/>
      <c r="AB180" s="20"/>
      <c r="AC180" s="20"/>
    </row>
    <row r="181" customFormat="false" ht="20.25" hidden="false" customHeight="true" outlineLevel="0" collapsed="fals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20"/>
      <c r="AB181" s="20"/>
      <c r="AC181" s="20"/>
    </row>
    <row r="182" customFormat="false" ht="20.25" hidden="false" customHeight="true" outlineLevel="0" collapsed="fals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20"/>
      <c r="AB182" s="20"/>
      <c r="AC182" s="20"/>
    </row>
    <row r="183" customFormat="false" ht="20.25" hidden="false" customHeight="true" outlineLevel="0" collapsed="fals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20"/>
      <c r="AB183" s="20"/>
      <c r="AC183" s="20"/>
    </row>
    <row r="184" customFormat="false" ht="20.25" hidden="false" customHeight="true" outlineLevel="0" collapsed="fals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20"/>
      <c r="AB184" s="20"/>
      <c r="AC184" s="20"/>
    </row>
    <row r="185" customFormat="false" ht="20.25" hidden="false" customHeight="true" outlineLevel="0" collapsed="fals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20"/>
      <c r="AB185" s="20"/>
      <c r="AC185" s="20"/>
    </row>
    <row r="186" customFormat="false" ht="20.25" hidden="false" customHeight="true" outlineLevel="0" collapsed="fals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20"/>
      <c r="AB186" s="20"/>
      <c r="AC186" s="20"/>
    </row>
    <row r="187" customFormat="false" ht="20.25" hidden="false" customHeight="true" outlineLevel="0" collapsed="fals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20"/>
      <c r="AB187" s="20"/>
      <c r="AC187" s="20"/>
    </row>
    <row r="188" customFormat="false" ht="20.25" hidden="false" customHeight="true" outlineLevel="0" collapsed="fals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20"/>
      <c r="AB188" s="20"/>
      <c r="AC188" s="20"/>
    </row>
    <row r="189" customFormat="false" ht="20.25" hidden="false" customHeight="true" outlineLevel="0" collapsed="fals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20"/>
      <c r="AB189" s="20"/>
      <c r="AC189" s="20"/>
    </row>
    <row r="190" customFormat="false" ht="20.25" hidden="false" customHeight="true" outlineLevel="0" collapsed="fals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20"/>
      <c r="AB190" s="20"/>
      <c r="AC190" s="20"/>
    </row>
    <row r="191" customFormat="false" ht="20.25" hidden="false" customHeight="true" outlineLevel="0" collapsed="fals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20"/>
      <c r="AB191" s="20"/>
      <c r="AC191" s="20"/>
    </row>
    <row r="192" customFormat="false" ht="20.25" hidden="false" customHeight="true" outlineLevel="0" collapsed="fals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20"/>
      <c r="AB192" s="20"/>
      <c r="AC192" s="20"/>
    </row>
    <row r="193" customFormat="false" ht="20.25" hidden="false" customHeight="true" outlineLevel="0" collapsed="fals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20"/>
      <c r="AB193" s="20"/>
      <c r="AC193" s="20"/>
    </row>
    <row r="194" customFormat="false" ht="20.25" hidden="false" customHeight="true" outlineLevel="0" collapsed="fals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20"/>
      <c r="AB194" s="20"/>
      <c r="AC194" s="20"/>
    </row>
    <row r="195" customFormat="false" ht="20.25" hidden="false" customHeight="true" outlineLevel="0" collapsed="fals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20"/>
      <c r="AB195" s="20"/>
      <c r="AC195" s="20"/>
    </row>
    <row r="196" customFormat="false" ht="20.25" hidden="false" customHeight="true" outlineLevel="0" collapsed="fals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20"/>
      <c r="AB196" s="20"/>
      <c r="AC196" s="20"/>
    </row>
    <row r="197" customFormat="false" ht="20.25" hidden="false" customHeight="true" outlineLevel="0" collapsed="fals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20"/>
      <c r="AB197" s="20"/>
      <c r="AC197" s="20"/>
    </row>
    <row r="198" customFormat="false" ht="20.25" hidden="false" customHeight="true" outlineLevel="0" collapsed="fals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20"/>
      <c r="AB198" s="20"/>
      <c r="AC198" s="20"/>
    </row>
    <row r="199" customFormat="false" ht="20.25" hidden="false" customHeight="true" outlineLevel="0" collapsed="fals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20"/>
      <c r="AB199" s="20"/>
      <c r="AC199" s="20"/>
    </row>
    <row r="200" customFormat="false" ht="20.25" hidden="false" customHeight="true" outlineLevel="0" collapsed="fals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20"/>
      <c r="AB200" s="20"/>
      <c r="AC200" s="20"/>
    </row>
    <row r="201" customFormat="false" ht="20.25" hidden="false" customHeight="true" outlineLevel="0" collapsed="fals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20"/>
      <c r="AB201" s="20"/>
      <c r="AC201" s="20"/>
    </row>
    <row r="202" customFormat="false" ht="20.25" hidden="false" customHeight="true" outlineLevel="0" collapsed="false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20"/>
      <c r="AB202" s="20"/>
      <c r="AC202" s="20"/>
    </row>
    <row r="203" customFormat="false" ht="20.25" hidden="false" customHeight="true" outlineLevel="0" collapsed="false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20"/>
      <c r="AB203" s="20"/>
      <c r="AC203" s="20"/>
    </row>
    <row r="204" customFormat="false" ht="20.25" hidden="false" customHeight="true" outlineLevel="0" collapsed="false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20"/>
      <c r="AB204" s="20"/>
      <c r="AC204" s="20"/>
    </row>
    <row r="205" customFormat="false" ht="20.25" hidden="false" customHeight="true" outlineLevel="0" collapsed="false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20"/>
      <c r="AB205" s="20"/>
      <c r="AC205" s="20"/>
    </row>
    <row r="206" customFormat="false" ht="20.25" hidden="false" customHeight="true" outlineLevel="0" collapsed="false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20"/>
      <c r="AB206" s="20"/>
      <c r="AC206" s="20"/>
    </row>
    <row r="207" customFormat="false" ht="20.25" hidden="false" customHeight="true" outlineLevel="0" collapsed="false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20"/>
      <c r="AB207" s="20"/>
      <c r="AC207" s="20"/>
    </row>
    <row r="208" customFormat="false" ht="20.25" hidden="false" customHeight="true" outlineLevel="0" collapsed="false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20"/>
      <c r="AB208" s="20"/>
      <c r="AC208" s="20"/>
    </row>
    <row r="209" customFormat="false" ht="20.25" hidden="false" customHeight="true" outlineLevel="0" collapsed="false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20"/>
      <c r="AB209" s="20"/>
      <c r="AC209" s="20"/>
    </row>
    <row r="210" customFormat="false" ht="20.25" hidden="false" customHeight="true" outlineLevel="0" collapsed="false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20"/>
      <c r="AB210" s="20"/>
      <c r="AC210" s="20"/>
    </row>
    <row r="211" customFormat="false" ht="20.25" hidden="false" customHeight="true" outlineLevel="0" collapsed="false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20"/>
      <c r="AB211" s="20"/>
      <c r="AC211" s="20"/>
    </row>
    <row r="212" customFormat="false" ht="20.25" hidden="false" customHeight="true" outlineLevel="0" collapsed="false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20"/>
      <c r="AB212" s="20"/>
      <c r="AC212" s="20"/>
    </row>
    <row r="213" customFormat="false" ht="20.25" hidden="false" customHeight="true" outlineLevel="0" collapsed="false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20"/>
      <c r="AB213" s="20"/>
      <c r="AC213" s="20"/>
    </row>
    <row r="214" customFormat="false" ht="20.25" hidden="false" customHeight="true" outlineLevel="0" collapsed="false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20"/>
      <c r="AB214" s="20"/>
      <c r="AC214" s="20"/>
    </row>
    <row r="215" customFormat="false" ht="20.25" hidden="false" customHeight="true" outlineLevel="0" collapsed="false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20"/>
      <c r="AB215" s="20"/>
      <c r="AC215" s="20"/>
    </row>
    <row r="216" customFormat="false" ht="20.25" hidden="false" customHeight="true" outlineLevel="0" collapsed="false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20"/>
      <c r="AB216" s="20"/>
      <c r="AC216" s="20"/>
    </row>
    <row r="217" customFormat="false" ht="20.25" hidden="false" customHeight="true" outlineLevel="0" collapsed="false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20"/>
      <c r="AB217" s="20"/>
      <c r="AC217" s="20"/>
    </row>
    <row r="218" customFormat="false" ht="20.25" hidden="false" customHeight="true" outlineLevel="0" collapsed="false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20"/>
      <c r="AB218" s="20"/>
      <c r="AC218" s="20"/>
    </row>
    <row r="219" customFormat="false" ht="20.25" hidden="false" customHeight="true" outlineLevel="0" collapsed="false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20"/>
      <c r="AB219" s="20"/>
      <c r="AC219" s="20"/>
    </row>
    <row r="220" customFormat="false" ht="20.25" hidden="false" customHeight="true" outlineLevel="0" collapsed="false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20"/>
      <c r="AB220" s="20"/>
      <c r="AC220" s="20"/>
    </row>
    <row r="221" customFormat="false" ht="20.25" hidden="false" customHeight="true" outlineLevel="0" collapsed="false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20"/>
      <c r="AB221" s="20"/>
      <c r="AC221" s="20"/>
    </row>
    <row r="222" customFormat="false" ht="20.25" hidden="false" customHeight="true" outlineLevel="0" collapsed="false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20"/>
      <c r="AB222" s="20"/>
      <c r="AC222" s="20"/>
    </row>
    <row r="223" customFormat="false" ht="20.25" hidden="false" customHeight="true" outlineLevel="0" collapsed="false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20"/>
      <c r="AB223" s="20"/>
      <c r="AC223" s="20"/>
    </row>
    <row r="224" customFormat="false" ht="20.25" hidden="false" customHeight="true" outlineLevel="0" collapsed="false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20"/>
      <c r="AB224" s="20"/>
      <c r="AC224" s="20"/>
    </row>
    <row r="225" customFormat="false" ht="20.25" hidden="false" customHeight="true" outlineLevel="0" collapsed="false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20"/>
      <c r="AB225" s="20"/>
      <c r="AC225" s="20"/>
    </row>
    <row r="226" customFormat="false" ht="20.25" hidden="false" customHeight="true" outlineLevel="0" collapsed="false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20"/>
      <c r="AB226" s="20"/>
      <c r="AC226" s="20"/>
    </row>
    <row r="227" customFormat="false" ht="20.25" hidden="false" customHeight="true" outlineLevel="0" collapsed="false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20"/>
      <c r="AB227" s="20"/>
      <c r="AC227" s="20"/>
    </row>
    <row r="228" customFormat="false" ht="20.25" hidden="false" customHeight="true" outlineLevel="0" collapsed="false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20"/>
      <c r="AB228" s="20"/>
      <c r="AC228" s="20"/>
    </row>
    <row r="229" customFormat="false" ht="20.25" hidden="false" customHeight="true" outlineLevel="0" collapsed="false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20"/>
      <c r="AB229" s="20"/>
      <c r="AC229" s="20"/>
    </row>
    <row r="230" customFormat="false" ht="20.25" hidden="false" customHeight="true" outlineLevel="0" collapsed="false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20"/>
      <c r="AB230" s="20"/>
      <c r="AC230" s="20"/>
    </row>
    <row r="231" customFormat="false" ht="20.25" hidden="false" customHeight="true" outlineLevel="0" collapsed="false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20"/>
      <c r="AB231" s="20"/>
      <c r="AC231" s="20"/>
    </row>
    <row r="232" customFormat="false" ht="20.25" hidden="false" customHeight="true" outlineLevel="0" collapsed="false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20"/>
      <c r="AB232" s="20"/>
      <c r="AC232" s="20"/>
    </row>
    <row r="233" customFormat="false" ht="20.25" hidden="false" customHeight="true" outlineLevel="0" collapsed="false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20"/>
      <c r="AB233" s="20"/>
      <c r="AC233" s="20"/>
    </row>
    <row r="234" customFormat="false" ht="20.25" hidden="false" customHeight="true" outlineLevel="0" collapsed="false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20"/>
      <c r="AB234" s="20"/>
      <c r="AC234" s="20"/>
    </row>
    <row r="235" customFormat="false" ht="20.25" hidden="false" customHeight="true" outlineLevel="0" collapsed="false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20"/>
      <c r="AB235" s="20"/>
      <c r="AC235" s="20"/>
    </row>
    <row r="236" customFormat="false" ht="20.25" hidden="false" customHeight="true" outlineLevel="0" collapsed="false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20"/>
      <c r="AB236" s="20"/>
      <c r="AC236" s="20"/>
    </row>
    <row r="237" customFormat="false" ht="20.25" hidden="false" customHeight="true" outlineLevel="0" collapsed="false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20"/>
      <c r="AB237" s="20"/>
      <c r="AC237" s="20"/>
    </row>
    <row r="238" customFormat="false" ht="20.25" hidden="false" customHeight="true" outlineLevel="0" collapsed="false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20"/>
      <c r="AB238" s="20"/>
      <c r="AC238" s="20"/>
    </row>
    <row r="239" customFormat="false" ht="20.25" hidden="false" customHeight="true" outlineLevel="0" collapsed="false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20"/>
      <c r="AB239" s="20"/>
      <c r="AC239" s="20"/>
    </row>
    <row r="240" customFormat="false" ht="20.25" hidden="false" customHeight="true" outlineLevel="0" collapsed="false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20"/>
      <c r="AB240" s="20"/>
      <c r="AC240" s="20"/>
    </row>
    <row r="241" customFormat="false" ht="20.25" hidden="false" customHeight="true" outlineLevel="0" collapsed="false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20"/>
      <c r="AB241" s="20"/>
      <c r="AC241" s="20"/>
    </row>
    <row r="242" customFormat="false" ht="20.25" hidden="false" customHeight="true" outlineLevel="0" collapsed="false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20"/>
      <c r="AB242" s="20"/>
      <c r="AC242" s="20"/>
    </row>
    <row r="243" customFormat="false" ht="20.25" hidden="false" customHeight="true" outlineLevel="0" collapsed="false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20"/>
      <c r="AB243" s="20"/>
      <c r="AC243" s="20"/>
    </row>
    <row r="244" customFormat="false" ht="20.25" hidden="false" customHeight="true" outlineLevel="0" collapsed="false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20"/>
      <c r="AB244" s="20"/>
      <c r="AC244" s="20"/>
    </row>
    <row r="245" customFormat="false" ht="20.25" hidden="false" customHeight="true" outlineLevel="0" collapsed="false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20"/>
      <c r="AB245" s="20"/>
      <c r="AC245" s="20"/>
    </row>
    <row r="246" customFormat="false" ht="20.25" hidden="false" customHeight="true" outlineLevel="0" collapsed="false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20"/>
      <c r="AB246" s="20"/>
      <c r="AC246" s="20"/>
    </row>
    <row r="247" customFormat="false" ht="20.25" hidden="false" customHeight="true" outlineLevel="0" collapsed="false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20"/>
      <c r="AB247" s="20"/>
      <c r="AC247" s="20"/>
    </row>
    <row r="248" customFormat="false" ht="20.25" hidden="false" customHeight="true" outlineLevel="0" collapsed="false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20"/>
      <c r="AB248" s="20"/>
      <c r="AC248" s="20"/>
    </row>
    <row r="249" customFormat="false" ht="20.25" hidden="false" customHeight="true" outlineLevel="0" collapsed="false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20"/>
      <c r="AB249" s="20"/>
      <c r="AC249" s="20"/>
    </row>
    <row r="250" customFormat="false" ht="20.25" hidden="false" customHeight="true" outlineLevel="0" collapsed="false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20"/>
      <c r="AB250" s="20"/>
      <c r="AC250" s="20"/>
    </row>
    <row r="251" customFormat="false" ht="20.25" hidden="false" customHeight="true" outlineLevel="0" collapsed="false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20"/>
      <c r="AB251" s="20"/>
      <c r="AC251" s="20"/>
    </row>
    <row r="252" customFormat="false" ht="20.25" hidden="false" customHeight="true" outlineLevel="0" collapsed="false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20"/>
      <c r="AB252" s="20"/>
      <c r="AC252" s="20"/>
    </row>
    <row r="253" customFormat="false" ht="20.25" hidden="false" customHeight="true" outlineLevel="0" collapsed="false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20"/>
      <c r="AB253" s="20"/>
      <c r="AC253" s="20"/>
    </row>
    <row r="254" customFormat="false" ht="20.25" hidden="false" customHeight="true" outlineLevel="0" collapsed="false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20"/>
      <c r="AB254" s="20"/>
      <c r="AC254" s="20"/>
    </row>
    <row r="255" customFormat="false" ht="20.25" hidden="false" customHeight="true" outlineLevel="0" collapsed="false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20"/>
      <c r="AB255" s="20"/>
      <c r="AC255" s="20"/>
    </row>
    <row r="256" customFormat="false" ht="20.25" hidden="false" customHeight="true" outlineLevel="0" collapsed="false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20"/>
      <c r="AB256" s="20"/>
      <c r="AC256" s="20"/>
    </row>
    <row r="257" customFormat="false" ht="20.25" hidden="false" customHeight="true" outlineLevel="0" collapsed="false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20"/>
      <c r="AB257" s="20"/>
      <c r="AC257" s="20"/>
    </row>
    <row r="258" customFormat="false" ht="20.25" hidden="false" customHeight="true" outlineLevel="0" collapsed="false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20"/>
      <c r="AB258" s="20"/>
      <c r="AC258" s="20"/>
    </row>
    <row r="259" customFormat="false" ht="20.25" hidden="false" customHeight="true" outlineLevel="0" collapsed="false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20"/>
      <c r="AB259" s="20"/>
      <c r="AC259" s="20"/>
    </row>
    <row r="260" customFormat="false" ht="20.25" hidden="false" customHeight="true" outlineLevel="0" collapsed="false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20"/>
      <c r="AB260" s="20"/>
      <c r="AC260" s="20"/>
    </row>
    <row r="261" customFormat="false" ht="20.25" hidden="false" customHeight="true" outlineLevel="0" collapsed="false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20"/>
      <c r="AB261" s="20"/>
      <c r="AC261" s="20"/>
    </row>
    <row r="262" customFormat="false" ht="20.25" hidden="false" customHeight="true" outlineLevel="0" collapsed="false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20"/>
      <c r="AB262" s="20"/>
      <c r="AC262" s="20"/>
    </row>
    <row r="263" customFormat="false" ht="20.25" hidden="false" customHeight="true" outlineLevel="0" collapsed="false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20"/>
      <c r="AB263" s="20"/>
      <c r="AC263" s="20"/>
    </row>
    <row r="264" customFormat="false" ht="20.25" hidden="false" customHeight="true" outlineLevel="0" collapsed="false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20"/>
      <c r="AB264" s="20"/>
      <c r="AC264" s="20"/>
    </row>
    <row r="265" customFormat="false" ht="20.25" hidden="false" customHeight="true" outlineLevel="0" collapsed="false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20"/>
      <c r="AB265" s="20"/>
      <c r="AC265" s="20"/>
    </row>
    <row r="266" customFormat="false" ht="20.25" hidden="false" customHeight="true" outlineLevel="0" collapsed="false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20"/>
      <c r="AB266" s="20"/>
      <c r="AC266" s="20"/>
    </row>
    <row r="267" customFormat="false" ht="20.25" hidden="false" customHeight="true" outlineLevel="0" collapsed="false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20"/>
      <c r="AB267" s="20"/>
      <c r="AC267" s="20"/>
    </row>
    <row r="268" customFormat="false" ht="20.25" hidden="false" customHeight="true" outlineLevel="0" collapsed="false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20"/>
      <c r="AB268" s="20"/>
      <c r="AC268" s="20"/>
    </row>
    <row r="269" customFormat="false" ht="20.25" hidden="false" customHeight="true" outlineLevel="0" collapsed="false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20"/>
      <c r="AB269" s="20"/>
      <c r="AC269" s="20"/>
    </row>
    <row r="270" customFormat="false" ht="20.25" hidden="false" customHeight="true" outlineLevel="0" collapsed="false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20"/>
      <c r="AB270" s="20"/>
      <c r="AC270" s="20"/>
    </row>
    <row r="271" customFormat="false" ht="20.25" hidden="false" customHeight="true" outlineLevel="0" collapsed="false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20"/>
      <c r="AB271" s="20"/>
      <c r="AC271" s="20"/>
    </row>
    <row r="272" customFormat="false" ht="20.25" hidden="false" customHeight="true" outlineLevel="0" collapsed="false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20"/>
      <c r="AB272" s="20"/>
      <c r="AC272" s="20"/>
    </row>
    <row r="273" customFormat="false" ht="20.25" hidden="false" customHeight="true" outlineLevel="0" collapsed="false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20"/>
      <c r="AB273" s="20"/>
      <c r="AC273" s="20"/>
    </row>
    <row r="274" customFormat="false" ht="20.25" hidden="false" customHeight="true" outlineLevel="0" collapsed="false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20"/>
      <c r="AB274" s="20"/>
      <c r="AC274" s="20"/>
    </row>
    <row r="275" customFormat="false" ht="20.25" hidden="false" customHeight="true" outlineLevel="0" collapsed="false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20"/>
      <c r="AB275" s="20"/>
      <c r="AC275" s="20"/>
    </row>
    <row r="276" customFormat="false" ht="20.25" hidden="false" customHeight="true" outlineLevel="0" collapsed="false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20"/>
      <c r="AB276" s="20"/>
      <c r="AC276" s="20"/>
    </row>
    <row r="277" customFormat="false" ht="20.25" hidden="false" customHeight="true" outlineLevel="0" collapsed="false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20"/>
      <c r="AB277" s="20"/>
      <c r="AC277" s="20"/>
    </row>
    <row r="278" customFormat="false" ht="20.25" hidden="false" customHeight="true" outlineLevel="0" collapsed="false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20"/>
      <c r="AB278" s="20"/>
      <c r="AC278" s="20"/>
    </row>
    <row r="279" customFormat="false" ht="20.25" hidden="false" customHeight="true" outlineLevel="0" collapsed="false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20"/>
      <c r="AB279" s="20"/>
      <c r="AC279" s="20"/>
    </row>
    <row r="280" customFormat="false" ht="20.25" hidden="false" customHeight="true" outlineLevel="0" collapsed="false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20"/>
      <c r="AB280" s="20"/>
      <c r="AC280" s="20"/>
    </row>
    <row r="281" customFormat="false" ht="20.25" hidden="false" customHeight="true" outlineLevel="0" collapsed="false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20"/>
      <c r="AB281" s="20"/>
      <c r="AC281" s="20"/>
    </row>
    <row r="282" customFormat="false" ht="20.25" hidden="false" customHeight="true" outlineLevel="0" collapsed="false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20"/>
      <c r="AB282" s="20"/>
      <c r="AC282" s="20"/>
    </row>
    <row r="283" customFormat="false" ht="20.25" hidden="false" customHeight="true" outlineLevel="0" collapsed="false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20"/>
      <c r="AB283" s="20"/>
      <c r="AC283" s="20"/>
    </row>
    <row r="284" customFormat="false" ht="20.25" hidden="false" customHeight="true" outlineLevel="0" collapsed="false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20"/>
      <c r="AB284" s="20"/>
      <c r="AC284" s="20"/>
    </row>
    <row r="285" customFormat="false" ht="20.25" hidden="false" customHeight="true" outlineLevel="0" collapsed="false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20"/>
      <c r="AB285" s="20"/>
      <c r="AC285" s="20"/>
    </row>
    <row r="286" customFormat="false" ht="20.25" hidden="false" customHeight="true" outlineLevel="0" collapsed="false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20"/>
      <c r="AB286" s="20"/>
      <c r="AC286" s="20"/>
    </row>
    <row r="287" customFormat="false" ht="20.25" hidden="false" customHeight="true" outlineLevel="0" collapsed="false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20"/>
      <c r="AB287" s="20"/>
      <c r="AC287" s="20"/>
    </row>
    <row r="288" customFormat="false" ht="20.25" hidden="false" customHeight="true" outlineLevel="0" collapsed="false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20"/>
      <c r="AB288" s="20"/>
      <c r="AC288" s="20"/>
    </row>
    <row r="289" customFormat="false" ht="20.25" hidden="false" customHeight="true" outlineLevel="0" collapsed="false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20"/>
      <c r="AB289" s="20"/>
      <c r="AC289" s="20"/>
    </row>
    <row r="290" customFormat="false" ht="20.25" hidden="false" customHeight="true" outlineLevel="0" collapsed="false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20"/>
      <c r="AB290" s="20"/>
      <c r="AC290" s="20"/>
    </row>
    <row r="291" customFormat="false" ht="20.25" hidden="false" customHeight="true" outlineLevel="0" collapsed="false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20"/>
      <c r="AB291" s="20"/>
      <c r="AC291" s="20"/>
    </row>
    <row r="292" customFormat="false" ht="20.25" hidden="false" customHeight="true" outlineLevel="0" collapsed="false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20"/>
      <c r="AB292" s="20"/>
      <c r="AC292" s="20"/>
    </row>
    <row r="293" customFormat="false" ht="20.25" hidden="false" customHeight="true" outlineLevel="0" collapsed="false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20"/>
      <c r="AB293" s="20"/>
      <c r="AC293" s="20"/>
    </row>
    <row r="294" customFormat="false" ht="20.25" hidden="false" customHeight="true" outlineLevel="0" collapsed="false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20"/>
      <c r="AB294" s="20"/>
      <c r="AC294" s="20"/>
    </row>
    <row r="295" customFormat="false" ht="20.25" hidden="false" customHeight="true" outlineLevel="0" collapsed="false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20"/>
      <c r="AB295" s="20"/>
      <c r="AC295" s="20"/>
    </row>
    <row r="296" customFormat="false" ht="20.25" hidden="false" customHeight="true" outlineLevel="0" collapsed="false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20"/>
      <c r="AB296" s="20"/>
      <c r="AC296" s="20"/>
    </row>
    <row r="297" customFormat="false" ht="20.25" hidden="false" customHeight="true" outlineLevel="0" collapsed="false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20"/>
      <c r="AB297" s="20"/>
      <c r="AC297" s="20"/>
    </row>
    <row r="298" customFormat="false" ht="20.25" hidden="false" customHeight="true" outlineLevel="0" collapsed="false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20"/>
      <c r="AB298" s="20"/>
      <c r="AC298" s="20"/>
    </row>
    <row r="299" customFormat="false" ht="20.25" hidden="false" customHeight="true" outlineLevel="0" collapsed="false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20"/>
      <c r="AB299" s="20"/>
      <c r="AC299" s="20"/>
    </row>
    <row r="300" customFormat="false" ht="20.25" hidden="false" customHeight="true" outlineLevel="0" collapsed="false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20"/>
      <c r="AB300" s="20"/>
      <c r="AC300" s="20"/>
    </row>
    <row r="301" customFormat="false" ht="20.25" hidden="false" customHeight="true" outlineLevel="0" collapsed="false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20"/>
      <c r="AB301" s="20"/>
      <c r="AC301" s="20"/>
    </row>
    <row r="302" customFormat="false" ht="20.25" hidden="false" customHeight="true" outlineLevel="0" collapsed="false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20"/>
      <c r="AB302" s="20"/>
      <c r="AC302" s="20"/>
    </row>
    <row r="303" customFormat="false" ht="20.25" hidden="false" customHeight="true" outlineLevel="0" collapsed="false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20"/>
      <c r="AB303" s="20"/>
      <c r="AC303" s="20"/>
    </row>
    <row r="304" customFormat="false" ht="20.25" hidden="false" customHeight="true" outlineLevel="0" collapsed="false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20"/>
      <c r="AB304" s="20"/>
      <c r="AC304" s="20"/>
    </row>
    <row r="305" customFormat="false" ht="20.25" hidden="false" customHeight="true" outlineLevel="0" collapsed="false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20"/>
      <c r="AB305" s="20"/>
      <c r="AC305" s="20"/>
    </row>
    <row r="306" customFormat="false" ht="20.25" hidden="false" customHeight="true" outlineLevel="0" collapsed="false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20"/>
      <c r="AB306" s="20"/>
      <c r="AC306" s="20"/>
    </row>
    <row r="307" customFormat="false" ht="20.25" hidden="false" customHeight="true" outlineLevel="0" collapsed="false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20"/>
      <c r="AB307" s="20"/>
      <c r="AC307" s="20"/>
    </row>
    <row r="308" customFormat="false" ht="20.25" hidden="false" customHeight="true" outlineLevel="0" collapsed="false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20"/>
      <c r="AB308" s="20"/>
      <c r="AC308" s="20"/>
    </row>
    <row r="309" customFormat="false" ht="20.25" hidden="false" customHeight="true" outlineLevel="0" collapsed="false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20"/>
      <c r="AB309" s="20"/>
      <c r="AC309" s="20"/>
    </row>
    <row r="310" customFormat="false" ht="20.25" hidden="false" customHeight="true" outlineLevel="0" collapsed="false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20"/>
      <c r="AB310" s="20"/>
      <c r="AC310" s="20"/>
    </row>
    <row r="311" customFormat="false" ht="20.25" hidden="false" customHeight="true" outlineLevel="0" collapsed="false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20"/>
      <c r="AB311" s="20"/>
      <c r="AC311" s="20"/>
    </row>
    <row r="312" customFormat="false" ht="20.25" hidden="false" customHeight="true" outlineLevel="0" collapsed="false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20"/>
      <c r="AB312" s="20"/>
      <c r="AC312" s="20"/>
    </row>
    <row r="313" customFormat="false" ht="20.25" hidden="false" customHeight="true" outlineLevel="0" collapsed="false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20"/>
      <c r="AB313" s="20"/>
      <c r="AC313" s="20"/>
    </row>
    <row r="314" customFormat="false" ht="20.25" hidden="false" customHeight="true" outlineLevel="0" collapsed="false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20"/>
      <c r="AB314" s="20"/>
      <c r="AC314" s="20"/>
    </row>
    <row r="315" customFormat="false" ht="20.25" hidden="false" customHeight="true" outlineLevel="0" collapsed="false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20"/>
      <c r="AB315" s="20"/>
      <c r="AC315" s="20"/>
    </row>
    <row r="316" customFormat="false" ht="20.25" hidden="false" customHeight="true" outlineLevel="0" collapsed="false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20"/>
      <c r="AB316" s="20"/>
      <c r="AC316" s="20"/>
    </row>
    <row r="317" customFormat="false" ht="20.25" hidden="false" customHeight="true" outlineLevel="0" collapsed="false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20"/>
      <c r="AB317" s="20"/>
      <c r="AC317" s="20"/>
    </row>
    <row r="318" customFormat="false" ht="20.25" hidden="false" customHeight="true" outlineLevel="0" collapsed="false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20"/>
      <c r="AB318" s="20"/>
      <c r="AC318" s="20"/>
    </row>
    <row r="319" customFormat="false" ht="20.25" hidden="false" customHeight="true" outlineLevel="0" collapsed="false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20"/>
      <c r="AB319" s="20"/>
      <c r="AC319" s="20"/>
    </row>
    <row r="320" customFormat="false" ht="20.25" hidden="false" customHeight="true" outlineLevel="0" collapsed="false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20"/>
      <c r="AB320" s="20"/>
      <c r="AC320" s="20"/>
    </row>
    <row r="321" customFormat="false" ht="20.25" hidden="false" customHeight="true" outlineLevel="0" collapsed="false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20"/>
      <c r="AB321" s="20"/>
      <c r="AC321" s="20"/>
    </row>
    <row r="322" customFormat="false" ht="20.25" hidden="false" customHeight="true" outlineLevel="0" collapsed="false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20"/>
      <c r="AB322" s="20"/>
      <c r="AC322" s="20"/>
    </row>
    <row r="323" customFormat="false" ht="20.25" hidden="false" customHeight="true" outlineLevel="0" collapsed="false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20"/>
      <c r="AB323" s="20"/>
      <c r="AC323" s="20"/>
    </row>
    <row r="324" customFormat="false" ht="20.25" hidden="false" customHeight="true" outlineLevel="0" collapsed="false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20"/>
      <c r="AB324" s="20"/>
      <c r="AC324" s="20"/>
    </row>
    <row r="325" customFormat="false" ht="20.25" hidden="false" customHeight="true" outlineLevel="0" collapsed="false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20"/>
      <c r="AB325" s="20"/>
      <c r="AC325" s="20"/>
    </row>
    <row r="326" customFormat="false" ht="20.25" hidden="false" customHeight="true" outlineLevel="0" collapsed="false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20"/>
      <c r="AB326" s="20"/>
      <c r="AC326" s="20"/>
    </row>
    <row r="327" customFormat="false" ht="20.25" hidden="false" customHeight="true" outlineLevel="0" collapsed="false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20"/>
      <c r="AB327" s="20"/>
      <c r="AC327" s="20"/>
    </row>
    <row r="328" customFormat="false" ht="20.25" hidden="false" customHeight="true" outlineLevel="0" collapsed="false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20"/>
      <c r="AB328" s="20"/>
      <c r="AC328" s="20"/>
    </row>
    <row r="329" customFormat="false" ht="20.25" hidden="false" customHeight="true" outlineLevel="0" collapsed="false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20"/>
      <c r="AB329" s="20"/>
      <c r="AC329" s="20"/>
    </row>
    <row r="330" customFormat="false" ht="20.25" hidden="false" customHeight="true" outlineLevel="0" collapsed="false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20"/>
      <c r="AB330" s="20"/>
      <c r="AC330" s="20"/>
    </row>
    <row r="331" customFormat="false" ht="20.25" hidden="false" customHeight="true" outlineLevel="0" collapsed="false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20"/>
      <c r="AB331" s="20"/>
      <c r="AC331" s="20"/>
    </row>
    <row r="332" customFormat="false" ht="20.25" hidden="false" customHeight="true" outlineLevel="0" collapsed="false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20"/>
      <c r="AB332" s="20"/>
      <c r="AC332" s="20"/>
    </row>
    <row r="333" customFormat="false" ht="20.25" hidden="false" customHeight="true" outlineLevel="0" collapsed="false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20"/>
      <c r="AB333" s="20"/>
      <c r="AC333" s="20"/>
    </row>
    <row r="334" customFormat="false" ht="20.25" hidden="false" customHeight="true" outlineLevel="0" collapsed="false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20"/>
      <c r="AB334" s="20"/>
      <c r="AC334" s="20"/>
    </row>
    <row r="335" customFormat="false" ht="20.25" hidden="false" customHeight="true" outlineLevel="0" collapsed="false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20"/>
      <c r="AB335" s="20"/>
      <c r="AC335" s="20"/>
    </row>
    <row r="336" customFormat="false" ht="20.25" hidden="false" customHeight="true" outlineLevel="0" collapsed="false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20"/>
      <c r="AB336" s="20"/>
      <c r="AC336" s="20"/>
    </row>
    <row r="337" customFormat="false" ht="20.25" hidden="false" customHeight="true" outlineLevel="0" collapsed="false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20"/>
      <c r="AB337" s="20"/>
      <c r="AC337" s="20"/>
    </row>
    <row r="338" customFormat="false" ht="20.25" hidden="false" customHeight="true" outlineLevel="0" collapsed="false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20"/>
      <c r="AB338" s="20"/>
      <c r="AC338" s="20"/>
    </row>
    <row r="339" customFormat="false" ht="20.25" hidden="false" customHeight="true" outlineLevel="0" collapsed="false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20"/>
      <c r="AB339" s="20"/>
      <c r="AC339" s="20"/>
    </row>
    <row r="340" customFormat="false" ht="20.25" hidden="false" customHeight="true" outlineLevel="0" collapsed="false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20"/>
      <c r="AB340" s="20"/>
      <c r="AC340" s="20"/>
    </row>
    <row r="341" customFormat="false" ht="20.25" hidden="false" customHeight="true" outlineLevel="0" collapsed="false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20"/>
      <c r="AB341" s="20"/>
      <c r="AC341" s="20"/>
    </row>
    <row r="342" customFormat="false" ht="20.25" hidden="false" customHeight="true" outlineLevel="0" collapsed="false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20"/>
      <c r="AB342" s="20"/>
      <c r="AC342" s="20"/>
    </row>
    <row r="343" customFormat="false" ht="20.25" hidden="false" customHeight="true" outlineLevel="0" collapsed="false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20"/>
      <c r="AB343" s="20"/>
      <c r="AC343" s="20"/>
    </row>
    <row r="344" customFormat="false" ht="20.25" hidden="false" customHeight="true" outlineLevel="0" collapsed="false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20"/>
      <c r="AB344" s="20"/>
      <c r="AC344" s="20"/>
    </row>
    <row r="345" customFormat="false" ht="20.25" hidden="false" customHeight="true" outlineLevel="0" collapsed="false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20"/>
      <c r="AB345" s="20"/>
      <c r="AC345" s="20"/>
    </row>
    <row r="346" customFormat="false" ht="20.25" hidden="false" customHeight="true" outlineLevel="0" collapsed="false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20"/>
      <c r="AB346" s="20"/>
      <c r="AC346" s="20"/>
    </row>
    <row r="347" customFormat="false" ht="20.25" hidden="false" customHeight="true" outlineLevel="0" collapsed="false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20"/>
      <c r="AB347" s="20"/>
      <c r="AC347" s="20"/>
    </row>
    <row r="348" customFormat="false" ht="20.25" hidden="false" customHeight="true" outlineLevel="0" collapsed="false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20"/>
      <c r="AB348" s="20"/>
      <c r="AC348" s="20"/>
    </row>
    <row r="349" customFormat="false" ht="20.25" hidden="false" customHeight="true" outlineLevel="0" collapsed="false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20"/>
      <c r="AB349" s="20"/>
      <c r="AC349" s="20"/>
    </row>
    <row r="350" customFormat="false" ht="20.25" hidden="false" customHeight="true" outlineLevel="0" collapsed="false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20"/>
      <c r="AB350" s="20"/>
      <c r="AC350" s="20"/>
    </row>
    <row r="351" customFormat="false" ht="20.25" hidden="false" customHeight="true" outlineLevel="0" collapsed="false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20"/>
      <c r="AB351" s="20"/>
      <c r="AC351" s="20"/>
    </row>
    <row r="352" customFormat="false" ht="20.25" hidden="false" customHeight="true" outlineLevel="0" collapsed="false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20"/>
      <c r="AB352" s="20"/>
      <c r="AC352" s="20"/>
    </row>
    <row r="353" customFormat="false" ht="20.25" hidden="false" customHeight="true" outlineLevel="0" collapsed="false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20"/>
      <c r="AB353" s="20"/>
      <c r="AC353" s="20"/>
    </row>
    <row r="354" customFormat="false" ht="20.25" hidden="false" customHeight="true" outlineLevel="0" collapsed="false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20"/>
      <c r="AB354" s="20"/>
      <c r="AC354" s="20"/>
    </row>
    <row r="355" customFormat="false" ht="20.25" hidden="false" customHeight="true" outlineLevel="0" collapsed="false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20"/>
      <c r="AB355" s="20"/>
      <c r="AC355" s="20"/>
    </row>
    <row r="356" customFormat="false" ht="20.25" hidden="false" customHeight="true" outlineLevel="0" collapsed="false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20"/>
      <c r="AB356" s="20"/>
      <c r="AC356" s="20"/>
    </row>
    <row r="357" customFormat="false" ht="20.25" hidden="false" customHeight="true" outlineLevel="0" collapsed="false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20"/>
      <c r="AB357" s="20"/>
      <c r="AC357" s="20"/>
    </row>
    <row r="358" customFormat="false" ht="20.25" hidden="false" customHeight="true" outlineLevel="0" collapsed="false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20"/>
      <c r="AB358" s="20"/>
      <c r="AC358" s="20"/>
    </row>
    <row r="359" customFormat="false" ht="20.25" hidden="false" customHeight="true" outlineLevel="0" collapsed="false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20"/>
      <c r="AB359" s="20"/>
      <c r="AC359" s="20"/>
    </row>
    <row r="360" customFormat="false" ht="20.25" hidden="false" customHeight="true" outlineLevel="0" collapsed="false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20"/>
      <c r="AB360" s="20"/>
      <c r="AC360" s="20"/>
    </row>
    <row r="361" customFormat="false" ht="20.25" hidden="false" customHeight="true" outlineLevel="0" collapsed="false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20"/>
      <c r="AB361" s="20"/>
      <c r="AC361" s="20"/>
    </row>
    <row r="362" customFormat="false" ht="20.25" hidden="false" customHeight="true" outlineLevel="0" collapsed="false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20"/>
      <c r="AB362" s="20"/>
      <c r="AC362" s="20"/>
    </row>
    <row r="363" customFormat="false" ht="20.25" hidden="false" customHeight="true" outlineLevel="0" collapsed="false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20"/>
      <c r="AB363" s="20"/>
      <c r="AC363" s="20"/>
    </row>
    <row r="364" customFormat="false" ht="20.25" hidden="false" customHeight="true" outlineLevel="0" collapsed="false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20"/>
      <c r="AB364" s="20"/>
      <c r="AC364" s="20"/>
    </row>
    <row r="365" customFormat="false" ht="20.25" hidden="false" customHeight="true" outlineLevel="0" collapsed="false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20"/>
      <c r="AB365" s="20"/>
      <c r="AC365" s="20"/>
    </row>
    <row r="366" customFormat="false" ht="20.25" hidden="false" customHeight="true" outlineLevel="0" collapsed="false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20"/>
      <c r="AB366" s="20"/>
      <c r="AC366" s="20"/>
    </row>
    <row r="367" customFormat="false" ht="20.25" hidden="false" customHeight="true" outlineLevel="0" collapsed="false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20"/>
      <c r="AB367" s="20"/>
      <c r="AC367" s="20"/>
    </row>
    <row r="368" customFormat="false" ht="20.25" hidden="false" customHeight="true" outlineLevel="0" collapsed="false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20"/>
      <c r="AB368" s="20"/>
      <c r="AC368" s="20"/>
    </row>
    <row r="369" customFormat="false" ht="20.25" hidden="false" customHeight="true" outlineLevel="0" collapsed="false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20"/>
      <c r="AB369" s="20"/>
      <c r="AC369" s="20"/>
    </row>
    <row r="370" customFormat="false" ht="20.25" hidden="false" customHeight="true" outlineLevel="0" collapsed="false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20"/>
      <c r="AB370" s="20"/>
      <c r="AC370" s="20"/>
    </row>
    <row r="371" customFormat="false" ht="20.25" hidden="false" customHeight="true" outlineLevel="0" collapsed="false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20"/>
      <c r="AB371" s="20"/>
      <c r="AC371" s="20"/>
    </row>
    <row r="372" customFormat="false" ht="20.25" hidden="false" customHeight="true" outlineLevel="0" collapsed="false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20"/>
      <c r="AB372" s="20"/>
      <c r="AC372" s="20"/>
    </row>
    <row r="373" customFormat="false" ht="20.25" hidden="false" customHeight="true" outlineLevel="0" collapsed="false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20"/>
      <c r="AB373" s="20"/>
      <c r="AC373" s="20"/>
    </row>
    <row r="374" customFormat="false" ht="20.25" hidden="false" customHeight="true" outlineLevel="0" collapsed="false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20"/>
      <c r="AB374" s="20"/>
      <c r="AC374" s="20"/>
    </row>
    <row r="375" customFormat="false" ht="20.25" hidden="false" customHeight="true" outlineLevel="0" collapsed="false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20"/>
      <c r="AB375" s="20"/>
      <c r="AC375" s="20"/>
    </row>
    <row r="376" customFormat="false" ht="20.25" hidden="false" customHeight="true" outlineLevel="0" collapsed="false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20"/>
      <c r="AB376" s="20"/>
      <c r="AC376" s="20"/>
    </row>
    <row r="377" customFormat="false" ht="20.25" hidden="false" customHeight="true" outlineLevel="0" collapsed="false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20"/>
      <c r="AB377" s="20"/>
      <c r="AC377" s="20"/>
    </row>
    <row r="378" customFormat="false" ht="20.25" hidden="false" customHeight="true" outlineLevel="0" collapsed="false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20"/>
      <c r="AB378" s="20"/>
      <c r="AC378" s="20"/>
    </row>
    <row r="379" customFormat="false" ht="20.25" hidden="false" customHeight="true" outlineLevel="0" collapsed="false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20"/>
      <c r="AB379" s="20"/>
      <c r="AC379" s="20"/>
    </row>
    <row r="380" customFormat="false" ht="20.25" hidden="false" customHeight="true" outlineLevel="0" collapsed="false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20"/>
      <c r="AB380" s="20"/>
      <c r="AC380" s="20"/>
    </row>
    <row r="381" customFormat="false" ht="20.25" hidden="false" customHeight="true" outlineLevel="0" collapsed="false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20"/>
      <c r="AB381" s="20"/>
      <c r="AC381" s="20"/>
    </row>
    <row r="382" customFormat="false" ht="20.25" hidden="false" customHeight="true" outlineLevel="0" collapsed="false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20"/>
      <c r="AB382" s="20"/>
      <c r="AC382" s="20"/>
    </row>
    <row r="383" customFormat="false" ht="20.25" hidden="false" customHeight="true" outlineLevel="0" collapsed="false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20"/>
      <c r="AB383" s="20"/>
      <c r="AC383" s="20"/>
    </row>
    <row r="384" customFormat="false" ht="20.25" hidden="false" customHeight="true" outlineLevel="0" collapsed="false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20"/>
      <c r="AB384" s="20"/>
      <c r="AC384" s="20"/>
    </row>
    <row r="385" customFormat="false" ht="20.25" hidden="false" customHeight="true" outlineLevel="0" collapsed="false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20"/>
      <c r="AB385" s="20"/>
      <c r="AC385" s="20"/>
    </row>
    <row r="386" customFormat="false" ht="20.25" hidden="false" customHeight="true" outlineLevel="0" collapsed="false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20"/>
      <c r="AB386" s="20"/>
      <c r="AC386" s="20"/>
    </row>
    <row r="387" customFormat="false" ht="20.25" hidden="false" customHeight="true" outlineLevel="0" collapsed="false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20"/>
      <c r="AB387" s="20"/>
      <c r="AC387" s="20"/>
    </row>
    <row r="388" customFormat="false" ht="20.25" hidden="false" customHeight="true" outlineLevel="0" collapsed="false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20"/>
      <c r="AB388" s="20"/>
      <c r="AC388" s="20"/>
    </row>
    <row r="389" customFormat="false" ht="20.25" hidden="false" customHeight="true" outlineLevel="0" collapsed="false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20"/>
      <c r="AB389" s="20"/>
      <c r="AC389" s="20"/>
    </row>
    <row r="390" customFormat="false" ht="20.25" hidden="false" customHeight="true" outlineLevel="0" collapsed="false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20"/>
      <c r="AB390" s="20"/>
      <c r="AC390" s="20"/>
    </row>
    <row r="391" customFormat="false" ht="20.25" hidden="false" customHeight="true" outlineLevel="0" collapsed="false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20"/>
      <c r="AB391" s="20"/>
      <c r="AC391" s="20"/>
    </row>
    <row r="392" customFormat="false" ht="20.25" hidden="false" customHeight="true" outlineLevel="0" collapsed="false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20"/>
      <c r="AB392" s="20"/>
      <c r="AC392" s="20"/>
    </row>
    <row r="393" customFormat="false" ht="20.25" hidden="false" customHeight="true" outlineLevel="0" collapsed="false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20"/>
      <c r="AB393" s="20"/>
      <c r="AC393" s="20"/>
    </row>
    <row r="394" customFormat="false" ht="20.25" hidden="false" customHeight="true" outlineLevel="0" collapsed="false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20"/>
      <c r="AB394" s="20"/>
      <c r="AC394" s="20"/>
    </row>
    <row r="395" customFormat="false" ht="20.25" hidden="false" customHeight="true" outlineLevel="0" collapsed="false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20"/>
      <c r="AB395" s="20"/>
      <c r="AC395" s="20"/>
    </row>
    <row r="396" customFormat="false" ht="20.25" hidden="false" customHeight="true" outlineLevel="0" collapsed="false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20"/>
      <c r="AB396" s="20"/>
      <c r="AC396" s="20"/>
    </row>
    <row r="397" customFormat="false" ht="20.25" hidden="false" customHeight="true" outlineLevel="0" collapsed="false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20"/>
      <c r="AB397" s="20"/>
      <c r="AC397" s="20"/>
    </row>
    <row r="398" customFormat="false" ht="20.25" hidden="false" customHeight="true" outlineLevel="0" collapsed="false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20"/>
      <c r="AB398" s="20"/>
      <c r="AC398" s="20"/>
    </row>
    <row r="399" customFormat="false" ht="20.25" hidden="false" customHeight="true" outlineLevel="0" collapsed="false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20"/>
      <c r="AB399" s="20"/>
      <c r="AC399" s="20"/>
    </row>
    <row r="400" customFormat="false" ht="20.25" hidden="false" customHeight="true" outlineLevel="0" collapsed="false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20"/>
      <c r="AB400" s="20"/>
      <c r="AC400" s="20"/>
    </row>
    <row r="401" customFormat="false" ht="20.25" hidden="false" customHeight="true" outlineLevel="0" collapsed="false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20"/>
      <c r="AB401" s="20"/>
      <c r="AC401" s="20"/>
    </row>
    <row r="402" customFormat="false" ht="20.25" hidden="false" customHeight="true" outlineLevel="0" collapsed="false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20"/>
      <c r="AB402" s="20"/>
      <c r="AC402" s="20"/>
    </row>
    <row r="403" customFormat="false" ht="20.25" hidden="false" customHeight="true" outlineLevel="0" collapsed="false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20"/>
      <c r="AB403" s="20"/>
      <c r="AC403" s="20"/>
    </row>
    <row r="404" customFormat="false" ht="20.25" hidden="false" customHeight="true" outlineLevel="0" collapsed="false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20"/>
      <c r="AB404" s="20"/>
      <c r="AC404" s="20"/>
    </row>
    <row r="405" customFormat="false" ht="20.25" hidden="false" customHeight="true" outlineLevel="0" collapsed="false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20"/>
      <c r="AB405" s="20"/>
      <c r="AC405" s="20"/>
    </row>
    <row r="406" customFormat="false" ht="20.25" hidden="false" customHeight="true" outlineLevel="0" collapsed="false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20"/>
      <c r="AB406" s="20"/>
      <c r="AC406" s="20"/>
    </row>
    <row r="407" customFormat="false" ht="20.25" hidden="false" customHeight="true" outlineLevel="0" collapsed="false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20"/>
      <c r="AB407" s="20"/>
      <c r="AC407" s="20"/>
    </row>
    <row r="408" customFormat="false" ht="20.25" hidden="false" customHeight="true" outlineLevel="0" collapsed="false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20"/>
      <c r="AB408" s="20"/>
      <c r="AC408" s="20"/>
    </row>
    <row r="409" customFormat="false" ht="20.25" hidden="false" customHeight="true" outlineLevel="0" collapsed="false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20"/>
      <c r="AB409" s="20"/>
      <c r="AC409" s="20"/>
    </row>
    <row r="410" customFormat="false" ht="20.25" hidden="false" customHeight="true" outlineLevel="0" collapsed="false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20"/>
      <c r="AB410" s="20"/>
      <c r="AC410" s="20"/>
    </row>
    <row r="411" customFormat="false" ht="20.25" hidden="false" customHeight="true" outlineLevel="0" collapsed="false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20"/>
      <c r="AB411" s="20"/>
      <c r="AC411" s="20"/>
    </row>
    <row r="412" customFormat="false" ht="20.25" hidden="false" customHeight="true" outlineLevel="0" collapsed="false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20"/>
      <c r="AB412" s="20"/>
      <c r="AC412" s="20"/>
    </row>
    <row r="413" customFormat="false" ht="20.25" hidden="false" customHeight="true" outlineLevel="0" collapsed="false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20"/>
      <c r="AB413" s="20"/>
      <c r="AC413" s="20"/>
    </row>
    <row r="414" customFormat="false" ht="20.25" hidden="false" customHeight="true" outlineLevel="0" collapsed="false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20"/>
      <c r="AB414" s="20"/>
      <c r="AC414" s="20"/>
    </row>
    <row r="415" customFormat="false" ht="20.25" hidden="false" customHeight="true" outlineLevel="0" collapsed="false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20"/>
      <c r="AB415" s="20"/>
      <c r="AC415" s="20"/>
    </row>
    <row r="416" customFormat="false" ht="20.25" hidden="false" customHeight="true" outlineLevel="0" collapsed="false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20"/>
      <c r="AB416" s="20"/>
      <c r="AC416" s="20"/>
    </row>
    <row r="417" customFormat="false" ht="20.25" hidden="false" customHeight="true" outlineLevel="0" collapsed="false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20"/>
      <c r="AB417" s="20"/>
      <c r="AC417" s="20"/>
    </row>
    <row r="418" customFormat="false" ht="20.25" hidden="false" customHeight="true" outlineLevel="0" collapsed="false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20"/>
      <c r="AB418" s="20"/>
      <c r="AC418" s="20"/>
    </row>
    <row r="419" customFormat="false" ht="20.25" hidden="false" customHeight="true" outlineLevel="0" collapsed="false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20"/>
      <c r="AB419" s="20"/>
      <c r="AC419" s="20"/>
    </row>
    <row r="420" customFormat="false" ht="20.25" hidden="false" customHeight="true" outlineLevel="0" collapsed="false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20"/>
      <c r="AB420" s="20"/>
      <c r="AC420" s="20"/>
    </row>
    <row r="421" customFormat="false" ht="20.25" hidden="false" customHeight="true" outlineLevel="0" collapsed="false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20"/>
      <c r="AB421" s="20"/>
      <c r="AC421" s="20"/>
    </row>
    <row r="422" customFormat="false" ht="20.25" hidden="false" customHeight="true" outlineLevel="0" collapsed="false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20"/>
      <c r="AB422" s="20"/>
      <c r="AC422" s="20"/>
    </row>
    <row r="423" customFormat="false" ht="20.25" hidden="false" customHeight="true" outlineLevel="0" collapsed="false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20"/>
      <c r="AB423" s="20"/>
      <c r="AC423" s="20"/>
    </row>
    <row r="424" customFormat="false" ht="20.25" hidden="false" customHeight="true" outlineLevel="0" collapsed="false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20"/>
      <c r="AB424" s="20"/>
      <c r="AC424" s="20"/>
    </row>
    <row r="425" customFormat="false" ht="20.25" hidden="false" customHeight="true" outlineLevel="0" collapsed="false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20"/>
      <c r="AB425" s="20"/>
      <c r="AC425" s="20"/>
    </row>
    <row r="426" customFormat="false" ht="20.25" hidden="false" customHeight="true" outlineLevel="0" collapsed="false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20"/>
      <c r="AB426" s="20"/>
      <c r="AC426" s="20"/>
    </row>
    <row r="427" customFormat="false" ht="20.25" hidden="false" customHeight="true" outlineLevel="0" collapsed="false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20"/>
      <c r="AB427" s="20"/>
      <c r="AC427" s="20"/>
    </row>
    <row r="428" customFormat="false" ht="20.25" hidden="false" customHeight="true" outlineLevel="0" collapsed="false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20"/>
      <c r="AB428" s="20"/>
      <c r="AC428" s="20"/>
    </row>
    <row r="429" customFormat="false" ht="20.25" hidden="false" customHeight="true" outlineLevel="0" collapsed="false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20"/>
      <c r="AB429" s="20"/>
      <c r="AC429" s="20"/>
    </row>
    <row r="430" customFormat="false" ht="20.25" hidden="false" customHeight="true" outlineLevel="0" collapsed="false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20"/>
      <c r="AB430" s="20"/>
      <c r="AC430" s="20"/>
    </row>
    <row r="431" customFormat="false" ht="20.25" hidden="false" customHeight="true" outlineLevel="0" collapsed="false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20"/>
      <c r="AB431" s="20"/>
      <c r="AC431" s="20"/>
    </row>
    <row r="432" customFormat="false" ht="20.25" hidden="false" customHeight="true" outlineLevel="0" collapsed="false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20"/>
      <c r="AB432" s="20"/>
      <c r="AC432" s="20"/>
    </row>
    <row r="433" customFormat="false" ht="20.25" hidden="false" customHeight="true" outlineLevel="0" collapsed="false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20"/>
      <c r="AB433" s="20"/>
      <c r="AC433" s="20"/>
    </row>
    <row r="434" customFormat="false" ht="20.25" hidden="false" customHeight="true" outlineLevel="0" collapsed="false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20"/>
      <c r="AB434" s="20"/>
      <c r="AC434" s="20"/>
    </row>
    <row r="435" customFormat="false" ht="20.25" hidden="false" customHeight="true" outlineLevel="0" collapsed="false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20"/>
      <c r="AB435" s="20"/>
      <c r="AC435" s="20"/>
    </row>
    <row r="436" customFormat="false" ht="20.25" hidden="false" customHeight="true" outlineLevel="0" collapsed="false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20"/>
      <c r="AB436" s="20"/>
      <c r="AC436" s="20"/>
    </row>
    <row r="437" customFormat="false" ht="20.25" hidden="false" customHeight="true" outlineLevel="0" collapsed="false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20"/>
      <c r="AB437" s="20"/>
      <c r="AC437" s="20"/>
    </row>
    <row r="438" customFormat="false" ht="20.25" hidden="false" customHeight="true" outlineLevel="0" collapsed="false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20"/>
      <c r="AB438" s="20"/>
      <c r="AC438" s="20"/>
    </row>
    <row r="439" customFormat="false" ht="20.25" hidden="false" customHeight="true" outlineLevel="0" collapsed="false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20"/>
      <c r="AB439" s="20"/>
      <c r="AC439" s="20"/>
    </row>
    <row r="440" customFormat="false" ht="20.25" hidden="false" customHeight="true" outlineLevel="0" collapsed="false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20"/>
      <c r="AB440" s="20"/>
      <c r="AC440" s="20"/>
    </row>
    <row r="441" customFormat="false" ht="20.25" hidden="false" customHeight="true" outlineLevel="0" collapsed="false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20"/>
      <c r="AB441" s="20"/>
      <c r="AC441" s="20"/>
    </row>
    <row r="442" customFormat="false" ht="20.25" hidden="false" customHeight="true" outlineLevel="0" collapsed="false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20"/>
      <c r="AB442" s="20"/>
      <c r="AC442" s="20"/>
    </row>
    <row r="443" customFormat="false" ht="20.25" hidden="false" customHeight="true" outlineLevel="0" collapsed="false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20"/>
      <c r="AB443" s="20"/>
      <c r="AC443" s="20"/>
    </row>
    <row r="444" customFormat="false" ht="20.25" hidden="false" customHeight="true" outlineLevel="0" collapsed="false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20"/>
      <c r="AB444" s="20"/>
      <c r="AC444" s="20"/>
    </row>
    <row r="445" customFormat="false" ht="20.25" hidden="false" customHeight="true" outlineLevel="0" collapsed="false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20"/>
      <c r="AB445" s="20"/>
      <c r="AC445" s="20"/>
    </row>
    <row r="446" customFormat="false" ht="20.25" hidden="false" customHeight="true" outlineLevel="0" collapsed="false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20"/>
      <c r="AB446" s="20"/>
      <c r="AC446" s="20"/>
    </row>
    <row r="447" customFormat="false" ht="20.25" hidden="false" customHeight="true" outlineLevel="0" collapsed="false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20"/>
      <c r="AB447" s="20"/>
      <c r="AC447" s="20"/>
    </row>
    <row r="448" customFormat="false" ht="20.25" hidden="false" customHeight="true" outlineLevel="0" collapsed="false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20"/>
      <c r="AB448" s="20"/>
      <c r="AC448" s="20"/>
    </row>
    <row r="449" customFormat="false" ht="20.25" hidden="false" customHeight="true" outlineLevel="0" collapsed="false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20"/>
      <c r="AB449" s="20"/>
      <c r="AC449" s="20"/>
    </row>
    <row r="450" customFormat="false" ht="20.25" hidden="false" customHeight="true" outlineLevel="0" collapsed="false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20"/>
      <c r="AB450" s="20"/>
      <c r="AC450" s="20"/>
    </row>
    <row r="451" customFormat="false" ht="20.25" hidden="false" customHeight="true" outlineLevel="0" collapsed="false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20"/>
      <c r="AB451" s="20"/>
      <c r="AC451" s="20"/>
    </row>
    <row r="452" customFormat="false" ht="20.25" hidden="false" customHeight="true" outlineLevel="0" collapsed="false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20"/>
      <c r="AB452" s="20"/>
      <c r="AC452" s="20"/>
    </row>
    <row r="453" customFormat="false" ht="20.25" hidden="false" customHeight="true" outlineLevel="0" collapsed="false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20"/>
      <c r="AB453" s="20"/>
      <c r="AC453" s="20"/>
    </row>
    <row r="454" customFormat="false" ht="20.25" hidden="false" customHeight="true" outlineLevel="0" collapsed="false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20"/>
      <c r="AB454" s="20"/>
      <c r="AC454" s="20"/>
    </row>
    <row r="455" customFormat="false" ht="20.25" hidden="false" customHeight="true" outlineLevel="0" collapsed="false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20"/>
      <c r="AB455" s="20"/>
      <c r="AC455" s="20"/>
    </row>
    <row r="456" customFormat="false" ht="20.25" hidden="false" customHeight="true" outlineLevel="0" collapsed="false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20"/>
      <c r="AB456" s="20"/>
      <c r="AC456" s="20"/>
    </row>
    <row r="457" customFormat="false" ht="20.25" hidden="false" customHeight="true" outlineLevel="0" collapsed="false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20"/>
      <c r="AB457" s="20"/>
      <c r="AC457" s="20"/>
    </row>
    <row r="458" customFormat="false" ht="20.25" hidden="false" customHeight="true" outlineLevel="0" collapsed="false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20"/>
      <c r="AB458" s="20"/>
      <c r="AC458" s="20"/>
    </row>
    <row r="459" customFormat="false" ht="20.25" hidden="false" customHeight="true" outlineLevel="0" collapsed="false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20"/>
      <c r="AB459" s="20"/>
      <c r="AC459" s="20"/>
    </row>
    <row r="460" customFormat="false" ht="20.25" hidden="false" customHeight="true" outlineLevel="0" collapsed="false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20"/>
      <c r="AB460" s="20"/>
      <c r="AC460" s="20"/>
    </row>
    <row r="461" customFormat="false" ht="20.25" hidden="false" customHeight="true" outlineLevel="0" collapsed="false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20"/>
      <c r="AB461" s="20"/>
      <c r="AC461" s="20"/>
    </row>
    <row r="462" customFormat="false" ht="20.25" hidden="false" customHeight="true" outlineLevel="0" collapsed="false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20"/>
      <c r="AB462" s="20"/>
      <c r="AC462" s="20"/>
    </row>
    <row r="463" customFormat="false" ht="20.25" hidden="false" customHeight="true" outlineLevel="0" collapsed="false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20"/>
      <c r="AB463" s="20"/>
      <c r="AC463" s="20"/>
    </row>
    <row r="464" customFormat="false" ht="20.25" hidden="false" customHeight="true" outlineLevel="0" collapsed="false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20"/>
      <c r="AB464" s="20"/>
      <c r="AC464" s="20"/>
    </row>
    <row r="465" customFormat="false" ht="20.25" hidden="false" customHeight="true" outlineLevel="0" collapsed="false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20"/>
      <c r="AB465" s="20"/>
      <c r="AC465" s="20"/>
    </row>
    <row r="466" customFormat="false" ht="20.25" hidden="false" customHeight="true" outlineLevel="0" collapsed="false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20"/>
      <c r="AB466" s="20"/>
      <c r="AC466" s="20"/>
    </row>
    <row r="467" customFormat="false" ht="20.25" hidden="false" customHeight="true" outlineLevel="0" collapsed="false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20"/>
      <c r="AB467" s="20"/>
      <c r="AC467" s="20"/>
    </row>
    <row r="468" customFormat="false" ht="20.25" hidden="false" customHeight="true" outlineLevel="0" collapsed="false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20"/>
      <c r="AB468" s="20"/>
      <c r="AC468" s="20"/>
    </row>
    <row r="469" customFormat="false" ht="20.25" hidden="false" customHeight="true" outlineLevel="0" collapsed="false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20"/>
      <c r="AB469" s="20"/>
      <c r="AC469" s="20"/>
    </row>
    <row r="470" customFormat="false" ht="20.25" hidden="false" customHeight="true" outlineLevel="0" collapsed="false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20"/>
      <c r="AB470" s="20"/>
      <c r="AC470" s="20"/>
    </row>
    <row r="471" customFormat="false" ht="20.25" hidden="false" customHeight="true" outlineLevel="0" collapsed="false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20"/>
      <c r="AB471" s="20"/>
      <c r="AC471" s="20"/>
    </row>
    <row r="472" customFormat="false" ht="20.25" hidden="false" customHeight="true" outlineLevel="0" collapsed="false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20"/>
      <c r="AB472" s="20"/>
      <c r="AC472" s="20"/>
    </row>
    <row r="473" customFormat="false" ht="20.25" hidden="false" customHeight="true" outlineLevel="0" collapsed="false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20"/>
      <c r="AB473" s="20"/>
      <c r="AC473" s="20"/>
    </row>
    <row r="474" customFormat="false" ht="20.25" hidden="false" customHeight="true" outlineLevel="0" collapsed="false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20"/>
      <c r="AB474" s="20"/>
      <c r="AC474" s="20"/>
    </row>
    <row r="475" customFormat="false" ht="20.25" hidden="false" customHeight="true" outlineLevel="0" collapsed="false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20"/>
      <c r="AB475" s="20"/>
      <c r="AC475" s="20"/>
    </row>
    <row r="476" customFormat="false" ht="20.25" hidden="false" customHeight="true" outlineLevel="0" collapsed="false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20"/>
      <c r="AB476" s="20"/>
      <c r="AC476" s="20"/>
    </row>
    <row r="477" customFormat="false" ht="20.25" hidden="false" customHeight="true" outlineLevel="0" collapsed="false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20"/>
      <c r="AB477" s="20"/>
      <c r="AC477" s="20"/>
    </row>
    <row r="478" customFormat="false" ht="20.25" hidden="false" customHeight="true" outlineLevel="0" collapsed="false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20"/>
      <c r="AB478" s="20"/>
      <c r="AC478" s="20"/>
    </row>
    <row r="479" customFormat="false" ht="20.25" hidden="false" customHeight="true" outlineLevel="0" collapsed="false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20"/>
      <c r="AB479" s="20"/>
      <c r="AC479" s="20"/>
    </row>
    <row r="480" customFormat="false" ht="20.25" hidden="false" customHeight="true" outlineLevel="0" collapsed="false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20"/>
      <c r="AB480" s="20"/>
      <c r="AC480" s="20"/>
    </row>
    <row r="481" customFormat="false" ht="20.25" hidden="false" customHeight="true" outlineLevel="0" collapsed="false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20"/>
      <c r="AB481" s="20"/>
      <c r="AC481" s="20"/>
    </row>
    <row r="482" customFormat="false" ht="20.25" hidden="false" customHeight="true" outlineLevel="0" collapsed="false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20"/>
      <c r="AB482" s="20"/>
      <c r="AC482" s="20"/>
    </row>
    <row r="483" customFormat="false" ht="20.25" hidden="false" customHeight="true" outlineLevel="0" collapsed="false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20"/>
      <c r="AB483" s="20"/>
      <c r="AC483" s="20"/>
    </row>
    <row r="484" customFormat="false" ht="20.25" hidden="false" customHeight="true" outlineLevel="0" collapsed="false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20"/>
      <c r="AB484" s="20"/>
      <c r="AC484" s="20"/>
    </row>
    <row r="485" customFormat="false" ht="20.25" hidden="false" customHeight="true" outlineLevel="0" collapsed="false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20"/>
      <c r="AB485" s="20"/>
      <c r="AC485" s="20"/>
    </row>
    <row r="486" customFormat="false" ht="20.25" hidden="false" customHeight="true" outlineLevel="0" collapsed="false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20"/>
      <c r="AB486" s="20"/>
      <c r="AC486" s="20"/>
    </row>
    <row r="487" customFormat="false" ht="20.25" hidden="false" customHeight="true" outlineLevel="0" collapsed="false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20"/>
      <c r="AB487" s="20"/>
      <c r="AC487" s="20"/>
    </row>
    <row r="488" customFormat="false" ht="20.25" hidden="false" customHeight="true" outlineLevel="0" collapsed="false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20"/>
      <c r="AB488" s="20"/>
      <c r="AC488" s="20"/>
    </row>
    <row r="489" customFormat="false" ht="20.25" hidden="false" customHeight="true" outlineLevel="0" collapsed="false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20"/>
      <c r="AB489" s="20"/>
      <c r="AC489" s="20"/>
    </row>
    <row r="490" customFormat="false" ht="20.25" hidden="false" customHeight="true" outlineLevel="0" collapsed="false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20"/>
      <c r="AB490" s="20"/>
      <c r="AC490" s="20"/>
    </row>
    <row r="491" customFormat="false" ht="20.25" hidden="false" customHeight="true" outlineLevel="0" collapsed="false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20"/>
      <c r="AB491" s="20"/>
      <c r="AC491" s="20"/>
    </row>
    <row r="492" customFormat="false" ht="20.25" hidden="false" customHeight="true" outlineLevel="0" collapsed="false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20"/>
      <c r="AB492" s="20"/>
      <c r="AC492" s="20"/>
    </row>
    <row r="493" customFormat="false" ht="20.25" hidden="false" customHeight="true" outlineLevel="0" collapsed="false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20"/>
      <c r="AB493" s="20"/>
      <c r="AC493" s="20"/>
    </row>
    <row r="494" customFormat="false" ht="20.25" hidden="false" customHeight="true" outlineLevel="0" collapsed="false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20"/>
      <c r="AB494" s="20"/>
      <c r="AC494" s="20"/>
    </row>
    <row r="495" customFormat="false" ht="20.25" hidden="false" customHeight="true" outlineLevel="0" collapsed="false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20"/>
      <c r="AB495" s="20"/>
      <c r="AC495" s="20"/>
    </row>
    <row r="496" customFormat="false" ht="20.25" hidden="false" customHeight="true" outlineLevel="0" collapsed="false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20"/>
      <c r="AB496" s="20"/>
      <c r="AC496" s="20"/>
    </row>
    <row r="497" customFormat="false" ht="20.25" hidden="false" customHeight="true" outlineLevel="0" collapsed="false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20"/>
      <c r="AB497" s="20"/>
      <c r="AC497" s="20"/>
    </row>
    <row r="498" customFormat="false" ht="20.25" hidden="false" customHeight="true" outlineLevel="0" collapsed="false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20"/>
      <c r="AB498" s="20"/>
      <c r="AC498" s="20"/>
    </row>
    <row r="499" customFormat="false" ht="20.25" hidden="false" customHeight="true" outlineLevel="0" collapsed="false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20"/>
      <c r="AB499" s="20"/>
      <c r="AC499" s="20"/>
    </row>
    <row r="500" customFormat="false" ht="20.25" hidden="false" customHeight="true" outlineLevel="0" collapsed="false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20"/>
      <c r="AB500" s="20"/>
      <c r="AC500" s="20"/>
    </row>
    <row r="501" customFormat="false" ht="20.25" hidden="false" customHeight="true" outlineLevel="0" collapsed="false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20"/>
      <c r="AB501" s="20"/>
      <c r="AC501" s="20"/>
    </row>
    <row r="502" customFormat="false" ht="20.25" hidden="false" customHeight="true" outlineLevel="0" collapsed="false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20"/>
      <c r="AB502" s="20"/>
      <c r="AC502" s="20"/>
    </row>
    <row r="503" customFormat="false" ht="20.25" hidden="false" customHeight="true" outlineLevel="0" collapsed="false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20"/>
      <c r="AB503" s="20"/>
      <c r="AC503" s="20"/>
    </row>
    <row r="504" customFormat="false" ht="20.25" hidden="false" customHeight="true" outlineLevel="0" collapsed="false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20"/>
      <c r="AB504" s="20"/>
      <c r="AC504" s="20"/>
    </row>
    <row r="505" customFormat="false" ht="20.25" hidden="false" customHeight="true" outlineLevel="0" collapsed="false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20"/>
      <c r="AB505" s="20"/>
      <c r="AC505" s="20"/>
    </row>
    <row r="506" customFormat="false" ht="20.25" hidden="false" customHeight="true" outlineLevel="0" collapsed="false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20"/>
      <c r="AB506" s="20"/>
      <c r="AC506" s="20"/>
    </row>
    <row r="507" customFormat="false" ht="20.25" hidden="false" customHeight="true" outlineLevel="0" collapsed="false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20"/>
      <c r="AB507" s="20"/>
      <c r="AC507" s="20"/>
    </row>
    <row r="508" customFormat="false" ht="20.25" hidden="false" customHeight="true" outlineLevel="0" collapsed="false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20"/>
      <c r="AB508" s="20"/>
      <c r="AC508" s="20"/>
    </row>
    <row r="509" customFormat="false" ht="20.25" hidden="false" customHeight="true" outlineLevel="0" collapsed="false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20"/>
      <c r="AB509" s="20"/>
      <c r="AC509" s="20"/>
    </row>
    <row r="510" customFormat="false" ht="20.25" hidden="false" customHeight="true" outlineLevel="0" collapsed="false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20"/>
      <c r="AB510" s="20"/>
      <c r="AC510" s="20"/>
    </row>
    <row r="511" customFormat="false" ht="20.25" hidden="false" customHeight="true" outlineLevel="0" collapsed="false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20"/>
      <c r="AB511" s="20"/>
      <c r="AC511" s="20"/>
    </row>
    <row r="512" customFormat="false" ht="20.25" hidden="false" customHeight="true" outlineLevel="0" collapsed="false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20"/>
      <c r="AB512" s="20"/>
      <c r="AC512" s="20"/>
    </row>
    <row r="513" customFormat="false" ht="20.25" hidden="false" customHeight="true" outlineLevel="0" collapsed="false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20"/>
      <c r="AB513" s="20"/>
      <c r="AC513" s="20"/>
    </row>
    <row r="514" customFormat="false" ht="20.25" hidden="false" customHeight="true" outlineLevel="0" collapsed="false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20"/>
      <c r="AB514" s="20"/>
      <c r="AC514" s="20"/>
    </row>
    <row r="515" customFormat="false" ht="20.25" hidden="false" customHeight="true" outlineLevel="0" collapsed="false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20"/>
      <c r="AB515" s="20"/>
      <c r="AC515" s="20"/>
    </row>
    <row r="516" customFormat="false" ht="20.25" hidden="false" customHeight="true" outlineLevel="0" collapsed="false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20"/>
      <c r="AB516" s="20"/>
      <c r="AC516" s="20"/>
    </row>
    <row r="517" customFormat="false" ht="20.25" hidden="false" customHeight="true" outlineLevel="0" collapsed="false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20"/>
      <c r="AB517" s="20"/>
      <c r="AC517" s="20"/>
    </row>
    <row r="518" customFormat="false" ht="20.25" hidden="false" customHeight="true" outlineLevel="0" collapsed="false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20"/>
      <c r="AB518" s="20"/>
      <c r="AC518" s="20"/>
    </row>
    <row r="519" customFormat="false" ht="20.25" hidden="false" customHeight="true" outlineLevel="0" collapsed="false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20"/>
      <c r="AB519" s="20"/>
      <c r="AC519" s="20"/>
    </row>
    <row r="520" customFormat="false" ht="20.25" hidden="false" customHeight="true" outlineLevel="0" collapsed="false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20"/>
      <c r="AB520" s="20"/>
      <c r="AC520" s="20"/>
    </row>
    <row r="521" customFormat="false" ht="20.25" hidden="false" customHeight="true" outlineLevel="0" collapsed="false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20"/>
      <c r="AB521" s="20"/>
      <c r="AC521" s="20"/>
    </row>
    <row r="522" customFormat="false" ht="20.25" hidden="false" customHeight="true" outlineLevel="0" collapsed="false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20"/>
      <c r="AB522" s="20"/>
      <c r="AC522" s="20"/>
    </row>
    <row r="523" customFormat="false" ht="20.25" hidden="false" customHeight="true" outlineLevel="0" collapsed="false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20"/>
      <c r="AB523" s="20"/>
      <c r="AC523" s="20"/>
    </row>
    <row r="524" customFormat="false" ht="20.25" hidden="false" customHeight="true" outlineLevel="0" collapsed="false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20"/>
      <c r="AB524" s="20"/>
      <c r="AC524" s="20"/>
    </row>
    <row r="525" customFormat="false" ht="20.25" hidden="false" customHeight="true" outlineLevel="0" collapsed="false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20"/>
      <c r="AB525" s="20"/>
      <c r="AC525" s="20"/>
    </row>
    <row r="526" customFormat="false" ht="20.25" hidden="false" customHeight="true" outlineLevel="0" collapsed="false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20"/>
      <c r="AB526" s="20"/>
      <c r="AC526" s="20"/>
    </row>
    <row r="527" customFormat="false" ht="20.25" hidden="false" customHeight="true" outlineLevel="0" collapsed="false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20"/>
      <c r="AB527" s="20"/>
      <c r="AC527" s="20"/>
    </row>
    <row r="528" customFormat="false" ht="20.25" hidden="false" customHeight="true" outlineLevel="0" collapsed="false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20"/>
      <c r="AB528" s="20"/>
      <c r="AC528" s="20"/>
    </row>
    <row r="529" customFormat="false" ht="20.25" hidden="false" customHeight="true" outlineLevel="0" collapsed="false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20"/>
      <c r="AB529" s="20"/>
      <c r="AC529" s="20"/>
    </row>
    <row r="530" customFormat="false" ht="20.25" hidden="false" customHeight="true" outlineLevel="0" collapsed="false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20"/>
      <c r="AB530" s="20"/>
      <c r="AC530" s="20"/>
    </row>
    <row r="531" customFormat="false" ht="20.25" hidden="false" customHeight="true" outlineLevel="0" collapsed="false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20"/>
      <c r="AB531" s="20"/>
      <c r="AC531" s="20"/>
    </row>
    <row r="532" customFormat="false" ht="20.25" hidden="false" customHeight="true" outlineLevel="0" collapsed="false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20"/>
      <c r="AB532" s="20"/>
      <c r="AC532" s="20"/>
    </row>
    <row r="533" customFormat="false" ht="20.25" hidden="false" customHeight="true" outlineLevel="0" collapsed="false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20"/>
      <c r="AB533" s="20"/>
      <c r="AC533" s="20"/>
    </row>
    <row r="534" customFormat="false" ht="20.25" hidden="false" customHeight="true" outlineLevel="0" collapsed="false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20"/>
      <c r="AB534" s="20"/>
      <c r="AC534" s="20"/>
    </row>
    <row r="535" customFormat="false" ht="20.25" hidden="false" customHeight="true" outlineLevel="0" collapsed="false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20"/>
      <c r="AB535" s="20"/>
      <c r="AC535" s="20"/>
    </row>
    <row r="536" customFormat="false" ht="20.25" hidden="false" customHeight="true" outlineLevel="0" collapsed="false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20"/>
      <c r="AB536" s="20"/>
      <c r="AC536" s="20"/>
    </row>
    <row r="537" customFormat="false" ht="20.25" hidden="false" customHeight="true" outlineLevel="0" collapsed="false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20"/>
      <c r="AB537" s="20"/>
      <c r="AC537" s="20"/>
    </row>
    <row r="538" customFormat="false" ht="20.25" hidden="false" customHeight="true" outlineLevel="0" collapsed="false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20"/>
      <c r="AB538" s="20"/>
      <c r="AC538" s="20"/>
    </row>
    <row r="539" customFormat="false" ht="20.25" hidden="false" customHeight="true" outlineLevel="0" collapsed="false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20"/>
      <c r="AB539" s="20"/>
      <c r="AC539" s="20"/>
    </row>
    <row r="540" customFormat="false" ht="20.25" hidden="false" customHeight="true" outlineLevel="0" collapsed="false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20"/>
      <c r="AB540" s="20"/>
      <c r="AC540" s="20"/>
    </row>
    <row r="541" customFormat="false" ht="20.25" hidden="false" customHeight="true" outlineLevel="0" collapsed="false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20"/>
      <c r="AB541" s="20"/>
      <c r="AC541" s="20"/>
    </row>
    <row r="542" customFormat="false" ht="20.25" hidden="false" customHeight="true" outlineLevel="0" collapsed="false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20"/>
      <c r="AB542" s="20"/>
      <c r="AC542" s="20"/>
    </row>
    <row r="543" customFormat="false" ht="20.25" hidden="false" customHeight="true" outlineLevel="0" collapsed="false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20"/>
      <c r="AB543" s="20"/>
      <c r="AC543" s="20"/>
    </row>
    <row r="544" customFormat="false" ht="20.25" hidden="false" customHeight="true" outlineLevel="0" collapsed="false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20"/>
      <c r="AB544" s="20"/>
      <c r="AC544" s="20"/>
    </row>
    <row r="545" customFormat="false" ht="20.25" hidden="false" customHeight="true" outlineLevel="0" collapsed="false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20"/>
      <c r="AB545" s="20"/>
      <c r="AC545" s="20"/>
    </row>
    <row r="546" customFormat="false" ht="20.25" hidden="false" customHeight="true" outlineLevel="0" collapsed="false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20"/>
      <c r="AB546" s="20"/>
      <c r="AC546" s="20"/>
    </row>
    <row r="547" customFormat="false" ht="20.25" hidden="false" customHeight="true" outlineLevel="0" collapsed="false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20"/>
      <c r="AB547" s="20"/>
      <c r="AC547" s="20"/>
    </row>
    <row r="548" customFormat="false" ht="20.25" hidden="false" customHeight="true" outlineLevel="0" collapsed="false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20"/>
      <c r="AB548" s="20"/>
      <c r="AC548" s="20"/>
    </row>
    <row r="549" customFormat="false" ht="20.25" hidden="false" customHeight="true" outlineLevel="0" collapsed="false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20"/>
      <c r="AB549" s="20"/>
      <c r="AC549" s="20"/>
    </row>
    <row r="550" customFormat="false" ht="20.25" hidden="false" customHeight="true" outlineLevel="0" collapsed="false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20"/>
      <c r="AB550" s="20"/>
      <c r="AC550" s="20"/>
    </row>
    <row r="551" customFormat="false" ht="20.25" hidden="false" customHeight="true" outlineLevel="0" collapsed="false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20"/>
      <c r="AB551" s="20"/>
      <c r="AC551" s="20"/>
    </row>
    <row r="552" customFormat="false" ht="20.25" hidden="false" customHeight="true" outlineLevel="0" collapsed="false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20"/>
      <c r="AB552" s="20"/>
      <c r="AC552" s="20"/>
    </row>
    <row r="553" customFormat="false" ht="20.25" hidden="false" customHeight="true" outlineLevel="0" collapsed="false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20"/>
      <c r="AB553" s="20"/>
      <c r="AC553" s="20"/>
    </row>
    <row r="554" customFormat="false" ht="20.25" hidden="false" customHeight="true" outlineLevel="0" collapsed="false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20"/>
      <c r="AB554" s="20"/>
      <c r="AC554" s="20"/>
    </row>
    <row r="555" customFormat="false" ht="20.25" hidden="false" customHeight="true" outlineLevel="0" collapsed="false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20"/>
      <c r="AB555" s="20"/>
      <c r="AC555" s="20"/>
    </row>
    <row r="556" customFormat="false" ht="20.25" hidden="false" customHeight="true" outlineLevel="0" collapsed="false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20"/>
      <c r="AB556" s="20"/>
      <c r="AC556" s="20"/>
    </row>
    <row r="557" customFormat="false" ht="20.25" hidden="false" customHeight="true" outlineLevel="0" collapsed="false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20"/>
      <c r="AB557" s="20"/>
      <c r="AC557" s="20"/>
    </row>
    <row r="558" customFormat="false" ht="20.25" hidden="false" customHeight="true" outlineLevel="0" collapsed="false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20"/>
      <c r="AB558" s="20"/>
      <c r="AC558" s="20"/>
    </row>
    <row r="559" customFormat="false" ht="20.25" hidden="false" customHeight="true" outlineLevel="0" collapsed="false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20"/>
      <c r="AB559" s="20"/>
      <c r="AC559" s="20"/>
    </row>
    <row r="560" customFormat="false" ht="20.25" hidden="false" customHeight="true" outlineLevel="0" collapsed="false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20"/>
      <c r="AB560" s="20"/>
      <c r="AC560" s="20"/>
    </row>
    <row r="561" customFormat="false" ht="20.25" hidden="false" customHeight="true" outlineLevel="0" collapsed="false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20"/>
      <c r="AB561" s="20"/>
      <c r="AC561" s="20"/>
    </row>
    <row r="562" customFormat="false" ht="20.25" hidden="false" customHeight="true" outlineLevel="0" collapsed="false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20"/>
      <c r="AB562" s="20"/>
      <c r="AC562" s="20"/>
    </row>
    <row r="563" customFormat="false" ht="20.25" hidden="false" customHeight="true" outlineLevel="0" collapsed="false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20"/>
      <c r="AB563" s="20"/>
      <c r="AC563" s="20"/>
    </row>
    <row r="564" customFormat="false" ht="20.25" hidden="false" customHeight="true" outlineLevel="0" collapsed="false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20"/>
      <c r="AB564" s="20"/>
      <c r="AC564" s="20"/>
    </row>
    <row r="565" customFormat="false" ht="20.25" hidden="false" customHeight="true" outlineLevel="0" collapsed="false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20"/>
      <c r="AB565" s="20"/>
      <c r="AC565" s="20"/>
    </row>
    <row r="566" customFormat="false" ht="20.25" hidden="false" customHeight="true" outlineLevel="0" collapsed="false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20"/>
      <c r="AB566" s="20"/>
      <c r="AC566" s="20"/>
    </row>
    <row r="567" customFormat="false" ht="20.25" hidden="false" customHeight="true" outlineLevel="0" collapsed="false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20"/>
      <c r="AB567" s="20"/>
      <c r="AC567" s="20"/>
    </row>
    <row r="568" customFormat="false" ht="20.25" hidden="false" customHeight="true" outlineLevel="0" collapsed="false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20"/>
      <c r="AB568" s="20"/>
      <c r="AC568" s="20"/>
    </row>
    <row r="569" customFormat="false" ht="20.25" hidden="false" customHeight="true" outlineLevel="0" collapsed="false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20"/>
      <c r="AB569" s="20"/>
      <c r="AC569" s="20"/>
    </row>
    <row r="570" customFormat="false" ht="20.25" hidden="false" customHeight="true" outlineLevel="0" collapsed="false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20"/>
      <c r="AB570" s="20"/>
      <c r="AC570" s="20"/>
    </row>
    <row r="571" customFormat="false" ht="20.25" hidden="false" customHeight="true" outlineLevel="0" collapsed="false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20"/>
      <c r="AB571" s="20"/>
      <c r="AC571" s="20"/>
    </row>
    <row r="572" customFormat="false" ht="20.25" hidden="false" customHeight="true" outlineLevel="0" collapsed="false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20"/>
      <c r="AB572" s="20"/>
      <c r="AC572" s="20"/>
    </row>
    <row r="573" customFormat="false" ht="20.25" hidden="false" customHeight="true" outlineLevel="0" collapsed="false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20"/>
      <c r="AB573" s="20"/>
      <c r="AC573" s="20"/>
    </row>
    <row r="574" customFormat="false" ht="20.25" hidden="false" customHeight="true" outlineLevel="0" collapsed="false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20"/>
      <c r="AB574" s="20"/>
      <c r="AC574" s="20"/>
    </row>
    <row r="575" customFormat="false" ht="20.25" hidden="false" customHeight="true" outlineLevel="0" collapsed="false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20"/>
      <c r="AB575" s="20"/>
      <c r="AC575" s="20"/>
    </row>
    <row r="576" customFormat="false" ht="20.25" hidden="false" customHeight="true" outlineLevel="0" collapsed="false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20"/>
      <c r="AB576" s="20"/>
      <c r="AC576" s="20"/>
    </row>
    <row r="577" customFormat="false" ht="20.25" hidden="false" customHeight="true" outlineLevel="0" collapsed="false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20"/>
      <c r="AB577" s="20"/>
      <c r="AC577" s="20"/>
    </row>
    <row r="578" customFormat="false" ht="20.25" hidden="false" customHeight="true" outlineLevel="0" collapsed="false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20"/>
      <c r="AB578" s="20"/>
      <c r="AC578" s="20"/>
    </row>
    <row r="579" customFormat="false" ht="20.25" hidden="false" customHeight="true" outlineLevel="0" collapsed="false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20"/>
      <c r="AB579" s="20"/>
      <c r="AC579" s="20"/>
    </row>
    <row r="580" customFormat="false" ht="20.25" hidden="false" customHeight="true" outlineLevel="0" collapsed="false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20"/>
      <c r="AB580" s="20"/>
      <c r="AC580" s="20"/>
    </row>
    <row r="581" customFormat="false" ht="20.25" hidden="false" customHeight="true" outlineLevel="0" collapsed="false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20"/>
      <c r="AB581" s="20"/>
      <c r="AC581" s="20"/>
    </row>
    <row r="582" customFormat="false" ht="20.25" hidden="false" customHeight="true" outlineLevel="0" collapsed="false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20"/>
      <c r="AB582" s="20"/>
      <c r="AC582" s="20"/>
    </row>
    <row r="583" customFormat="false" ht="20.25" hidden="false" customHeight="true" outlineLevel="0" collapsed="false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20"/>
      <c r="AB583" s="20"/>
      <c r="AC583" s="20"/>
    </row>
    <row r="584" customFormat="false" ht="20.25" hidden="false" customHeight="true" outlineLevel="0" collapsed="false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20"/>
      <c r="AB584" s="20"/>
      <c r="AC584" s="20"/>
    </row>
    <row r="585" customFormat="false" ht="20.25" hidden="false" customHeight="true" outlineLevel="0" collapsed="false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20"/>
      <c r="AB585" s="20"/>
      <c r="AC585" s="20"/>
    </row>
    <row r="586" customFormat="false" ht="20.25" hidden="false" customHeight="true" outlineLevel="0" collapsed="false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20"/>
      <c r="AB586" s="20"/>
      <c r="AC586" s="20"/>
    </row>
    <row r="587" customFormat="false" ht="20.25" hidden="false" customHeight="true" outlineLevel="0" collapsed="false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20"/>
      <c r="AB587" s="20"/>
      <c r="AC587" s="20"/>
    </row>
    <row r="588" customFormat="false" ht="20.25" hidden="false" customHeight="true" outlineLevel="0" collapsed="false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20"/>
      <c r="AB588" s="20"/>
      <c r="AC588" s="20"/>
    </row>
    <row r="589" customFormat="false" ht="20.25" hidden="false" customHeight="true" outlineLevel="0" collapsed="false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20"/>
      <c r="AB589" s="20"/>
      <c r="AC589" s="20"/>
    </row>
    <row r="590" customFormat="false" ht="20.25" hidden="false" customHeight="true" outlineLevel="0" collapsed="false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20"/>
      <c r="AB590" s="20"/>
      <c r="AC590" s="20"/>
    </row>
    <row r="591" customFormat="false" ht="20.25" hidden="false" customHeight="true" outlineLevel="0" collapsed="false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20"/>
      <c r="AB591" s="20"/>
      <c r="AC591" s="20"/>
    </row>
    <row r="592" customFormat="false" ht="20.25" hidden="false" customHeight="true" outlineLevel="0" collapsed="false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20"/>
      <c r="AB592" s="20"/>
      <c r="AC592" s="20"/>
    </row>
    <row r="593" customFormat="false" ht="20.25" hidden="false" customHeight="true" outlineLevel="0" collapsed="false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20"/>
      <c r="AB593" s="20"/>
      <c r="AC593" s="20"/>
    </row>
    <row r="594" customFormat="false" ht="20.25" hidden="false" customHeight="true" outlineLevel="0" collapsed="false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20"/>
      <c r="AB594" s="20"/>
      <c r="AC594" s="20"/>
    </row>
    <row r="595" customFormat="false" ht="20.25" hidden="false" customHeight="true" outlineLevel="0" collapsed="false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20"/>
      <c r="AB595" s="20"/>
      <c r="AC595" s="20"/>
    </row>
    <row r="596" customFormat="false" ht="20.25" hidden="false" customHeight="true" outlineLevel="0" collapsed="false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20"/>
      <c r="AB596" s="20"/>
      <c r="AC596" s="20"/>
    </row>
    <row r="597" customFormat="false" ht="20.25" hidden="false" customHeight="true" outlineLevel="0" collapsed="false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20"/>
      <c r="AB597" s="20"/>
      <c r="AC597" s="20"/>
    </row>
    <row r="598" customFormat="false" ht="20.25" hidden="false" customHeight="true" outlineLevel="0" collapsed="false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20"/>
      <c r="AB598" s="20"/>
      <c r="AC598" s="20"/>
    </row>
    <row r="599" customFormat="false" ht="20.25" hidden="false" customHeight="true" outlineLevel="0" collapsed="false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20"/>
      <c r="AB599" s="20"/>
      <c r="AC599" s="20"/>
    </row>
    <row r="600" customFormat="false" ht="20.25" hidden="false" customHeight="true" outlineLevel="0" collapsed="false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20"/>
      <c r="AB600" s="20"/>
      <c r="AC600" s="20"/>
    </row>
    <row r="601" customFormat="false" ht="20.25" hidden="false" customHeight="true" outlineLevel="0" collapsed="false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20"/>
      <c r="AB601" s="20"/>
      <c r="AC601" s="20"/>
    </row>
    <row r="602" customFormat="false" ht="20.25" hidden="false" customHeight="true" outlineLevel="0" collapsed="false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20"/>
      <c r="AB602" s="20"/>
      <c r="AC602" s="20"/>
    </row>
    <row r="603" customFormat="false" ht="20.25" hidden="false" customHeight="true" outlineLevel="0" collapsed="false">
      <c r="AA603" s="20"/>
      <c r="AB603" s="20"/>
      <c r="AC603" s="20"/>
    </row>
    <row r="604" customFormat="false" ht="20.25" hidden="false" customHeight="true" outlineLevel="0" collapsed="false">
      <c r="AA604" s="20"/>
      <c r="AB604" s="20"/>
      <c r="AC604" s="20"/>
    </row>
    <row r="605" customFormat="false" ht="20.25" hidden="false" customHeight="true" outlineLevel="0" collapsed="false">
      <c r="AA605" s="20"/>
      <c r="AB605" s="20"/>
      <c r="AC605" s="20"/>
    </row>
    <row r="606" customFormat="false" ht="20.25" hidden="false" customHeight="true" outlineLevel="0" collapsed="false">
      <c r="AA606" s="20"/>
      <c r="AB606" s="20"/>
      <c r="AC606" s="20"/>
    </row>
    <row r="607" customFormat="false" ht="20.25" hidden="false" customHeight="true" outlineLevel="0" collapsed="false">
      <c r="AA607" s="20"/>
      <c r="AB607" s="20"/>
      <c r="AC607" s="20"/>
    </row>
    <row r="608" customFormat="false" ht="20.25" hidden="false" customHeight="true" outlineLevel="0" collapsed="false">
      <c r="AA608" s="20"/>
      <c r="AB608" s="20"/>
      <c r="AC608" s="20"/>
    </row>
    <row r="609" customFormat="false" ht="20.25" hidden="false" customHeight="true" outlineLevel="0" collapsed="false">
      <c r="AA609" s="20"/>
      <c r="AB609" s="20"/>
      <c r="AC609" s="20"/>
    </row>
    <row r="610" customFormat="false" ht="20.25" hidden="false" customHeight="true" outlineLevel="0" collapsed="false">
      <c r="AA610" s="20"/>
      <c r="AB610" s="20"/>
      <c r="AC610" s="20"/>
    </row>
    <row r="611" customFormat="false" ht="20.25" hidden="false" customHeight="true" outlineLevel="0" collapsed="false">
      <c r="AA611" s="20"/>
      <c r="AB611" s="20"/>
      <c r="AC611" s="20"/>
    </row>
    <row r="612" customFormat="false" ht="20.25" hidden="false" customHeight="true" outlineLevel="0" collapsed="false">
      <c r="AA612" s="20"/>
      <c r="AB612" s="20"/>
      <c r="AC612" s="20"/>
    </row>
    <row r="613" customFormat="false" ht="20.25" hidden="false" customHeight="true" outlineLevel="0" collapsed="false">
      <c r="AA613" s="20"/>
      <c r="AB613" s="20"/>
      <c r="AC613" s="20"/>
    </row>
    <row r="614" customFormat="false" ht="20.25" hidden="false" customHeight="true" outlineLevel="0" collapsed="false">
      <c r="AA614" s="20"/>
      <c r="AB614" s="20"/>
      <c r="AC614" s="20"/>
    </row>
    <row r="615" customFormat="false" ht="20.25" hidden="false" customHeight="true" outlineLevel="0" collapsed="false">
      <c r="AA615" s="20"/>
      <c r="AB615" s="20"/>
      <c r="AC615" s="20"/>
    </row>
    <row r="616" customFormat="false" ht="20.25" hidden="false" customHeight="true" outlineLevel="0" collapsed="false">
      <c r="AA616" s="20"/>
      <c r="AB616" s="20"/>
      <c r="AC616" s="20"/>
    </row>
    <row r="617" customFormat="false" ht="20.25" hidden="false" customHeight="true" outlineLevel="0" collapsed="false">
      <c r="AA617" s="20"/>
      <c r="AB617" s="20"/>
      <c r="AC617" s="20"/>
    </row>
    <row r="618" customFormat="false" ht="20.25" hidden="false" customHeight="true" outlineLevel="0" collapsed="false">
      <c r="AA618" s="20"/>
      <c r="AB618" s="20"/>
      <c r="AC618" s="20"/>
    </row>
    <row r="619" customFormat="false" ht="20.25" hidden="false" customHeight="true" outlineLevel="0" collapsed="false">
      <c r="AA619" s="20"/>
      <c r="AB619" s="20"/>
      <c r="AC619" s="20"/>
    </row>
    <row r="620" customFormat="false" ht="20.25" hidden="false" customHeight="true" outlineLevel="0" collapsed="false">
      <c r="AA620" s="20"/>
      <c r="AB620" s="20"/>
      <c r="AC620" s="20"/>
    </row>
    <row r="621" customFormat="false" ht="20.25" hidden="false" customHeight="true" outlineLevel="0" collapsed="false">
      <c r="AA621" s="20"/>
      <c r="AB621" s="20"/>
      <c r="AC621" s="20"/>
    </row>
    <row r="622" customFormat="false" ht="20.25" hidden="false" customHeight="true" outlineLevel="0" collapsed="false">
      <c r="AA622" s="20"/>
      <c r="AB622" s="20"/>
      <c r="AC622" s="20"/>
    </row>
    <row r="623" customFormat="false" ht="20.25" hidden="false" customHeight="true" outlineLevel="0" collapsed="false">
      <c r="AA623" s="20"/>
      <c r="AB623" s="20"/>
      <c r="AC623" s="20"/>
    </row>
    <row r="624" customFormat="false" ht="20.25" hidden="false" customHeight="true" outlineLevel="0" collapsed="false">
      <c r="AA624" s="20"/>
      <c r="AB624" s="20"/>
      <c r="AC624" s="20"/>
    </row>
    <row r="625" customFormat="false" ht="20.25" hidden="false" customHeight="true" outlineLevel="0" collapsed="false">
      <c r="AA625" s="20"/>
      <c r="AB625" s="20"/>
      <c r="AC625" s="20"/>
    </row>
    <row r="626" customFormat="false" ht="20.25" hidden="false" customHeight="true" outlineLevel="0" collapsed="false">
      <c r="AA626" s="20"/>
      <c r="AB626" s="20"/>
      <c r="AC626" s="20"/>
    </row>
    <row r="627" customFormat="false" ht="20.25" hidden="false" customHeight="true" outlineLevel="0" collapsed="false">
      <c r="AA627" s="20"/>
      <c r="AB627" s="20"/>
      <c r="AC627" s="20"/>
    </row>
    <row r="628" customFormat="false" ht="20.25" hidden="false" customHeight="true" outlineLevel="0" collapsed="false">
      <c r="AA628" s="20"/>
      <c r="AB628" s="20"/>
      <c r="AC628" s="20"/>
    </row>
    <row r="629" customFormat="false" ht="20.25" hidden="false" customHeight="true" outlineLevel="0" collapsed="false">
      <c r="AA629" s="20"/>
      <c r="AB629" s="20"/>
      <c r="AC629" s="20"/>
    </row>
    <row r="630" customFormat="false" ht="20.25" hidden="false" customHeight="true" outlineLevel="0" collapsed="false">
      <c r="AA630" s="20"/>
      <c r="AB630" s="20"/>
      <c r="AC630" s="20"/>
    </row>
    <row r="631" customFormat="false" ht="20.25" hidden="false" customHeight="true" outlineLevel="0" collapsed="false">
      <c r="AA631" s="20"/>
      <c r="AB631" s="20"/>
      <c r="AC631" s="20"/>
    </row>
    <row r="632" customFormat="false" ht="20.25" hidden="false" customHeight="true" outlineLevel="0" collapsed="false">
      <c r="AA632" s="20"/>
      <c r="AB632" s="20"/>
      <c r="AC632" s="20"/>
    </row>
    <row r="633" customFormat="false" ht="20.25" hidden="false" customHeight="true" outlineLevel="0" collapsed="false">
      <c r="AA633" s="20"/>
      <c r="AB633" s="20"/>
      <c r="AC633" s="20"/>
    </row>
    <row r="634" customFormat="false" ht="20.25" hidden="false" customHeight="true" outlineLevel="0" collapsed="false">
      <c r="AA634" s="20"/>
      <c r="AB634" s="20"/>
      <c r="AC634" s="20"/>
    </row>
    <row r="635" customFormat="false" ht="20.25" hidden="false" customHeight="true" outlineLevel="0" collapsed="false">
      <c r="AA635" s="20"/>
      <c r="AB635" s="20"/>
      <c r="AC635" s="20"/>
    </row>
    <row r="636" customFormat="false" ht="20.25" hidden="false" customHeight="true" outlineLevel="0" collapsed="false">
      <c r="AA636" s="20"/>
      <c r="AB636" s="20"/>
      <c r="AC636" s="20"/>
    </row>
    <row r="637" customFormat="false" ht="20.25" hidden="false" customHeight="true" outlineLevel="0" collapsed="false">
      <c r="AA637" s="20"/>
      <c r="AB637" s="20"/>
      <c r="AC637" s="20"/>
    </row>
    <row r="638" customFormat="false" ht="20.25" hidden="false" customHeight="true" outlineLevel="0" collapsed="false">
      <c r="AA638" s="20"/>
      <c r="AB638" s="20"/>
      <c r="AC638" s="20"/>
    </row>
    <row r="639" customFormat="false" ht="20.25" hidden="false" customHeight="true" outlineLevel="0" collapsed="false">
      <c r="AA639" s="20"/>
      <c r="AB639" s="20"/>
      <c r="AC639" s="20"/>
    </row>
    <row r="640" customFormat="false" ht="20.25" hidden="false" customHeight="true" outlineLevel="0" collapsed="false">
      <c r="AA640" s="20"/>
      <c r="AB640" s="20"/>
      <c r="AC640" s="20"/>
    </row>
    <row r="641" customFormat="false" ht="20.25" hidden="false" customHeight="true" outlineLevel="0" collapsed="false">
      <c r="AA641" s="20"/>
      <c r="AB641" s="20"/>
      <c r="AC641" s="20"/>
    </row>
    <row r="642" customFormat="false" ht="20.25" hidden="false" customHeight="true" outlineLevel="0" collapsed="false">
      <c r="AA642" s="20"/>
      <c r="AB642" s="20"/>
      <c r="AC642" s="20"/>
    </row>
    <row r="643" customFormat="false" ht="20.25" hidden="false" customHeight="true" outlineLevel="0" collapsed="false">
      <c r="AA643" s="20"/>
      <c r="AB643" s="20"/>
      <c r="AC643" s="20"/>
    </row>
    <row r="644" customFormat="false" ht="20.25" hidden="false" customHeight="true" outlineLevel="0" collapsed="false">
      <c r="AA644" s="20"/>
      <c r="AB644" s="20"/>
      <c r="AC644" s="20"/>
    </row>
    <row r="645" customFormat="false" ht="20.25" hidden="false" customHeight="true" outlineLevel="0" collapsed="false">
      <c r="AA645" s="20"/>
      <c r="AB645" s="20"/>
      <c r="AC645" s="20"/>
    </row>
    <row r="646" customFormat="false" ht="20.25" hidden="false" customHeight="true" outlineLevel="0" collapsed="false">
      <c r="AA646" s="20"/>
      <c r="AB646" s="20"/>
      <c r="AC646" s="20"/>
    </row>
    <row r="647" customFormat="false" ht="20.25" hidden="false" customHeight="true" outlineLevel="0" collapsed="false">
      <c r="AA647" s="20"/>
      <c r="AB647" s="20"/>
      <c r="AC647" s="20"/>
    </row>
    <row r="648" customFormat="false" ht="20.25" hidden="false" customHeight="true" outlineLevel="0" collapsed="false">
      <c r="AA648" s="20"/>
      <c r="AB648" s="20"/>
      <c r="AC648" s="20"/>
    </row>
    <row r="649" customFormat="false" ht="20.25" hidden="false" customHeight="true" outlineLevel="0" collapsed="false">
      <c r="AA649" s="20"/>
      <c r="AB649" s="20"/>
      <c r="AC649" s="20"/>
    </row>
    <row r="650" customFormat="false" ht="20.25" hidden="false" customHeight="true" outlineLevel="0" collapsed="false">
      <c r="AA650" s="20"/>
      <c r="AB650" s="20"/>
      <c r="AC650" s="20"/>
    </row>
    <row r="651" customFormat="false" ht="20.25" hidden="false" customHeight="true" outlineLevel="0" collapsed="false">
      <c r="AA651" s="20"/>
      <c r="AB651" s="20"/>
      <c r="AC651" s="20"/>
    </row>
    <row r="652" customFormat="false" ht="20.25" hidden="false" customHeight="true" outlineLevel="0" collapsed="false">
      <c r="AA652" s="20"/>
      <c r="AB652" s="20"/>
      <c r="AC652" s="20"/>
    </row>
    <row r="653" customFormat="false" ht="20.25" hidden="false" customHeight="true" outlineLevel="0" collapsed="false">
      <c r="AA653" s="20"/>
      <c r="AB653" s="20"/>
      <c r="AC653" s="20"/>
    </row>
    <row r="654" customFormat="false" ht="20.25" hidden="false" customHeight="true" outlineLevel="0" collapsed="false">
      <c r="AA654" s="20"/>
      <c r="AB654" s="20"/>
      <c r="AC654" s="20"/>
    </row>
    <row r="655" customFormat="false" ht="20.25" hidden="false" customHeight="true" outlineLevel="0" collapsed="false">
      <c r="AA655" s="20"/>
      <c r="AB655" s="20"/>
      <c r="AC655" s="20"/>
    </row>
    <row r="656" customFormat="false" ht="20.25" hidden="false" customHeight="true" outlineLevel="0" collapsed="false">
      <c r="AA656" s="20"/>
      <c r="AB656" s="20"/>
      <c r="AC656" s="20"/>
    </row>
    <row r="657" customFormat="false" ht="20.25" hidden="false" customHeight="true" outlineLevel="0" collapsed="false">
      <c r="AA657" s="20"/>
      <c r="AB657" s="20"/>
      <c r="AC657" s="20"/>
    </row>
    <row r="658" customFormat="false" ht="20.25" hidden="false" customHeight="true" outlineLevel="0" collapsed="false">
      <c r="AA658" s="20"/>
      <c r="AB658" s="20"/>
      <c r="AC658" s="20"/>
    </row>
    <row r="659" customFormat="false" ht="20.25" hidden="false" customHeight="true" outlineLevel="0" collapsed="false">
      <c r="AA659" s="20"/>
      <c r="AB659" s="20"/>
      <c r="AC659" s="20"/>
    </row>
    <row r="660" customFormat="false" ht="20.25" hidden="false" customHeight="true" outlineLevel="0" collapsed="false">
      <c r="AA660" s="20"/>
      <c r="AB660" s="20"/>
      <c r="AC660" s="20"/>
    </row>
    <row r="661" customFormat="false" ht="20.25" hidden="false" customHeight="true" outlineLevel="0" collapsed="false">
      <c r="AA661" s="20"/>
      <c r="AB661" s="20"/>
      <c r="AC661" s="20"/>
    </row>
    <row r="662" customFormat="false" ht="20.25" hidden="false" customHeight="true" outlineLevel="0" collapsed="false">
      <c r="AA662" s="20"/>
      <c r="AB662" s="20"/>
      <c r="AC662" s="20"/>
    </row>
    <row r="663" customFormat="false" ht="20.25" hidden="false" customHeight="true" outlineLevel="0" collapsed="false">
      <c r="AA663" s="20"/>
      <c r="AB663" s="20"/>
      <c r="AC663" s="20"/>
    </row>
    <row r="664" customFormat="false" ht="20.25" hidden="false" customHeight="true" outlineLevel="0" collapsed="false">
      <c r="AA664" s="20"/>
      <c r="AB664" s="20"/>
      <c r="AC664" s="20"/>
    </row>
    <row r="665" customFormat="false" ht="20.25" hidden="false" customHeight="true" outlineLevel="0" collapsed="false">
      <c r="AA665" s="20"/>
      <c r="AB665" s="20"/>
      <c r="AC665" s="20"/>
    </row>
    <row r="666" customFormat="false" ht="20.25" hidden="false" customHeight="true" outlineLevel="0" collapsed="false">
      <c r="AA666" s="20"/>
      <c r="AB666" s="20"/>
      <c r="AC666" s="20"/>
    </row>
    <row r="667" customFormat="false" ht="20.25" hidden="false" customHeight="true" outlineLevel="0" collapsed="false">
      <c r="AA667" s="20"/>
      <c r="AB667" s="20"/>
      <c r="AC667" s="20"/>
    </row>
    <row r="668" customFormat="false" ht="20.25" hidden="false" customHeight="true" outlineLevel="0" collapsed="false">
      <c r="AA668" s="20"/>
      <c r="AB668" s="20"/>
      <c r="AC668" s="20"/>
    </row>
    <row r="669" customFormat="false" ht="20.25" hidden="false" customHeight="true" outlineLevel="0" collapsed="false">
      <c r="AA669" s="20"/>
      <c r="AB669" s="20"/>
      <c r="AC669" s="20"/>
    </row>
    <row r="670" customFormat="false" ht="20.25" hidden="false" customHeight="true" outlineLevel="0" collapsed="false">
      <c r="AA670" s="20"/>
      <c r="AB670" s="20"/>
      <c r="AC670" s="20"/>
    </row>
    <row r="671" customFormat="false" ht="20.25" hidden="false" customHeight="true" outlineLevel="0" collapsed="false">
      <c r="AA671" s="20"/>
      <c r="AB671" s="20"/>
      <c r="AC671" s="20"/>
    </row>
    <row r="672" customFormat="false" ht="20.25" hidden="false" customHeight="true" outlineLevel="0" collapsed="false">
      <c r="AA672" s="20"/>
      <c r="AB672" s="20"/>
      <c r="AC672" s="20"/>
    </row>
    <row r="673" customFormat="false" ht="20.25" hidden="false" customHeight="true" outlineLevel="0" collapsed="false">
      <c r="AA673" s="20"/>
      <c r="AB673" s="20"/>
      <c r="AC673" s="20"/>
    </row>
    <row r="674" customFormat="false" ht="20.25" hidden="false" customHeight="true" outlineLevel="0" collapsed="false">
      <c r="AA674" s="20"/>
      <c r="AB674" s="20"/>
      <c r="AC674" s="20"/>
    </row>
    <row r="675" customFormat="false" ht="20.25" hidden="false" customHeight="true" outlineLevel="0" collapsed="false">
      <c r="AA675" s="20"/>
      <c r="AB675" s="20"/>
      <c r="AC675" s="20"/>
    </row>
    <row r="676" customFormat="false" ht="20.25" hidden="false" customHeight="true" outlineLevel="0" collapsed="false">
      <c r="AA676" s="20"/>
      <c r="AB676" s="20"/>
      <c r="AC676" s="20"/>
    </row>
    <row r="677" customFormat="false" ht="20.25" hidden="false" customHeight="true" outlineLevel="0" collapsed="false">
      <c r="AA677" s="20"/>
      <c r="AB677" s="20"/>
      <c r="AC677" s="20"/>
    </row>
    <row r="678" customFormat="false" ht="20.25" hidden="false" customHeight="true" outlineLevel="0" collapsed="false">
      <c r="AA678" s="20"/>
      <c r="AB678" s="20"/>
      <c r="AC678" s="20"/>
    </row>
    <row r="679" customFormat="false" ht="20.25" hidden="false" customHeight="true" outlineLevel="0" collapsed="false">
      <c r="AA679" s="20"/>
      <c r="AB679" s="20"/>
      <c r="AC679" s="20"/>
    </row>
    <row r="680" customFormat="false" ht="20.25" hidden="false" customHeight="true" outlineLevel="0" collapsed="false">
      <c r="AA680" s="20"/>
      <c r="AB680" s="20"/>
      <c r="AC680" s="20"/>
    </row>
    <row r="681" customFormat="false" ht="20.25" hidden="false" customHeight="true" outlineLevel="0" collapsed="false">
      <c r="AA681" s="20"/>
      <c r="AB681" s="20"/>
      <c r="AC681" s="20"/>
    </row>
    <row r="682" customFormat="false" ht="20.25" hidden="false" customHeight="true" outlineLevel="0" collapsed="false">
      <c r="AA682" s="20"/>
      <c r="AB682" s="20"/>
      <c r="AC682" s="20"/>
    </row>
    <row r="683" customFormat="false" ht="20.25" hidden="false" customHeight="true" outlineLevel="0" collapsed="false">
      <c r="AA683" s="20"/>
      <c r="AB683" s="20"/>
      <c r="AC683" s="20"/>
    </row>
    <row r="684" customFormat="false" ht="20.25" hidden="false" customHeight="true" outlineLevel="0" collapsed="false">
      <c r="AA684" s="20"/>
      <c r="AB684" s="20"/>
      <c r="AC684" s="20"/>
    </row>
    <row r="685" customFormat="false" ht="20.25" hidden="false" customHeight="true" outlineLevel="0" collapsed="false">
      <c r="AA685" s="20"/>
      <c r="AB685" s="20"/>
      <c r="AC685" s="20"/>
    </row>
    <row r="686" customFormat="false" ht="20.25" hidden="false" customHeight="true" outlineLevel="0" collapsed="false">
      <c r="AA686" s="20"/>
      <c r="AB686" s="20"/>
      <c r="AC686" s="20"/>
    </row>
    <row r="687" customFormat="false" ht="20.25" hidden="false" customHeight="true" outlineLevel="0" collapsed="false">
      <c r="AA687" s="20"/>
      <c r="AB687" s="20"/>
      <c r="AC687" s="20"/>
    </row>
    <row r="688" customFormat="false" ht="20.25" hidden="false" customHeight="true" outlineLevel="0" collapsed="false">
      <c r="AA688" s="20"/>
      <c r="AB688" s="20"/>
      <c r="AC688" s="20"/>
    </row>
    <row r="689" customFormat="false" ht="20.25" hidden="false" customHeight="true" outlineLevel="0" collapsed="false">
      <c r="AA689" s="20"/>
      <c r="AB689" s="20"/>
      <c r="AC689" s="20"/>
    </row>
    <row r="690" customFormat="false" ht="20.25" hidden="false" customHeight="true" outlineLevel="0" collapsed="false">
      <c r="AA690" s="20"/>
      <c r="AB690" s="20"/>
      <c r="AC690" s="20"/>
    </row>
    <row r="691" customFormat="false" ht="20.25" hidden="false" customHeight="true" outlineLevel="0" collapsed="false">
      <c r="AA691" s="20"/>
      <c r="AB691" s="20"/>
      <c r="AC691" s="20"/>
    </row>
    <row r="692" customFormat="false" ht="20.25" hidden="false" customHeight="true" outlineLevel="0" collapsed="false">
      <c r="AA692" s="20"/>
      <c r="AB692" s="20"/>
      <c r="AC692" s="20"/>
    </row>
    <row r="693" customFormat="false" ht="20.25" hidden="false" customHeight="true" outlineLevel="0" collapsed="false">
      <c r="AA693" s="20"/>
      <c r="AB693" s="20"/>
      <c r="AC693" s="20"/>
    </row>
    <row r="694" customFormat="false" ht="20.25" hidden="false" customHeight="true" outlineLevel="0" collapsed="false">
      <c r="AA694" s="20"/>
      <c r="AB694" s="20"/>
      <c r="AC694" s="20"/>
    </row>
    <row r="695" customFormat="false" ht="20.25" hidden="false" customHeight="true" outlineLevel="0" collapsed="false">
      <c r="AA695" s="20"/>
      <c r="AB695" s="20"/>
      <c r="AC695" s="20"/>
    </row>
    <row r="696" customFormat="false" ht="20.25" hidden="false" customHeight="true" outlineLevel="0" collapsed="false">
      <c r="AA696" s="20"/>
      <c r="AB696" s="20"/>
      <c r="AC696" s="20"/>
    </row>
    <row r="697" customFormat="false" ht="20.25" hidden="false" customHeight="true" outlineLevel="0" collapsed="false">
      <c r="AA697" s="20"/>
      <c r="AB697" s="20"/>
      <c r="AC697" s="20"/>
    </row>
    <row r="698" customFormat="false" ht="20.25" hidden="false" customHeight="true" outlineLevel="0" collapsed="false">
      <c r="AA698" s="20"/>
      <c r="AB698" s="20"/>
      <c r="AC698" s="20"/>
    </row>
    <row r="699" customFormat="false" ht="20.25" hidden="false" customHeight="true" outlineLevel="0" collapsed="false">
      <c r="AA699" s="20"/>
      <c r="AB699" s="20"/>
      <c r="AC699" s="20"/>
    </row>
    <row r="700" customFormat="false" ht="20.25" hidden="false" customHeight="true" outlineLevel="0" collapsed="false">
      <c r="AA700" s="20"/>
      <c r="AB700" s="20"/>
      <c r="AC700" s="20"/>
    </row>
    <row r="701" customFormat="false" ht="20.25" hidden="false" customHeight="true" outlineLevel="0" collapsed="false">
      <c r="AA701" s="20"/>
      <c r="AB701" s="20"/>
      <c r="AC701" s="20"/>
    </row>
    <row r="702" customFormat="false" ht="20.25" hidden="false" customHeight="true" outlineLevel="0" collapsed="false">
      <c r="AA702" s="20"/>
      <c r="AB702" s="20"/>
      <c r="AC702" s="20"/>
    </row>
    <row r="703" customFormat="false" ht="20.25" hidden="false" customHeight="true" outlineLevel="0" collapsed="false">
      <c r="AA703" s="20"/>
      <c r="AB703" s="20"/>
      <c r="AC703" s="20"/>
    </row>
    <row r="704" customFormat="false" ht="20.25" hidden="false" customHeight="true" outlineLevel="0" collapsed="false">
      <c r="AA704" s="20"/>
      <c r="AB704" s="20"/>
      <c r="AC704" s="20"/>
    </row>
    <row r="705" customFormat="false" ht="20.25" hidden="false" customHeight="true" outlineLevel="0" collapsed="false">
      <c r="AA705" s="20"/>
      <c r="AB705" s="20"/>
      <c r="AC705" s="20"/>
    </row>
    <row r="706" customFormat="false" ht="20.25" hidden="false" customHeight="true" outlineLevel="0" collapsed="false">
      <c r="AA706" s="20"/>
      <c r="AB706" s="20"/>
      <c r="AC706" s="20"/>
    </row>
    <row r="707" customFormat="false" ht="20.25" hidden="false" customHeight="true" outlineLevel="0" collapsed="false">
      <c r="AA707" s="20"/>
      <c r="AB707" s="20"/>
      <c r="AC707" s="20"/>
    </row>
    <row r="708" customFormat="false" ht="20.25" hidden="false" customHeight="true" outlineLevel="0" collapsed="false">
      <c r="AA708" s="20"/>
      <c r="AB708" s="20"/>
      <c r="AC708" s="20"/>
    </row>
    <row r="709" customFormat="false" ht="20.25" hidden="false" customHeight="true" outlineLevel="0" collapsed="false">
      <c r="AA709" s="20"/>
      <c r="AB709" s="20"/>
      <c r="AC709" s="20"/>
    </row>
    <row r="710" customFormat="false" ht="20.25" hidden="false" customHeight="true" outlineLevel="0" collapsed="false">
      <c r="AA710" s="20"/>
      <c r="AB710" s="20"/>
      <c r="AC710" s="20"/>
    </row>
    <row r="711" customFormat="false" ht="20.25" hidden="false" customHeight="true" outlineLevel="0" collapsed="false">
      <c r="AA711" s="20"/>
      <c r="AB711" s="20"/>
      <c r="AC711" s="20"/>
    </row>
    <row r="712" customFormat="false" ht="20.25" hidden="false" customHeight="true" outlineLevel="0" collapsed="false">
      <c r="AA712" s="20"/>
      <c r="AB712" s="20"/>
      <c r="AC712" s="20"/>
    </row>
    <row r="713" customFormat="false" ht="20.25" hidden="false" customHeight="true" outlineLevel="0" collapsed="false">
      <c r="AA713" s="20"/>
      <c r="AB713" s="20"/>
      <c r="AC713" s="20"/>
    </row>
    <row r="714" customFormat="false" ht="20.25" hidden="false" customHeight="true" outlineLevel="0" collapsed="false">
      <c r="AA714" s="20"/>
      <c r="AB714" s="20"/>
      <c r="AC714" s="20"/>
    </row>
    <row r="715" customFormat="false" ht="20.25" hidden="false" customHeight="true" outlineLevel="0" collapsed="false">
      <c r="AA715" s="20"/>
      <c r="AB715" s="20"/>
      <c r="AC715" s="20"/>
    </row>
    <row r="716" customFormat="false" ht="20.25" hidden="false" customHeight="true" outlineLevel="0" collapsed="false">
      <c r="AA716" s="20"/>
      <c r="AB716" s="20"/>
      <c r="AC716" s="20"/>
    </row>
    <row r="717" customFormat="false" ht="20.25" hidden="false" customHeight="true" outlineLevel="0" collapsed="false">
      <c r="AA717" s="20"/>
      <c r="AB717" s="20"/>
      <c r="AC717" s="20"/>
    </row>
    <row r="718" customFormat="false" ht="20.25" hidden="false" customHeight="true" outlineLevel="0" collapsed="false">
      <c r="AA718" s="20"/>
      <c r="AB718" s="20"/>
      <c r="AC718" s="20"/>
    </row>
    <row r="719" customFormat="false" ht="20.25" hidden="false" customHeight="true" outlineLevel="0" collapsed="false">
      <c r="AA719" s="20"/>
      <c r="AB719" s="20"/>
      <c r="AC719" s="20"/>
    </row>
    <row r="720" customFormat="false" ht="20.25" hidden="false" customHeight="true" outlineLevel="0" collapsed="false">
      <c r="AA720" s="20"/>
      <c r="AB720" s="20"/>
      <c r="AC720" s="20"/>
    </row>
    <row r="721" customFormat="false" ht="20.25" hidden="false" customHeight="true" outlineLevel="0" collapsed="false">
      <c r="AA721" s="20"/>
      <c r="AB721" s="20"/>
      <c r="AC721" s="20"/>
    </row>
    <row r="722" customFormat="false" ht="20.25" hidden="false" customHeight="true" outlineLevel="0" collapsed="false">
      <c r="AA722" s="20"/>
      <c r="AB722" s="20"/>
      <c r="AC722" s="20"/>
    </row>
    <row r="723" customFormat="false" ht="20.25" hidden="false" customHeight="true" outlineLevel="0" collapsed="false">
      <c r="AA723" s="20"/>
      <c r="AB723" s="20"/>
      <c r="AC723" s="20"/>
    </row>
    <row r="724" customFormat="false" ht="20.25" hidden="false" customHeight="true" outlineLevel="0" collapsed="false">
      <c r="AA724" s="20"/>
      <c r="AB724" s="20"/>
      <c r="AC724" s="20"/>
    </row>
    <row r="725" customFormat="false" ht="20.25" hidden="false" customHeight="true" outlineLevel="0" collapsed="false">
      <c r="AA725" s="20"/>
      <c r="AB725" s="20"/>
      <c r="AC725" s="20"/>
    </row>
    <row r="726" customFormat="false" ht="20.25" hidden="false" customHeight="true" outlineLevel="0" collapsed="false">
      <c r="AA726" s="20"/>
      <c r="AB726" s="20"/>
      <c r="AC726" s="20"/>
    </row>
    <row r="727" customFormat="false" ht="20.25" hidden="false" customHeight="true" outlineLevel="0" collapsed="false">
      <c r="AA727" s="20"/>
      <c r="AB727" s="20"/>
      <c r="AC727" s="20"/>
    </row>
    <row r="728" customFormat="false" ht="20.25" hidden="false" customHeight="true" outlineLevel="0" collapsed="false">
      <c r="AA728" s="20"/>
      <c r="AB728" s="20"/>
      <c r="AC728" s="20"/>
    </row>
    <row r="729" customFormat="false" ht="20.25" hidden="false" customHeight="true" outlineLevel="0" collapsed="false">
      <c r="AA729" s="20"/>
      <c r="AB729" s="20"/>
      <c r="AC729" s="20"/>
    </row>
    <row r="730" customFormat="false" ht="20.25" hidden="false" customHeight="true" outlineLevel="0" collapsed="false">
      <c r="AA730" s="20"/>
      <c r="AB730" s="20"/>
      <c r="AC730" s="20"/>
    </row>
    <row r="731" customFormat="false" ht="20.25" hidden="false" customHeight="true" outlineLevel="0" collapsed="false">
      <c r="AA731" s="20"/>
      <c r="AB731" s="20"/>
      <c r="AC731" s="20"/>
    </row>
    <row r="732" customFormat="false" ht="20.25" hidden="false" customHeight="true" outlineLevel="0" collapsed="false">
      <c r="AA732" s="20"/>
      <c r="AB732" s="20"/>
      <c r="AC732" s="20"/>
    </row>
    <row r="733" customFormat="false" ht="20.25" hidden="false" customHeight="true" outlineLevel="0" collapsed="false">
      <c r="AA733" s="20"/>
      <c r="AB733" s="20"/>
      <c r="AC733" s="20"/>
    </row>
    <row r="734" customFormat="false" ht="20.25" hidden="false" customHeight="true" outlineLevel="0" collapsed="false">
      <c r="AA734" s="20"/>
      <c r="AB734" s="20"/>
      <c r="AC734" s="20"/>
    </row>
    <row r="735" customFormat="false" ht="20.25" hidden="false" customHeight="true" outlineLevel="0" collapsed="false">
      <c r="AA735" s="20"/>
      <c r="AB735" s="20"/>
      <c r="AC735" s="20"/>
    </row>
    <row r="736" customFormat="false" ht="20.25" hidden="false" customHeight="true" outlineLevel="0" collapsed="false">
      <c r="AA736" s="20"/>
      <c r="AB736" s="20"/>
      <c r="AC736" s="20"/>
    </row>
    <row r="737" customFormat="false" ht="20.25" hidden="false" customHeight="true" outlineLevel="0" collapsed="false">
      <c r="AA737" s="20"/>
      <c r="AB737" s="20"/>
      <c r="AC737" s="20"/>
    </row>
    <row r="738" customFormat="false" ht="20.25" hidden="false" customHeight="true" outlineLevel="0" collapsed="false">
      <c r="AA738" s="20"/>
      <c r="AB738" s="20"/>
      <c r="AC738" s="20"/>
    </row>
    <row r="739" customFormat="false" ht="20.25" hidden="false" customHeight="true" outlineLevel="0" collapsed="false">
      <c r="AA739" s="20"/>
      <c r="AB739" s="20"/>
      <c r="AC739" s="20"/>
    </row>
    <row r="740" customFormat="false" ht="20.25" hidden="false" customHeight="true" outlineLevel="0" collapsed="false">
      <c r="AA740" s="20"/>
      <c r="AB740" s="20"/>
      <c r="AC740" s="20"/>
    </row>
    <row r="741" customFormat="false" ht="20.25" hidden="false" customHeight="true" outlineLevel="0" collapsed="false">
      <c r="AA741" s="20"/>
      <c r="AB741" s="20"/>
      <c r="AC741" s="20"/>
    </row>
    <row r="742" customFormat="false" ht="20.25" hidden="false" customHeight="true" outlineLevel="0" collapsed="false">
      <c r="AA742" s="20"/>
      <c r="AB742" s="20"/>
      <c r="AC742" s="20"/>
    </row>
    <row r="743" customFormat="false" ht="20.25" hidden="false" customHeight="true" outlineLevel="0" collapsed="false">
      <c r="AA743" s="20"/>
      <c r="AB743" s="20"/>
      <c r="AC743" s="20"/>
    </row>
    <row r="744" customFormat="false" ht="20.25" hidden="false" customHeight="true" outlineLevel="0" collapsed="false">
      <c r="AA744" s="20"/>
      <c r="AB744" s="20"/>
      <c r="AC744" s="20"/>
    </row>
    <row r="745" customFormat="false" ht="20.25" hidden="false" customHeight="true" outlineLevel="0" collapsed="false">
      <c r="AA745" s="20"/>
      <c r="AB745" s="20"/>
      <c r="AC745" s="20"/>
    </row>
    <row r="746" customFormat="false" ht="20.25" hidden="false" customHeight="true" outlineLevel="0" collapsed="false">
      <c r="AA746" s="20"/>
      <c r="AB746" s="20"/>
      <c r="AC746" s="20"/>
    </row>
    <row r="747" customFormat="false" ht="20.25" hidden="false" customHeight="true" outlineLevel="0" collapsed="false">
      <c r="AA747" s="20"/>
      <c r="AB747" s="20"/>
      <c r="AC747" s="20"/>
    </row>
    <row r="748" customFormat="false" ht="20.25" hidden="false" customHeight="true" outlineLevel="0" collapsed="false">
      <c r="AA748" s="20"/>
      <c r="AB748" s="20"/>
      <c r="AC748" s="20"/>
    </row>
    <row r="749" customFormat="false" ht="20.25" hidden="false" customHeight="true" outlineLevel="0" collapsed="false">
      <c r="AA749" s="20"/>
      <c r="AB749" s="20"/>
      <c r="AC749" s="20"/>
    </row>
    <row r="750" customFormat="false" ht="20.25" hidden="false" customHeight="true" outlineLevel="0" collapsed="false">
      <c r="AA750" s="20"/>
      <c r="AB750" s="20"/>
      <c r="AC750" s="20"/>
    </row>
    <row r="751" customFormat="false" ht="20.25" hidden="false" customHeight="true" outlineLevel="0" collapsed="false">
      <c r="AA751" s="20"/>
      <c r="AB751" s="20"/>
      <c r="AC751" s="20"/>
    </row>
    <row r="752" customFormat="false" ht="20.25" hidden="false" customHeight="true" outlineLevel="0" collapsed="false">
      <c r="AA752" s="20"/>
      <c r="AB752" s="20"/>
      <c r="AC752" s="20"/>
    </row>
    <row r="753" customFormat="false" ht="20.25" hidden="false" customHeight="true" outlineLevel="0" collapsed="false">
      <c r="AA753" s="20"/>
      <c r="AB753" s="20"/>
      <c r="AC753" s="20"/>
    </row>
    <row r="754" customFormat="false" ht="20.25" hidden="false" customHeight="true" outlineLevel="0" collapsed="false">
      <c r="AA754" s="20"/>
      <c r="AB754" s="20"/>
      <c r="AC754" s="20"/>
    </row>
    <row r="755" customFormat="false" ht="20.25" hidden="false" customHeight="true" outlineLevel="0" collapsed="false">
      <c r="AA755" s="20"/>
      <c r="AB755" s="20"/>
      <c r="AC755" s="20"/>
    </row>
    <row r="756" customFormat="false" ht="20.25" hidden="false" customHeight="true" outlineLevel="0" collapsed="false">
      <c r="AA756" s="20"/>
      <c r="AB756" s="20"/>
      <c r="AC756" s="20"/>
    </row>
    <row r="757" customFormat="false" ht="20.25" hidden="false" customHeight="true" outlineLevel="0" collapsed="false">
      <c r="AA757" s="20"/>
      <c r="AB757" s="20"/>
      <c r="AC757" s="20"/>
    </row>
    <row r="758" customFormat="false" ht="20.25" hidden="false" customHeight="true" outlineLevel="0" collapsed="false">
      <c r="AA758" s="20"/>
      <c r="AB758" s="20"/>
      <c r="AC758" s="20"/>
    </row>
    <row r="759" customFormat="false" ht="20.25" hidden="false" customHeight="true" outlineLevel="0" collapsed="false">
      <c r="AA759" s="20"/>
      <c r="AB759" s="20"/>
      <c r="AC759" s="20"/>
    </row>
    <row r="760" customFormat="false" ht="20.25" hidden="false" customHeight="true" outlineLevel="0" collapsed="false">
      <c r="AA760" s="20"/>
      <c r="AB760" s="20"/>
      <c r="AC760" s="20"/>
    </row>
    <row r="761" customFormat="false" ht="20.25" hidden="false" customHeight="true" outlineLevel="0" collapsed="false">
      <c r="AA761" s="20"/>
      <c r="AB761" s="20"/>
      <c r="AC761" s="20"/>
    </row>
    <row r="762" customFormat="false" ht="20.25" hidden="false" customHeight="true" outlineLevel="0" collapsed="false">
      <c r="AA762" s="20"/>
      <c r="AB762" s="20"/>
      <c r="AC762" s="20"/>
    </row>
    <row r="763" customFormat="false" ht="20.25" hidden="false" customHeight="true" outlineLevel="0" collapsed="false">
      <c r="AA763" s="20"/>
      <c r="AB763" s="20"/>
      <c r="AC763" s="20"/>
    </row>
    <row r="764" customFormat="false" ht="20.25" hidden="false" customHeight="true" outlineLevel="0" collapsed="false">
      <c r="AA764" s="20"/>
      <c r="AB764" s="20"/>
      <c r="AC764" s="20"/>
    </row>
    <row r="765" customFormat="false" ht="20.25" hidden="false" customHeight="true" outlineLevel="0" collapsed="false">
      <c r="AA765" s="20"/>
      <c r="AB765" s="20"/>
      <c r="AC765" s="20"/>
    </row>
    <row r="766" customFormat="false" ht="20.25" hidden="false" customHeight="true" outlineLevel="0" collapsed="false">
      <c r="AA766" s="20"/>
      <c r="AB766" s="20"/>
      <c r="AC766" s="20"/>
    </row>
    <row r="767" customFormat="false" ht="20.25" hidden="false" customHeight="true" outlineLevel="0" collapsed="false">
      <c r="AA767" s="20"/>
      <c r="AB767" s="20"/>
      <c r="AC767" s="20"/>
    </row>
    <row r="768" customFormat="false" ht="20.25" hidden="false" customHeight="true" outlineLevel="0" collapsed="false">
      <c r="AA768" s="20"/>
      <c r="AB768" s="20"/>
      <c r="AC768" s="20"/>
    </row>
    <row r="769" customFormat="false" ht="20.25" hidden="false" customHeight="true" outlineLevel="0" collapsed="false">
      <c r="AA769" s="20"/>
      <c r="AB769" s="20"/>
      <c r="AC769" s="20"/>
    </row>
    <row r="770" customFormat="false" ht="20.25" hidden="false" customHeight="true" outlineLevel="0" collapsed="false">
      <c r="AA770" s="20"/>
      <c r="AB770" s="20"/>
      <c r="AC770" s="20"/>
    </row>
    <row r="771" customFormat="false" ht="20.25" hidden="false" customHeight="true" outlineLevel="0" collapsed="false">
      <c r="AA771" s="20"/>
      <c r="AB771" s="20"/>
      <c r="AC771" s="20"/>
    </row>
    <row r="772" customFormat="false" ht="20.25" hidden="false" customHeight="true" outlineLevel="0" collapsed="false">
      <c r="AA772" s="20"/>
      <c r="AB772" s="20"/>
      <c r="AC772" s="20"/>
    </row>
    <row r="773" customFormat="false" ht="20.25" hidden="false" customHeight="true" outlineLevel="0" collapsed="false">
      <c r="AA773" s="20"/>
      <c r="AB773" s="20"/>
      <c r="AC773" s="20"/>
    </row>
    <row r="774" customFormat="false" ht="20.25" hidden="false" customHeight="true" outlineLevel="0" collapsed="false">
      <c r="AA774" s="20"/>
      <c r="AB774" s="20"/>
      <c r="AC774" s="20"/>
    </row>
    <row r="775" customFormat="false" ht="20.25" hidden="false" customHeight="true" outlineLevel="0" collapsed="false">
      <c r="AA775" s="20"/>
      <c r="AB775" s="20"/>
      <c r="AC775" s="20"/>
    </row>
    <row r="776" customFormat="false" ht="20.25" hidden="false" customHeight="true" outlineLevel="0" collapsed="false">
      <c r="AA776" s="20"/>
      <c r="AB776" s="20"/>
      <c r="AC776" s="20"/>
    </row>
    <row r="777" customFormat="false" ht="20.25" hidden="false" customHeight="true" outlineLevel="0" collapsed="false">
      <c r="AA777" s="20"/>
      <c r="AB777" s="20"/>
      <c r="AC777" s="20"/>
    </row>
    <row r="778" customFormat="false" ht="20.25" hidden="false" customHeight="true" outlineLevel="0" collapsed="false">
      <c r="AA778" s="20"/>
      <c r="AB778" s="20"/>
      <c r="AC778" s="20"/>
    </row>
    <row r="779" customFormat="false" ht="20.25" hidden="false" customHeight="true" outlineLevel="0" collapsed="false">
      <c r="AA779" s="20"/>
      <c r="AB779" s="20"/>
      <c r="AC779" s="20"/>
    </row>
    <row r="780" customFormat="false" ht="20.25" hidden="false" customHeight="true" outlineLevel="0" collapsed="false">
      <c r="AA780" s="20"/>
      <c r="AB780" s="20"/>
      <c r="AC780" s="20"/>
    </row>
    <row r="781" customFormat="false" ht="20.25" hidden="false" customHeight="true" outlineLevel="0" collapsed="false">
      <c r="AA781" s="20"/>
      <c r="AB781" s="20"/>
      <c r="AC781" s="20"/>
    </row>
    <row r="782" customFormat="false" ht="20.25" hidden="false" customHeight="true" outlineLevel="0" collapsed="false">
      <c r="AA782" s="20"/>
      <c r="AB782" s="20"/>
      <c r="AC782" s="20"/>
    </row>
    <row r="783" customFormat="false" ht="20.25" hidden="false" customHeight="true" outlineLevel="0" collapsed="false">
      <c r="AA783" s="20"/>
      <c r="AB783" s="20"/>
      <c r="AC783" s="20"/>
    </row>
    <row r="784" customFormat="false" ht="20.25" hidden="false" customHeight="true" outlineLevel="0" collapsed="false">
      <c r="AA784" s="20"/>
      <c r="AB784" s="20"/>
      <c r="AC784" s="20"/>
    </row>
    <row r="785" customFormat="false" ht="20.25" hidden="false" customHeight="true" outlineLevel="0" collapsed="false">
      <c r="AA785" s="20"/>
      <c r="AB785" s="20"/>
      <c r="AC785" s="20"/>
    </row>
    <row r="786" customFormat="false" ht="20.25" hidden="false" customHeight="true" outlineLevel="0" collapsed="false">
      <c r="AA786" s="20"/>
      <c r="AB786" s="20"/>
      <c r="AC786" s="20"/>
    </row>
    <row r="787" customFormat="false" ht="20.25" hidden="false" customHeight="true" outlineLevel="0" collapsed="false">
      <c r="AA787" s="20"/>
      <c r="AB787" s="20"/>
      <c r="AC787" s="20"/>
    </row>
    <row r="788" customFormat="false" ht="20.25" hidden="false" customHeight="true" outlineLevel="0" collapsed="false">
      <c r="AA788" s="20"/>
      <c r="AB788" s="20"/>
      <c r="AC788" s="20"/>
    </row>
    <row r="789" customFormat="false" ht="20.25" hidden="false" customHeight="true" outlineLevel="0" collapsed="false">
      <c r="AA789" s="20"/>
      <c r="AB789" s="20"/>
      <c r="AC789" s="20"/>
    </row>
    <row r="790" customFormat="false" ht="20.25" hidden="false" customHeight="true" outlineLevel="0" collapsed="false">
      <c r="AA790" s="20"/>
      <c r="AB790" s="20"/>
      <c r="AC790" s="20"/>
    </row>
    <row r="791" customFormat="false" ht="20.25" hidden="false" customHeight="true" outlineLevel="0" collapsed="false">
      <c r="AA791" s="20"/>
      <c r="AB791" s="20"/>
      <c r="AC791" s="20"/>
    </row>
    <row r="792" customFormat="false" ht="20.25" hidden="false" customHeight="true" outlineLevel="0" collapsed="false">
      <c r="AA792" s="20"/>
      <c r="AB792" s="20"/>
      <c r="AC792" s="20"/>
    </row>
    <row r="793" customFormat="false" ht="20.25" hidden="false" customHeight="true" outlineLevel="0" collapsed="false">
      <c r="AA793" s="20"/>
      <c r="AB793" s="20"/>
      <c r="AC793" s="20"/>
    </row>
    <row r="794" customFormat="false" ht="20.25" hidden="false" customHeight="true" outlineLevel="0" collapsed="false">
      <c r="AA794" s="20"/>
      <c r="AB794" s="20"/>
      <c r="AC794" s="20"/>
    </row>
    <row r="795" customFormat="false" ht="20.25" hidden="false" customHeight="true" outlineLevel="0" collapsed="false">
      <c r="AA795" s="20"/>
      <c r="AB795" s="20"/>
      <c r="AC795" s="20"/>
    </row>
    <row r="796" customFormat="false" ht="20.25" hidden="false" customHeight="true" outlineLevel="0" collapsed="false">
      <c r="AA796" s="20"/>
      <c r="AB796" s="20"/>
      <c r="AC796" s="20"/>
    </row>
    <row r="797" customFormat="false" ht="20.25" hidden="false" customHeight="true" outlineLevel="0" collapsed="false">
      <c r="AA797" s="20"/>
      <c r="AB797" s="20"/>
      <c r="AC797" s="20"/>
    </row>
    <row r="798" customFormat="false" ht="20.25" hidden="false" customHeight="true" outlineLevel="0" collapsed="false">
      <c r="AA798" s="20"/>
      <c r="AB798" s="20"/>
      <c r="AC798" s="20"/>
    </row>
    <row r="799" customFormat="false" ht="20.25" hidden="false" customHeight="true" outlineLevel="0" collapsed="false">
      <c r="AA799" s="20"/>
      <c r="AB799" s="20"/>
      <c r="AC799" s="20"/>
    </row>
    <row r="800" customFormat="false" ht="20.25" hidden="false" customHeight="true" outlineLevel="0" collapsed="false">
      <c r="AA800" s="20"/>
      <c r="AB800" s="20"/>
      <c r="AC800" s="20"/>
    </row>
    <row r="801" customFormat="false" ht="20.25" hidden="false" customHeight="true" outlineLevel="0" collapsed="false">
      <c r="AA801" s="20"/>
      <c r="AB801" s="20"/>
      <c r="AC801" s="20"/>
    </row>
    <row r="802" customFormat="false" ht="20.25" hidden="false" customHeight="true" outlineLevel="0" collapsed="false">
      <c r="AA802" s="20"/>
      <c r="AB802" s="20"/>
      <c r="AC802" s="20"/>
    </row>
    <row r="803" customFormat="false" ht="20.25" hidden="false" customHeight="true" outlineLevel="0" collapsed="false">
      <c r="AA803" s="20"/>
      <c r="AB803" s="20"/>
      <c r="AC803" s="20"/>
    </row>
    <row r="804" customFormat="false" ht="20.25" hidden="false" customHeight="true" outlineLevel="0" collapsed="false">
      <c r="AA804" s="20"/>
      <c r="AB804" s="20"/>
      <c r="AC804" s="20"/>
    </row>
    <row r="805" customFormat="false" ht="20.25" hidden="false" customHeight="true" outlineLevel="0" collapsed="false">
      <c r="AA805" s="20"/>
      <c r="AB805" s="20"/>
      <c r="AC805" s="20"/>
    </row>
    <row r="806" customFormat="false" ht="20.25" hidden="false" customHeight="true" outlineLevel="0" collapsed="false">
      <c r="AA806" s="20"/>
      <c r="AB806" s="20"/>
      <c r="AC806" s="20"/>
    </row>
    <row r="807" customFormat="false" ht="20.25" hidden="false" customHeight="true" outlineLevel="0" collapsed="false">
      <c r="AA807" s="20"/>
      <c r="AB807" s="20"/>
      <c r="AC807" s="20"/>
    </row>
    <row r="808" customFormat="false" ht="20.25" hidden="false" customHeight="true" outlineLevel="0" collapsed="false">
      <c r="AA808" s="20"/>
      <c r="AB808" s="20"/>
      <c r="AC808" s="20"/>
    </row>
    <row r="809" customFormat="false" ht="20.25" hidden="false" customHeight="true" outlineLevel="0" collapsed="false">
      <c r="AA809" s="20"/>
      <c r="AB809" s="20"/>
      <c r="AC809" s="20"/>
    </row>
    <row r="810" customFormat="false" ht="20.25" hidden="false" customHeight="true" outlineLevel="0" collapsed="false">
      <c r="AA810" s="20"/>
      <c r="AB810" s="20"/>
      <c r="AC810" s="20"/>
    </row>
    <row r="811" customFormat="false" ht="20.25" hidden="false" customHeight="true" outlineLevel="0" collapsed="false">
      <c r="AA811" s="20"/>
      <c r="AB811" s="20"/>
      <c r="AC811" s="20"/>
    </row>
    <row r="812" customFormat="false" ht="20.25" hidden="false" customHeight="true" outlineLevel="0" collapsed="false">
      <c r="AA812" s="20"/>
      <c r="AB812" s="20"/>
      <c r="AC812" s="20"/>
    </row>
    <row r="813" customFormat="false" ht="20.25" hidden="false" customHeight="true" outlineLevel="0" collapsed="false">
      <c r="AA813" s="20"/>
      <c r="AB813" s="20"/>
      <c r="AC813" s="20"/>
    </row>
    <row r="814" customFormat="false" ht="20.25" hidden="false" customHeight="true" outlineLevel="0" collapsed="false">
      <c r="AA814" s="20"/>
      <c r="AB814" s="20"/>
      <c r="AC814" s="20"/>
    </row>
    <row r="815" customFormat="false" ht="20.25" hidden="false" customHeight="true" outlineLevel="0" collapsed="false">
      <c r="AA815" s="20"/>
      <c r="AB815" s="20"/>
      <c r="AC815" s="20"/>
    </row>
    <row r="816" customFormat="false" ht="20.25" hidden="false" customHeight="true" outlineLevel="0" collapsed="false">
      <c r="AA816" s="20"/>
      <c r="AB816" s="20"/>
      <c r="AC816" s="20"/>
    </row>
    <row r="817" customFormat="false" ht="20.25" hidden="false" customHeight="true" outlineLevel="0" collapsed="false">
      <c r="AA817" s="20"/>
      <c r="AB817" s="20"/>
      <c r="AC817" s="20"/>
    </row>
    <row r="818" customFormat="false" ht="20.25" hidden="false" customHeight="true" outlineLevel="0" collapsed="false">
      <c r="AA818" s="20"/>
      <c r="AB818" s="20"/>
      <c r="AC818" s="20"/>
    </row>
    <row r="819" customFormat="false" ht="20.25" hidden="false" customHeight="true" outlineLevel="0" collapsed="false">
      <c r="AA819" s="20"/>
      <c r="AB819" s="20"/>
      <c r="AC819" s="20"/>
    </row>
    <row r="820" customFormat="false" ht="20.25" hidden="false" customHeight="true" outlineLevel="0" collapsed="false">
      <c r="AA820" s="20"/>
      <c r="AB820" s="20"/>
      <c r="AC820" s="20"/>
    </row>
    <row r="821" customFormat="false" ht="20.25" hidden="false" customHeight="true" outlineLevel="0" collapsed="false">
      <c r="AA821" s="20"/>
      <c r="AB821" s="20"/>
      <c r="AC821" s="20"/>
    </row>
    <row r="822" customFormat="false" ht="20.25" hidden="false" customHeight="true" outlineLevel="0" collapsed="false">
      <c r="AA822" s="20"/>
      <c r="AB822" s="20"/>
      <c r="AC822" s="20"/>
    </row>
    <row r="823" customFormat="false" ht="20.25" hidden="false" customHeight="true" outlineLevel="0" collapsed="false">
      <c r="AA823" s="20"/>
      <c r="AB823" s="20"/>
      <c r="AC823" s="20"/>
    </row>
    <row r="824" customFormat="false" ht="20.25" hidden="false" customHeight="true" outlineLevel="0" collapsed="false">
      <c r="AA824" s="20"/>
      <c r="AB824" s="20"/>
      <c r="AC824" s="20"/>
    </row>
    <row r="825" customFormat="false" ht="20.25" hidden="false" customHeight="true" outlineLevel="0" collapsed="false">
      <c r="AA825" s="20"/>
      <c r="AB825" s="20"/>
      <c r="AC825" s="20"/>
    </row>
    <row r="826" customFormat="false" ht="20.25" hidden="false" customHeight="true" outlineLevel="0" collapsed="false">
      <c r="AA826" s="20"/>
      <c r="AB826" s="20"/>
      <c r="AC826" s="20"/>
    </row>
    <row r="827" customFormat="false" ht="20.25" hidden="false" customHeight="true" outlineLevel="0" collapsed="false">
      <c r="AA827" s="20"/>
      <c r="AB827" s="20"/>
      <c r="AC827" s="20"/>
    </row>
    <row r="828" customFormat="false" ht="20.25" hidden="false" customHeight="true" outlineLevel="0" collapsed="false">
      <c r="AA828" s="20"/>
      <c r="AB828" s="20"/>
      <c r="AC828" s="20"/>
    </row>
    <row r="829" customFormat="false" ht="20.25" hidden="false" customHeight="true" outlineLevel="0" collapsed="false">
      <c r="AA829" s="20"/>
      <c r="AB829" s="20"/>
      <c r="AC829" s="20"/>
    </row>
    <row r="830" customFormat="false" ht="20.25" hidden="false" customHeight="true" outlineLevel="0" collapsed="false">
      <c r="AA830" s="20"/>
      <c r="AB830" s="20"/>
      <c r="AC830" s="20"/>
    </row>
    <row r="831" customFormat="false" ht="20.25" hidden="false" customHeight="true" outlineLevel="0" collapsed="false">
      <c r="AA831" s="20"/>
      <c r="AB831" s="20"/>
      <c r="AC831" s="20"/>
    </row>
    <row r="832" customFormat="false" ht="20.25" hidden="false" customHeight="true" outlineLevel="0" collapsed="false">
      <c r="AA832" s="20"/>
      <c r="AB832" s="20"/>
      <c r="AC832" s="20"/>
    </row>
    <row r="833" customFormat="false" ht="20.25" hidden="false" customHeight="true" outlineLevel="0" collapsed="false">
      <c r="AA833" s="20"/>
      <c r="AB833" s="20"/>
      <c r="AC833" s="20"/>
    </row>
    <row r="834" customFormat="false" ht="20.25" hidden="false" customHeight="true" outlineLevel="0" collapsed="false">
      <c r="AA834" s="20"/>
      <c r="AB834" s="20"/>
      <c r="AC834" s="20"/>
    </row>
    <row r="835" customFormat="false" ht="20.25" hidden="false" customHeight="true" outlineLevel="0" collapsed="false">
      <c r="AA835" s="20"/>
      <c r="AB835" s="20"/>
      <c r="AC835" s="20"/>
    </row>
    <row r="836" customFormat="false" ht="20.25" hidden="false" customHeight="true" outlineLevel="0" collapsed="false">
      <c r="AA836" s="20"/>
      <c r="AB836" s="20"/>
      <c r="AC836" s="20"/>
    </row>
    <row r="837" customFormat="false" ht="20.25" hidden="false" customHeight="true" outlineLevel="0" collapsed="false">
      <c r="AA837" s="20"/>
      <c r="AB837" s="20"/>
      <c r="AC837" s="20"/>
    </row>
    <row r="838" customFormat="false" ht="20.25" hidden="false" customHeight="true" outlineLevel="0" collapsed="false">
      <c r="AA838" s="20"/>
      <c r="AB838" s="20"/>
      <c r="AC838" s="20"/>
    </row>
    <row r="839" customFormat="false" ht="20.25" hidden="false" customHeight="true" outlineLevel="0" collapsed="false">
      <c r="AA839" s="20"/>
      <c r="AB839" s="20"/>
      <c r="AC839" s="20"/>
    </row>
    <row r="840" customFormat="false" ht="20.25" hidden="false" customHeight="true" outlineLevel="0" collapsed="false">
      <c r="AA840" s="20"/>
      <c r="AB840" s="20"/>
      <c r="AC840" s="20"/>
    </row>
    <row r="841" customFormat="false" ht="20.25" hidden="false" customHeight="true" outlineLevel="0" collapsed="false">
      <c r="AA841" s="20"/>
      <c r="AB841" s="20"/>
      <c r="AC841" s="20"/>
    </row>
    <row r="842" customFormat="false" ht="20.25" hidden="false" customHeight="true" outlineLevel="0" collapsed="false">
      <c r="AA842" s="20"/>
      <c r="AB842" s="20"/>
      <c r="AC842" s="20"/>
    </row>
    <row r="843" customFormat="false" ht="20.25" hidden="false" customHeight="true" outlineLevel="0" collapsed="false">
      <c r="AA843" s="20"/>
      <c r="AB843" s="20"/>
      <c r="AC843" s="20"/>
    </row>
    <row r="844" customFormat="false" ht="20.25" hidden="false" customHeight="true" outlineLevel="0" collapsed="false">
      <c r="AA844" s="20"/>
      <c r="AB844" s="20"/>
      <c r="AC844" s="20"/>
    </row>
    <row r="845" customFormat="false" ht="20.25" hidden="false" customHeight="true" outlineLevel="0" collapsed="false">
      <c r="AA845" s="20"/>
      <c r="AB845" s="20"/>
      <c r="AC845" s="20"/>
    </row>
    <row r="846" customFormat="false" ht="20.25" hidden="false" customHeight="true" outlineLevel="0" collapsed="false">
      <c r="AA846" s="20"/>
      <c r="AB846" s="20"/>
      <c r="AC846" s="20"/>
    </row>
    <row r="847" customFormat="false" ht="20.25" hidden="false" customHeight="true" outlineLevel="0" collapsed="false">
      <c r="AA847" s="20"/>
      <c r="AB847" s="20"/>
      <c r="AC847" s="20"/>
    </row>
    <row r="848" customFormat="false" ht="20.25" hidden="false" customHeight="true" outlineLevel="0" collapsed="false">
      <c r="AA848" s="20"/>
      <c r="AB848" s="20"/>
      <c r="AC848" s="20"/>
    </row>
    <row r="849" customFormat="false" ht="20.25" hidden="false" customHeight="true" outlineLevel="0" collapsed="false">
      <c r="AA849" s="20"/>
      <c r="AB849" s="20"/>
      <c r="AC849" s="20"/>
    </row>
    <row r="850" customFormat="false" ht="20.25" hidden="false" customHeight="true" outlineLevel="0" collapsed="false">
      <c r="AA850" s="20"/>
      <c r="AB850" s="20"/>
      <c r="AC850" s="20"/>
    </row>
    <row r="851" customFormat="false" ht="20.25" hidden="false" customHeight="true" outlineLevel="0" collapsed="false">
      <c r="AA851" s="20"/>
      <c r="AB851" s="20"/>
      <c r="AC851" s="20"/>
    </row>
    <row r="852" customFormat="false" ht="20.25" hidden="false" customHeight="true" outlineLevel="0" collapsed="false">
      <c r="AA852" s="20"/>
      <c r="AB852" s="20"/>
      <c r="AC852" s="20"/>
    </row>
    <row r="853" customFormat="false" ht="20.25" hidden="false" customHeight="true" outlineLevel="0" collapsed="false">
      <c r="AA853" s="20"/>
      <c r="AB853" s="20"/>
      <c r="AC853" s="20"/>
    </row>
    <row r="854" customFormat="false" ht="20.25" hidden="false" customHeight="true" outlineLevel="0" collapsed="false">
      <c r="AA854" s="20"/>
      <c r="AB854" s="20"/>
      <c r="AC854" s="20"/>
    </row>
    <row r="855" customFormat="false" ht="20.25" hidden="false" customHeight="true" outlineLevel="0" collapsed="false">
      <c r="AA855" s="20"/>
      <c r="AB855" s="20"/>
      <c r="AC855" s="20"/>
    </row>
    <row r="856" customFormat="false" ht="20.25" hidden="false" customHeight="true" outlineLevel="0" collapsed="false">
      <c r="AA856" s="20"/>
      <c r="AB856" s="20"/>
      <c r="AC856" s="20"/>
    </row>
    <row r="857" customFormat="false" ht="20.25" hidden="false" customHeight="true" outlineLevel="0" collapsed="false">
      <c r="AA857" s="20"/>
      <c r="AB857" s="20"/>
      <c r="AC857" s="20"/>
    </row>
    <row r="858" customFormat="false" ht="20.25" hidden="false" customHeight="true" outlineLevel="0" collapsed="false">
      <c r="AA858" s="20"/>
      <c r="AB858" s="20"/>
      <c r="AC858" s="20"/>
    </row>
    <row r="859" customFormat="false" ht="20.25" hidden="false" customHeight="true" outlineLevel="0" collapsed="false">
      <c r="AA859" s="20"/>
      <c r="AB859" s="20"/>
      <c r="AC859" s="20"/>
    </row>
    <row r="860" customFormat="false" ht="20.25" hidden="false" customHeight="true" outlineLevel="0" collapsed="false">
      <c r="AA860" s="20"/>
      <c r="AB860" s="20"/>
      <c r="AC860" s="20"/>
    </row>
    <row r="861" customFormat="false" ht="20.25" hidden="false" customHeight="true" outlineLevel="0" collapsed="false">
      <c r="AA861" s="20"/>
      <c r="AB861" s="20"/>
      <c r="AC861" s="20"/>
    </row>
    <row r="862" customFormat="false" ht="20.25" hidden="false" customHeight="true" outlineLevel="0" collapsed="false">
      <c r="AA862" s="20"/>
      <c r="AB862" s="20"/>
      <c r="AC862" s="20"/>
    </row>
    <row r="863" customFormat="false" ht="20.25" hidden="false" customHeight="true" outlineLevel="0" collapsed="false">
      <c r="AA863" s="20"/>
      <c r="AB863" s="20"/>
      <c r="AC863" s="20"/>
    </row>
    <row r="864" customFormat="false" ht="20.25" hidden="false" customHeight="true" outlineLevel="0" collapsed="false">
      <c r="AA864" s="20"/>
      <c r="AB864" s="20"/>
      <c r="AC864" s="20"/>
    </row>
    <row r="865" customFormat="false" ht="20.25" hidden="false" customHeight="true" outlineLevel="0" collapsed="false">
      <c r="AA865" s="20"/>
      <c r="AB865" s="20"/>
      <c r="AC865" s="20"/>
    </row>
    <row r="866" customFormat="false" ht="20.25" hidden="false" customHeight="true" outlineLevel="0" collapsed="false">
      <c r="AA866" s="20"/>
      <c r="AB866" s="20"/>
      <c r="AC866" s="20"/>
    </row>
    <row r="867" customFormat="false" ht="20.25" hidden="false" customHeight="true" outlineLevel="0" collapsed="false">
      <c r="AA867" s="20"/>
      <c r="AB867" s="20"/>
      <c r="AC867" s="20"/>
    </row>
    <row r="868" customFormat="false" ht="20.25" hidden="false" customHeight="true" outlineLevel="0" collapsed="false">
      <c r="AA868" s="20"/>
      <c r="AB868" s="20"/>
      <c r="AC868" s="20"/>
    </row>
    <row r="869" customFormat="false" ht="20.25" hidden="false" customHeight="true" outlineLevel="0" collapsed="false">
      <c r="AA869" s="20"/>
      <c r="AB869" s="20"/>
      <c r="AC869" s="20"/>
    </row>
    <row r="870" customFormat="false" ht="20.25" hidden="false" customHeight="true" outlineLevel="0" collapsed="false">
      <c r="AA870" s="20"/>
      <c r="AB870" s="20"/>
      <c r="AC870" s="20"/>
    </row>
    <row r="871" customFormat="false" ht="20.25" hidden="false" customHeight="true" outlineLevel="0" collapsed="false">
      <c r="AA871" s="20"/>
      <c r="AB871" s="20"/>
      <c r="AC871" s="20"/>
    </row>
    <row r="872" customFormat="false" ht="20.25" hidden="false" customHeight="true" outlineLevel="0" collapsed="false">
      <c r="AA872" s="20"/>
      <c r="AB872" s="20"/>
      <c r="AC872" s="20"/>
    </row>
    <row r="873" customFormat="false" ht="20.25" hidden="false" customHeight="true" outlineLevel="0" collapsed="false">
      <c r="AA873" s="20"/>
      <c r="AB873" s="20"/>
      <c r="AC873" s="20"/>
    </row>
    <row r="874" customFormat="false" ht="20.25" hidden="false" customHeight="true" outlineLevel="0" collapsed="false">
      <c r="AA874" s="20"/>
      <c r="AB874" s="20"/>
      <c r="AC874" s="20"/>
    </row>
    <row r="875" customFormat="false" ht="20.25" hidden="false" customHeight="true" outlineLevel="0" collapsed="false">
      <c r="AA875" s="20"/>
      <c r="AB875" s="20"/>
      <c r="AC875" s="20"/>
    </row>
    <row r="876" customFormat="false" ht="20.25" hidden="false" customHeight="true" outlineLevel="0" collapsed="false">
      <c r="AA876" s="20"/>
      <c r="AB876" s="20"/>
      <c r="AC876" s="20"/>
    </row>
    <row r="877" customFormat="false" ht="20.25" hidden="false" customHeight="true" outlineLevel="0" collapsed="false">
      <c r="AA877" s="20"/>
      <c r="AB877" s="20"/>
      <c r="AC877" s="20"/>
    </row>
    <row r="878" customFormat="false" ht="20.25" hidden="false" customHeight="true" outlineLevel="0" collapsed="false">
      <c r="AA878" s="20"/>
      <c r="AB878" s="20"/>
      <c r="AC878" s="20"/>
    </row>
    <row r="879" customFormat="false" ht="20.25" hidden="false" customHeight="true" outlineLevel="0" collapsed="false">
      <c r="AA879" s="20"/>
      <c r="AB879" s="20"/>
      <c r="AC879" s="20"/>
    </row>
    <row r="880" customFormat="false" ht="20.25" hidden="false" customHeight="true" outlineLevel="0" collapsed="false">
      <c r="AA880" s="20"/>
      <c r="AB880" s="20"/>
      <c r="AC880" s="20"/>
    </row>
    <row r="881" customFormat="false" ht="20.25" hidden="false" customHeight="true" outlineLevel="0" collapsed="false">
      <c r="AA881" s="20"/>
      <c r="AB881" s="20"/>
      <c r="AC881" s="20"/>
    </row>
    <row r="882" customFormat="false" ht="20.25" hidden="false" customHeight="true" outlineLevel="0" collapsed="false">
      <c r="AA882" s="20"/>
      <c r="AB882" s="20"/>
      <c r="AC882" s="20"/>
    </row>
    <row r="883" customFormat="false" ht="20.25" hidden="false" customHeight="true" outlineLevel="0" collapsed="false">
      <c r="AA883" s="20"/>
      <c r="AB883" s="20"/>
      <c r="AC883" s="20"/>
    </row>
    <row r="884" customFormat="false" ht="20.25" hidden="false" customHeight="true" outlineLevel="0" collapsed="false">
      <c r="AA884" s="20"/>
      <c r="AB884" s="20"/>
      <c r="AC884" s="20"/>
    </row>
    <row r="885" customFormat="false" ht="20.25" hidden="false" customHeight="true" outlineLevel="0" collapsed="false">
      <c r="AA885" s="20"/>
      <c r="AB885" s="20"/>
      <c r="AC885" s="20"/>
    </row>
    <row r="886" customFormat="false" ht="20.25" hidden="false" customHeight="true" outlineLevel="0" collapsed="false">
      <c r="AA886" s="20"/>
      <c r="AB886" s="20"/>
      <c r="AC886" s="20"/>
    </row>
    <row r="887" customFormat="false" ht="20.25" hidden="false" customHeight="true" outlineLevel="0" collapsed="false">
      <c r="AA887" s="20"/>
      <c r="AB887" s="20"/>
      <c r="AC887" s="20"/>
    </row>
    <row r="888" customFormat="false" ht="20.25" hidden="false" customHeight="true" outlineLevel="0" collapsed="false">
      <c r="AA888" s="20"/>
      <c r="AB888" s="20"/>
      <c r="AC888" s="20"/>
    </row>
    <row r="889" customFormat="false" ht="20.25" hidden="false" customHeight="true" outlineLevel="0" collapsed="false">
      <c r="AA889" s="20"/>
      <c r="AB889" s="20"/>
      <c r="AC889" s="20"/>
    </row>
    <row r="890" customFormat="false" ht="20.25" hidden="false" customHeight="true" outlineLevel="0" collapsed="false">
      <c r="AA890" s="20"/>
      <c r="AB890" s="20"/>
      <c r="AC890" s="20"/>
    </row>
    <row r="891" customFormat="false" ht="20.25" hidden="false" customHeight="true" outlineLevel="0" collapsed="false">
      <c r="AA891" s="20"/>
      <c r="AB891" s="20"/>
      <c r="AC891" s="20"/>
    </row>
    <row r="892" customFormat="false" ht="20.25" hidden="false" customHeight="true" outlineLevel="0" collapsed="false">
      <c r="AA892" s="20"/>
      <c r="AB892" s="20"/>
      <c r="AC892" s="20"/>
    </row>
    <row r="893" customFormat="false" ht="20.25" hidden="false" customHeight="true" outlineLevel="0" collapsed="false">
      <c r="AA893" s="20"/>
      <c r="AB893" s="20"/>
      <c r="AC893" s="20"/>
    </row>
    <row r="894" customFormat="false" ht="20.25" hidden="false" customHeight="true" outlineLevel="0" collapsed="false">
      <c r="AA894" s="20"/>
      <c r="AB894" s="20"/>
      <c r="AC894" s="20"/>
    </row>
    <row r="895" customFormat="false" ht="20.25" hidden="false" customHeight="true" outlineLevel="0" collapsed="false">
      <c r="AA895" s="20"/>
      <c r="AB895" s="20"/>
      <c r="AC895" s="20"/>
    </row>
    <row r="896" customFormat="false" ht="20.25" hidden="false" customHeight="true" outlineLevel="0" collapsed="false">
      <c r="AA896" s="20"/>
      <c r="AB896" s="20"/>
      <c r="AC896" s="20"/>
    </row>
    <row r="897" customFormat="false" ht="20.25" hidden="false" customHeight="true" outlineLevel="0" collapsed="false">
      <c r="AA897" s="20"/>
      <c r="AB897" s="20"/>
      <c r="AC897" s="20"/>
    </row>
    <row r="898" customFormat="false" ht="20.25" hidden="false" customHeight="true" outlineLevel="0" collapsed="false">
      <c r="AA898" s="20"/>
      <c r="AB898" s="20"/>
      <c r="AC898" s="20"/>
    </row>
    <row r="899" customFormat="false" ht="20.25" hidden="false" customHeight="true" outlineLevel="0" collapsed="false">
      <c r="AA899" s="20"/>
      <c r="AB899" s="20"/>
      <c r="AC899" s="20"/>
    </row>
    <row r="900" customFormat="false" ht="20.25" hidden="false" customHeight="true" outlineLevel="0" collapsed="false">
      <c r="AA900" s="20"/>
      <c r="AB900" s="20"/>
      <c r="AC900" s="20"/>
    </row>
    <row r="901" customFormat="false" ht="20.25" hidden="false" customHeight="true" outlineLevel="0" collapsed="false">
      <c r="AA901" s="20"/>
      <c r="AB901" s="20"/>
      <c r="AC901" s="20"/>
    </row>
    <row r="902" customFormat="false" ht="20.25" hidden="false" customHeight="true" outlineLevel="0" collapsed="false">
      <c r="AA902" s="20"/>
      <c r="AB902" s="20"/>
      <c r="AC902" s="20"/>
    </row>
    <row r="903" customFormat="false" ht="20.25" hidden="false" customHeight="true" outlineLevel="0" collapsed="false">
      <c r="AA903" s="20"/>
      <c r="AB903" s="20"/>
      <c r="AC903" s="20"/>
    </row>
    <row r="904" customFormat="false" ht="20.25" hidden="false" customHeight="true" outlineLevel="0" collapsed="false">
      <c r="AA904" s="20"/>
      <c r="AB904" s="20"/>
      <c r="AC904" s="20"/>
    </row>
    <row r="905" customFormat="false" ht="20.25" hidden="false" customHeight="true" outlineLevel="0" collapsed="false">
      <c r="AA905" s="20"/>
      <c r="AB905" s="20"/>
      <c r="AC905" s="20"/>
    </row>
    <row r="906" customFormat="false" ht="20.25" hidden="false" customHeight="true" outlineLevel="0" collapsed="false">
      <c r="AA906" s="20"/>
      <c r="AB906" s="20"/>
      <c r="AC906" s="20"/>
    </row>
    <row r="907" customFormat="false" ht="20.25" hidden="false" customHeight="true" outlineLevel="0" collapsed="false">
      <c r="AA907" s="20"/>
      <c r="AB907" s="20"/>
      <c r="AC907" s="20"/>
    </row>
    <row r="908" customFormat="false" ht="20.25" hidden="false" customHeight="true" outlineLevel="0" collapsed="false">
      <c r="AA908" s="20"/>
      <c r="AB908" s="20"/>
      <c r="AC908" s="20"/>
    </row>
    <row r="909" customFormat="false" ht="20.25" hidden="false" customHeight="true" outlineLevel="0" collapsed="false">
      <c r="AA909" s="20"/>
      <c r="AB909" s="20"/>
      <c r="AC909" s="20"/>
    </row>
    <row r="910" customFormat="false" ht="20.25" hidden="false" customHeight="true" outlineLevel="0" collapsed="false">
      <c r="AA910" s="20"/>
      <c r="AB910" s="20"/>
      <c r="AC910" s="20"/>
    </row>
    <row r="911" customFormat="false" ht="20.25" hidden="false" customHeight="true" outlineLevel="0" collapsed="false">
      <c r="AA911" s="20"/>
      <c r="AB911" s="20"/>
      <c r="AC911" s="20"/>
    </row>
    <row r="912" customFormat="false" ht="20.25" hidden="false" customHeight="true" outlineLevel="0" collapsed="false">
      <c r="AA912" s="20"/>
      <c r="AB912" s="20"/>
      <c r="AC912" s="20"/>
    </row>
    <row r="913" customFormat="false" ht="20.25" hidden="false" customHeight="true" outlineLevel="0" collapsed="false">
      <c r="AA913" s="20"/>
      <c r="AB913" s="20"/>
      <c r="AC913" s="20"/>
    </row>
    <row r="914" customFormat="false" ht="20.25" hidden="false" customHeight="true" outlineLevel="0" collapsed="false">
      <c r="AA914" s="20"/>
      <c r="AB914" s="20"/>
      <c r="AC914" s="20"/>
    </row>
    <row r="915" customFormat="false" ht="20.25" hidden="false" customHeight="true" outlineLevel="0" collapsed="false">
      <c r="AA915" s="20"/>
      <c r="AB915" s="20"/>
      <c r="AC915" s="20"/>
    </row>
    <row r="916" customFormat="false" ht="20.25" hidden="false" customHeight="true" outlineLevel="0" collapsed="false">
      <c r="AA916" s="20"/>
      <c r="AB916" s="20"/>
      <c r="AC916" s="20"/>
    </row>
    <row r="917" customFormat="false" ht="20.25" hidden="false" customHeight="true" outlineLevel="0" collapsed="false">
      <c r="AA917" s="20"/>
      <c r="AB917" s="20"/>
      <c r="AC917" s="20"/>
    </row>
    <row r="918" customFormat="false" ht="20.25" hidden="false" customHeight="true" outlineLevel="0" collapsed="false">
      <c r="AA918" s="20"/>
      <c r="AB918" s="20"/>
      <c r="AC918" s="20"/>
    </row>
    <row r="919" customFormat="false" ht="20.25" hidden="false" customHeight="true" outlineLevel="0" collapsed="false">
      <c r="AA919" s="20"/>
      <c r="AB919" s="20"/>
      <c r="AC919" s="20"/>
    </row>
    <row r="920" customFormat="false" ht="20.25" hidden="false" customHeight="true" outlineLevel="0" collapsed="false">
      <c r="AA920" s="20"/>
      <c r="AB920" s="20"/>
      <c r="AC920" s="20"/>
    </row>
    <row r="921" customFormat="false" ht="20.25" hidden="false" customHeight="true" outlineLevel="0" collapsed="false">
      <c r="AA921" s="20"/>
      <c r="AB921" s="20"/>
      <c r="AC921" s="20"/>
    </row>
    <row r="922" customFormat="false" ht="20.25" hidden="false" customHeight="true" outlineLevel="0" collapsed="false">
      <c r="AA922" s="20"/>
      <c r="AB922" s="20"/>
      <c r="AC922" s="20"/>
    </row>
    <row r="923" customFormat="false" ht="20.25" hidden="false" customHeight="true" outlineLevel="0" collapsed="false">
      <c r="AA923" s="20"/>
      <c r="AB923" s="20"/>
      <c r="AC923" s="20"/>
    </row>
    <row r="924" customFormat="false" ht="20.25" hidden="false" customHeight="true" outlineLevel="0" collapsed="false">
      <c r="AA924" s="20"/>
      <c r="AB924" s="20"/>
      <c r="AC924" s="20"/>
    </row>
    <row r="925" customFormat="false" ht="20.25" hidden="false" customHeight="true" outlineLevel="0" collapsed="false">
      <c r="AA925" s="20"/>
      <c r="AB925" s="20"/>
      <c r="AC925" s="20"/>
    </row>
    <row r="926" customFormat="false" ht="20.25" hidden="false" customHeight="true" outlineLevel="0" collapsed="false">
      <c r="AA926" s="20"/>
      <c r="AB926" s="20"/>
      <c r="AC926" s="20"/>
    </row>
    <row r="927" customFormat="false" ht="20.25" hidden="false" customHeight="true" outlineLevel="0" collapsed="false">
      <c r="AA927" s="20"/>
      <c r="AB927" s="20"/>
      <c r="AC927" s="20"/>
    </row>
    <row r="928" customFormat="false" ht="20.25" hidden="false" customHeight="true" outlineLevel="0" collapsed="false">
      <c r="AA928" s="20"/>
      <c r="AB928" s="20"/>
      <c r="AC928" s="20"/>
    </row>
    <row r="929" customFormat="false" ht="20.25" hidden="false" customHeight="true" outlineLevel="0" collapsed="false">
      <c r="AA929" s="20"/>
      <c r="AB929" s="20"/>
      <c r="AC929" s="20"/>
    </row>
    <row r="930" customFormat="false" ht="20.25" hidden="false" customHeight="true" outlineLevel="0" collapsed="false">
      <c r="AA930" s="20"/>
      <c r="AB930" s="20"/>
      <c r="AC930" s="20"/>
    </row>
    <row r="931" customFormat="false" ht="20.25" hidden="false" customHeight="true" outlineLevel="0" collapsed="false">
      <c r="AA931" s="20"/>
      <c r="AB931" s="20"/>
      <c r="AC931" s="20"/>
    </row>
    <row r="932" customFormat="false" ht="20.25" hidden="false" customHeight="true" outlineLevel="0" collapsed="false">
      <c r="AA932" s="20"/>
      <c r="AB932" s="20"/>
      <c r="AC932" s="20"/>
    </row>
    <row r="933" customFormat="false" ht="20.25" hidden="false" customHeight="true" outlineLevel="0" collapsed="false">
      <c r="AA933" s="20"/>
      <c r="AB933" s="20"/>
      <c r="AC933" s="20"/>
    </row>
    <row r="934" customFormat="false" ht="20.25" hidden="false" customHeight="true" outlineLevel="0" collapsed="false">
      <c r="AA934" s="20"/>
      <c r="AB934" s="20"/>
      <c r="AC934" s="20"/>
    </row>
    <row r="935" customFormat="false" ht="20.25" hidden="false" customHeight="true" outlineLevel="0" collapsed="false">
      <c r="AA935" s="20"/>
      <c r="AB935" s="20"/>
      <c r="AC935" s="20"/>
    </row>
    <row r="936" customFormat="false" ht="20.25" hidden="false" customHeight="true" outlineLevel="0" collapsed="false">
      <c r="AA936" s="20"/>
      <c r="AB936" s="20"/>
      <c r="AC936" s="20"/>
    </row>
    <row r="937" customFormat="false" ht="20.25" hidden="false" customHeight="true" outlineLevel="0" collapsed="false">
      <c r="AA937" s="20"/>
      <c r="AB937" s="20"/>
      <c r="AC937" s="20"/>
    </row>
    <row r="938" customFormat="false" ht="20.25" hidden="false" customHeight="true" outlineLevel="0" collapsed="false">
      <c r="AA938" s="20"/>
      <c r="AB938" s="20"/>
      <c r="AC938" s="20"/>
    </row>
    <row r="939" customFormat="false" ht="20.25" hidden="false" customHeight="true" outlineLevel="0" collapsed="false">
      <c r="AA939" s="20"/>
      <c r="AB939" s="20"/>
      <c r="AC939" s="20"/>
    </row>
    <row r="940" customFormat="false" ht="20.25" hidden="false" customHeight="true" outlineLevel="0" collapsed="false">
      <c r="AA940" s="20"/>
      <c r="AB940" s="20"/>
      <c r="AC940" s="20"/>
    </row>
    <row r="941" customFormat="false" ht="20.25" hidden="false" customHeight="true" outlineLevel="0" collapsed="false">
      <c r="AA941" s="20"/>
      <c r="AB941" s="20"/>
      <c r="AC941" s="20"/>
    </row>
    <row r="942" customFormat="false" ht="20.25" hidden="false" customHeight="true" outlineLevel="0" collapsed="false">
      <c r="AA942" s="20"/>
      <c r="AB942" s="20"/>
      <c r="AC942" s="20"/>
    </row>
    <row r="943" customFormat="false" ht="20.25" hidden="false" customHeight="true" outlineLevel="0" collapsed="false">
      <c r="AA943" s="20"/>
      <c r="AB943" s="20"/>
      <c r="AC943" s="20"/>
    </row>
    <row r="944" customFormat="false" ht="20.25" hidden="false" customHeight="true" outlineLevel="0" collapsed="false">
      <c r="AA944" s="20"/>
      <c r="AB944" s="20"/>
      <c r="AC944" s="20"/>
    </row>
    <row r="945" customFormat="false" ht="20.25" hidden="false" customHeight="true" outlineLevel="0" collapsed="false">
      <c r="AA945" s="20"/>
      <c r="AB945" s="20"/>
      <c r="AC945" s="20"/>
    </row>
    <row r="946" customFormat="false" ht="20.25" hidden="false" customHeight="true" outlineLevel="0" collapsed="false">
      <c r="AA946" s="20"/>
      <c r="AB946" s="20"/>
      <c r="AC946" s="20"/>
    </row>
    <row r="947" customFormat="false" ht="20.25" hidden="false" customHeight="true" outlineLevel="0" collapsed="false">
      <c r="AA947" s="20"/>
      <c r="AB947" s="20"/>
      <c r="AC947" s="20"/>
    </row>
    <row r="948" customFormat="false" ht="20.25" hidden="false" customHeight="true" outlineLevel="0" collapsed="false">
      <c r="AA948" s="20"/>
      <c r="AB948" s="20"/>
      <c r="AC948" s="20"/>
    </row>
    <row r="949" customFormat="false" ht="20.25" hidden="false" customHeight="true" outlineLevel="0" collapsed="false">
      <c r="AA949" s="20"/>
      <c r="AB949" s="20"/>
      <c r="AC949" s="20"/>
    </row>
    <row r="950" customFormat="false" ht="20.25" hidden="false" customHeight="true" outlineLevel="0" collapsed="false">
      <c r="AA950" s="20"/>
      <c r="AB950" s="20"/>
      <c r="AC950" s="20"/>
    </row>
    <row r="951" customFormat="false" ht="20.25" hidden="false" customHeight="true" outlineLevel="0" collapsed="false">
      <c r="AA951" s="20"/>
      <c r="AB951" s="20"/>
      <c r="AC951" s="20"/>
    </row>
    <row r="952" customFormat="false" ht="20.25" hidden="false" customHeight="true" outlineLevel="0" collapsed="false">
      <c r="AA952" s="20"/>
      <c r="AB952" s="20"/>
      <c r="AC952" s="20"/>
    </row>
    <row r="953" customFormat="false" ht="20.25" hidden="false" customHeight="true" outlineLevel="0" collapsed="false">
      <c r="AA953" s="20"/>
      <c r="AB953" s="20"/>
      <c r="AC953" s="20"/>
    </row>
    <row r="954" customFormat="false" ht="20.25" hidden="false" customHeight="true" outlineLevel="0" collapsed="false">
      <c r="AA954" s="20"/>
      <c r="AB954" s="20"/>
      <c r="AC954" s="20"/>
    </row>
    <row r="955" customFormat="false" ht="20.25" hidden="false" customHeight="true" outlineLevel="0" collapsed="false">
      <c r="AA955" s="20"/>
      <c r="AB955" s="20"/>
      <c r="AC955" s="20"/>
    </row>
    <row r="956" customFormat="false" ht="20.25" hidden="false" customHeight="true" outlineLevel="0" collapsed="false">
      <c r="AA956" s="20"/>
      <c r="AB956" s="20"/>
      <c r="AC956" s="20"/>
    </row>
    <row r="957" customFormat="false" ht="20.25" hidden="false" customHeight="true" outlineLevel="0" collapsed="false">
      <c r="AA957" s="20"/>
      <c r="AB957" s="20"/>
      <c r="AC957" s="20"/>
    </row>
    <row r="958" customFormat="false" ht="20.25" hidden="false" customHeight="true" outlineLevel="0" collapsed="false">
      <c r="AA958" s="20"/>
      <c r="AB958" s="20"/>
      <c r="AC958" s="20"/>
    </row>
    <row r="959" customFormat="false" ht="20.25" hidden="false" customHeight="true" outlineLevel="0" collapsed="false">
      <c r="AA959" s="20"/>
      <c r="AB959" s="20"/>
      <c r="AC959" s="20"/>
    </row>
    <row r="960" customFormat="false" ht="20.25" hidden="false" customHeight="true" outlineLevel="0" collapsed="false">
      <c r="AA960" s="20"/>
      <c r="AB960" s="20"/>
      <c r="AC960" s="20"/>
    </row>
    <row r="961" customFormat="false" ht="20.25" hidden="false" customHeight="true" outlineLevel="0" collapsed="false">
      <c r="AA961" s="20"/>
      <c r="AB961" s="20"/>
      <c r="AC961" s="20"/>
    </row>
    <row r="962" customFormat="false" ht="20.25" hidden="false" customHeight="true" outlineLevel="0" collapsed="false">
      <c r="AA962" s="20"/>
      <c r="AB962" s="20"/>
      <c r="AC962" s="20"/>
    </row>
    <row r="963" customFormat="false" ht="20.25" hidden="false" customHeight="true" outlineLevel="0" collapsed="false">
      <c r="AA963" s="20"/>
      <c r="AB963" s="20"/>
      <c r="AC963" s="20"/>
    </row>
    <row r="964" customFormat="false" ht="20.25" hidden="false" customHeight="true" outlineLevel="0" collapsed="false">
      <c r="AA964" s="20"/>
      <c r="AB964" s="20"/>
      <c r="AC964" s="20"/>
    </row>
    <row r="965" customFormat="false" ht="20.25" hidden="false" customHeight="true" outlineLevel="0" collapsed="false">
      <c r="AA965" s="20"/>
      <c r="AB965" s="20"/>
      <c r="AC965" s="20"/>
    </row>
    <row r="966" customFormat="false" ht="20.25" hidden="false" customHeight="true" outlineLevel="0" collapsed="false">
      <c r="AA966" s="20"/>
      <c r="AB966" s="20"/>
      <c r="AC966" s="20"/>
    </row>
    <row r="967" customFormat="false" ht="20.25" hidden="false" customHeight="true" outlineLevel="0" collapsed="false">
      <c r="AA967" s="20"/>
      <c r="AB967" s="20"/>
      <c r="AC967" s="20"/>
    </row>
    <row r="968" customFormat="false" ht="20.25" hidden="false" customHeight="true" outlineLevel="0" collapsed="false">
      <c r="AA968" s="20"/>
      <c r="AB968" s="20"/>
      <c r="AC968" s="20"/>
    </row>
    <row r="969" customFormat="false" ht="20.25" hidden="false" customHeight="true" outlineLevel="0" collapsed="false">
      <c r="AA969" s="20"/>
      <c r="AB969" s="20"/>
      <c r="AC969" s="20"/>
    </row>
    <row r="970" customFormat="false" ht="20.25" hidden="false" customHeight="true" outlineLevel="0" collapsed="false">
      <c r="AA970" s="20"/>
      <c r="AB970" s="20"/>
      <c r="AC970" s="20"/>
    </row>
    <row r="971" customFormat="false" ht="20.25" hidden="false" customHeight="true" outlineLevel="0" collapsed="false">
      <c r="AA971" s="20"/>
      <c r="AB971" s="20"/>
      <c r="AC971" s="20"/>
    </row>
    <row r="972" customFormat="false" ht="20.25" hidden="false" customHeight="true" outlineLevel="0" collapsed="false">
      <c r="AA972" s="20"/>
      <c r="AB972" s="20"/>
      <c r="AC972" s="20"/>
    </row>
    <row r="973" customFormat="false" ht="20.25" hidden="false" customHeight="true" outlineLevel="0" collapsed="false">
      <c r="AA973" s="20"/>
      <c r="AB973" s="20"/>
      <c r="AC973" s="20"/>
    </row>
    <row r="974" customFormat="false" ht="20.25" hidden="false" customHeight="true" outlineLevel="0" collapsed="false">
      <c r="AA974" s="20"/>
      <c r="AB974" s="20"/>
      <c r="AC974" s="20"/>
    </row>
    <row r="975" customFormat="false" ht="20.25" hidden="false" customHeight="true" outlineLevel="0" collapsed="false">
      <c r="AA975" s="20"/>
      <c r="AB975" s="20"/>
      <c r="AC975" s="20"/>
    </row>
    <row r="976" customFormat="false" ht="20.25" hidden="false" customHeight="true" outlineLevel="0" collapsed="false">
      <c r="AA976" s="20"/>
      <c r="AB976" s="20"/>
      <c r="AC976" s="20"/>
    </row>
    <row r="977" customFormat="false" ht="20.25" hidden="false" customHeight="true" outlineLevel="0" collapsed="false">
      <c r="AA977" s="20"/>
      <c r="AB977" s="20"/>
      <c r="AC977" s="20"/>
    </row>
    <row r="978" customFormat="false" ht="20.25" hidden="false" customHeight="true" outlineLevel="0" collapsed="false">
      <c r="AA978" s="20"/>
      <c r="AB978" s="20"/>
      <c r="AC978" s="20"/>
    </row>
    <row r="979" customFormat="false" ht="20.25" hidden="false" customHeight="true" outlineLevel="0" collapsed="false">
      <c r="AA979" s="20"/>
      <c r="AB979" s="20"/>
      <c r="AC979" s="20"/>
    </row>
    <row r="980" customFormat="false" ht="20.25" hidden="false" customHeight="true" outlineLevel="0" collapsed="false">
      <c r="AA980" s="20"/>
      <c r="AB980" s="20"/>
      <c r="AC980" s="20"/>
    </row>
    <row r="981" customFormat="false" ht="20.25" hidden="false" customHeight="true" outlineLevel="0" collapsed="false">
      <c r="AA981" s="20"/>
      <c r="AB981" s="20"/>
      <c r="AC981" s="20"/>
    </row>
    <row r="982" customFormat="false" ht="20.25" hidden="false" customHeight="true" outlineLevel="0" collapsed="false">
      <c r="AA982" s="20"/>
      <c r="AB982" s="20"/>
      <c r="AC982" s="20"/>
    </row>
    <row r="983" customFormat="false" ht="20.25" hidden="false" customHeight="true" outlineLevel="0" collapsed="false">
      <c r="AA983" s="20"/>
      <c r="AB983" s="20"/>
      <c r="AC983" s="20"/>
    </row>
    <row r="984" customFormat="false" ht="20.25" hidden="false" customHeight="true" outlineLevel="0" collapsed="false">
      <c r="AA984" s="20"/>
      <c r="AB984" s="20"/>
      <c r="AC984" s="20"/>
    </row>
    <row r="985" customFormat="false" ht="20.25" hidden="false" customHeight="true" outlineLevel="0" collapsed="false">
      <c r="AA985" s="20"/>
      <c r="AB985" s="20"/>
      <c r="AC985" s="20"/>
    </row>
    <row r="986" customFormat="false" ht="20.25" hidden="false" customHeight="true" outlineLevel="0" collapsed="false">
      <c r="AA986" s="20"/>
      <c r="AB986" s="20"/>
      <c r="AC986" s="20"/>
    </row>
    <row r="987" customFormat="false" ht="20.25" hidden="false" customHeight="true" outlineLevel="0" collapsed="false">
      <c r="AA987" s="20"/>
      <c r="AB987" s="20"/>
      <c r="AC987" s="20"/>
    </row>
    <row r="988" customFormat="false" ht="20.25" hidden="false" customHeight="true" outlineLevel="0" collapsed="false">
      <c r="AA988" s="20"/>
      <c r="AB988" s="20"/>
      <c r="AC988" s="20"/>
    </row>
    <row r="989" customFormat="false" ht="20.25" hidden="false" customHeight="true" outlineLevel="0" collapsed="false">
      <c r="AA989" s="20"/>
      <c r="AB989" s="20"/>
      <c r="AC989" s="20"/>
    </row>
    <row r="990" customFormat="false" ht="20.25" hidden="false" customHeight="true" outlineLevel="0" collapsed="false">
      <c r="AA990" s="20"/>
      <c r="AB990" s="20"/>
      <c r="AC990" s="20"/>
    </row>
    <row r="991" customFormat="false" ht="20.25" hidden="false" customHeight="true" outlineLevel="0" collapsed="false">
      <c r="AA991" s="20"/>
      <c r="AB991" s="20"/>
      <c r="AC991" s="20"/>
    </row>
    <row r="992" customFormat="false" ht="20.25" hidden="false" customHeight="true" outlineLevel="0" collapsed="false">
      <c r="AA992" s="20"/>
      <c r="AB992" s="20"/>
      <c r="AC992" s="20"/>
    </row>
    <row r="993" customFormat="false" ht="20.25" hidden="false" customHeight="true" outlineLevel="0" collapsed="false">
      <c r="AA993" s="20"/>
      <c r="AB993" s="20"/>
      <c r="AC993" s="20"/>
    </row>
    <row r="994" customFormat="false" ht="20.25" hidden="false" customHeight="true" outlineLevel="0" collapsed="false">
      <c r="AA994" s="20"/>
      <c r="AB994" s="20"/>
      <c r="AC994" s="20"/>
    </row>
    <row r="995" customFormat="false" ht="20.25" hidden="false" customHeight="true" outlineLevel="0" collapsed="false">
      <c r="AA995" s="20"/>
      <c r="AB995" s="20"/>
      <c r="AC995" s="20"/>
    </row>
    <row r="996" customFormat="false" ht="20.25" hidden="false" customHeight="true" outlineLevel="0" collapsed="false">
      <c r="AA996" s="20"/>
      <c r="AB996" s="20"/>
      <c r="AC996" s="20"/>
    </row>
    <row r="997" customFormat="false" ht="20.25" hidden="false" customHeight="true" outlineLevel="0" collapsed="false">
      <c r="AA997" s="20"/>
      <c r="AB997" s="20"/>
      <c r="AC997" s="20"/>
    </row>
    <row r="998" customFormat="false" ht="20.25" hidden="false" customHeight="true" outlineLevel="0" collapsed="false">
      <c r="AA998" s="20"/>
      <c r="AB998" s="20"/>
      <c r="AC998" s="20"/>
    </row>
    <row r="999" customFormat="false" ht="20.25" hidden="false" customHeight="true" outlineLevel="0" collapsed="false">
      <c r="AA999" s="20"/>
      <c r="AB999" s="20"/>
      <c r="AC999" s="20"/>
    </row>
    <row r="1000" customFormat="false" ht="20.25" hidden="false" customHeight="true" outlineLevel="0" collapsed="false">
      <c r="AA1000" s="20"/>
      <c r="AB1000" s="20"/>
      <c r="AC1000" s="20"/>
    </row>
    <row r="1001" customFormat="false" ht="20.25" hidden="false" customHeight="true" outlineLevel="0" collapsed="false">
      <c r="AA1001" s="20"/>
      <c r="AB1001" s="20"/>
      <c r="AC1001" s="20"/>
    </row>
    <row r="1002" customFormat="false" ht="20.25" hidden="false" customHeight="true" outlineLevel="0" collapsed="false">
      <c r="AA1002" s="20"/>
      <c r="AB1002" s="20"/>
      <c r="AC1002" s="20"/>
    </row>
    <row r="1003" customFormat="false" ht="20.25" hidden="false" customHeight="true" outlineLevel="0" collapsed="false">
      <c r="AA1003" s="20"/>
      <c r="AB1003" s="20"/>
      <c r="AC1003" s="20"/>
    </row>
    <row r="1004" customFormat="false" ht="20.25" hidden="false" customHeight="true" outlineLevel="0" collapsed="false">
      <c r="AA1004" s="20"/>
      <c r="AB1004" s="20"/>
      <c r="AC1004" s="20"/>
    </row>
    <row r="1005" customFormat="false" ht="20.25" hidden="false" customHeight="true" outlineLevel="0" collapsed="false">
      <c r="AA1005" s="20"/>
      <c r="AB1005" s="20"/>
      <c r="AC1005" s="20"/>
    </row>
    <row r="1006" customFormat="false" ht="20.25" hidden="false" customHeight="true" outlineLevel="0" collapsed="false">
      <c r="AA1006" s="20"/>
      <c r="AB1006" s="20"/>
      <c r="AC1006" s="20"/>
    </row>
    <row r="1007" customFormat="false" ht="20.25" hidden="false" customHeight="true" outlineLevel="0" collapsed="false">
      <c r="AA1007" s="20"/>
      <c r="AB1007" s="20"/>
      <c r="AC1007" s="20"/>
    </row>
    <row r="1008" customFormat="false" ht="20.25" hidden="false" customHeight="true" outlineLevel="0" collapsed="false">
      <c r="AA1008" s="20"/>
      <c r="AB1008" s="20"/>
      <c r="AC1008" s="20"/>
    </row>
    <row r="1009" customFormat="false" ht="20.25" hidden="false" customHeight="true" outlineLevel="0" collapsed="false">
      <c r="AA1009" s="20"/>
      <c r="AB1009" s="20"/>
      <c r="AC1009" s="20"/>
    </row>
    <row r="1010" customFormat="false" ht="20.25" hidden="false" customHeight="true" outlineLevel="0" collapsed="false">
      <c r="AA1010" s="20"/>
      <c r="AB1010" s="20"/>
      <c r="AC1010" s="20"/>
    </row>
    <row r="1011" customFormat="false" ht="20.25" hidden="false" customHeight="true" outlineLevel="0" collapsed="false">
      <c r="AA1011" s="20"/>
      <c r="AB1011" s="20"/>
      <c r="AC1011" s="20"/>
    </row>
    <row r="1012" customFormat="false" ht="20.25" hidden="false" customHeight="true" outlineLevel="0" collapsed="false">
      <c r="AA1012" s="20"/>
      <c r="AB1012" s="20"/>
      <c r="AC1012" s="20"/>
    </row>
  </sheetData>
  <autoFilter ref="A2:A10"/>
  <mergeCells count="1">
    <mergeCell ref="Q1:V1"/>
  </mergeCells>
  <dataValidations count="3">
    <dataValidation allowBlank="true" operator="between" showDropDown="false" showErrorMessage="true" showInputMessage="true" sqref="I1:I1012" type="list">
      <formula1>$AC$3:$AC$4</formula1>
      <formula2>0</formula2>
    </dataValidation>
    <dataValidation allowBlank="true" operator="between" showDropDown="false" showErrorMessage="true" showInputMessage="true" sqref="M1:M1012" type="list">
      <formula1>$AE$3:$AE$4</formula1>
      <formula2>0</formula2>
    </dataValidation>
    <dataValidation allowBlank="true" operator="between" showDropDown="false" showErrorMessage="true" showInputMessage="true" sqref="L1:L1012" type="list">
      <formula1>$AG$3:$AG$9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O6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7" activeCellId="0" sqref="I27"/>
    </sheetView>
  </sheetViews>
  <sheetFormatPr defaultRowHeight="20.25" zeroHeight="false" outlineLevelRow="0" outlineLevelCol="0"/>
  <cols>
    <col collapsed="false" customWidth="true" hidden="false" outlineLevel="0" max="1" min="1" style="28" width="7.14"/>
    <col collapsed="false" customWidth="true" hidden="false" outlineLevel="0" max="2" min="2" style="28" width="18.75"/>
    <col collapsed="false" customWidth="true" hidden="false" outlineLevel="0" max="3" min="3" style="28" width="14.97"/>
    <col collapsed="false" customWidth="true" hidden="false" outlineLevel="0" max="4" min="4" style="28" width="21.83"/>
    <col collapsed="false" customWidth="true" hidden="false" outlineLevel="0" max="6" min="5" style="28" width="9.24"/>
    <col collapsed="false" customWidth="true" hidden="false" outlineLevel="0" max="7" min="7" style="28" width="19.45"/>
    <col collapsed="false" customWidth="true" hidden="false" outlineLevel="0" max="8" min="8" style="28" width="2.8"/>
    <col collapsed="false" customWidth="true" hidden="false" outlineLevel="0" max="10" min="9" style="28" width="16.79"/>
    <col collapsed="false" customWidth="true" hidden="false" outlineLevel="0" max="11" min="11" style="28" width="19.87"/>
    <col collapsed="false" customWidth="true" hidden="false" outlineLevel="0" max="13" min="12" style="28" width="9.24"/>
    <col collapsed="false" customWidth="true" hidden="false" outlineLevel="0" max="14" min="14" style="28" width="18.33"/>
    <col collapsed="false" customWidth="true" hidden="false" outlineLevel="0" max="15" min="15" style="28" width="20.85"/>
    <col collapsed="false" customWidth="true" hidden="false" outlineLevel="0" max="1025" min="16" style="28" width="10.08"/>
  </cols>
  <sheetData>
    <row r="1" customFormat="false" ht="12" hidden="false" customHeight="true" outlineLevel="0" collapsed="false">
      <c r="C1" s="29"/>
      <c r="D1" s="30"/>
      <c r="E1" s="30"/>
      <c r="F1" s="31"/>
      <c r="G1" s="31"/>
      <c r="I1" s="30"/>
      <c r="J1" s="30"/>
      <c r="O1" s="32"/>
    </row>
    <row r="2" customFormat="false" ht="11.25" hidden="false" customHeight="true" outlineLevel="0" collapsed="false">
      <c r="B2" s="33" t="s">
        <v>60</v>
      </c>
      <c r="C2" s="33"/>
      <c r="D2" s="33"/>
      <c r="E2" s="33"/>
      <c r="F2" s="33"/>
      <c r="G2" s="33"/>
      <c r="I2" s="33" t="s">
        <v>61</v>
      </c>
      <c r="J2" s="33"/>
      <c r="K2" s="33"/>
      <c r="L2" s="33"/>
      <c r="M2" s="33"/>
      <c r="N2" s="33"/>
      <c r="O2" s="32"/>
    </row>
    <row r="3" customFormat="false" ht="11.25" hidden="false" customHeight="true" outlineLevel="0" collapsed="false">
      <c r="B3" s="33"/>
      <c r="C3" s="33"/>
      <c r="D3" s="33"/>
      <c r="E3" s="33"/>
      <c r="F3" s="33"/>
      <c r="G3" s="33"/>
      <c r="I3" s="33"/>
      <c r="J3" s="33"/>
      <c r="K3" s="33"/>
      <c r="L3" s="33"/>
      <c r="M3" s="33"/>
      <c r="N3" s="33"/>
      <c r="O3" s="32"/>
    </row>
    <row r="4" customFormat="false" ht="20.25" hidden="false" customHeight="true" outlineLevel="0" collapsed="false">
      <c r="B4" s="34" t="s">
        <v>2</v>
      </c>
      <c r="C4" s="34" t="s">
        <v>3</v>
      </c>
      <c r="D4" s="34" t="s">
        <v>4</v>
      </c>
      <c r="E4" s="34" t="s">
        <v>8</v>
      </c>
      <c r="F4" s="34" t="s">
        <v>9</v>
      </c>
      <c r="G4" s="34" t="s">
        <v>14</v>
      </c>
      <c r="I4" s="34" t="s">
        <v>2</v>
      </c>
      <c r="J4" s="34" t="s">
        <v>3</v>
      </c>
      <c r="K4" s="34" t="s">
        <v>4</v>
      </c>
      <c r="L4" s="34" t="s">
        <v>8</v>
      </c>
      <c r="M4" s="34" t="s">
        <v>9</v>
      </c>
      <c r="N4" s="34" t="s">
        <v>14</v>
      </c>
      <c r="O4" s="32"/>
    </row>
    <row r="5" customFormat="false" ht="20.25" hidden="false" customHeight="true" outlineLevel="0" collapsed="false">
      <c r="B5" s="35" t="str">
        <f aca="true">IF(ISERROR(SMALL(ADA,ROW()-4)),"",INDIRECT(ADDRESS(SMALL(ADA,ROW()-4),MATCH(B$4,'base de données'!$2:$2,0),4,1,"base de données"),1))</f>
        <v>y</v>
      </c>
      <c r="C5" s="35" t="str">
        <f aca="true">IF(ISERROR(SMALL(ADA,ROW()-4)),"",INDIRECT(ADDRESS(SMALL(ADA,ROW()-4),MATCH(C$4,'base de données'!$2:$2,0),4,1,"base de données"),1))</f>
        <v>Nathalie</v>
      </c>
      <c r="D5" s="36" t="n">
        <f aca="true">IF(ISERROR(SMALL(ADA,ROW()-4)),"",INDIRECT(ADDRESS(SMALL(ADA,ROW()-4),MATCH(D$4,'base de données'!$2:$2,0),4,1,"base de données"),1))</f>
        <v>29246</v>
      </c>
      <c r="E5" s="37" t="n">
        <f aca="true">IF(ISERROR(SMALL(ADA,ROW()-4)),"",INDIRECT(ADDRESS(SMALL(ADA,ROW()-4),MATCH(E$4,'base de données'!$2:$2,0),4,1,"base de données"),1))</f>
        <v>40</v>
      </c>
      <c r="F5" s="35" t="str">
        <f aca="true">IF(ISERROR(SMALL(ADA,ROW()-4)),"",INDIRECT(ADDRESS(SMALL(ADA,ROW()-4),MATCH(F$4,'base de données'!$2:$2,0),4,1,"base de données"),1))</f>
        <v>M</v>
      </c>
      <c r="G5" s="35" t="n">
        <f aca="true">IF(ISERROR(SMALL(ADA,ROW()-4)),"",INDIRECT(ADDRESS(SMALL(ADA,ROW()-4),MATCH(G$4,'base de données'!$2:$2,0),4,1,"base de données"),1))</f>
        <v>0</v>
      </c>
      <c r="I5" s="35" t="str">
        <f aca="true">IF(ISERROR(SMALL(AWE,ROW()-4)),"",INDIRECT(ADDRESS(SMALL(AWE,ROW()-4),MATCH(I$4,'base de données'!$2:$2,0),4,1,"base de données"),1))</f>
        <v>u</v>
      </c>
      <c r="J5" s="35" t="str">
        <f aca="true">IF(ISERROR(SMALL(AWE,ROW()-4)),"",INDIRECT(ADDRESS(SMALL(AWE,ROW()-4),MATCH(J$4,'base de données'!$2:$2,0),4,1,"base de données"),1))</f>
        <v>Camille</v>
      </c>
      <c r="K5" s="36" t="n">
        <f aca="true">IF(ISERROR(SMALL(AWE,ROW()-4)),"",INDIRECT(ADDRESS(SMALL(AWE,ROW()-4),MATCH(K$4,'base de données'!$2:$2,0),4,1,"base de données"),1))</f>
        <v>28877</v>
      </c>
      <c r="L5" s="37" t="n">
        <f aca="true">IF(ISERROR(SMALL(AWE,ROW()-4)),"",INDIRECT(ADDRESS(SMALL(AWE,ROW()-4),MATCH(L$4,'base de données'!$2:$2,0),4,1,"base de données"),1))</f>
        <v>41</v>
      </c>
      <c r="M5" s="35" t="str">
        <f aca="true">IF(ISERROR(SMALL(AWE,ROW()-4)),"",INDIRECT(ADDRESS(SMALL(AWE,ROW()-4),MATCH(M$4,'base de données'!$2:$2,0),4,1,"base de données"),1))</f>
        <v>F</v>
      </c>
      <c r="N5" s="35" t="n">
        <f aca="true">IF(ISERROR(SMALL(AWE,ROW()-4)),"",INDIRECT(ADDRESS(SMALL(AWE,ROW()-4),MATCH(N$4,'base de données'!$2:$2,0),4,1,"base de données"),1))</f>
        <v>0</v>
      </c>
      <c r="O5" s="32"/>
    </row>
    <row r="6" customFormat="false" ht="20.25" hidden="false" customHeight="true" outlineLevel="0" collapsed="false">
      <c r="B6" s="35" t="str">
        <f aca="true">IF(ISERROR(SMALL(ADA,ROW()-4)),"",INDIRECT(ADDRESS(SMALL(ADA,ROW()-4),MATCH(B$4,'base de données'!$2:$2,0),4,1,"base de données"),1))</f>
        <v/>
      </c>
      <c r="C6" s="35" t="str">
        <f aca="true">IF(ISERROR(SMALL(ADA,ROW()-4)),"",INDIRECT(ADDRESS(SMALL(ADA,ROW()-4),MATCH(C$4,'base de données'!$2:$2,0),4,1,"base de données"),1))</f>
        <v/>
      </c>
      <c r="D6" s="35" t="str">
        <f aca="true">IF(ISERROR(SMALL(ADA,ROW()-4)),"",INDIRECT(ADDRESS(SMALL(ADA,ROW()-4),MATCH(D$4,'base de données'!$2:$2,0),4,1,"base de données"),1))</f>
        <v/>
      </c>
      <c r="E6" s="35" t="str">
        <f aca="true">IF(ISERROR(SMALL(ADA,ROW()-4)),"",INDIRECT(ADDRESS(SMALL(ADA,ROW()-4),MATCH(E$4,'base de données'!$2:$2,0),4,1,"base de données"),1))</f>
        <v/>
      </c>
      <c r="F6" s="35" t="str">
        <f aca="true">IF(ISERROR(SMALL(ADA,ROW()-4)),"",INDIRECT(ADDRESS(SMALL(ADA,ROW()-4),MATCH(F$4,'base de données'!$2:$2,0),4,1,"base de données"),1))</f>
        <v/>
      </c>
      <c r="G6" s="35" t="str">
        <f aca="true">IF(ISERROR(SMALL(ADA,ROW()-4)),"",INDIRECT(ADDRESS(SMALL(ADA,ROW()-4),MATCH(G$4,'base de données'!$2:$2,0),4,1,"base de données"),1))</f>
        <v/>
      </c>
      <c r="I6" s="35" t="str">
        <f aca="true">IF(ISERROR(SMALL(AWE,ROW()-4)),"",INDIRECT(ADDRESS(SMALL(AWE,ROW()-4),MATCH(I$4,'base de données'!$2:$2,0),4,1,"base de données"),1))</f>
        <v>y</v>
      </c>
      <c r="J6" s="35" t="str">
        <f aca="true">IF(ISERROR(SMALL(AWE,ROW()-4)),"",INDIRECT(ADDRESS(SMALL(AWE,ROW()-4),MATCH(J$4,'base de données'!$2:$2,0),4,1,"base de données"),1))</f>
        <v>Nathalie</v>
      </c>
      <c r="K6" s="36" t="n">
        <f aca="true">IF(ISERROR(SMALL(AWE,ROW()-4)),"",INDIRECT(ADDRESS(SMALL(AWE,ROW()-4),MATCH(K$4,'base de données'!$2:$2,0),4,1,"base de données"),1))</f>
        <v>29246</v>
      </c>
      <c r="L6" s="37" t="n">
        <f aca="true">IF(ISERROR(SMALL(AWE,ROW()-4)),"",INDIRECT(ADDRESS(SMALL(AWE,ROW()-4),MATCH(L$4,'base de données'!$2:$2,0),4,1,"base de données"),1))</f>
        <v>40</v>
      </c>
      <c r="M6" s="35" t="str">
        <f aca="true">IF(ISERROR(SMALL(AWE,ROW()-4)),"",INDIRECT(ADDRESS(SMALL(AWE,ROW()-4),MATCH(M$4,'base de données'!$2:$2,0),4,1,"base de données"),1))</f>
        <v>M</v>
      </c>
      <c r="N6" s="35" t="n">
        <f aca="true">IF(ISERROR(SMALL(AWE,ROW()-4)),"",INDIRECT(ADDRESS(SMALL(AWE,ROW()-4),MATCH(N$4,'base de données'!$2:$2,0),4,1,"base de données"),1))</f>
        <v>0</v>
      </c>
      <c r="O6" s="32"/>
    </row>
    <row r="7" customFormat="false" ht="20.25" hidden="false" customHeight="true" outlineLevel="0" collapsed="false">
      <c r="B7" s="35" t="str">
        <f aca="true">IF(ISERROR(SMALL(ADA,ROW()-4)),"",INDIRECT(ADDRESS(SMALL(ADA,ROW()-4),MATCH(B$4,'base de données'!$2:$2,0),4,1,"base de données"),1))</f>
        <v/>
      </c>
      <c r="C7" s="35" t="str">
        <f aca="true">IF(ISERROR(SMALL(ADA,ROW()-4)),"",INDIRECT(ADDRESS(SMALL(ADA,ROW()-4),MATCH(C$4,'base de données'!$2:$2,0),4,1,"base de données"),1))</f>
        <v/>
      </c>
      <c r="D7" s="35" t="str">
        <f aca="true">IF(ISERROR(SMALL(ADA,ROW()-4)),"",INDIRECT(ADDRESS(SMALL(ADA,ROW()-4),MATCH(D$4,'base de données'!$2:$2,0),4,1,"base de données"),1))</f>
        <v/>
      </c>
      <c r="E7" s="35" t="str">
        <f aca="true">IF(ISERROR(SMALL(ADA,ROW()-4)),"",INDIRECT(ADDRESS(SMALL(ADA,ROW()-4),MATCH(E$4,'base de données'!$2:$2,0),4,1,"base de données"),1))</f>
        <v/>
      </c>
      <c r="F7" s="35" t="str">
        <f aca="true">IF(ISERROR(SMALL(ADA,ROW()-4)),"",INDIRECT(ADDRESS(SMALL(ADA,ROW()-4),MATCH(F$4,'base de données'!$2:$2,0),4,1,"base de données"),1))</f>
        <v/>
      </c>
      <c r="G7" s="35" t="str">
        <f aca="true">IF(ISERROR(SMALL(ADA,ROW()-4)),"",INDIRECT(ADDRESS(SMALL(ADA,ROW()-4),MATCH(G$4,'base de données'!$2:$2,0),4,1,"base de données"),1))</f>
        <v/>
      </c>
      <c r="I7" s="35" t="str">
        <f aca="true">IF(ISERROR(SMALL(AWE,ROW()-4)),"",INDIRECT(ADDRESS(SMALL(AWE,ROW()-4),MATCH(I$4,'base de données'!$2:$2,0),4,1,"base de données"),1))</f>
        <v/>
      </c>
      <c r="J7" s="35" t="str">
        <f aca="true">IF(ISERROR(SMALL(AWE,ROW()-4)),"",INDIRECT(ADDRESS(SMALL(AWE,ROW()-4),MATCH(J$4,'base de données'!$2:$2,0),4,1,"base de données"),1))</f>
        <v/>
      </c>
      <c r="K7" s="36" t="str">
        <f aca="true">IF(ISERROR(SMALL(AWE,ROW()-4)),"",INDIRECT(ADDRESS(SMALL(AWE,ROW()-4),MATCH(K$4,'base de données'!$2:$2,0),4,1,"base de données"),1))</f>
        <v/>
      </c>
      <c r="L7" s="37" t="str">
        <f aca="true">IF(ISERROR(SMALL(AWE,ROW()-4)),"",INDIRECT(ADDRESS(SMALL(AWE,ROW()-4),MATCH(L$4,'base de données'!$2:$2,0),4,1,"base de données"),1))</f>
        <v/>
      </c>
      <c r="M7" s="35" t="str">
        <f aca="true">IF(ISERROR(SMALL(AWE,ROW()-4)),"",INDIRECT(ADDRESS(SMALL(AWE,ROW()-4),MATCH(M$4,'base de données'!$2:$2,0),4,1,"base de données"),1))</f>
        <v/>
      </c>
      <c r="N7" s="35" t="str">
        <f aca="true">IF(ISERROR(SMALL(AWE,ROW()-4)),"",INDIRECT(ADDRESS(SMALL(AWE,ROW()-4),MATCH(N$4,'base de données'!$2:$2,0),4,1,"base de données"),1))</f>
        <v/>
      </c>
      <c r="O7" s="32"/>
    </row>
    <row r="8" customFormat="false" ht="20.25" hidden="false" customHeight="true" outlineLevel="0" collapsed="false">
      <c r="B8" s="35" t="str">
        <f aca="true">IF(ISERROR(SMALL(ADA,ROW()-4)),"",INDIRECT(ADDRESS(SMALL(ADA,ROW()-4),MATCH(B$4,'base de données'!$2:$2,0),4,1,"base de données"),1))</f>
        <v/>
      </c>
      <c r="C8" s="35" t="str">
        <f aca="true">IF(ISERROR(SMALL(ADA,ROW()-4)),"",INDIRECT(ADDRESS(SMALL(ADA,ROW()-4),MATCH(C$4,'base de données'!$2:$2,0),4,1,"base de données"),1))</f>
        <v/>
      </c>
      <c r="D8" s="35" t="str">
        <f aca="true">IF(ISERROR(SMALL(ADA,ROW()-4)),"",INDIRECT(ADDRESS(SMALL(ADA,ROW()-4),MATCH(D$4,'base de données'!$2:$2,0),4,1,"base de données"),1))</f>
        <v/>
      </c>
      <c r="E8" s="35" t="str">
        <f aca="true">IF(ISERROR(SMALL(ADA,ROW()-4)),"",INDIRECT(ADDRESS(SMALL(ADA,ROW()-4),MATCH(E$4,'base de données'!$2:$2,0),4,1,"base de données"),1))</f>
        <v/>
      </c>
      <c r="F8" s="35" t="str">
        <f aca="true">IF(ISERROR(SMALL(ADA,ROW()-4)),"",INDIRECT(ADDRESS(SMALL(ADA,ROW()-4),MATCH(F$4,'base de données'!$2:$2,0),4,1,"base de données"),1))</f>
        <v/>
      </c>
      <c r="G8" s="35" t="str">
        <f aca="true">IF(ISERROR(SMALL(ADA,ROW()-4)),"",INDIRECT(ADDRESS(SMALL(ADA,ROW()-4),MATCH(G$4,'base de données'!$2:$2,0),4,1,"base de données"),1))</f>
        <v/>
      </c>
      <c r="I8" s="35" t="str">
        <f aca="true">IF(ISERROR(SMALL(AWE,ROW()-4)),"",INDIRECT(ADDRESS(SMALL(AWE,ROW()-4),MATCH(I$4,'base de données'!$2:$2,0),4,1,"base de données"),1))</f>
        <v/>
      </c>
      <c r="J8" s="35" t="str">
        <f aca="true">IF(ISERROR(SMALL(AWE,ROW()-4)),"",INDIRECT(ADDRESS(SMALL(AWE,ROW()-4),MATCH(J$4,'base de données'!$2:$2,0),4,1,"base de données"),1))</f>
        <v/>
      </c>
      <c r="K8" s="36" t="str">
        <f aca="true">IF(ISERROR(SMALL(AWE,ROW()-4)),"",INDIRECT(ADDRESS(SMALL(AWE,ROW()-4),MATCH(K$4,'base de données'!$2:$2,0),4,1,"base de données"),1))</f>
        <v/>
      </c>
      <c r="L8" s="37" t="str">
        <f aca="true">IF(ISERROR(SMALL(AWE,ROW()-4)),"",INDIRECT(ADDRESS(SMALL(AWE,ROW()-4),MATCH(L$4,'base de données'!$2:$2,0),4,1,"base de données"),1))</f>
        <v/>
      </c>
      <c r="M8" s="35" t="str">
        <f aca="true">IF(ISERROR(SMALL(AWE,ROW()-4)),"",INDIRECT(ADDRESS(SMALL(AWE,ROW()-4),MATCH(M$4,'base de données'!$2:$2,0),4,1,"base de données"),1))</f>
        <v/>
      </c>
      <c r="N8" s="35" t="str">
        <f aca="true">IF(ISERROR(SMALL(AWE,ROW()-4)),"",INDIRECT(ADDRESS(SMALL(AWE,ROW()-4),MATCH(N$4,'base de données'!$2:$2,0),4,1,"base de données"),1))</f>
        <v/>
      </c>
      <c r="O8" s="32"/>
    </row>
    <row r="9" customFormat="false" ht="20.25" hidden="false" customHeight="true" outlineLevel="0" collapsed="false">
      <c r="B9" s="35" t="str">
        <f aca="true">IF(ISERROR(SMALL(ADA,ROW()-4)),"",INDIRECT(ADDRESS(SMALL(ADA,ROW()-4),MATCH(B$4,'base de données'!$2:$2,0),4,1,"base de données"),1))</f>
        <v/>
      </c>
      <c r="C9" s="35" t="str">
        <f aca="true">IF(ISERROR(SMALL(ADA,ROW()-4)),"",INDIRECT(ADDRESS(SMALL(ADA,ROW()-4),MATCH(C$4,'base de données'!$2:$2,0),4,1,"base de données"),1))</f>
        <v/>
      </c>
      <c r="D9" s="35" t="str">
        <f aca="true">IF(ISERROR(SMALL(ADA,ROW()-4)),"",INDIRECT(ADDRESS(SMALL(ADA,ROW()-4),MATCH(D$4,'base de données'!$2:$2,0),4,1,"base de données"),1))</f>
        <v/>
      </c>
      <c r="E9" s="35" t="str">
        <f aca="true">IF(ISERROR(SMALL(ADA,ROW()-4)),"",INDIRECT(ADDRESS(SMALL(ADA,ROW()-4),MATCH(E$4,'base de données'!$2:$2,0),4,1,"base de données"),1))</f>
        <v/>
      </c>
      <c r="F9" s="35" t="str">
        <f aca="true">IF(ISERROR(SMALL(ADA,ROW()-4)),"",INDIRECT(ADDRESS(SMALL(ADA,ROW()-4),MATCH(F$4,'base de données'!$2:$2,0),4,1,"base de données"),1))</f>
        <v/>
      </c>
      <c r="G9" s="35" t="str">
        <f aca="true">IF(ISERROR(SMALL(ADA,ROW()-4)),"",INDIRECT(ADDRESS(SMALL(ADA,ROW()-4),MATCH(G$4,'base de données'!$2:$2,0),4,1,"base de données"),1))</f>
        <v/>
      </c>
      <c r="I9" s="35" t="str">
        <f aca="true">IF(ISERROR(SMALL(AWE,ROW()-4)),"",INDIRECT(ADDRESS(SMALL(AWE,ROW()-4),MATCH(I$4,'base de données'!$2:$2,0),4,1,"base de données"),1))</f>
        <v/>
      </c>
      <c r="J9" s="35" t="str">
        <f aca="true">IF(ISERROR(SMALL(AWE,ROW()-4)),"",INDIRECT(ADDRESS(SMALL(AWE,ROW()-4),MATCH(J$4,'base de données'!$2:$2,0),4,1,"base de données"),1))</f>
        <v/>
      </c>
      <c r="K9" s="36" t="str">
        <f aca="true">IF(ISERROR(SMALL(AWE,ROW()-4)),"",INDIRECT(ADDRESS(SMALL(AWE,ROW()-4),MATCH(K$4,'base de données'!$2:$2,0),4,1,"base de données"),1))</f>
        <v/>
      </c>
      <c r="L9" s="37" t="str">
        <f aca="true">IF(ISERROR(SMALL(AWE,ROW()-4)),"",INDIRECT(ADDRESS(SMALL(AWE,ROW()-4),MATCH(L$4,'base de données'!$2:$2,0),4,1,"base de données"),1))</f>
        <v/>
      </c>
      <c r="M9" s="35" t="str">
        <f aca="true">IF(ISERROR(SMALL(AWE,ROW()-4)),"",INDIRECT(ADDRESS(SMALL(AWE,ROW()-4),MATCH(M$4,'base de données'!$2:$2,0),4,1,"base de données"),1))</f>
        <v/>
      </c>
      <c r="N9" s="35" t="str">
        <f aca="true">IF(ISERROR(SMALL(AWE,ROW()-4)),"",INDIRECT(ADDRESS(SMALL(AWE,ROW()-4),MATCH(N$4,'base de données'!$2:$2,0),4,1,"base de données"),1))</f>
        <v/>
      </c>
      <c r="O9" s="32"/>
    </row>
    <row r="10" customFormat="false" ht="20.25" hidden="false" customHeight="true" outlineLevel="0" collapsed="false">
      <c r="B10" s="35" t="str">
        <f aca="true">IF(ISERROR(SMALL(ADA,ROW()-4)),"",INDIRECT(ADDRESS(SMALL(ADA,ROW()-4),MATCH(B$4,'base de données'!$2:$2,0),4,1,"base de données"),1))</f>
        <v/>
      </c>
      <c r="C10" s="35" t="str">
        <f aca="true">IF(ISERROR(SMALL(ADA,ROW()-4)),"",INDIRECT(ADDRESS(SMALL(ADA,ROW()-4),MATCH(C$4,'base de données'!$2:$2,0),4,1,"base de données"),1))</f>
        <v/>
      </c>
      <c r="D10" s="35" t="str">
        <f aca="true">IF(ISERROR(SMALL(ADA,ROW()-4)),"",INDIRECT(ADDRESS(SMALL(ADA,ROW()-4),MATCH(D$4,'base de données'!$2:$2,0),4,1,"base de données"),1))</f>
        <v/>
      </c>
      <c r="E10" s="35" t="str">
        <f aca="true">IF(ISERROR(SMALL(ADA,ROW()-4)),"",INDIRECT(ADDRESS(SMALL(ADA,ROW()-4),MATCH(E$4,'base de données'!$2:$2,0),4,1,"base de données"),1))</f>
        <v/>
      </c>
      <c r="F10" s="35" t="str">
        <f aca="true">IF(ISERROR(SMALL(ADA,ROW()-4)),"",INDIRECT(ADDRESS(SMALL(ADA,ROW()-4),MATCH(F$4,'base de données'!$2:$2,0),4,1,"base de données"),1))</f>
        <v/>
      </c>
      <c r="G10" s="35" t="str">
        <f aca="true">IF(ISERROR(SMALL(ADA,ROW()-4)),"",INDIRECT(ADDRESS(SMALL(ADA,ROW()-4),MATCH(G$4,'base de données'!$2:$2,0),4,1,"base de données"),1))</f>
        <v/>
      </c>
      <c r="I10" s="35" t="str">
        <f aca="true">IF(ISERROR(SMALL(AWE,ROW()-4)),"",INDIRECT(ADDRESS(SMALL(AWE,ROW()-4),MATCH(I$4,'base de données'!$2:$2,0),4,1,"base de données"),1))</f>
        <v/>
      </c>
      <c r="J10" s="35" t="str">
        <f aca="true">IF(ISERROR(SMALL(AWE,ROW()-4)),"",INDIRECT(ADDRESS(SMALL(AWE,ROW()-4),MATCH(J$4,'base de données'!$2:$2,0),4,1,"base de données"),1))</f>
        <v/>
      </c>
      <c r="K10" s="36" t="str">
        <f aca="true">IF(ISERROR(SMALL(AWE,ROW()-4)),"",INDIRECT(ADDRESS(SMALL(AWE,ROW()-4),MATCH(K$4,'base de données'!$2:$2,0),4,1,"base de données"),1))</f>
        <v/>
      </c>
      <c r="L10" s="37" t="str">
        <f aca="true">IF(ISERROR(SMALL(AWE,ROW()-4)),"",INDIRECT(ADDRESS(SMALL(AWE,ROW()-4),MATCH(L$4,'base de données'!$2:$2,0),4,1,"base de données"),1))</f>
        <v/>
      </c>
      <c r="M10" s="35" t="str">
        <f aca="true">IF(ISERROR(SMALL(AWE,ROW()-4)),"",INDIRECT(ADDRESS(SMALL(AWE,ROW()-4),MATCH(M$4,'base de données'!$2:$2,0),4,1,"base de données"),1))</f>
        <v/>
      </c>
      <c r="N10" s="35" t="str">
        <f aca="true">IF(ISERROR(SMALL(AWE,ROW()-4)),"",INDIRECT(ADDRESS(SMALL(AWE,ROW()-4),MATCH(N$4,'base de données'!$2:$2,0),4,1,"base de données"),1))</f>
        <v/>
      </c>
      <c r="O10" s="32"/>
    </row>
    <row r="11" customFormat="false" ht="20.25" hidden="false" customHeight="true" outlineLevel="0" collapsed="false">
      <c r="B11" s="35" t="str">
        <f aca="true">IF(ISERROR(SMALL(ADA,ROW()-4)),"",INDIRECT(ADDRESS(SMALL(ADA,ROW()-4),MATCH(B$4,'base de données'!$2:$2,0),4,1,"base de données"),1))</f>
        <v/>
      </c>
      <c r="C11" s="35" t="str">
        <f aca="true">IF(ISERROR(SMALL(ADA,ROW()-4)),"",INDIRECT(ADDRESS(SMALL(ADA,ROW()-4),MATCH(C$4,'base de données'!$2:$2,0),4,1,"base de données"),1))</f>
        <v/>
      </c>
      <c r="D11" s="35" t="str">
        <f aca="true">IF(ISERROR(SMALL(ADA,ROW()-4)),"",INDIRECT(ADDRESS(SMALL(ADA,ROW()-4),MATCH(D$4,'base de données'!$2:$2,0),4,1,"base de données"),1))</f>
        <v/>
      </c>
      <c r="E11" s="35" t="str">
        <f aca="true">IF(ISERROR(SMALL(ADA,ROW()-4)),"",INDIRECT(ADDRESS(SMALL(ADA,ROW()-4),MATCH(E$4,'base de données'!$2:$2,0),4,1,"base de données"),1))</f>
        <v/>
      </c>
      <c r="F11" s="35" t="str">
        <f aca="true">IF(ISERROR(SMALL(ADA,ROW()-4)),"",INDIRECT(ADDRESS(SMALL(ADA,ROW()-4),MATCH(F$4,'base de données'!$2:$2,0),4,1,"base de données"),1))</f>
        <v/>
      </c>
      <c r="G11" s="35" t="str">
        <f aca="true">IF(ISERROR(SMALL(ADA,ROW()-4)),"",INDIRECT(ADDRESS(SMALL(ADA,ROW()-4),MATCH(G$4,'base de données'!$2:$2,0),4,1,"base de données"),1))</f>
        <v/>
      </c>
      <c r="I11" s="35" t="str">
        <f aca="true">IF(ISERROR(SMALL(AWE,ROW()-4)),"",INDIRECT(ADDRESS(SMALL(AWE,ROW()-4),MATCH(I$4,'base de données'!$2:$2,0),4,1,"base de données"),1))</f>
        <v/>
      </c>
      <c r="J11" s="35" t="str">
        <f aca="true">IF(ISERROR(SMALL(AWE,ROW()-4)),"",INDIRECT(ADDRESS(SMALL(AWE,ROW()-4),MATCH(J$4,'base de données'!$2:$2,0),4,1,"base de données"),1))</f>
        <v/>
      </c>
      <c r="K11" s="36" t="str">
        <f aca="true">IF(ISERROR(SMALL(AWE,ROW()-4)),"",INDIRECT(ADDRESS(SMALL(AWE,ROW()-4),MATCH(K$4,'base de données'!$2:$2,0),4,1,"base de données"),1))</f>
        <v/>
      </c>
      <c r="L11" s="37" t="str">
        <f aca="true">IF(ISERROR(SMALL(AWE,ROW()-4)),"",INDIRECT(ADDRESS(SMALL(AWE,ROW()-4),MATCH(L$4,'base de données'!$2:$2,0),4,1,"base de données"),1))</f>
        <v/>
      </c>
      <c r="M11" s="35" t="str">
        <f aca="true">IF(ISERROR(SMALL(AWE,ROW()-4)),"",INDIRECT(ADDRESS(SMALL(AWE,ROW()-4),MATCH(M$4,'base de données'!$2:$2,0),4,1,"base de données"),1))</f>
        <v/>
      </c>
      <c r="N11" s="35" t="str">
        <f aca="true">IF(ISERROR(SMALL(AWE,ROW()-4)),"",INDIRECT(ADDRESS(SMALL(AWE,ROW()-4),MATCH(N$4,'base de données'!$2:$2,0),4,1,"base de données"),1))</f>
        <v/>
      </c>
      <c r="O11" s="32"/>
    </row>
    <row r="12" customFormat="false" ht="20.25" hidden="false" customHeight="true" outlineLevel="0" collapsed="false">
      <c r="B12" s="35" t="str">
        <f aca="true">IF(ISERROR(SMALL(ADA,ROW()-4)),"",INDIRECT(ADDRESS(SMALL(ADA,ROW()-4),MATCH(B$4,'base de données'!$2:$2,0),4,1,"base de données"),1))</f>
        <v/>
      </c>
      <c r="C12" s="35" t="str">
        <f aca="true">IF(ISERROR(SMALL(ADA,ROW()-4)),"",INDIRECT(ADDRESS(SMALL(ADA,ROW()-4),MATCH(C$4,'base de données'!$2:$2,0),4,1,"base de données"),1))</f>
        <v/>
      </c>
      <c r="D12" s="35" t="str">
        <f aca="true">IF(ISERROR(SMALL(ADA,ROW()-4)),"",INDIRECT(ADDRESS(SMALL(ADA,ROW()-4),MATCH(D$4,'base de données'!$2:$2,0),4,1,"base de données"),1))</f>
        <v/>
      </c>
      <c r="E12" s="35" t="str">
        <f aca="true">IF(ISERROR(SMALL(ADA,ROW()-4)),"",INDIRECT(ADDRESS(SMALL(ADA,ROW()-4),MATCH(E$4,'base de données'!$2:$2,0),4,1,"base de données"),1))</f>
        <v/>
      </c>
      <c r="F12" s="35" t="str">
        <f aca="true">IF(ISERROR(SMALL(ADA,ROW()-4)),"",INDIRECT(ADDRESS(SMALL(ADA,ROW()-4),MATCH(F$4,'base de données'!$2:$2,0),4,1,"base de données"),1))</f>
        <v/>
      </c>
      <c r="G12" s="35" t="str">
        <f aca="true">IF(ISERROR(SMALL(ADA,ROW()-4)),"",INDIRECT(ADDRESS(SMALL(ADA,ROW()-4),MATCH(G$4,'base de données'!$2:$2,0),4,1,"base de données"),1))</f>
        <v/>
      </c>
      <c r="I12" s="35" t="str">
        <f aca="true">IF(ISERROR(SMALL(AWE,ROW()-4)),"",INDIRECT(ADDRESS(SMALL(AWE,ROW()-4),MATCH(I$4,'base de données'!$2:$2,0),4,1,"base de données"),1))</f>
        <v/>
      </c>
      <c r="J12" s="35" t="str">
        <f aca="true">IF(ISERROR(SMALL(AWE,ROW()-4)),"",INDIRECT(ADDRESS(SMALL(AWE,ROW()-4),MATCH(J$4,'base de données'!$2:$2,0),4,1,"base de données"),1))</f>
        <v/>
      </c>
      <c r="K12" s="36" t="str">
        <f aca="true">IF(ISERROR(SMALL(AWE,ROW()-4)),"",INDIRECT(ADDRESS(SMALL(AWE,ROW()-4),MATCH(K$4,'base de données'!$2:$2,0),4,1,"base de données"),1))</f>
        <v/>
      </c>
      <c r="L12" s="37" t="str">
        <f aca="true">IF(ISERROR(SMALL(AWE,ROW()-4)),"",INDIRECT(ADDRESS(SMALL(AWE,ROW()-4),MATCH(L$4,'base de données'!$2:$2,0),4,1,"base de données"),1))</f>
        <v/>
      </c>
      <c r="M12" s="35" t="str">
        <f aca="true">IF(ISERROR(SMALL(AWE,ROW()-4)),"",INDIRECT(ADDRESS(SMALL(AWE,ROW()-4),MATCH(M$4,'base de données'!$2:$2,0),4,1,"base de données"),1))</f>
        <v/>
      </c>
      <c r="N12" s="35" t="str">
        <f aca="true">IF(ISERROR(SMALL(AWE,ROW()-4)),"",INDIRECT(ADDRESS(SMALL(AWE,ROW()-4),MATCH(N$4,'base de données'!$2:$2,0),4,1,"base de données"),1))</f>
        <v/>
      </c>
      <c r="O12" s="32"/>
    </row>
    <row r="13" customFormat="false" ht="6.75" hidden="false" customHeight="true" outlineLevel="0" collapsed="false">
      <c r="C13" s="38"/>
      <c r="D13" s="30"/>
      <c r="E13" s="30"/>
      <c r="F13" s="31"/>
      <c r="G13" s="31"/>
      <c r="I13" s="30"/>
      <c r="J13" s="30"/>
      <c r="O13" s="32"/>
    </row>
    <row r="14" customFormat="false" ht="11.25" hidden="false" customHeight="true" outlineLevel="0" collapsed="false">
      <c r="B14" s="33" t="s">
        <v>62</v>
      </c>
      <c r="C14" s="33"/>
      <c r="D14" s="33"/>
      <c r="E14" s="33"/>
      <c r="F14" s="33"/>
      <c r="G14" s="33"/>
      <c r="I14" s="30"/>
      <c r="J14" s="30"/>
      <c r="O14" s="32"/>
    </row>
    <row r="15" customFormat="false" ht="11.25" hidden="false" customHeight="true" outlineLevel="0" collapsed="false">
      <c r="B15" s="33"/>
      <c r="C15" s="33"/>
      <c r="D15" s="33"/>
      <c r="E15" s="33"/>
      <c r="F15" s="33"/>
      <c r="G15" s="33"/>
      <c r="I15" s="30"/>
      <c r="J15" s="30"/>
      <c r="O15" s="32"/>
    </row>
    <row r="16" customFormat="false" ht="20.25" hidden="false" customHeight="true" outlineLevel="0" collapsed="false">
      <c r="B16" s="34" t="s">
        <v>2</v>
      </c>
      <c r="C16" s="34" t="s">
        <v>3</v>
      </c>
      <c r="D16" s="34" t="s">
        <v>4</v>
      </c>
      <c r="E16" s="34" t="s">
        <v>8</v>
      </c>
      <c r="F16" s="34" t="s">
        <v>9</v>
      </c>
      <c r="G16" s="34" t="s">
        <v>14</v>
      </c>
      <c r="I16" s="30"/>
      <c r="J16" s="30"/>
      <c r="O16" s="32"/>
    </row>
    <row r="17" customFormat="false" ht="20.25" hidden="false" customHeight="true" outlineLevel="0" collapsed="false">
      <c r="B17" s="35" t="str">
        <f aca="true">IF(ISERROR(SMALL(AMO,ROW()-16)),"",INDIRECT(ADDRESS(SMALL(AMO,ROW()-16),MATCH(B$4,'base de données'!$2:$2,0),4,1,"base de données"),1))</f>
        <v>d</v>
      </c>
      <c r="C17" s="35" t="str">
        <f aca="true">IF(ISERROR(SMALL(AMO,ROW()-16)),"",INDIRECT(ADDRESS(SMALL(AMO,ROW()-16),MATCH(C$4,'base de données'!$2:$2,0),4,1,"base de données"),1))</f>
        <v>Liliane</v>
      </c>
      <c r="D17" s="36" t="n">
        <f aca="true">IF(ISERROR(SMALL(AMO,ROW()-16)),"",INDIRECT(ADDRESS(SMALL(AMO,ROW()-16),MATCH(D$4,'base de données'!$2:$2,0),4,1,"base de données"),1))</f>
        <v>27032</v>
      </c>
      <c r="E17" s="37" t="n">
        <f aca="true">IF(ISERROR(SMALL(AMO,ROW()-16)),"",INDIRECT(ADDRESS(SMALL(AMO,ROW()-16),MATCH(E$4,'base de données'!$2:$2,0),4,1,"base de données"),1))</f>
        <v>46</v>
      </c>
      <c r="F17" s="35" t="str">
        <f aca="true">IF(ISERROR(SMALL(AMO,ROW()-16)),"",INDIRECT(ADDRESS(SMALL(AMO,ROW()-16),MATCH(F$4,'base de données'!$2:$2,0),4,1,"base de données"),1))</f>
        <v>F</v>
      </c>
      <c r="G17" s="35" t="n">
        <f aca="true">IF(ISERROR(SMALL(AMO,ROW()-16)),"",INDIRECT(ADDRESS(SMALL(AMO,ROW()-16),MATCH(G$4,'base de données'!$2:$2,0),4,1,"base de données"),1))</f>
        <v>0</v>
      </c>
      <c r="I17" s="30"/>
      <c r="J17" s="30"/>
      <c r="O17" s="32"/>
    </row>
    <row r="18" customFormat="false" ht="20.25" hidden="false" customHeight="true" outlineLevel="0" collapsed="false">
      <c r="B18" s="35" t="str">
        <f aca="true">IF(ISERROR(SMALL(AMO,ROW()-16)),"",INDIRECT(ADDRESS(SMALL(AMO,ROW()-16),MATCH(B$4,'base de données'!$2:$2,0),4,1,"base de données"),1))</f>
        <v>g</v>
      </c>
      <c r="C18" s="35" t="str">
        <f aca="true">IF(ISERROR(SMALL(AMO,ROW()-16)),"",INDIRECT(ADDRESS(SMALL(AMO,ROW()-16),MATCH(C$4,'base de données'!$2:$2,0),4,1,"base de données"),1))</f>
        <v>Laurent</v>
      </c>
      <c r="D18" s="36" t="n">
        <f aca="true">IF(ISERROR(SMALL(AMO,ROW()-16)),"",INDIRECT(ADDRESS(SMALL(AMO,ROW()-16),MATCH(D$4,'base de données'!$2:$2,0),4,1,"base de données"),1))</f>
        <v>27401</v>
      </c>
      <c r="E18" s="37" t="n">
        <f aca="true">IF(ISERROR(SMALL(AMO,ROW()-16)),"",INDIRECT(ADDRESS(SMALL(AMO,ROW()-16),MATCH(E$4,'base de données'!$2:$2,0),4,1,"base de données"),1))</f>
        <v>45</v>
      </c>
      <c r="F18" s="35" t="str">
        <f aca="true">IF(ISERROR(SMALL(AMO,ROW()-16)),"",INDIRECT(ADDRESS(SMALL(AMO,ROW()-16),MATCH(F$4,'base de données'!$2:$2,0),4,1,"base de données"),1))</f>
        <v>F</v>
      </c>
      <c r="G18" s="35" t="n">
        <f aca="true">IF(ISERROR(SMALL(AMO,ROW()-16)),"",INDIRECT(ADDRESS(SMALL(AMO,ROW()-16),MATCH(G$4,'base de données'!$2:$2,0),4,1,"base de données"),1))</f>
        <v>0</v>
      </c>
      <c r="I18" s="30"/>
      <c r="J18" s="30"/>
      <c r="O18" s="32"/>
    </row>
    <row r="19" customFormat="false" ht="20.25" hidden="false" customHeight="true" outlineLevel="0" collapsed="false">
      <c r="B19" s="35" t="str">
        <f aca="true">IF(ISERROR(SMALL(AMO,ROW()-16)),"",INDIRECT(ADDRESS(SMALL(AMO,ROW()-16),MATCH(B$4,'base de données'!$2:$2,0),4,1,"base de données"),1))</f>
        <v>d</v>
      </c>
      <c r="C19" s="35" t="str">
        <f aca="true">IF(ISERROR(SMALL(AMO,ROW()-16)),"",INDIRECT(ADDRESS(SMALL(AMO,ROW()-16),MATCH(C$4,'base de données'!$2:$2,0),4,1,"base de données"),1))</f>
        <v>Magalie</v>
      </c>
      <c r="D19" s="36" t="n">
        <f aca="true">IF(ISERROR(SMALL(AMO,ROW()-16)),"",INDIRECT(ADDRESS(SMALL(AMO,ROW()-16),MATCH(D$4,'base de données'!$2:$2,0),4,1,"base de données"),1))</f>
        <v>27770</v>
      </c>
      <c r="E19" s="37" t="n">
        <f aca="true">IF(ISERROR(SMALL(AMO,ROW()-16)),"",INDIRECT(ADDRESS(SMALL(AMO,ROW()-16),MATCH(E$4,'base de données'!$2:$2,0),4,1,"base de données"),1))</f>
        <v>44</v>
      </c>
      <c r="F19" s="35" t="str">
        <f aca="true">IF(ISERROR(SMALL(AMO,ROW()-16)),"",INDIRECT(ADDRESS(SMALL(AMO,ROW()-16),MATCH(F$4,'base de données'!$2:$2,0),4,1,"base de données"),1))</f>
        <v>M</v>
      </c>
      <c r="G19" s="35" t="n">
        <f aca="true">IF(ISERROR(SMALL(AMO,ROW()-16)),"",INDIRECT(ADDRESS(SMALL(AMO,ROW()-16),MATCH(G$4,'base de données'!$2:$2,0),4,1,"base de données"),1))</f>
        <v>0</v>
      </c>
      <c r="I19" s="30"/>
      <c r="J19" s="30"/>
      <c r="O19" s="32"/>
    </row>
    <row r="20" customFormat="false" ht="20.25" hidden="false" customHeight="true" outlineLevel="0" collapsed="false">
      <c r="B20" s="35" t="str">
        <f aca="true">IF(ISERROR(SMALL(AMO,ROW()-16)),"",INDIRECT(ADDRESS(SMALL(AMO,ROW()-16),MATCH(B$4,'base de données'!$2:$2,0),4,1,"base de données"),1))</f>
        <v>km</v>
      </c>
      <c r="C20" s="35" t="str">
        <f aca="true">IF(ISERROR(SMALL(AMO,ROW()-16)),"",INDIRECT(ADDRESS(SMALL(AMO,ROW()-16),MATCH(C$4,'base de données'!$2:$2,0),4,1,"base de données"),1))</f>
        <v>Julie </v>
      </c>
      <c r="D20" s="36" t="n">
        <f aca="true">IF(ISERROR(SMALL(AMO,ROW()-16)),"",INDIRECT(ADDRESS(SMALL(AMO,ROW()-16),MATCH(D$4,'base de données'!$2:$2,0),4,1,"base de données"),1))</f>
        <v>28139</v>
      </c>
      <c r="E20" s="37" t="n">
        <f aca="true">IF(ISERROR(SMALL(AMO,ROW()-16)),"",INDIRECT(ADDRESS(SMALL(AMO,ROW()-16),MATCH(E$4,'base de données'!$2:$2,0),4,1,"base de données"),1))</f>
        <v>43</v>
      </c>
      <c r="F20" s="35" t="str">
        <f aca="true">IF(ISERROR(SMALL(AMO,ROW()-16)),"",INDIRECT(ADDRESS(SMALL(AMO,ROW()-16),MATCH(F$4,'base de données'!$2:$2,0),4,1,"base de données"),1))</f>
        <v>F</v>
      </c>
      <c r="G20" s="35" t="n">
        <f aca="true">IF(ISERROR(SMALL(AMO,ROW()-16)),"",INDIRECT(ADDRESS(SMALL(AMO,ROW()-16),MATCH(G$4,'base de données'!$2:$2,0),4,1,"base de données"),1))</f>
        <v>0</v>
      </c>
      <c r="I20" s="30"/>
      <c r="J20" s="30"/>
      <c r="O20" s="32"/>
    </row>
    <row r="21" customFormat="false" ht="20.25" hidden="false" customHeight="true" outlineLevel="0" collapsed="false">
      <c r="B21" s="35" t="str">
        <f aca="true">IF(ISERROR(SMALL(AMO,ROW()-16)),"",INDIRECT(ADDRESS(SMALL(AMO,ROW()-16),MATCH(B$4,'base de données'!$2:$2,0),4,1,"base de données"),1))</f>
        <v>o</v>
      </c>
      <c r="C21" s="35" t="str">
        <f aca="true">IF(ISERROR(SMALL(AMO,ROW()-16)),"",INDIRECT(ADDRESS(SMALL(AMO,ROW()-16),MATCH(C$4,'base de données'!$2:$2,0),4,1,"base de données"),1))</f>
        <v>Stéphane</v>
      </c>
      <c r="D21" s="36" t="n">
        <f aca="true">IF(ISERROR(SMALL(AMO,ROW()-16)),"",INDIRECT(ADDRESS(SMALL(AMO,ROW()-16),MATCH(D$4,'base de données'!$2:$2,0),4,1,"base de données"),1))</f>
        <v>28508</v>
      </c>
      <c r="E21" s="37" t="n">
        <f aca="true">IF(ISERROR(SMALL(AMO,ROW()-16)),"",INDIRECT(ADDRESS(SMALL(AMO,ROW()-16),MATCH(E$4,'base de données'!$2:$2,0),4,1,"base de données"),1))</f>
        <v>42</v>
      </c>
      <c r="F21" s="35" t="str">
        <f aca="true">IF(ISERROR(SMALL(AMO,ROW()-16)),"",INDIRECT(ADDRESS(SMALL(AMO,ROW()-16),MATCH(F$4,'base de données'!$2:$2,0),4,1,"base de données"),1))</f>
        <v>M</v>
      </c>
      <c r="G21" s="35" t="n">
        <f aca="true">IF(ISERROR(SMALL(AMO,ROW()-16)),"",INDIRECT(ADDRESS(SMALL(AMO,ROW()-16),MATCH(G$4,'base de données'!$2:$2,0),4,1,"base de données"),1))</f>
        <v>0</v>
      </c>
      <c r="I21" s="30"/>
      <c r="J21" s="30"/>
      <c r="O21" s="32"/>
    </row>
    <row r="22" customFormat="false" ht="20.25" hidden="false" customHeight="true" outlineLevel="0" collapsed="false">
      <c r="B22" s="35" t="str">
        <f aca="true">IF(ISERROR(SMALL(AMO,ROW()-16)),"",INDIRECT(ADDRESS(SMALL(AMO,ROW()-16),MATCH(B$4,'base de données'!$2:$2,0),4,1,"base de données"),1))</f>
        <v>u</v>
      </c>
      <c r="C22" s="35" t="str">
        <f aca="true">IF(ISERROR(SMALL(AMO,ROW()-16)),"",INDIRECT(ADDRESS(SMALL(AMO,ROW()-16),MATCH(C$4,'base de données'!$2:$2,0),4,1,"base de données"),1))</f>
        <v>Camille</v>
      </c>
      <c r="D22" s="36" t="n">
        <f aca="true">IF(ISERROR(SMALL(AMO,ROW()-16)),"",INDIRECT(ADDRESS(SMALL(AMO,ROW()-16),MATCH(D$4,'base de données'!$2:$2,0),4,1,"base de données"),1))</f>
        <v>28877</v>
      </c>
      <c r="E22" s="37" t="n">
        <f aca="true">IF(ISERROR(SMALL(AMO,ROW()-16)),"",INDIRECT(ADDRESS(SMALL(AMO,ROW()-16),MATCH(E$4,'base de données'!$2:$2,0),4,1,"base de données"),1))</f>
        <v>41</v>
      </c>
      <c r="F22" s="35" t="str">
        <f aca="true">IF(ISERROR(SMALL(AMO,ROW()-16)),"",INDIRECT(ADDRESS(SMALL(AMO,ROW()-16),MATCH(F$4,'base de données'!$2:$2,0),4,1,"base de données"),1))</f>
        <v>F</v>
      </c>
      <c r="G22" s="35" t="n">
        <f aca="true">IF(ISERROR(SMALL(AMO,ROW()-16)),"",INDIRECT(ADDRESS(SMALL(AMO,ROW()-16),MATCH(G$4,'base de données'!$2:$2,0),4,1,"base de données"),1))</f>
        <v>0</v>
      </c>
      <c r="I22" s="30"/>
      <c r="J22" s="30"/>
      <c r="O22" s="32"/>
    </row>
    <row r="23" customFormat="false" ht="20.25" hidden="false" customHeight="true" outlineLevel="0" collapsed="false">
      <c r="B23" s="35" t="str">
        <f aca="true">IF(ISERROR(SMALL(AMO,ROW()-16)),"",INDIRECT(ADDRESS(SMALL(AMO,ROW()-16),MATCH(B$4,'base de données'!$2:$2,0),4,1,"base de données"),1))</f>
        <v>y</v>
      </c>
      <c r="C23" s="35" t="str">
        <f aca="true">IF(ISERROR(SMALL(AMO,ROW()-16)),"",INDIRECT(ADDRESS(SMALL(AMO,ROW()-16),MATCH(C$4,'base de données'!$2:$2,0),4,1,"base de données"),1))</f>
        <v>Nathalie</v>
      </c>
      <c r="D23" s="36" t="n">
        <f aca="true">IF(ISERROR(SMALL(AMO,ROW()-16)),"",INDIRECT(ADDRESS(SMALL(AMO,ROW()-16),MATCH(D$4,'base de données'!$2:$2,0),4,1,"base de données"),1))</f>
        <v>29246</v>
      </c>
      <c r="E23" s="37" t="n">
        <f aca="true">IF(ISERROR(SMALL(AMO,ROW()-16)),"",INDIRECT(ADDRESS(SMALL(AMO,ROW()-16),MATCH(E$4,'base de données'!$2:$2,0),4,1,"base de données"),1))</f>
        <v>40</v>
      </c>
      <c r="F23" s="35" t="str">
        <f aca="true">IF(ISERROR(SMALL(AMO,ROW()-16)),"",INDIRECT(ADDRESS(SMALL(AMO,ROW()-16),MATCH(F$4,'base de données'!$2:$2,0),4,1,"base de données"),1))</f>
        <v>M</v>
      </c>
      <c r="G23" s="35" t="n">
        <f aca="true">IF(ISERROR(SMALL(AMO,ROW()-16)),"",INDIRECT(ADDRESS(SMALL(AMO,ROW()-16),MATCH(G$4,'base de données'!$2:$2,0),4,1,"base de données"),1))</f>
        <v>0</v>
      </c>
      <c r="I23" s="30"/>
      <c r="J23" s="30"/>
      <c r="O23" s="32"/>
    </row>
    <row r="24" customFormat="false" ht="20.25" hidden="false" customHeight="true" outlineLevel="0" collapsed="false">
      <c r="B24" s="35" t="str">
        <f aca="true">IF(ISERROR(SMALL(AMO,ROW()-16)),"",INDIRECT(ADDRESS(SMALL(AMO,ROW()-16),MATCH(B$4,'base de données'!$2:$2,0),4,1,"base de données"),1))</f>
        <v>d</v>
      </c>
      <c r="C24" s="35" t="str">
        <f aca="true">IF(ISERROR(SMALL(AMO,ROW()-16)),"",INDIRECT(ADDRESS(SMALL(AMO,ROW()-16),MATCH(C$4,'base de données'!$2:$2,0),4,1,"base de données"),1))</f>
        <v>michel</v>
      </c>
      <c r="D24" s="36" t="n">
        <f aca="true">IF(ISERROR(SMALL(AMO,ROW()-16)),"",INDIRECT(ADDRESS(SMALL(AMO,ROW()-16),MATCH(D$4,'base de données'!$2:$2,0),4,1,"base de données"),1))</f>
        <v>29615</v>
      </c>
      <c r="E24" s="37" t="n">
        <f aca="true">IF(ISERROR(SMALL(AMO,ROW()-16)),"",INDIRECT(ADDRESS(SMALL(AMO,ROW()-16),MATCH(E$4,'base de données'!$2:$2,0),4,1,"base de données"),1))</f>
        <v>38</v>
      </c>
      <c r="F24" s="35" t="str">
        <f aca="true">IF(ISERROR(SMALL(AMO,ROW()-16)),"",INDIRECT(ADDRESS(SMALL(AMO,ROW()-16),MATCH(F$4,'base de données'!$2:$2,0),4,1,"base de données"),1))</f>
        <v>M</v>
      </c>
      <c r="G24" s="35" t="n">
        <f aca="true">IF(ISERROR(SMALL(AMO,ROW()-16)),"",INDIRECT(ADDRESS(SMALL(AMO,ROW()-16),MATCH(G$4,'base de données'!$2:$2,0),4,1,"base de données"),1))</f>
        <v>0</v>
      </c>
      <c r="I24" s="30"/>
      <c r="J24" s="30"/>
      <c r="O24" s="32"/>
    </row>
    <row r="25" customFormat="false" ht="20.25" hidden="false" customHeight="true" outlineLevel="0" collapsed="false">
      <c r="B25" s="35" t="str">
        <f aca="true">IF(ISERROR(SMALL(AMO,ROW()-16)),"",INDIRECT(ADDRESS(SMALL(AMO,ROW()-16),MATCH(B$4,'base de données'!$2:$2,0),4,1,"base de données"),1))</f>
        <v/>
      </c>
      <c r="C25" s="35" t="str">
        <f aca="true">IF(ISERROR(SMALL(AMO,ROW()-16)),"",INDIRECT(ADDRESS(SMALL(AMO,ROW()-16),MATCH(C$4,'base de données'!$2:$2,0),4,1,"base de données"),1))</f>
        <v/>
      </c>
      <c r="D25" s="36" t="str">
        <f aca="true">IF(ISERROR(SMALL(AMO,ROW()-16)),"",INDIRECT(ADDRESS(SMALL(AMO,ROW()-16),MATCH(D$4,'base de données'!$2:$2,0),4,1,"base de données"),1))</f>
        <v/>
      </c>
      <c r="E25" s="37" t="str">
        <f aca="true">IF(ISERROR(SMALL(AMO,ROW()-16)),"",INDIRECT(ADDRESS(SMALL(AMO,ROW()-16),MATCH(E$4,'base de données'!$2:$2,0),4,1,"base de données"),1))</f>
        <v/>
      </c>
      <c r="F25" s="35" t="str">
        <f aca="true">IF(ISERROR(SMALL(AMO,ROW()-16)),"",INDIRECT(ADDRESS(SMALL(AMO,ROW()-16),MATCH(F$4,'base de données'!$2:$2,0),4,1,"base de données"),1))</f>
        <v/>
      </c>
      <c r="G25" s="35" t="str">
        <f aca="true">IF(ISERROR(SMALL(AMO,ROW()-16)),"",INDIRECT(ADDRESS(SMALL(AMO,ROW()-16),MATCH(G$4,'base de données'!$2:$2,0),4,1,"base de données"),1))</f>
        <v/>
      </c>
      <c r="I25" s="30"/>
      <c r="J25" s="30"/>
      <c r="O25" s="32"/>
    </row>
    <row r="26" customFormat="false" ht="20.25" hidden="false" customHeight="true" outlineLevel="0" collapsed="false">
      <c r="B26" s="35" t="str">
        <f aca="true">IF(ISERROR(SMALL(AMO,ROW()-16)),"",INDIRECT(ADDRESS(SMALL(AMO,ROW()-16),MATCH(B$4,'base de données'!$2:$2,0),4,1,"base de données"),1))</f>
        <v/>
      </c>
      <c r="C26" s="35" t="str">
        <f aca="true">IF(ISERROR(SMALL(AMO,ROW()-16)),"",INDIRECT(ADDRESS(SMALL(AMO,ROW()-16),MATCH(C$4,'base de données'!$2:$2,0),4,1,"base de données"),1))</f>
        <v/>
      </c>
      <c r="D26" s="36" t="str">
        <f aca="true">IF(ISERROR(SMALL(AMO,ROW()-16)),"",INDIRECT(ADDRESS(SMALL(AMO,ROW()-16),MATCH(D$4,'base de données'!$2:$2,0),4,1,"base de données"),1))</f>
        <v/>
      </c>
      <c r="E26" s="37" t="str">
        <f aca="true">IF(ISERROR(SMALL(AMO,ROW()-16)),"",INDIRECT(ADDRESS(SMALL(AMO,ROW()-16),MATCH(E$4,'base de données'!$2:$2,0),4,1,"base de données"),1))</f>
        <v/>
      </c>
      <c r="F26" s="35" t="str">
        <f aca="true">IF(ISERROR(SMALL(AMO,ROW()-16)),"",INDIRECT(ADDRESS(SMALL(AMO,ROW()-16),MATCH(F$4,'base de données'!$2:$2,0),4,1,"base de données"),1))</f>
        <v/>
      </c>
      <c r="G26" s="35" t="str">
        <f aca="true">IF(ISERROR(SMALL(AMO,ROW()-16)),"",INDIRECT(ADDRESS(SMALL(AMO,ROW()-16),MATCH(G$4,'base de données'!$2:$2,0),4,1,"base de données"),1))</f>
        <v/>
      </c>
      <c r="I26" s="30"/>
      <c r="J26" s="30"/>
      <c r="O26" s="32"/>
    </row>
    <row r="27" customFormat="false" ht="20.25" hidden="false" customHeight="true" outlineLevel="0" collapsed="false">
      <c r="B27" s="35" t="str">
        <f aca="true">IF(ISERROR(SMALL(AMO,ROW()-16)),"",INDIRECT(ADDRESS(SMALL(AMO,ROW()-16),MATCH(B$4,'base de données'!$2:$2,0),4,1,"base de données"),1))</f>
        <v/>
      </c>
      <c r="C27" s="35" t="str">
        <f aca="true">IF(ISERROR(SMALL(AMO,ROW()-16)),"",INDIRECT(ADDRESS(SMALL(AMO,ROW()-16),MATCH(C$4,'base de données'!$2:$2,0),4,1,"base de données"),1))</f>
        <v/>
      </c>
      <c r="D27" s="36" t="str">
        <f aca="true">IF(ISERROR(SMALL(AMO,ROW()-16)),"",INDIRECT(ADDRESS(SMALL(AMO,ROW()-16),MATCH(D$4,'base de données'!$2:$2,0),4,1,"base de données"),1))</f>
        <v/>
      </c>
      <c r="E27" s="37" t="str">
        <f aca="true">IF(ISERROR(SMALL(AMO,ROW()-16)),"",INDIRECT(ADDRESS(SMALL(AMO,ROW()-16),MATCH(E$4,'base de données'!$2:$2,0),4,1,"base de données"),1))</f>
        <v/>
      </c>
      <c r="F27" s="35" t="str">
        <f aca="true">IF(ISERROR(SMALL(AMO,ROW()-16)),"",INDIRECT(ADDRESS(SMALL(AMO,ROW()-16),MATCH(F$4,'base de données'!$2:$2,0),4,1,"base de données"),1))</f>
        <v/>
      </c>
      <c r="G27" s="35" t="str">
        <f aca="true">IF(ISERROR(SMALL(AMO,ROW()-16)),"",INDIRECT(ADDRESS(SMALL(AMO,ROW()-16),MATCH(G$4,'base de données'!$2:$2,0),4,1,"base de données"),1))</f>
        <v/>
      </c>
      <c r="I27" s="30"/>
      <c r="J27" s="30"/>
      <c r="O27" s="32"/>
    </row>
    <row r="28" customFormat="false" ht="20.25" hidden="false" customHeight="true" outlineLevel="0" collapsed="false">
      <c r="B28" s="35" t="str">
        <f aca="true">IF(ISERROR(SMALL(AMO,ROW()-16)),"",INDIRECT(ADDRESS(SMALL(AMO,ROW()-16),MATCH(B$4,'base de données'!$2:$2,0),4,1,"base de données"),1))</f>
        <v/>
      </c>
      <c r="C28" s="35" t="str">
        <f aca="true">IF(ISERROR(SMALL(AMO,ROW()-16)),"",INDIRECT(ADDRESS(SMALL(AMO,ROW()-16),MATCH(C$4,'base de données'!$2:$2,0),4,1,"base de données"),1))</f>
        <v/>
      </c>
      <c r="D28" s="36" t="str">
        <f aca="true">IF(ISERROR(SMALL(AMO,ROW()-16)),"",INDIRECT(ADDRESS(SMALL(AMO,ROW()-16),MATCH(D$4,'base de données'!$2:$2,0),4,1,"base de données"),1))</f>
        <v/>
      </c>
      <c r="E28" s="37" t="str">
        <f aca="true">IF(ISERROR(SMALL(AMO,ROW()-16)),"",INDIRECT(ADDRESS(SMALL(AMO,ROW()-16),MATCH(E$4,'base de données'!$2:$2,0),4,1,"base de données"),1))</f>
        <v/>
      </c>
      <c r="F28" s="35" t="str">
        <f aca="true">IF(ISERROR(SMALL(AMO,ROW()-16)),"",INDIRECT(ADDRESS(SMALL(AMO,ROW()-16),MATCH(F$4,'base de données'!$2:$2,0),4,1,"base de données"),1))</f>
        <v/>
      </c>
      <c r="G28" s="35" t="str">
        <f aca="true">IF(ISERROR(SMALL(AMO,ROW()-16)),"",INDIRECT(ADDRESS(SMALL(AMO,ROW()-16),MATCH(G$4,'base de données'!$2:$2,0),4,1,"base de données"),1))</f>
        <v/>
      </c>
      <c r="I28" s="30"/>
      <c r="J28" s="30"/>
      <c r="O28" s="32"/>
    </row>
    <row r="29" customFormat="false" ht="20.25" hidden="false" customHeight="true" outlineLevel="0" collapsed="false">
      <c r="C29" s="38"/>
      <c r="D29" s="30"/>
      <c r="E29" s="30"/>
      <c r="F29" s="31"/>
      <c r="G29" s="31"/>
      <c r="I29" s="30"/>
      <c r="J29" s="30"/>
      <c r="O29" s="32"/>
    </row>
    <row r="30" customFormat="false" ht="20.25" hidden="false" customHeight="true" outlineLevel="0" collapsed="false">
      <c r="C30" s="38"/>
      <c r="D30" s="30"/>
      <c r="E30" s="30"/>
      <c r="F30" s="31"/>
      <c r="G30" s="31"/>
      <c r="I30" s="30"/>
      <c r="J30" s="30"/>
      <c r="O30" s="32"/>
    </row>
    <row r="31" customFormat="false" ht="20.25" hidden="false" customHeight="true" outlineLevel="0" collapsed="false">
      <c r="C31" s="38"/>
      <c r="D31" s="30"/>
      <c r="E31" s="30"/>
      <c r="F31" s="31"/>
      <c r="G31" s="31"/>
      <c r="I31" s="30"/>
      <c r="J31" s="30"/>
      <c r="O31" s="32"/>
    </row>
    <row r="32" customFormat="false" ht="20.25" hidden="false" customHeight="true" outlineLevel="0" collapsed="false">
      <c r="C32" s="38"/>
      <c r="D32" s="30"/>
      <c r="E32" s="30"/>
      <c r="F32" s="31"/>
      <c r="G32" s="31"/>
      <c r="I32" s="30"/>
      <c r="J32" s="30"/>
      <c r="O32" s="32"/>
    </row>
    <row r="33" customFormat="false" ht="20.25" hidden="false" customHeight="true" outlineLevel="0" collapsed="false">
      <c r="C33" s="38"/>
      <c r="D33" s="30"/>
      <c r="E33" s="30"/>
      <c r="F33" s="31"/>
      <c r="G33" s="31"/>
      <c r="I33" s="30"/>
      <c r="J33" s="30"/>
      <c r="O33" s="32"/>
    </row>
    <row r="34" customFormat="false" ht="20.25" hidden="false" customHeight="true" outlineLevel="0" collapsed="false">
      <c r="C34" s="38"/>
      <c r="D34" s="30"/>
      <c r="E34" s="30"/>
      <c r="F34" s="31"/>
      <c r="G34" s="31"/>
      <c r="I34" s="30"/>
      <c r="J34" s="30"/>
      <c r="O34" s="32"/>
    </row>
    <row r="35" customFormat="false" ht="20.25" hidden="false" customHeight="true" outlineLevel="0" collapsed="false">
      <c r="C35" s="38"/>
      <c r="D35" s="30"/>
      <c r="E35" s="30"/>
      <c r="F35" s="31"/>
      <c r="G35" s="31"/>
      <c r="I35" s="30"/>
      <c r="J35" s="30"/>
      <c r="O35" s="32"/>
    </row>
    <row r="36" customFormat="false" ht="20.25" hidden="false" customHeight="true" outlineLevel="0" collapsed="false">
      <c r="C36" s="38"/>
      <c r="D36" s="30"/>
      <c r="E36" s="30"/>
      <c r="F36" s="31"/>
      <c r="G36" s="31"/>
      <c r="I36" s="30"/>
      <c r="J36" s="30"/>
      <c r="O36" s="32"/>
    </row>
    <row r="37" customFormat="false" ht="20.25" hidden="false" customHeight="true" outlineLevel="0" collapsed="false">
      <c r="C37" s="38"/>
      <c r="D37" s="30"/>
      <c r="E37" s="30"/>
      <c r="F37" s="31"/>
      <c r="G37" s="31"/>
      <c r="I37" s="30"/>
      <c r="J37" s="30"/>
      <c r="O37" s="32"/>
    </row>
    <row r="38" customFormat="false" ht="20.25" hidden="false" customHeight="true" outlineLevel="0" collapsed="false">
      <c r="C38" s="38"/>
      <c r="D38" s="30"/>
      <c r="E38" s="30"/>
      <c r="F38" s="31"/>
      <c r="G38" s="31"/>
      <c r="I38" s="30"/>
      <c r="J38" s="30"/>
      <c r="O38" s="32"/>
    </row>
    <row r="39" customFormat="false" ht="20.25" hidden="false" customHeight="true" outlineLevel="0" collapsed="false">
      <c r="C39" s="38"/>
      <c r="D39" s="30"/>
      <c r="E39" s="30"/>
      <c r="F39" s="31"/>
      <c r="G39" s="31"/>
      <c r="I39" s="30"/>
      <c r="J39" s="30"/>
      <c r="O39" s="32"/>
    </row>
    <row r="40" customFormat="false" ht="20.25" hidden="false" customHeight="true" outlineLevel="0" collapsed="false">
      <c r="C40" s="38"/>
      <c r="D40" s="30"/>
      <c r="E40" s="30"/>
      <c r="F40" s="31"/>
      <c r="G40" s="31"/>
      <c r="I40" s="30"/>
      <c r="J40" s="30"/>
      <c r="O40" s="32"/>
    </row>
    <row r="41" customFormat="false" ht="20.25" hidden="false" customHeight="true" outlineLevel="0" collapsed="false">
      <c r="C41" s="38"/>
      <c r="D41" s="30"/>
      <c r="E41" s="30"/>
      <c r="F41" s="31"/>
      <c r="G41" s="31"/>
      <c r="I41" s="30"/>
      <c r="J41" s="30"/>
      <c r="O41" s="32"/>
    </row>
    <row r="42" customFormat="false" ht="20.25" hidden="false" customHeight="true" outlineLevel="0" collapsed="false">
      <c r="C42" s="38"/>
      <c r="D42" s="30"/>
      <c r="E42" s="30"/>
      <c r="F42" s="31"/>
      <c r="G42" s="31"/>
      <c r="I42" s="30"/>
      <c r="J42" s="30"/>
      <c r="O42" s="32"/>
    </row>
    <row r="43" customFormat="false" ht="20.25" hidden="false" customHeight="true" outlineLevel="0" collapsed="false">
      <c r="C43" s="38"/>
      <c r="D43" s="30"/>
      <c r="E43" s="30"/>
      <c r="F43" s="31"/>
      <c r="G43" s="31"/>
      <c r="I43" s="30"/>
      <c r="J43" s="30"/>
      <c r="O43" s="32"/>
    </row>
    <row r="44" customFormat="false" ht="20.25" hidden="false" customHeight="true" outlineLevel="0" collapsed="false">
      <c r="C44" s="38"/>
      <c r="D44" s="30"/>
      <c r="E44" s="30"/>
      <c r="F44" s="31"/>
      <c r="G44" s="31"/>
      <c r="I44" s="30"/>
      <c r="J44" s="30"/>
      <c r="O44" s="32"/>
    </row>
    <row r="45" customFormat="false" ht="20.25" hidden="false" customHeight="true" outlineLevel="0" collapsed="false">
      <c r="C45" s="38"/>
      <c r="D45" s="30"/>
      <c r="E45" s="30"/>
      <c r="F45" s="31"/>
      <c r="G45" s="31"/>
      <c r="I45" s="30"/>
      <c r="J45" s="30"/>
      <c r="O45" s="32"/>
    </row>
    <row r="46" customFormat="false" ht="20.25" hidden="false" customHeight="true" outlineLevel="0" collapsed="false">
      <c r="C46" s="38"/>
      <c r="D46" s="30"/>
      <c r="E46" s="30"/>
      <c r="F46" s="31"/>
      <c r="G46" s="31"/>
      <c r="I46" s="30"/>
      <c r="J46" s="30"/>
      <c r="O46" s="32"/>
    </row>
    <row r="47" customFormat="false" ht="20.25" hidden="false" customHeight="true" outlineLevel="0" collapsed="false">
      <c r="C47" s="38"/>
      <c r="D47" s="30"/>
      <c r="E47" s="30"/>
      <c r="F47" s="31"/>
      <c r="G47" s="31"/>
      <c r="I47" s="30"/>
      <c r="J47" s="30"/>
      <c r="O47" s="32"/>
    </row>
    <row r="48" customFormat="false" ht="20.25" hidden="false" customHeight="true" outlineLevel="0" collapsed="false">
      <c r="C48" s="38"/>
      <c r="D48" s="30"/>
      <c r="E48" s="30"/>
      <c r="F48" s="31"/>
      <c r="G48" s="31"/>
      <c r="I48" s="30"/>
      <c r="J48" s="30"/>
      <c r="O48" s="32"/>
    </row>
    <row r="49" customFormat="false" ht="20.25" hidden="false" customHeight="true" outlineLevel="0" collapsed="false">
      <c r="C49" s="38"/>
      <c r="D49" s="30"/>
      <c r="E49" s="30"/>
      <c r="F49" s="31"/>
      <c r="G49" s="31"/>
      <c r="I49" s="30"/>
      <c r="J49" s="30"/>
      <c r="O49" s="32"/>
    </row>
    <row r="50" customFormat="false" ht="20.25" hidden="false" customHeight="true" outlineLevel="0" collapsed="false">
      <c r="C50" s="38"/>
      <c r="D50" s="30"/>
      <c r="E50" s="30"/>
      <c r="F50" s="31"/>
      <c r="G50" s="31"/>
      <c r="I50" s="30"/>
      <c r="J50" s="30"/>
      <c r="O50" s="32"/>
    </row>
    <row r="51" customFormat="false" ht="20.25" hidden="false" customHeight="true" outlineLevel="0" collapsed="false">
      <c r="C51" s="38"/>
      <c r="D51" s="30"/>
      <c r="E51" s="30"/>
      <c r="F51" s="31"/>
      <c r="G51" s="31"/>
      <c r="I51" s="30"/>
      <c r="J51" s="30"/>
      <c r="O51" s="32"/>
    </row>
    <row r="52" customFormat="false" ht="20.25" hidden="false" customHeight="true" outlineLevel="0" collapsed="false">
      <c r="C52" s="38"/>
      <c r="D52" s="30"/>
      <c r="E52" s="30"/>
      <c r="F52" s="31"/>
      <c r="G52" s="31"/>
      <c r="I52" s="30"/>
      <c r="J52" s="30"/>
      <c r="O52" s="32"/>
    </row>
    <row r="53" customFormat="false" ht="20.25" hidden="false" customHeight="true" outlineLevel="0" collapsed="false">
      <c r="C53" s="38"/>
      <c r="D53" s="30"/>
      <c r="E53" s="30"/>
      <c r="F53" s="31"/>
      <c r="G53" s="31"/>
      <c r="I53" s="30"/>
      <c r="J53" s="30"/>
      <c r="O53" s="32"/>
    </row>
    <row r="54" customFormat="false" ht="20.25" hidden="false" customHeight="true" outlineLevel="0" collapsed="false">
      <c r="C54" s="38"/>
      <c r="D54" s="30"/>
      <c r="E54" s="30"/>
      <c r="F54" s="31"/>
      <c r="G54" s="31"/>
      <c r="I54" s="30"/>
      <c r="J54" s="30"/>
      <c r="O54" s="32"/>
    </row>
    <row r="55" customFormat="false" ht="20.25" hidden="false" customHeight="true" outlineLevel="0" collapsed="false">
      <c r="C55" s="38"/>
      <c r="D55" s="30"/>
      <c r="E55" s="30"/>
      <c r="F55" s="31"/>
      <c r="G55" s="31"/>
      <c r="I55" s="30"/>
      <c r="J55" s="30"/>
      <c r="O55" s="32"/>
    </row>
    <row r="56" customFormat="false" ht="20.25" hidden="false" customHeight="true" outlineLevel="0" collapsed="false">
      <c r="C56" s="38"/>
      <c r="D56" s="30"/>
      <c r="E56" s="30"/>
      <c r="F56" s="31"/>
      <c r="G56" s="31"/>
      <c r="I56" s="30"/>
      <c r="J56" s="30"/>
      <c r="O56" s="32"/>
    </row>
    <row r="57" customFormat="false" ht="20.25" hidden="false" customHeight="true" outlineLevel="0" collapsed="false">
      <c r="C57" s="38"/>
      <c r="D57" s="30"/>
      <c r="E57" s="30"/>
      <c r="F57" s="31"/>
      <c r="G57" s="31"/>
      <c r="I57" s="30"/>
      <c r="J57" s="30"/>
      <c r="O57" s="32"/>
    </row>
    <row r="58" customFormat="false" ht="20.25" hidden="false" customHeight="true" outlineLevel="0" collapsed="false">
      <c r="C58" s="38"/>
      <c r="D58" s="30"/>
      <c r="E58" s="30"/>
      <c r="F58" s="31"/>
      <c r="G58" s="31"/>
      <c r="I58" s="30"/>
      <c r="J58" s="30"/>
      <c r="O58" s="32"/>
    </row>
    <row r="59" customFormat="false" ht="20.25" hidden="false" customHeight="true" outlineLevel="0" collapsed="false">
      <c r="C59" s="38"/>
      <c r="D59" s="30"/>
      <c r="E59" s="30"/>
      <c r="F59" s="31"/>
      <c r="G59" s="31"/>
      <c r="I59" s="30"/>
      <c r="J59" s="30"/>
      <c r="O59" s="32"/>
    </row>
    <row r="60" customFormat="false" ht="20.25" hidden="false" customHeight="true" outlineLevel="0" collapsed="false">
      <c r="C60" s="38"/>
      <c r="D60" s="30"/>
      <c r="E60" s="30"/>
      <c r="F60" s="31"/>
      <c r="G60" s="31"/>
      <c r="I60" s="30"/>
      <c r="J60" s="30"/>
      <c r="O60" s="32"/>
    </row>
    <row r="61" customFormat="false" ht="20.25" hidden="false" customHeight="true" outlineLevel="0" collapsed="false">
      <c r="C61" s="38"/>
      <c r="D61" s="30"/>
      <c r="E61" s="30"/>
      <c r="F61" s="31"/>
      <c r="G61" s="31"/>
      <c r="I61" s="30"/>
      <c r="J61" s="30"/>
      <c r="O61" s="32"/>
    </row>
    <row r="62" customFormat="false" ht="20.25" hidden="false" customHeight="true" outlineLevel="0" collapsed="false">
      <c r="C62" s="38"/>
      <c r="D62" s="30"/>
      <c r="E62" s="30"/>
      <c r="F62" s="31"/>
      <c r="G62" s="31"/>
      <c r="I62" s="30"/>
      <c r="J62" s="30"/>
      <c r="O62" s="32"/>
    </row>
    <row r="63" customFormat="false" ht="20.25" hidden="false" customHeight="true" outlineLevel="0" collapsed="false">
      <c r="C63" s="38"/>
      <c r="D63" s="30"/>
      <c r="E63" s="30"/>
      <c r="F63" s="31"/>
      <c r="G63" s="31"/>
      <c r="I63" s="30"/>
      <c r="J63" s="30"/>
      <c r="O63" s="32"/>
    </row>
    <row r="64" customFormat="false" ht="20.25" hidden="false" customHeight="true" outlineLevel="0" collapsed="false">
      <c r="B64" s="39"/>
      <c r="C64" s="39"/>
      <c r="D64" s="40"/>
      <c r="E64" s="40"/>
      <c r="F64" s="40"/>
      <c r="G64" s="40"/>
      <c r="I64" s="30"/>
      <c r="J64" s="30"/>
      <c r="O64" s="41"/>
    </row>
    <row r="65" customFormat="false" ht="20.25" hidden="false" customHeight="true" outlineLevel="0" collapsed="false">
      <c r="B65" s="39"/>
      <c r="C65" s="39"/>
      <c r="D65" s="40"/>
      <c r="E65" s="40"/>
      <c r="F65" s="40"/>
      <c r="G65" s="40"/>
      <c r="I65" s="30"/>
      <c r="J65" s="30"/>
      <c r="O65" s="41"/>
    </row>
  </sheetData>
  <mergeCells count="3">
    <mergeCell ref="B2:G3"/>
    <mergeCell ref="I2:N3"/>
    <mergeCell ref="B14:G1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8" activeCellId="0" sqref="B18"/>
    </sheetView>
  </sheetViews>
  <sheetFormatPr defaultRowHeight="15" zeroHeight="false" outlineLevelRow="0" outlineLevelCol="0"/>
  <cols>
    <col collapsed="false" customWidth="true" hidden="false" outlineLevel="0" max="1" min="1" style="0" width="20.58"/>
    <col collapsed="false" customWidth="true" hidden="false" outlineLevel="0" max="2" min="2" style="0" width="23.37"/>
    <col collapsed="false" customWidth="true" hidden="false" outlineLevel="0" max="3" min="3" style="0" width="2.8"/>
    <col collapsed="false" customWidth="true" hidden="false" outlineLevel="0" max="4" min="4" style="0" width="16.93"/>
    <col collapsed="false" customWidth="true" hidden="false" outlineLevel="0" max="5" min="5" style="0" width="6.99"/>
    <col collapsed="false" customWidth="true" hidden="false" outlineLevel="0" max="6" min="6" style="0" width="27.44"/>
    <col collapsed="false" customWidth="true" hidden="false" outlineLevel="0" max="7" min="7" style="0" width="28.42"/>
    <col collapsed="false" customWidth="true" hidden="false" outlineLevel="0" max="8" min="8" style="0" width="15.95"/>
    <col collapsed="false" customWidth="true" hidden="false" outlineLevel="0" max="9" min="9" style="0" width="2.8"/>
    <col collapsed="false" customWidth="true" hidden="false" outlineLevel="0" max="10" min="10" style="0" width="16.93"/>
    <col collapsed="false" customWidth="true" hidden="false" outlineLevel="0" max="11" min="11" style="0" width="6.99"/>
    <col collapsed="false" customWidth="true" hidden="false" outlineLevel="0" max="12" min="12" style="0" width="29.53"/>
    <col collapsed="false" customWidth="true" hidden="false" outlineLevel="0" max="13" min="13" style="0" width="30.51"/>
    <col collapsed="false" customWidth="true" hidden="false" outlineLevel="0" max="14" min="14" style="0" width="15.95"/>
    <col collapsed="false" customWidth="true" hidden="false" outlineLevel="0" max="15" min="15" style="0" width="16.93"/>
    <col collapsed="false" customWidth="true" hidden="false" outlineLevel="0" max="16" min="16" style="0" width="21.69"/>
    <col collapsed="false" customWidth="true" hidden="false" outlineLevel="0" max="17" min="17" style="0" width="22.67"/>
    <col collapsed="false" customWidth="true" hidden="false" outlineLevel="0" max="18" min="18" style="0" width="20.85"/>
    <col collapsed="false" customWidth="true" hidden="false" outlineLevel="0" max="19" min="19" style="0" width="21.83"/>
    <col collapsed="false" customWidth="true" hidden="false" outlineLevel="0" max="1025" min="20" style="0" width="10.47"/>
  </cols>
  <sheetData>
    <row r="1" customFormat="false" ht="15" hidden="false" customHeight="false" outlineLevel="0" collapsed="false">
      <c r="N1" s="42"/>
      <c r="O1" s="42"/>
    </row>
    <row r="2" customFormat="false" ht="15" hidden="false" customHeight="false" outlineLevel="0" collapsed="false">
      <c r="N2" s="42"/>
      <c r="O2" s="42"/>
    </row>
    <row r="3" customFormat="false" ht="15" hidden="false" customHeight="false" outlineLevel="0" collapsed="false">
      <c r="A3" s="43"/>
      <c r="B3" s="44" t="s">
        <v>13</v>
      </c>
      <c r="C3" s="44" t="s">
        <v>63</v>
      </c>
      <c r="D3" s="44" t="s">
        <v>9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6"/>
    </row>
    <row r="4" customFormat="false" ht="15" hidden="false" customHeight="false" outlineLevel="0" collapsed="false">
      <c r="A4" s="47"/>
      <c r="B4" s="48" t="s">
        <v>35</v>
      </c>
      <c r="C4" s="49"/>
      <c r="D4" s="49"/>
      <c r="E4" s="50"/>
      <c r="F4" s="51" t="s">
        <v>64</v>
      </c>
      <c r="G4" s="51" t="s">
        <v>64</v>
      </c>
      <c r="H4" s="48" t="s">
        <v>41</v>
      </c>
      <c r="I4" s="49"/>
      <c r="J4" s="49"/>
      <c r="K4" s="50"/>
      <c r="L4" s="51" t="s">
        <v>65</v>
      </c>
      <c r="M4" s="51" t="s">
        <v>65</v>
      </c>
      <c r="N4" s="48" t="s">
        <v>66</v>
      </c>
      <c r="O4" s="50"/>
      <c r="P4" s="51" t="s">
        <v>67</v>
      </c>
      <c r="Q4" s="51" t="s">
        <v>67</v>
      </c>
      <c r="R4" s="51" t="s">
        <v>68</v>
      </c>
      <c r="S4" s="52" t="s">
        <v>68</v>
      </c>
    </row>
    <row r="5" customFormat="false" ht="15" hidden="false" customHeight="false" outlineLevel="0" collapsed="false">
      <c r="A5" s="47"/>
      <c r="B5" s="48" t="s">
        <v>69</v>
      </c>
      <c r="C5" s="50"/>
      <c r="D5" s="48" t="s">
        <v>69</v>
      </c>
      <c r="E5" s="50"/>
      <c r="F5" s="53"/>
      <c r="G5" s="53"/>
      <c r="H5" s="48" t="s">
        <v>69</v>
      </c>
      <c r="I5" s="50"/>
      <c r="J5" s="48" t="s">
        <v>69</v>
      </c>
      <c r="K5" s="50"/>
      <c r="L5" s="53"/>
      <c r="M5" s="53"/>
      <c r="N5" s="54" t="s">
        <v>69</v>
      </c>
      <c r="O5" s="54" t="s">
        <v>69</v>
      </c>
      <c r="P5" s="53"/>
      <c r="Q5" s="53"/>
      <c r="R5" s="53"/>
      <c r="S5" s="55"/>
    </row>
    <row r="6" customFormat="false" ht="15" hidden="false" customHeight="false" outlineLevel="0" collapsed="false">
      <c r="A6" s="56" t="s">
        <v>12</v>
      </c>
      <c r="B6" s="48" t="s">
        <v>39</v>
      </c>
      <c r="C6" s="50" t="s">
        <v>33</v>
      </c>
      <c r="D6" s="48" t="s">
        <v>39</v>
      </c>
      <c r="E6" s="50" t="s">
        <v>33</v>
      </c>
      <c r="F6" s="57"/>
      <c r="G6" s="57"/>
      <c r="H6" s="48" t="s">
        <v>39</v>
      </c>
      <c r="I6" s="50" t="s">
        <v>33</v>
      </c>
      <c r="J6" s="48" t="s">
        <v>39</v>
      </c>
      <c r="K6" s="50" t="s">
        <v>33</v>
      </c>
      <c r="L6" s="57"/>
      <c r="M6" s="57"/>
      <c r="N6" s="58" t="s">
        <v>39</v>
      </c>
      <c r="O6" s="58" t="s">
        <v>39</v>
      </c>
      <c r="P6" s="57"/>
      <c r="Q6" s="57"/>
      <c r="R6" s="57"/>
      <c r="S6" s="59"/>
    </row>
    <row r="7" customFormat="false" ht="15" hidden="false" customHeight="false" outlineLevel="0" collapsed="false">
      <c r="A7" s="60" t="s">
        <v>34</v>
      </c>
      <c r="B7" s="61" t="n">
        <v>1</v>
      </c>
      <c r="C7" s="62" t="n">
        <v>1</v>
      </c>
      <c r="D7" s="63" t="n">
        <v>0.1</v>
      </c>
      <c r="E7" s="63" t="n">
        <v>0.1</v>
      </c>
      <c r="F7" s="64" t="n">
        <v>2</v>
      </c>
      <c r="G7" s="65" t="n">
        <v>0.2</v>
      </c>
      <c r="H7" s="66"/>
      <c r="I7" s="67"/>
      <c r="J7" s="68"/>
      <c r="K7" s="68"/>
      <c r="L7" s="69"/>
      <c r="M7" s="70"/>
      <c r="N7" s="71"/>
      <c r="O7" s="68"/>
      <c r="P7" s="69"/>
      <c r="Q7" s="70"/>
      <c r="R7" s="64" t="n">
        <v>2</v>
      </c>
      <c r="S7" s="72" t="n">
        <v>0.2</v>
      </c>
    </row>
    <row r="8" customFormat="false" ht="15" hidden="false" customHeight="false" outlineLevel="0" collapsed="false">
      <c r="A8" s="73" t="s">
        <v>50</v>
      </c>
      <c r="B8" s="74"/>
      <c r="C8" s="75" t="n">
        <v>1</v>
      </c>
      <c r="D8" s="68"/>
      <c r="E8" s="63" t="n">
        <v>0.1</v>
      </c>
      <c r="F8" s="76" t="n">
        <v>1</v>
      </c>
      <c r="G8" s="65" t="n">
        <v>0.1</v>
      </c>
      <c r="H8" s="74"/>
      <c r="I8" s="77"/>
      <c r="J8" s="68"/>
      <c r="K8" s="68"/>
      <c r="L8" s="78"/>
      <c r="M8" s="70"/>
      <c r="N8" s="79"/>
      <c r="O8" s="68"/>
      <c r="P8" s="78"/>
      <c r="Q8" s="70"/>
      <c r="R8" s="76" t="n">
        <v>1</v>
      </c>
      <c r="S8" s="80" t="n">
        <v>0.1</v>
      </c>
    </row>
    <row r="9" customFormat="false" ht="15" hidden="false" customHeight="false" outlineLevel="0" collapsed="false">
      <c r="A9" s="73" t="s">
        <v>44</v>
      </c>
      <c r="B9" s="74"/>
      <c r="C9" s="77"/>
      <c r="D9" s="68"/>
      <c r="E9" s="68"/>
      <c r="F9" s="78"/>
      <c r="G9" s="70"/>
      <c r="H9" s="81" t="n">
        <v>1</v>
      </c>
      <c r="I9" s="75" t="n">
        <v>1</v>
      </c>
      <c r="J9" s="63" t="n">
        <v>0.1</v>
      </c>
      <c r="K9" s="63" t="n">
        <v>0.1</v>
      </c>
      <c r="L9" s="76" t="n">
        <v>2</v>
      </c>
      <c r="M9" s="65" t="n">
        <v>0.2</v>
      </c>
      <c r="N9" s="79"/>
      <c r="O9" s="68"/>
      <c r="P9" s="78"/>
      <c r="Q9" s="70"/>
      <c r="R9" s="76" t="n">
        <v>2</v>
      </c>
      <c r="S9" s="80" t="n">
        <v>0.2</v>
      </c>
    </row>
    <row r="10" customFormat="false" ht="15" hidden="false" customHeight="false" outlineLevel="0" collapsed="false">
      <c r="A10" s="73" t="s">
        <v>40</v>
      </c>
      <c r="B10" s="81" t="n">
        <v>1</v>
      </c>
      <c r="C10" s="77"/>
      <c r="D10" s="63" t="n">
        <v>0.1</v>
      </c>
      <c r="E10" s="68"/>
      <c r="F10" s="76" t="n">
        <v>1</v>
      </c>
      <c r="G10" s="65" t="n">
        <v>0.1</v>
      </c>
      <c r="H10" s="74"/>
      <c r="I10" s="75" t="n">
        <v>1</v>
      </c>
      <c r="J10" s="68"/>
      <c r="K10" s="63" t="n">
        <v>0.1</v>
      </c>
      <c r="L10" s="76" t="n">
        <v>1</v>
      </c>
      <c r="M10" s="65" t="n">
        <v>0.1</v>
      </c>
      <c r="N10" s="79"/>
      <c r="O10" s="68"/>
      <c r="P10" s="78"/>
      <c r="Q10" s="70"/>
      <c r="R10" s="76" t="n">
        <v>2</v>
      </c>
      <c r="S10" s="80" t="n">
        <v>0.2</v>
      </c>
    </row>
    <row r="11" customFormat="false" ht="15" hidden="false" customHeight="false" outlineLevel="0" collapsed="false">
      <c r="A11" s="73" t="s">
        <v>47</v>
      </c>
      <c r="B11" s="74"/>
      <c r="C11" s="77"/>
      <c r="D11" s="68"/>
      <c r="E11" s="68"/>
      <c r="F11" s="78"/>
      <c r="G11" s="70"/>
      <c r="H11" s="81" t="n">
        <v>1</v>
      </c>
      <c r="I11" s="75" t="n">
        <v>1</v>
      </c>
      <c r="J11" s="63" t="n">
        <v>0.1</v>
      </c>
      <c r="K11" s="63" t="n">
        <v>0.1</v>
      </c>
      <c r="L11" s="76" t="n">
        <v>2</v>
      </c>
      <c r="M11" s="65" t="n">
        <v>0.2</v>
      </c>
      <c r="N11" s="79"/>
      <c r="O11" s="68"/>
      <c r="P11" s="78"/>
      <c r="Q11" s="70"/>
      <c r="R11" s="76" t="n">
        <v>2</v>
      </c>
      <c r="S11" s="80" t="n">
        <v>0.2</v>
      </c>
    </row>
    <row r="12" customFormat="false" ht="15" hidden="false" customHeight="false" outlineLevel="0" collapsed="false">
      <c r="A12" s="73" t="s">
        <v>66</v>
      </c>
      <c r="B12" s="82"/>
      <c r="C12" s="83"/>
      <c r="D12" s="68"/>
      <c r="E12" s="68"/>
      <c r="F12" s="84"/>
      <c r="G12" s="70"/>
      <c r="H12" s="82"/>
      <c r="I12" s="83"/>
      <c r="J12" s="68"/>
      <c r="K12" s="68"/>
      <c r="L12" s="84"/>
      <c r="M12" s="70"/>
      <c r="N12" s="85" t="n">
        <v>1</v>
      </c>
      <c r="O12" s="63" t="n">
        <v>0.1</v>
      </c>
      <c r="P12" s="86" t="n">
        <v>1</v>
      </c>
      <c r="Q12" s="65" t="n">
        <v>0.1</v>
      </c>
      <c r="R12" s="86" t="n">
        <v>1</v>
      </c>
      <c r="S12" s="87" t="n">
        <v>0.1</v>
      </c>
    </row>
    <row r="13" customFormat="false" ht="15" hidden="false" customHeight="false" outlineLevel="0" collapsed="false">
      <c r="A13" s="88" t="s">
        <v>70</v>
      </c>
      <c r="B13" s="89" t="n">
        <v>2</v>
      </c>
      <c r="C13" s="90" t="n">
        <v>2</v>
      </c>
      <c r="D13" s="91" t="n">
        <v>0.2</v>
      </c>
      <c r="E13" s="92" t="n">
        <v>0.2</v>
      </c>
      <c r="F13" s="93" t="n">
        <v>4</v>
      </c>
      <c r="G13" s="94" t="n">
        <v>0.4</v>
      </c>
      <c r="H13" s="89" t="n">
        <v>2</v>
      </c>
      <c r="I13" s="90" t="n">
        <v>3</v>
      </c>
      <c r="J13" s="91" t="n">
        <v>0.2</v>
      </c>
      <c r="K13" s="92" t="n">
        <v>0.3</v>
      </c>
      <c r="L13" s="93" t="n">
        <v>5</v>
      </c>
      <c r="M13" s="94" t="n">
        <v>0.5</v>
      </c>
      <c r="N13" s="93" t="n">
        <v>1</v>
      </c>
      <c r="O13" s="94" t="n">
        <v>0.1</v>
      </c>
      <c r="P13" s="93" t="n">
        <v>1</v>
      </c>
      <c r="Q13" s="94" t="n">
        <v>0.1</v>
      </c>
      <c r="R13" s="93" t="n">
        <v>10</v>
      </c>
      <c r="S13" s="95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G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2.1"/>
    <col collapsed="false" customWidth="true" hidden="false" outlineLevel="0" max="6" min="2" style="0" width="10.47"/>
    <col collapsed="false" customWidth="true" hidden="false" outlineLevel="0" max="7" min="7" style="0" width="4.06"/>
    <col collapsed="false" customWidth="true" hidden="false" outlineLevel="0" max="1025" min="8" style="0" width="10.47"/>
  </cols>
  <sheetData>
    <row r="2" customFormat="false" ht="15" hidden="false" customHeight="false" outlineLevel="0" collapsed="false">
      <c r="B2" s="96" t="s">
        <v>71</v>
      </c>
      <c r="C2" s="96"/>
      <c r="D2" s="96"/>
      <c r="E2" s="96"/>
      <c r="F2" s="96"/>
      <c r="G2" s="96"/>
    </row>
    <row r="3" customFormat="false" ht="15.75" hidden="false" customHeight="false" outlineLevel="0" collapsed="false">
      <c r="B3" s="96"/>
      <c r="C3" s="96"/>
      <c r="D3" s="96"/>
      <c r="E3" s="96"/>
      <c r="F3" s="96"/>
      <c r="G3" s="96"/>
    </row>
    <row r="4" customFormat="false" ht="15.75" hidden="false" customHeight="false" outlineLevel="0" collapsed="false">
      <c r="B4" s="42"/>
      <c r="C4" s="42"/>
      <c r="D4" s="42"/>
      <c r="E4" s="42"/>
      <c r="F4" s="42"/>
      <c r="G4" s="42"/>
    </row>
    <row r="5" customFormat="false" ht="15" hidden="false" customHeight="false" outlineLevel="0" collapsed="false">
      <c r="B5" s="97"/>
      <c r="C5" s="98" t="s">
        <v>72</v>
      </c>
      <c r="D5" s="42"/>
      <c r="E5" s="42"/>
      <c r="F5" s="42"/>
      <c r="G5" s="42"/>
    </row>
    <row r="6" customFormat="false" ht="15" hidden="false" customHeight="false" outlineLevel="0" collapsed="false">
      <c r="B6" s="99" t="s">
        <v>73</v>
      </c>
      <c r="C6" s="100" t="n">
        <f aca="false">GETPIVOTDATA("Nombre de NOM",'Synthèse de l''effectif'!$A$3)</f>
        <v>10</v>
      </c>
      <c r="D6" s="42"/>
      <c r="E6" s="42"/>
      <c r="F6" s="42"/>
      <c r="G6" s="42"/>
    </row>
    <row r="7" customFormat="false" ht="15" hidden="false" customHeight="false" outlineLevel="0" collapsed="false">
      <c r="B7" s="97"/>
      <c r="C7" s="98"/>
      <c r="D7" s="42"/>
      <c r="E7" s="42"/>
      <c r="F7" s="42"/>
      <c r="G7" s="42"/>
    </row>
    <row r="8" customFormat="false" ht="15" hidden="false" customHeight="false" outlineLevel="0" collapsed="false">
      <c r="B8" s="97" t="s">
        <v>74</v>
      </c>
      <c r="C8" s="98"/>
      <c r="D8" s="42"/>
      <c r="E8" s="97" t="s">
        <v>75</v>
      </c>
      <c r="F8" s="42"/>
      <c r="G8" s="42"/>
    </row>
    <row r="9" customFormat="false" ht="15" hidden="false" customHeight="false" outlineLevel="0" collapsed="false">
      <c r="B9" s="101" t="s">
        <v>76</v>
      </c>
      <c r="C9" s="100" t="n">
        <f aca="false">GETPIVOTDATA("Nombre de NOM",'Synthèse de l''effectif'!$A$3,"SEXE","F","STATUT","1er COLLEGE")+GETPIVOTDATA("Nombre de NOM",'Synthèse de l''effectif'!$A$3,"SEXE","F","STATUT","2eme COLLEGE")</f>
        <v>4</v>
      </c>
      <c r="D9" s="42"/>
      <c r="E9" s="101" t="s">
        <v>76</v>
      </c>
      <c r="F9" s="102" t="n">
        <f aca="false">SUM(C9/$C$6)</f>
        <v>0.4</v>
      </c>
      <c r="G9" s="42"/>
    </row>
    <row r="10" customFormat="false" ht="15" hidden="false" customHeight="false" outlineLevel="0" collapsed="false">
      <c r="B10" s="101" t="s">
        <v>77</v>
      </c>
      <c r="C10" s="100" t="n">
        <f aca="false">GETPIVOTDATA("Nombre de NOM",'Synthèse de l''effectif'!$A$3,"SEXE","M","STATUT","1er COLLEGE")+GETPIVOTDATA("Nombre de NOM",'Synthèse de l''effectif'!$A$3,"SEXE","M","STATUT","2eme COLLEGE")</f>
        <v>5</v>
      </c>
      <c r="D10" s="42"/>
      <c r="E10" s="101" t="s">
        <v>77</v>
      </c>
      <c r="F10" s="102" t="n">
        <f aca="false">SUM(C10/$C$6)</f>
        <v>0.5</v>
      </c>
      <c r="G10" s="42"/>
    </row>
    <row r="11" customFormat="false" ht="15" hidden="false" customHeight="false" outlineLevel="0" collapsed="false">
      <c r="B11" s="97"/>
      <c r="C11" s="98"/>
      <c r="D11" s="42"/>
      <c r="E11" s="42"/>
      <c r="F11" s="103"/>
      <c r="G11" s="42"/>
    </row>
    <row r="12" customFormat="false" ht="15" hidden="false" customHeight="false" outlineLevel="0" collapsed="false">
      <c r="B12" s="97" t="s">
        <v>78</v>
      </c>
      <c r="C12" s="98"/>
      <c r="D12" s="42"/>
      <c r="E12" s="42"/>
      <c r="F12" s="103"/>
      <c r="G12" s="42"/>
    </row>
    <row r="13" customFormat="false" ht="15.75" hidden="false" customHeight="true" outlineLevel="0" collapsed="false">
      <c r="B13" s="101" t="s">
        <v>41</v>
      </c>
      <c r="C13" s="100" t="n">
        <f aca="false">GETPIVOTDATA("Nombre de NOM",'Synthèse de l''effectif'!$A$3,"STATUT","2eme COLLEGE")</f>
        <v>5</v>
      </c>
      <c r="D13" s="42"/>
      <c r="E13" s="101" t="s">
        <v>41</v>
      </c>
      <c r="F13" s="102" t="n">
        <f aca="false">SUM(C13/$C$6)</f>
        <v>0.5</v>
      </c>
      <c r="G13" s="42"/>
    </row>
    <row r="14" customFormat="false" ht="15.75" hidden="false" customHeight="true" outlineLevel="0" collapsed="false">
      <c r="B14" s="104" t="s">
        <v>79</v>
      </c>
      <c r="C14" s="100" t="n">
        <f aca="false">GETPIVOTDATA("Nombre de NOM",'Synthèse de l''effectif'!$A$3,"SEXE","F","STATUT","2eme COLLEGE")</f>
        <v>2</v>
      </c>
      <c r="D14" s="42"/>
      <c r="E14" s="104" t="s">
        <v>79</v>
      </c>
      <c r="F14" s="102" t="n">
        <f aca="false">SUM(C14/$C$6)</f>
        <v>0.2</v>
      </c>
      <c r="G14" s="42"/>
    </row>
    <row r="15" customFormat="false" ht="15.75" hidden="false" customHeight="true" outlineLevel="0" collapsed="false">
      <c r="B15" s="104" t="s">
        <v>80</v>
      </c>
      <c r="C15" s="100" t="n">
        <f aca="false">GETPIVOTDATA("Nombre de NOM",'Synthèse de l''effectif'!$A$3,"SEXE","M","STATUT","2eme COLLEGE")</f>
        <v>3</v>
      </c>
      <c r="D15" s="42"/>
      <c r="E15" s="104" t="s">
        <v>80</v>
      </c>
      <c r="F15" s="102" t="n">
        <f aca="false">SUM(C15/$C$6)</f>
        <v>0.3</v>
      </c>
      <c r="G15" s="42"/>
    </row>
    <row r="16" customFormat="false" ht="15" hidden="false" customHeight="false" outlineLevel="0" collapsed="false">
      <c r="B16" s="101" t="s">
        <v>35</v>
      </c>
      <c r="C16" s="100" t="n">
        <f aca="false">GETPIVOTDATA("Nombre de NOM",'Synthèse de l''effectif'!$A$3,"STATUT","1er COLLEGE")</f>
        <v>4</v>
      </c>
      <c r="D16" s="42"/>
      <c r="E16" s="101" t="s">
        <v>35</v>
      </c>
      <c r="F16" s="102" t="n">
        <f aca="false">SUM(C16/$C$6)</f>
        <v>0.4</v>
      </c>
      <c r="G16" s="42"/>
    </row>
    <row r="17" customFormat="false" ht="15" hidden="false" customHeight="false" outlineLevel="0" collapsed="false">
      <c r="B17" s="104" t="s">
        <v>79</v>
      </c>
      <c r="C17" s="105" t="n">
        <f aca="false">GETPIVOTDATA("Nombre de NOM",'Synthèse de l''effectif'!$A$3,"SEXE","F","STATUT","1er COLLEGE")</f>
        <v>2</v>
      </c>
      <c r="D17" s="42"/>
      <c r="E17" s="104" t="s">
        <v>79</v>
      </c>
      <c r="F17" s="102" t="n">
        <f aca="false">SUM(C17/$C$6)</f>
        <v>0.2</v>
      </c>
      <c r="G17" s="42"/>
    </row>
    <row r="18" customFormat="false" ht="15" hidden="false" customHeight="false" outlineLevel="0" collapsed="false">
      <c r="B18" s="104" t="s">
        <v>80</v>
      </c>
      <c r="C18" s="105" t="n">
        <f aca="false">GETPIVOTDATA("Nombre de NOM",'Synthèse de l''effectif'!$A$3,"SEXE","M","STATUT","1er COLLEGE")</f>
        <v>2</v>
      </c>
      <c r="D18" s="42"/>
      <c r="E18" s="104" t="s">
        <v>80</v>
      </c>
      <c r="F18" s="102" t="n">
        <f aca="false">SUM(C18/$C$6)</f>
        <v>0.2</v>
      </c>
      <c r="G18" s="42"/>
    </row>
    <row r="19" customFormat="false" ht="15" hidden="false" customHeight="false" outlineLevel="0" collapsed="false">
      <c r="B19" s="106"/>
      <c r="C19" s="98"/>
      <c r="D19" s="42"/>
      <c r="E19" s="42"/>
      <c r="F19" s="103"/>
      <c r="G19" s="42"/>
    </row>
    <row r="20" customFormat="false" ht="15" hidden="false" customHeight="false" outlineLevel="0" collapsed="false">
      <c r="B20" s="97" t="s">
        <v>81</v>
      </c>
      <c r="C20" s="98"/>
      <c r="D20" s="42"/>
      <c r="E20" s="42"/>
      <c r="F20" s="103"/>
      <c r="G20" s="42"/>
    </row>
    <row r="21" customFormat="false" ht="15" hidden="false" customHeight="false" outlineLevel="0" collapsed="false">
      <c r="B21" s="101" t="s">
        <v>34</v>
      </c>
      <c r="C21" s="100" t="n">
        <f aca="false">COUNTIF('base de données'!L:L,'synthése de l'' effectif 2 '!B21)</f>
        <v>2</v>
      </c>
      <c r="D21" s="42"/>
      <c r="E21" s="101" t="s">
        <v>34</v>
      </c>
      <c r="F21" s="102" t="n">
        <f aca="false">C21/$C$6</f>
        <v>0.2</v>
      </c>
      <c r="G21" s="42"/>
    </row>
    <row r="22" customFormat="false" ht="15" hidden="false" customHeight="false" outlineLevel="0" collapsed="false">
      <c r="B22" s="104" t="s">
        <v>79</v>
      </c>
      <c r="C22" s="107" t="n">
        <f aca="false">COUNTIFS('base de données'!L:L,'synthése de l'' effectif 2 '!$B$21,'base de données'!I:I,"F")</f>
        <v>1</v>
      </c>
      <c r="D22" s="108"/>
      <c r="E22" s="104" t="s">
        <v>79</v>
      </c>
      <c r="F22" s="102" t="n">
        <f aca="false">C22/$C$6</f>
        <v>0.1</v>
      </c>
      <c r="G22" s="108"/>
    </row>
    <row r="23" customFormat="false" ht="15" hidden="false" customHeight="false" outlineLevel="0" collapsed="false">
      <c r="B23" s="104" t="s">
        <v>80</v>
      </c>
      <c r="C23" s="107" t="n">
        <f aca="false">COUNTIFS('base de données'!L:L,'synthése de l'' effectif 2 '!$B$21,'base de données'!I:I,"M")</f>
        <v>1</v>
      </c>
      <c r="D23" s="108"/>
      <c r="E23" s="104" t="s">
        <v>80</v>
      </c>
      <c r="F23" s="102" t="n">
        <f aca="false">C23/$C$6</f>
        <v>0.1</v>
      </c>
      <c r="G23" s="108"/>
    </row>
    <row r="24" customFormat="false" ht="15" hidden="false" customHeight="false" outlineLevel="0" collapsed="false">
      <c r="B24" s="101" t="s">
        <v>47</v>
      </c>
      <c r="C24" s="100" t="n">
        <f aca="false">COUNTIF('base de données'!L:L,'synthése de l'' effectif 2 '!B24)</f>
        <v>2</v>
      </c>
      <c r="D24" s="42"/>
      <c r="E24" s="101" t="s">
        <v>47</v>
      </c>
      <c r="F24" s="102" t="n">
        <f aca="false">C24/$C$6</f>
        <v>0.2</v>
      </c>
      <c r="G24" s="42"/>
    </row>
    <row r="25" customFormat="false" ht="15" hidden="false" customHeight="false" outlineLevel="0" collapsed="false">
      <c r="B25" s="104" t="s">
        <v>79</v>
      </c>
      <c r="C25" s="107" t="n">
        <f aca="false">COUNTIFS('base de données'!L:L,'synthése de l'' effectif 2 '!$B$24,'base de données'!I:I,"F")</f>
        <v>1</v>
      </c>
      <c r="D25" s="42"/>
      <c r="E25" s="104" t="s">
        <v>79</v>
      </c>
      <c r="F25" s="102" t="n">
        <f aca="false">C25/$C$6</f>
        <v>0.1</v>
      </c>
      <c r="G25" s="42"/>
    </row>
    <row r="26" customFormat="false" ht="15" hidden="false" customHeight="false" outlineLevel="0" collapsed="false">
      <c r="B26" s="104" t="s">
        <v>80</v>
      </c>
      <c r="C26" s="107" t="n">
        <f aca="false">COUNTIFS('base de données'!L:L,'synthése de l'' effectif 2 '!$B$24,'base de données'!I:I,"M")</f>
        <v>1</v>
      </c>
      <c r="D26" s="42"/>
      <c r="E26" s="104" t="s">
        <v>80</v>
      </c>
      <c r="F26" s="102" t="n">
        <f aca="false">C26/$C$6</f>
        <v>0.1</v>
      </c>
      <c r="G26" s="42"/>
    </row>
    <row r="27" customFormat="false" ht="15" hidden="false" customHeight="false" outlineLevel="0" collapsed="false">
      <c r="B27" s="101" t="s">
        <v>40</v>
      </c>
      <c r="C27" s="100" t="n">
        <f aca="false">COUNTIF('base de données'!L:L,'synthése de l'' effectif 2 '!B27)</f>
        <v>2</v>
      </c>
      <c r="D27" s="42"/>
      <c r="E27" s="101" t="s">
        <v>40</v>
      </c>
      <c r="F27" s="102" t="n">
        <f aca="false">C27/$C$6</f>
        <v>0.2</v>
      </c>
      <c r="G27" s="42"/>
    </row>
    <row r="28" customFormat="false" ht="15" hidden="false" customHeight="false" outlineLevel="0" collapsed="false">
      <c r="B28" s="104" t="s">
        <v>79</v>
      </c>
      <c r="C28" s="107" t="n">
        <f aca="false">COUNTIFS('base de données'!L:L,'synthése de l'' effectif 2 '!$B$27,'base de données'!I:I,"F")</f>
        <v>1</v>
      </c>
      <c r="D28" s="42"/>
      <c r="E28" s="104" t="s">
        <v>79</v>
      </c>
      <c r="F28" s="102" t="n">
        <f aca="false">C28/$C$6</f>
        <v>0.1</v>
      </c>
      <c r="G28" s="42"/>
    </row>
    <row r="29" customFormat="false" ht="15" hidden="false" customHeight="false" outlineLevel="0" collapsed="false">
      <c r="B29" s="104" t="s">
        <v>80</v>
      </c>
      <c r="C29" s="107" t="n">
        <f aca="false">COUNTIFS('base de données'!L:L,'synthése de l'' effectif 2 '!$B$27,'base de données'!I:I,"M")</f>
        <v>1</v>
      </c>
      <c r="D29" s="42"/>
      <c r="E29" s="104" t="s">
        <v>80</v>
      </c>
      <c r="F29" s="102" t="n">
        <f aca="false">C29/$C$6</f>
        <v>0.1</v>
      </c>
      <c r="G29" s="42"/>
    </row>
    <row r="30" customFormat="false" ht="15" hidden="false" customHeight="false" outlineLevel="0" collapsed="false">
      <c r="B30" s="101" t="s">
        <v>50</v>
      </c>
      <c r="C30" s="100" t="n">
        <f aca="false">COUNTIF('base de données'!L:L,'synthése de l'' effectif 2 '!B30)</f>
        <v>1</v>
      </c>
      <c r="D30" s="42"/>
      <c r="E30" s="101" t="s">
        <v>50</v>
      </c>
      <c r="F30" s="102" t="n">
        <f aca="false">C30/$C$6</f>
        <v>0.1</v>
      </c>
      <c r="G30" s="42"/>
    </row>
    <row r="31" customFormat="false" ht="15" hidden="false" customHeight="false" outlineLevel="0" collapsed="false">
      <c r="B31" s="104" t="s">
        <v>79</v>
      </c>
      <c r="C31" s="107" t="n">
        <f aca="false">COUNTIFS('base de données'!L:L,'synthése de l'' effectif 2 '!$B$30,'base de données'!I:I,"F")</f>
        <v>0</v>
      </c>
      <c r="D31" s="42"/>
      <c r="E31" s="104" t="s">
        <v>79</v>
      </c>
      <c r="F31" s="102" t="n">
        <f aca="false">C31/$C$6</f>
        <v>0</v>
      </c>
      <c r="G31" s="42"/>
    </row>
    <row r="32" customFormat="false" ht="15" hidden="false" customHeight="false" outlineLevel="0" collapsed="false">
      <c r="B32" s="104" t="s">
        <v>80</v>
      </c>
      <c r="C32" s="107" t="n">
        <f aca="false">COUNTIFS('base de données'!L:L,'synthése de l'' effectif 2 '!$B$30,'base de données'!I:I,"M")</f>
        <v>1</v>
      </c>
      <c r="D32" s="42"/>
      <c r="E32" s="104" t="s">
        <v>80</v>
      </c>
      <c r="F32" s="102" t="n">
        <f aca="false">C32/$C$6</f>
        <v>0.1</v>
      </c>
      <c r="G32" s="42"/>
    </row>
    <row r="33" customFormat="false" ht="15" hidden="false" customHeight="false" outlineLevel="0" collapsed="false">
      <c r="B33" s="101" t="s">
        <v>44</v>
      </c>
      <c r="C33" s="100" t="n">
        <f aca="false">COUNTIF('base de données'!L:L,'synthése de l'' effectif 2 '!B33)</f>
        <v>2</v>
      </c>
      <c r="D33" s="42"/>
      <c r="E33" s="101" t="s">
        <v>82</v>
      </c>
      <c r="F33" s="102" t="n">
        <f aca="false">C33/$C$6</f>
        <v>0.2</v>
      </c>
      <c r="G33" s="42"/>
    </row>
    <row r="34" customFormat="false" ht="15" hidden="false" customHeight="false" outlineLevel="0" collapsed="false">
      <c r="B34" s="104" t="s">
        <v>79</v>
      </c>
      <c r="C34" s="107" t="n">
        <f aca="false">COUNTIFS('base de données'!L:L,'synthése de l'' effectif 2 '!$B$33,'base de données'!I:I,"F")</f>
        <v>1</v>
      </c>
      <c r="D34" s="42"/>
      <c r="E34" s="104" t="s">
        <v>79</v>
      </c>
      <c r="F34" s="102" t="n">
        <f aca="false">C34/$C$6</f>
        <v>0.1</v>
      </c>
      <c r="G34" s="42"/>
    </row>
    <row r="35" customFormat="false" ht="15" hidden="false" customHeight="false" outlineLevel="0" collapsed="false">
      <c r="B35" s="104" t="s">
        <v>80</v>
      </c>
      <c r="C35" s="107" t="n">
        <f aca="false">COUNTIFS('base de données'!L:L,'synthése de l'' effectif 2 '!$B$33,'base de données'!I:I,"M")</f>
        <v>1</v>
      </c>
      <c r="D35" s="42"/>
      <c r="E35" s="104" t="s">
        <v>80</v>
      </c>
      <c r="F35" s="102" t="n">
        <f aca="false">C35/$C$6</f>
        <v>0.1</v>
      </c>
      <c r="G35" s="42"/>
    </row>
    <row r="36" customFormat="false" ht="15" hidden="false" customHeight="false" outlineLevel="0" collapsed="false">
      <c r="B36" s="109"/>
      <c r="C36" s="110"/>
      <c r="D36" s="42"/>
      <c r="E36" s="111"/>
      <c r="F36" s="103"/>
      <c r="G36" s="42"/>
    </row>
    <row r="37" customFormat="false" ht="15" hidden="false" customHeight="false" outlineLevel="0" collapsed="false">
      <c r="B37" s="104"/>
      <c r="C37" s="112"/>
      <c r="D37" s="42"/>
      <c r="E37" s="42"/>
      <c r="F37" s="103"/>
      <c r="G37" s="42"/>
    </row>
    <row r="38" customFormat="false" ht="15" hidden="false" customHeight="false" outlineLevel="0" collapsed="false">
      <c r="B38" s="104"/>
      <c r="C38" s="112"/>
      <c r="D38" s="42"/>
      <c r="E38" s="42"/>
      <c r="F38" s="103"/>
      <c r="G38" s="42"/>
    </row>
  </sheetData>
  <mergeCells count="1">
    <mergeCell ref="B2:G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L1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RowHeight="15" zeroHeight="false" outlineLevelRow="0" outlineLevelCol="0"/>
  <cols>
    <col collapsed="false" customWidth="true" hidden="false" outlineLevel="0" max="1" min="1" style="0" width="1.68"/>
    <col collapsed="false" customWidth="true" hidden="false" outlineLevel="0" max="2" min="2" style="0" width="14.56"/>
    <col collapsed="false" customWidth="true" hidden="false" outlineLevel="0" max="1025" min="3" style="0" width="10.47"/>
  </cols>
  <sheetData>
    <row r="1" customFormat="false" ht="11.25" hidden="false" customHeight="true" outlineLevel="0" collapsed="false"/>
    <row r="2" customFormat="false" ht="15" hidden="true" customHeight="false" outlineLevel="0" collapsed="false"/>
    <row r="18" customFormat="false" ht="7.5" hidden="false" customHeight="true" outlineLevel="0" collapsed="false"/>
    <row r="84" customFormat="false" ht="15.75" hidden="false" customHeight="false" outlineLevel="0" collapsed="false"/>
    <row r="85" customFormat="false" ht="16.5" hidden="false" customHeight="false" outlineLevel="0" collapsed="false">
      <c r="B85" s="113" t="s">
        <v>83</v>
      </c>
      <c r="C85" s="114"/>
      <c r="D85" s="115"/>
      <c r="E85" s="116"/>
      <c r="F85" s="116"/>
      <c r="G85" s="116"/>
      <c r="H85" s="116"/>
      <c r="I85" s="116"/>
      <c r="J85" s="116"/>
      <c r="K85" s="116"/>
      <c r="L85" s="117"/>
    </row>
    <row r="86" customFormat="false" ht="15.75" hidden="false" customHeight="false" outlineLevel="0" collapsed="false">
      <c r="B86" s="118"/>
      <c r="C86" s="119"/>
      <c r="D86" s="119"/>
      <c r="E86" s="120"/>
      <c r="F86" s="120"/>
      <c r="G86" s="120"/>
      <c r="H86" s="120"/>
      <c r="I86" s="120"/>
      <c r="J86" s="120"/>
      <c r="K86" s="120"/>
      <c r="L86" s="121"/>
    </row>
    <row r="87" customFormat="false" ht="15" hidden="false" customHeight="false" outlineLevel="0" collapsed="false">
      <c r="B87" s="122"/>
      <c r="C87" s="123" t="s">
        <v>84</v>
      </c>
      <c r="D87" s="124" t="s">
        <v>85</v>
      </c>
      <c r="E87" s="120"/>
      <c r="F87" s="120"/>
      <c r="G87" s="120"/>
      <c r="H87" s="120"/>
      <c r="I87" s="120"/>
      <c r="J87" s="120"/>
      <c r="K87" s="120"/>
      <c r="L87" s="121"/>
    </row>
    <row r="88" customFormat="false" ht="15" hidden="false" customHeight="false" outlineLevel="0" collapsed="false">
      <c r="B88" s="125" t="n">
        <v>20</v>
      </c>
      <c r="C88" s="126" t="n">
        <f aca="false">SUMPRODUCT((Données4[SEXE]="M")*(Données4[AGE]&lt;'graphique '!B88)*(Données4[AGE]&gt;='graphique '!B87))</f>
        <v>0</v>
      </c>
      <c r="D88" s="127" t="n">
        <f aca="false">SUMPRODUCT((Données4[SEXE]="F")*(Données4[AGE]&lt;'graphique '!B88)*(Données4[AGE]&gt;='graphique '!B87))*-1</f>
        <v>-0</v>
      </c>
      <c r="E88" s="120"/>
      <c r="F88" s="120"/>
      <c r="G88" s="120"/>
      <c r="H88" s="120"/>
      <c r="I88" s="120"/>
      <c r="J88" s="120"/>
      <c r="K88" s="120"/>
      <c r="L88" s="121"/>
    </row>
    <row r="89" customFormat="false" ht="15" hidden="false" customHeight="false" outlineLevel="0" collapsed="false">
      <c r="B89" s="128" t="n">
        <v>25</v>
      </c>
      <c r="C89" s="126" t="n">
        <f aca="false">SUMPRODUCT((Données4[SEXE]="M")*(Données4[AGE]&lt;'graphique '!B89)*(Données4[AGE]&gt;='graphique '!B88))</f>
        <v>0</v>
      </c>
      <c r="D89" s="127" t="n">
        <f aca="false">SUMPRODUCT((Données4[SEXE]="F")*(Données4[AGE]&lt;'graphique '!B89)*(Données4[AGE]&gt;='graphique '!B88))*-1</f>
        <v>-0</v>
      </c>
      <c r="E89" s="120"/>
      <c r="F89" s="120"/>
      <c r="G89" s="120"/>
      <c r="H89" s="120"/>
      <c r="I89" s="120"/>
      <c r="J89" s="120"/>
      <c r="K89" s="120"/>
      <c r="L89" s="121"/>
    </row>
    <row r="90" customFormat="false" ht="15" hidden="false" customHeight="false" outlineLevel="0" collapsed="false">
      <c r="B90" s="129" t="n">
        <v>30</v>
      </c>
      <c r="C90" s="126" t="n">
        <f aca="false">SUMPRODUCT((Données4[SEXE]="M")*(Données4[AGE]&lt;'graphique '!B90)*(Données4[AGE]&gt;='graphique '!B89))</f>
        <v>0</v>
      </c>
      <c r="D90" s="127" t="n">
        <f aca="false">SUMPRODUCT((Données4[SEXE]="F")*(Données4[AGE]&lt;'graphique '!B90)*(Données4[AGE]&gt;='graphique '!B89))*-1</f>
        <v>-0</v>
      </c>
      <c r="E90" s="120"/>
      <c r="F90" s="120"/>
      <c r="G90" s="120"/>
      <c r="H90" s="120"/>
      <c r="I90" s="120"/>
      <c r="J90" s="120"/>
      <c r="K90" s="120"/>
      <c r="L90" s="121"/>
    </row>
    <row r="91" customFormat="false" ht="15" hidden="false" customHeight="false" outlineLevel="0" collapsed="false">
      <c r="B91" s="130" t="n">
        <v>35</v>
      </c>
      <c r="C91" s="126" t="n">
        <f aca="false">SUMPRODUCT((Données4[SEXE]="M")*(Données4[AGE]&lt;'graphique '!B91)*(Données4[AGE]&gt;='graphique '!B90))</f>
        <v>0</v>
      </c>
      <c r="D91" s="127" t="n">
        <f aca="false">SUMPRODUCT((Données4[SEXE]="F")*(Données4[AGE]&lt;'graphique '!B91)*(Données4[AGE]&gt;='graphique '!B90))*-1</f>
        <v>-0</v>
      </c>
      <c r="E91" s="120"/>
      <c r="F91" s="120"/>
      <c r="G91" s="120"/>
      <c r="H91" s="120"/>
      <c r="I91" s="120"/>
      <c r="J91" s="120"/>
      <c r="K91" s="120"/>
      <c r="L91" s="121"/>
    </row>
    <row r="92" customFormat="false" ht="15" hidden="false" customHeight="false" outlineLevel="0" collapsed="false">
      <c r="B92" s="131" t="n">
        <v>40</v>
      </c>
      <c r="C92" s="126" t="n">
        <f aca="false">SUMPRODUCT((Données4[SEXE]="M")*(Données4[AGE]&lt;'graphique '!B92)*(Données4[AGE]&gt;='graphique '!B91))</f>
        <v>1</v>
      </c>
      <c r="D92" s="127" t="n">
        <f aca="false">SUMPRODUCT((Données4[SEXE]="F")*(Données4[AGE]&lt;'graphique '!B92)*(Données4[AGE]&gt;='graphique '!B91))*-1</f>
        <v>-1</v>
      </c>
      <c r="E92" s="120"/>
      <c r="F92" s="120"/>
      <c r="G92" s="120"/>
      <c r="H92" s="120"/>
      <c r="I92" s="120"/>
      <c r="J92" s="120"/>
      <c r="K92" s="120"/>
      <c r="L92" s="121"/>
    </row>
    <row r="93" customFormat="false" ht="15" hidden="false" customHeight="false" outlineLevel="0" collapsed="false">
      <c r="B93" s="132" t="n">
        <v>45</v>
      </c>
      <c r="C93" s="126" t="n">
        <f aca="false">SUMPRODUCT((Données4[SEXE]="M")*(Données4[AGE]&lt;'graphique '!B93)*(Données4[AGE]&gt;='graphique '!B92))</f>
        <v>3</v>
      </c>
      <c r="D93" s="127" t="n">
        <f aca="false">SUMPRODUCT((Données4[SEXE]="F")*(Données4[AGE]&lt;'graphique '!B93)*(Données4[AGE]&gt;='graphique '!B92))*-1</f>
        <v>-2</v>
      </c>
      <c r="E93" s="120"/>
      <c r="F93" s="120"/>
      <c r="G93" s="120"/>
      <c r="H93" s="120"/>
      <c r="I93" s="120"/>
      <c r="J93" s="120"/>
      <c r="K93" s="120"/>
      <c r="L93" s="121"/>
    </row>
    <row r="94" customFormat="false" ht="15" hidden="false" customHeight="false" outlineLevel="0" collapsed="false">
      <c r="B94" s="133" t="n">
        <v>50</v>
      </c>
      <c r="C94" s="126" t="n">
        <f aca="false">SUMPRODUCT((Données4[SEXE]="M")*(Données4[AGE]&lt;'graphique '!B94)*(Données4[AGE]&gt;='graphique '!B93))</f>
        <v>1</v>
      </c>
      <c r="D94" s="127" t="n">
        <f aca="false">SUMPRODUCT((Données4[SEXE]="F")*(Données4[AGE]&lt;'graphique '!B94)*(Données4[AGE]&gt;='graphique '!B93))*-1</f>
        <v>-2</v>
      </c>
      <c r="E94" s="120"/>
      <c r="F94" s="120"/>
      <c r="G94" s="120"/>
      <c r="H94" s="120"/>
      <c r="I94" s="120"/>
      <c r="J94" s="120"/>
      <c r="K94" s="120"/>
      <c r="L94" s="121"/>
    </row>
    <row r="95" customFormat="false" ht="15" hidden="false" customHeight="false" outlineLevel="0" collapsed="false">
      <c r="B95" s="134" t="n">
        <v>55</v>
      </c>
      <c r="C95" s="126" t="n">
        <f aca="false">SUMPRODUCT((Données4[SEXE]="M")*(Données4[AGE]&lt;'graphique '!B95)*(Données4[AGE]&gt;='graphique '!B94))</f>
        <v>0</v>
      </c>
      <c r="D95" s="127" t="n">
        <f aca="false">SUMPRODUCT((Données4[SEXE]="F")*(Données4[AGE]&lt;'graphique '!B95)*(Données4[AGE]&gt;='graphique '!B94))*-1</f>
        <v>-0</v>
      </c>
      <c r="E95" s="120"/>
      <c r="F95" s="120"/>
      <c r="G95" s="120"/>
      <c r="H95" s="120"/>
      <c r="I95" s="120"/>
      <c r="J95" s="120"/>
      <c r="K95" s="120"/>
      <c r="L95" s="121"/>
    </row>
    <row r="96" customFormat="false" ht="15" hidden="false" customHeight="false" outlineLevel="0" collapsed="false">
      <c r="B96" s="135" t="n">
        <v>60</v>
      </c>
      <c r="C96" s="126" t="n">
        <f aca="false">SUMPRODUCT((Données4[SEXE]="M")*(Données4[AGE]&lt;'graphique '!B96)*(Données4[AGE]&gt;='graphique '!B95))</f>
        <v>0</v>
      </c>
      <c r="D96" s="127" t="n">
        <f aca="false">SUMPRODUCT((Données4[SEXE]="F")*(Données4[AGE]&lt;'graphique '!B96)*(Données4[AGE]&gt;='graphique '!B95))*-1</f>
        <v>-0</v>
      </c>
      <c r="E96" s="120"/>
      <c r="F96" s="120"/>
      <c r="G96" s="120"/>
      <c r="H96" s="120"/>
      <c r="I96" s="120"/>
      <c r="J96" s="120"/>
      <c r="K96" s="120"/>
      <c r="L96" s="121"/>
    </row>
    <row r="97" customFormat="false" ht="15" hidden="false" customHeight="false" outlineLevel="0" collapsed="false">
      <c r="B97" s="136" t="n">
        <v>65</v>
      </c>
      <c r="C97" s="126" t="n">
        <f aca="false">SUMPRODUCT((Données4[SEXE]="M")*(Données4[AGE]&lt;'graphique '!B97)*(Données4[AGE]&gt;='graphique '!B96))</f>
        <v>0</v>
      </c>
      <c r="D97" s="127" t="n">
        <f aca="false">SUMPRODUCT((Données4[SEXE]="F")*(Données4[AGE]&lt;'graphique '!B97)*(Données4[AGE]&gt;='graphique '!B96))*-1</f>
        <v>-0</v>
      </c>
      <c r="E97" s="120"/>
      <c r="F97" s="120"/>
      <c r="G97" s="120"/>
      <c r="H97" s="120"/>
      <c r="I97" s="120"/>
      <c r="J97" s="120"/>
      <c r="K97" s="120"/>
      <c r="L97" s="121"/>
    </row>
    <row r="98" customFormat="false" ht="15" hidden="false" customHeight="false" outlineLevel="0" collapsed="false">
      <c r="B98" s="137" t="n">
        <v>70</v>
      </c>
      <c r="C98" s="126" t="n">
        <f aca="false">SUMPRODUCT((Données4[SEXE]="M")*(Données4[AGE]&lt;'graphique '!B98)*(Données4[AGE]&gt;='graphique '!B97))</f>
        <v>0</v>
      </c>
      <c r="D98" s="127" t="n">
        <f aca="false">SUMPRODUCT((Données4[SEXE]="F")*(Données4[AGE]&lt;'graphique '!B98)*(Données4[AGE]&gt;='graphique '!B97))*-1</f>
        <v>-0</v>
      </c>
      <c r="E98" s="120"/>
      <c r="F98" s="120"/>
      <c r="G98" s="120"/>
      <c r="H98" s="120"/>
      <c r="I98" s="120"/>
      <c r="J98" s="120"/>
      <c r="K98" s="120"/>
      <c r="L98" s="121"/>
    </row>
    <row r="99" customFormat="false" ht="15.75" hidden="false" customHeight="false" outlineLevel="0" collapsed="false">
      <c r="B99" s="138" t="s">
        <v>86</v>
      </c>
      <c r="C99" s="139" t="n">
        <f aca="false">AVERAGEIF('base de données'!$I:$I,"M",'base de données'!$H:$H)</f>
        <v>42.2</v>
      </c>
      <c r="D99" s="140" t="n">
        <f aca="false">AVERAGEIF('base de données'!$I:$I,"F",'base de données'!$H:$H)</f>
        <v>42.4</v>
      </c>
      <c r="E99" s="141"/>
      <c r="F99" s="141"/>
      <c r="G99" s="141"/>
      <c r="H99" s="141"/>
      <c r="I99" s="141"/>
      <c r="J99" s="141"/>
      <c r="K99" s="141"/>
      <c r="L99" s="142"/>
    </row>
    <row r="101" customFormat="false" ht="16.5" hidden="false" customHeight="false" outlineLevel="0" collapsed="false">
      <c r="B101" s="113" t="s">
        <v>87</v>
      </c>
      <c r="C101" s="114"/>
      <c r="D101" s="115"/>
    </row>
    <row r="102" customFormat="false" ht="15.75" hidden="false" customHeight="false" outlineLevel="0" collapsed="false">
      <c r="B102" s="119"/>
      <c r="C102" s="119"/>
      <c r="D102" s="119"/>
    </row>
    <row r="103" customFormat="false" ht="15" hidden="false" customHeight="false" outlineLevel="0" collapsed="false">
      <c r="B103" s="122"/>
      <c r="C103" s="123" t="s">
        <v>84</v>
      </c>
      <c r="D103" s="124" t="s">
        <v>85</v>
      </c>
    </row>
    <row r="104" customFormat="false" ht="15" hidden="false" customHeight="false" outlineLevel="0" collapsed="false">
      <c r="B104" s="125" t="n">
        <v>5</v>
      </c>
      <c r="C104" s="126" t="n">
        <f aca="false">SUMPRODUCT((Données4[SEXE]="M")*(Données4[ANCIENNETEE]&lt;'graphique '!B104)*(Données4[ANCIENNETEE]&gt;='graphique '!B103))</f>
        <v>2</v>
      </c>
      <c r="D104" s="127" t="n">
        <f aca="false">SUMPRODUCT((Données4[SEXE]="F")*(Données4[ANCIENNETEE]&lt;'graphique '!B104)*(Données4[ANCIENNETEE]&gt;='graphique '!B103))*-1</f>
        <v>-1</v>
      </c>
    </row>
    <row r="105" customFormat="false" ht="15" hidden="false" customHeight="false" outlineLevel="0" collapsed="false">
      <c r="B105" s="143" t="n">
        <v>10</v>
      </c>
      <c r="C105" s="126" t="n">
        <f aca="false">SUMPRODUCT((Données4[SEXE]="M")*(Données4[ANCIENNETEE]&lt;'graphique '!B105)*(Données4[ANCIENNETEE]&gt;='graphique '!B104))</f>
        <v>0</v>
      </c>
      <c r="D105" s="127" t="n">
        <f aca="false">SUMPRODUCT((Données4[SEXE]="F")*(Données4[ANCIENNETEE]&lt;'graphique '!B105)*(Données4[ANCIENNETEE]&gt;='graphique '!B104))*-1</f>
        <v>-0</v>
      </c>
    </row>
    <row r="106" customFormat="false" ht="15" hidden="false" customHeight="false" outlineLevel="0" collapsed="false">
      <c r="B106" s="144" t="n">
        <v>15</v>
      </c>
      <c r="C106" s="126" t="n">
        <f aca="false">SUMPRODUCT((Données4[SEXE]="M")*(Données4[ANCIENNETEE]&lt;'graphique '!B106)*(Données4[ANCIENNETEE]&gt;='graphique '!B105))</f>
        <v>1</v>
      </c>
      <c r="D106" s="127" t="n">
        <f aca="false">SUMPRODUCT((Données4[SEXE]="F")*(Données4[ANCIENNETEE]&lt;'graphique '!B106)*(Données4[ANCIENNETEE]&gt;='graphique '!B105))*-1</f>
        <v>-0</v>
      </c>
    </row>
    <row r="107" customFormat="false" ht="15" hidden="false" customHeight="false" outlineLevel="0" collapsed="false">
      <c r="B107" s="145" t="n">
        <v>20</v>
      </c>
      <c r="C107" s="126" t="n">
        <f aca="false">SUMPRODUCT((Données4[SEXE]="M")*(Données4[ANCIENNETEE]&lt;'graphique '!B107)*(Données4[ANCIENNETEE]&gt;='graphique '!B106))</f>
        <v>2</v>
      </c>
      <c r="D107" s="127" t="n">
        <f aca="false">SUMPRODUCT((Données4[SEXE]="F")*(Données4[ANCIENNETEE]&lt;'graphique '!B107)*(Données4[ANCIENNETEE]&gt;='graphique '!B106))*-1</f>
        <v>-2</v>
      </c>
    </row>
    <row r="108" customFormat="false" ht="15" hidden="false" customHeight="false" outlineLevel="0" collapsed="false">
      <c r="B108" s="128" t="n">
        <v>25</v>
      </c>
      <c r="C108" s="126" t="n">
        <f aca="false">SUMPRODUCT((Données4[SEXE]="M")*(Données4[ANCIENNETEE]&lt;'graphique '!B108)*(Données4[ANCIENNETEE]&gt;='graphique '!B107))</f>
        <v>0</v>
      </c>
      <c r="D108" s="127" t="n">
        <f aca="false">SUMPRODUCT((Données4[SEXE]="F")*(Données4[ANCIENNETEE]&lt;'graphique '!B108)*(Données4[ANCIENNETEE]&gt;='graphique '!B107))*-1</f>
        <v>-0</v>
      </c>
    </row>
    <row r="109" customFormat="false" ht="15" hidden="false" customHeight="false" outlineLevel="0" collapsed="false">
      <c r="B109" s="129" t="n">
        <v>30</v>
      </c>
      <c r="C109" s="126" t="n">
        <f aca="false">SUMPRODUCT((Données4[SEXE]="M")*(Données4[ANCIENNETEE]&lt;'graphique '!B109)*(Données4[ANCIENNETEE]&gt;='graphique '!B108))</f>
        <v>0</v>
      </c>
      <c r="D109" s="127" t="n">
        <f aca="false">SUMPRODUCT((Données4[SEXE]="F")*(Données4[ANCIENNETEE]&lt;'graphique '!B109)*(Données4[ANCIENNETEE]&gt;='graphique '!B108))*-1</f>
        <v>-1</v>
      </c>
    </row>
    <row r="110" customFormat="false" ht="15" hidden="false" customHeight="false" outlineLevel="0" collapsed="false">
      <c r="B110" s="130" t="n">
        <v>35</v>
      </c>
      <c r="C110" s="126" t="n">
        <f aca="false">SUMPRODUCT((Données4[SEXE]="M")*(Données4[ANCIENNETEE]&lt;'graphique '!B110)*(Données4[ANCIENNETEE]&gt;='graphique '!B109))</f>
        <v>0</v>
      </c>
      <c r="D110" s="127" t="n">
        <f aca="false">SUMPRODUCT((Données4[SEXE]="F")*(Données4[ANCIENNETEE]&lt;'graphique '!B110)*(Données4[ANCIENNETEE]&gt;='graphique '!B109))*-1</f>
        <v>-1</v>
      </c>
    </row>
    <row r="111" customFormat="false" ht="15" hidden="false" customHeight="false" outlineLevel="0" collapsed="false">
      <c r="B111" s="131" t="n">
        <v>40</v>
      </c>
      <c r="C111" s="126" t="n">
        <f aca="false">SUMPRODUCT((Données4[SEXE]="M")*(Données4[ANCIENNETEE]&lt;'graphique '!B111)*(Données4[ANCIENNETEE]&gt;='graphique '!B110))</f>
        <v>0</v>
      </c>
      <c r="D111" s="127" t="n">
        <f aca="false">SUMPRODUCT((Données4[SEXE]="F")*(Données4[ANCIENNETEE]&lt;'graphique '!B111)*(Données4[ANCIENNETEE]&gt;='graphique '!B110))*-1</f>
        <v>-0</v>
      </c>
    </row>
    <row r="112" customFormat="false" ht="15" hidden="false" customHeight="false" outlineLevel="0" collapsed="false">
      <c r="B112" s="132" t="n">
        <v>45</v>
      </c>
      <c r="C112" s="126" t="n">
        <f aca="false">SUMPRODUCT((Données4[SEXE]="M")*(Données4[ANCIENNETEE]&lt;'graphique '!B112)*(Données4[ANCIENNETEE]&gt;='graphique '!B111))</f>
        <v>0</v>
      </c>
      <c r="D112" s="127" t="n">
        <f aca="false">SUMPRODUCT((Données4[SEXE]="F")*(Données4[ANCIENNETEE]&lt;'graphique '!B112)*(Données4[ANCIENNETEE]&gt;='graphique '!B111))*-1</f>
        <v>-0</v>
      </c>
    </row>
    <row r="113" customFormat="false" ht="15" hidden="false" customHeight="false" outlineLevel="0" collapsed="false">
      <c r="B113" s="133" t="n">
        <v>50</v>
      </c>
      <c r="C113" s="126" t="n">
        <f aca="false">SUMPRODUCT((Données4[SEXE]="M")*(Données4[ANCIENNETEE]&lt;'graphique '!B113)*(Données4[ANCIENNETEE]&gt;='graphique '!B112))</f>
        <v>0</v>
      </c>
      <c r="D113" s="127" t="n">
        <f aca="false">SUMPRODUCT((Données4[SEXE]="F")*(Données4[ANCIENNETEE]&lt;'graphique '!B113)*(Données4[ANCIENNETEE]&gt;='graphique '!B112))*-1</f>
        <v>-0</v>
      </c>
    </row>
    <row r="114" customFormat="false" ht="15" hidden="false" customHeight="false" outlineLevel="0" collapsed="false">
      <c r="B114" s="137"/>
      <c r="C114" s="126"/>
      <c r="D114" s="127"/>
    </row>
    <row r="115" customFormat="false" ht="26.25" hidden="false" customHeight="false" outlineLevel="0" collapsed="false">
      <c r="B115" s="146" t="s">
        <v>88</v>
      </c>
      <c r="C115" s="147" t="n">
        <f aca="false">AVERAGEIF('base de données'!$I:$I,"M",'base de données'!$K:$K)</f>
        <v>10.6</v>
      </c>
      <c r="D115" s="148" t="n">
        <f aca="false">AVERAGEIF('base de données'!$I:$I,"F",'base de données'!$K:$K)</f>
        <v>19.8</v>
      </c>
    </row>
  </sheetData>
  <printOptions headings="false" gridLines="false" gridLinesSet="true" horizontalCentered="false" verticalCentered="false"/>
  <pageMargins left="0.196527777777778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K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0.13"/>
    <col collapsed="false" customWidth="true" hidden="false" outlineLevel="0" max="4" min="2" style="0" width="10.47"/>
    <col collapsed="false" customWidth="true" hidden="false" outlineLevel="0" max="5" min="5" style="0" width="11.06"/>
    <col collapsed="false" customWidth="true" hidden="false" outlineLevel="0" max="1025" min="6" style="0" width="10.47"/>
  </cols>
  <sheetData>
    <row r="1" customFormat="false" ht="15.75" hidden="false" customHeight="false" outlineLevel="0" collapsed="false">
      <c r="B1" s="149" t="s">
        <v>89</v>
      </c>
      <c r="C1" s="149"/>
      <c r="D1" s="149"/>
      <c r="E1" s="149"/>
      <c r="F1" s="149"/>
      <c r="G1" s="149" t="s">
        <v>90</v>
      </c>
      <c r="H1" s="149"/>
      <c r="I1" s="149"/>
      <c r="J1" s="149"/>
      <c r="K1" s="149"/>
    </row>
    <row r="2" customFormat="false" ht="15" hidden="false" customHeight="false" outlineLevel="0" collapsed="false">
      <c r="B2" s="150"/>
      <c r="C2" s="150"/>
      <c r="D2" s="150"/>
      <c r="E2" s="150"/>
      <c r="F2" s="150"/>
      <c r="G2" s="150"/>
      <c r="H2" s="150"/>
      <c r="I2" s="150"/>
      <c r="J2" s="150"/>
      <c r="K2" s="150"/>
    </row>
    <row r="3" customFormat="false" ht="15" hidden="false" customHeight="false" outlineLevel="0" collapsed="false">
      <c r="B3" s="150"/>
      <c r="C3" s="150"/>
      <c r="D3" s="150"/>
      <c r="E3" s="150"/>
      <c r="F3" s="150"/>
      <c r="G3" s="150"/>
      <c r="H3" s="150"/>
      <c r="I3" s="150"/>
      <c r="J3" s="150"/>
      <c r="K3" s="150"/>
    </row>
    <row r="4" customFormat="false" ht="15.75" hidden="false" customHeight="false" outlineLevel="0" collapsed="false"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6" customFormat="false" ht="15.75" hidden="false" customHeight="false" outlineLevel="0" collapsed="false">
      <c r="B6" s="151" t="s">
        <v>91</v>
      </c>
      <c r="C6" s="151"/>
      <c r="D6" s="151"/>
      <c r="E6" s="151"/>
      <c r="F6" s="151"/>
      <c r="G6" s="152" t="s">
        <v>92</v>
      </c>
      <c r="H6" s="152"/>
      <c r="I6" s="152"/>
      <c r="J6" s="152"/>
      <c r="K6" s="152"/>
    </row>
    <row r="7" customFormat="false" ht="15" hidden="false" customHeight="false" outlineLevel="0" collapsed="false">
      <c r="B7" s="150"/>
      <c r="C7" s="150"/>
      <c r="D7" s="150"/>
      <c r="E7" s="150"/>
      <c r="F7" s="150"/>
      <c r="G7" s="150"/>
      <c r="H7" s="150"/>
      <c r="I7" s="150"/>
      <c r="J7" s="150"/>
      <c r="K7" s="150"/>
    </row>
    <row r="8" customFormat="false" ht="15.75" hidden="false" customHeight="false" outlineLevel="0" collapsed="false">
      <c r="B8" s="150"/>
      <c r="C8" s="150"/>
      <c r="D8" s="150"/>
      <c r="E8" s="150"/>
      <c r="F8" s="150"/>
      <c r="G8" s="150"/>
      <c r="H8" s="150"/>
      <c r="I8" s="150"/>
      <c r="J8" s="150"/>
      <c r="K8" s="150"/>
    </row>
    <row r="9" customFormat="false" ht="15.75" hidden="false" customHeight="false" outlineLevel="0" collapsed="false">
      <c r="B9" s="151" t="s">
        <v>93</v>
      </c>
      <c r="C9" s="151"/>
      <c r="D9" s="151"/>
      <c r="E9" s="151"/>
      <c r="F9" s="151"/>
      <c r="G9" s="153" t="s">
        <v>94</v>
      </c>
      <c r="H9" s="153"/>
      <c r="I9" s="153"/>
      <c r="J9" s="153"/>
      <c r="K9" s="153"/>
    </row>
    <row r="10" customFormat="false" ht="15" hidden="false" customHeight="false" outlineLevel="0" collapsed="false">
      <c r="B10" s="154"/>
      <c r="C10" s="154"/>
      <c r="D10" s="154"/>
      <c r="E10" s="154"/>
      <c r="F10" s="154"/>
      <c r="G10" s="150"/>
      <c r="H10" s="150"/>
      <c r="I10" s="150"/>
      <c r="J10" s="150"/>
      <c r="K10" s="150"/>
    </row>
    <row r="11" customFormat="false" ht="15.75" hidden="false" customHeight="false" outlineLevel="0" collapsed="false">
      <c r="B11" s="154"/>
      <c r="C11" s="154"/>
      <c r="D11" s="154"/>
      <c r="E11" s="154"/>
      <c r="F11" s="154"/>
      <c r="G11" s="150"/>
      <c r="H11" s="150"/>
      <c r="I11" s="150"/>
      <c r="J11" s="150"/>
      <c r="K11" s="150"/>
    </row>
    <row r="12" customFormat="false" ht="15.75" hidden="false" customHeight="false" outlineLevel="0" collapsed="false">
      <c r="B12" s="151" t="s">
        <v>95</v>
      </c>
      <c r="C12" s="151"/>
      <c r="D12" s="151"/>
      <c r="E12" s="151"/>
      <c r="F12" s="151"/>
      <c r="G12" s="153" t="s">
        <v>96</v>
      </c>
      <c r="H12" s="153"/>
      <c r="I12" s="153"/>
      <c r="J12" s="153"/>
      <c r="K12" s="153"/>
    </row>
    <row r="13" customFormat="false" ht="15" hidden="false" customHeight="false" outlineLevel="0" collapsed="false">
      <c r="B13" s="150"/>
      <c r="C13" s="150"/>
      <c r="D13" s="150"/>
      <c r="E13" s="150"/>
      <c r="F13" s="150"/>
      <c r="G13" s="150"/>
      <c r="H13" s="150"/>
      <c r="I13" s="150"/>
      <c r="J13" s="150"/>
      <c r="K13" s="150"/>
    </row>
    <row r="14" customFormat="false" ht="15.75" hidden="false" customHeight="false" outlineLevel="0" collapsed="false">
      <c r="B14" s="150"/>
      <c r="C14" s="150"/>
      <c r="D14" s="150"/>
      <c r="E14" s="150"/>
      <c r="F14" s="150"/>
      <c r="G14" s="150"/>
      <c r="H14" s="150"/>
      <c r="I14" s="150"/>
      <c r="J14" s="150"/>
      <c r="K14" s="150"/>
    </row>
    <row r="15" customFormat="false" ht="15.75" hidden="false" customHeight="false" outlineLevel="0" collapsed="false">
      <c r="B15" s="152" t="s">
        <v>97</v>
      </c>
      <c r="C15" s="152"/>
      <c r="D15" s="152"/>
      <c r="E15" s="152"/>
      <c r="F15" s="152"/>
      <c r="G15" s="153" t="s">
        <v>98</v>
      </c>
      <c r="H15" s="153"/>
      <c r="I15" s="153"/>
      <c r="J15" s="153"/>
      <c r="K15" s="153"/>
    </row>
    <row r="16" customFormat="false" ht="15" hidden="false" customHeight="false" outlineLevel="0" collapsed="false">
      <c r="B16" s="150"/>
      <c r="C16" s="150"/>
      <c r="D16" s="150"/>
      <c r="E16" s="150"/>
      <c r="F16" s="150"/>
      <c r="G16" s="150"/>
      <c r="H16" s="150"/>
      <c r="I16" s="150"/>
      <c r="J16" s="150"/>
      <c r="K16" s="150"/>
    </row>
    <row r="17" customFormat="false" ht="15.75" hidden="false" customHeight="false" outlineLevel="0" collapsed="false">
      <c r="B17" s="150"/>
      <c r="C17" s="150"/>
      <c r="D17" s="150"/>
      <c r="E17" s="150"/>
      <c r="F17" s="150"/>
      <c r="G17" s="150"/>
      <c r="H17" s="150"/>
      <c r="I17" s="150"/>
      <c r="J17" s="150"/>
      <c r="K17" s="150"/>
    </row>
    <row r="18" customFormat="false" ht="15.75" hidden="false" customHeight="false" outlineLevel="0" collapsed="false">
      <c r="B18" s="153" t="s">
        <v>99</v>
      </c>
      <c r="C18" s="153"/>
      <c r="D18" s="153"/>
      <c r="E18" s="153"/>
      <c r="F18" s="153"/>
      <c r="G18" s="153" t="s">
        <v>100</v>
      </c>
      <c r="H18" s="153"/>
      <c r="I18" s="153"/>
      <c r="J18" s="153"/>
      <c r="K18" s="153"/>
    </row>
    <row r="19" customFormat="false" ht="15" hidden="false" customHeight="false" outlineLevel="0" collapsed="false">
      <c r="B19" s="150"/>
      <c r="C19" s="150"/>
      <c r="D19" s="150"/>
      <c r="E19" s="150"/>
      <c r="F19" s="150"/>
      <c r="G19" s="150"/>
      <c r="H19" s="150"/>
      <c r="I19" s="150"/>
      <c r="J19" s="150"/>
      <c r="K19" s="150"/>
    </row>
    <row r="20" customFormat="false" ht="15.75" hidden="false" customHeight="false" outlineLevel="0" collapsed="false">
      <c r="B20" s="150"/>
      <c r="C20" s="150"/>
      <c r="D20" s="150"/>
      <c r="E20" s="150"/>
      <c r="F20" s="150"/>
      <c r="G20" s="150"/>
      <c r="H20" s="150"/>
      <c r="I20" s="150"/>
      <c r="J20" s="150"/>
      <c r="K20" s="150"/>
    </row>
    <row r="21" customFormat="false" ht="15" hidden="false" customHeight="false" outlineLevel="0" collapsed="false">
      <c r="B21" s="155" t="s">
        <v>101</v>
      </c>
      <c r="C21" s="155"/>
      <c r="D21" s="155"/>
      <c r="E21" s="155"/>
      <c r="F21" s="155"/>
      <c r="G21" s="155"/>
      <c r="H21" s="155"/>
      <c r="I21" s="155"/>
      <c r="J21" s="155"/>
      <c r="K21" s="155"/>
    </row>
    <row r="22" customFormat="false" ht="15" hidden="false" customHeight="false" outlineLevel="0" collapsed="false">
      <c r="B22" s="155"/>
      <c r="C22" s="155"/>
      <c r="D22" s="155"/>
      <c r="E22" s="155"/>
      <c r="F22" s="155"/>
      <c r="G22" s="155"/>
      <c r="H22" s="155"/>
      <c r="I22" s="155"/>
      <c r="J22" s="155"/>
      <c r="K22" s="155"/>
    </row>
    <row r="23" customFormat="false" ht="15.75" hidden="false" customHeight="false" outlineLevel="0" collapsed="false">
      <c r="B23" s="151" t="s">
        <v>102</v>
      </c>
      <c r="C23" s="151"/>
      <c r="D23" s="151"/>
      <c r="E23" s="151"/>
      <c r="F23" s="151"/>
      <c r="G23" s="151" t="s">
        <v>103</v>
      </c>
      <c r="H23" s="151"/>
      <c r="I23" s="151"/>
      <c r="J23" s="151"/>
      <c r="K23" s="151"/>
    </row>
    <row r="24" customFormat="false" ht="15" hidden="false" customHeight="false" outlineLevel="0" collapsed="false">
      <c r="B24" s="150"/>
      <c r="C24" s="150"/>
      <c r="D24" s="150"/>
      <c r="E24" s="150"/>
      <c r="F24" s="150"/>
      <c r="G24" s="150"/>
      <c r="H24" s="150"/>
      <c r="I24" s="150"/>
      <c r="J24" s="150"/>
      <c r="K24" s="150"/>
    </row>
    <row r="25" customFormat="false" ht="15.75" hidden="false" customHeight="false" outlineLevel="0" collapsed="false">
      <c r="B25" s="150"/>
      <c r="C25" s="150"/>
      <c r="D25" s="150"/>
      <c r="E25" s="150"/>
      <c r="F25" s="150"/>
      <c r="G25" s="150"/>
      <c r="H25" s="150"/>
      <c r="I25" s="150"/>
      <c r="J25" s="150"/>
      <c r="K25" s="150"/>
    </row>
    <row r="26" customFormat="false" ht="15.75" hidden="false" customHeight="false" outlineLevel="0" collapsed="false">
      <c r="B26" s="153" t="s">
        <v>104</v>
      </c>
      <c r="C26" s="153"/>
      <c r="D26" s="153"/>
      <c r="E26" s="153"/>
      <c r="F26" s="153"/>
      <c r="G26" s="153" t="s">
        <v>105</v>
      </c>
      <c r="H26" s="153"/>
      <c r="I26" s="153"/>
      <c r="J26" s="153"/>
      <c r="K26" s="153"/>
    </row>
    <row r="27" customFormat="false" ht="15" hidden="false" customHeight="false" outlineLevel="0" collapsed="false">
      <c r="B27" s="150"/>
      <c r="C27" s="150"/>
      <c r="D27" s="150"/>
      <c r="E27" s="150"/>
      <c r="F27" s="150"/>
      <c r="G27" s="150"/>
      <c r="H27" s="150"/>
      <c r="I27" s="150"/>
      <c r="J27" s="150"/>
      <c r="K27" s="150"/>
    </row>
    <row r="28" customFormat="false" ht="15.75" hidden="false" customHeight="false" outlineLevel="0" collapsed="false">
      <c r="B28" s="150"/>
      <c r="C28" s="150"/>
      <c r="D28" s="150"/>
      <c r="E28" s="150"/>
      <c r="F28" s="150"/>
      <c r="G28" s="150"/>
      <c r="H28" s="150"/>
      <c r="I28" s="150"/>
      <c r="J28" s="150"/>
      <c r="K28" s="150"/>
    </row>
    <row r="29" customFormat="false" ht="15.75" hidden="false" customHeight="false" outlineLevel="0" collapsed="false">
      <c r="B29" s="153" t="s">
        <v>106</v>
      </c>
      <c r="C29" s="153"/>
      <c r="D29" s="153"/>
      <c r="E29" s="153"/>
      <c r="F29" s="153"/>
      <c r="G29" s="153"/>
      <c r="H29" s="153"/>
      <c r="I29" s="153"/>
      <c r="J29" s="153"/>
      <c r="K29" s="153"/>
    </row>
    <row r="30" customFormat="false" ht="15" hidden="false" customHeight="false" outlineLevel="0" collapsed="false">
      <c r="B30" s="150"/>
      <c r="C30" s="150"/>
      <c r="D30" s="150"/>
      <c r="E30" s="150"/>
      <c r="F30" s="150"/>
      <c r="G30" s="150"/>
      <c r="H30" s="150"/>
      <c r="I30" s="150"/>
      <c r="J30" s="150"/>
      <c r="K30" s="150"/>
    </row>
    <row r="31" customFormat="false" ht="15.75" hidden="false" customHeight="false" outlineLevel="0" collapsed="false">
      <c r="B31" s="150"/>
      <c r="C31" s="150"/>
      <c r="D31" s="150"/>
      <c r="E31" s="150"/>
      <c r="F31" s="150"/>
      <c r="G31" s="150"/>
      <c r="H31" s="150"/>
      <c r="I31" s="150"/>
      <c r="J31" s="150"/>
      <c r="K31" s="150"/>
    </row>
    <row r="32" customFormat="false" ht="15.75" hidden="false" customHeight="false" outlineLevel="0" collapsed="false">
      <c r="B32" s="153" t="s">
        <v>107</v>
      </c>
      <c r="C32" s="153"/>
      <c r="D32" s="153"/>
      <c r="E32" s="153"/>
      <c r="F32" s="153"/>
      <c r="G32" s="153"/>
      <c r="H32" s="153"/>
      <c r="I32" s="153"/>
      <c r="J32" s="153"/>
      <c r="K32" s="153"/>
    </row>
    <row r="33" customFormat="false" ht="15" hidden="false" customHeight="false" outlineLevel="0" collapsed="false">
      <c r="B33" s="150"/>
      <c r="C33" s="150"/>
      <c r="D33" s="150"/>
      <c r="E33" s="150"/>
      <c r="F33" s="150"/>
      <c r="G33" s="150"/>
      <c r="H33" s="150"/>
      <c r="I33" s="150"/>
      <c r="J33" s="150"/>
      <c r="K33" s="150"/>
    </row>
    <row r="34" customFormat="false" ht="15" hidden="false" customHeight="false" outlineLevel="0" collapsed="false">
      <c r="B34" s="150"/>
      <c r="C34" s="150"/>
      <c r="D34" s="150"/>
      <c r="E34" s="150"/>
      <c r="F34" s="150"/>
      <c r="G34" s="150"/>
      <c r="H34" s="150"/>
      <c r="I34" s="150"/>
      <c r="J34" s="150"/>
      <c r="K34" s="150"/>
    </row>
    <row r="35" customFormat="false" ht="15" hidden="false" customHeight="false" outlineLevel="0" collapsed="false">
      <c r="B35" s="150"/>
      <c r="C35" s="150"/>
      <c r="D35" s="150"/>
      <c r="E35" s="150"/>
      <c r="F35" s="150"/>
      <c r="G35" s="150"/>
      <c r="H35" s="150"/>
      <c r="I35" s="150"/>
      <c r="J35" s="150"/>
      <c r="K35" s="150"/>
    </row>
    <row r="36" customFormat="false" ht="15.75" hidden="false" customHeight="false" outlineLevel="0" collapsed="false">
      <c r="B36" s="150"/>
      <c r="C36" s="150"/>
      <c r="D36" s="150"/>
      <c r="E36" s="150"/>
      <c r="F36" s="150"/>
      <c r="G36" s="150"/>
      <c r="H36" s="150"/>
      <c r="I36" s="150"/>
      <c r="J36" s="150"/>
      <c r="K36" s="150"/>
    </row>
  </sheetData>
  <mergeCells count="38">
    <mergeCell ref="B1:F1"/>
    <mergeCell ref="G1:K1"/>
    <mergeCell ref="B2:F4"/>
    <mergeCell ref="G2:K4"/>
    <mergeCell ref="B6:F6"/>
    <mergeCell ref="G6:K6"/>
    <mergeCell ref="B7:F8"/>
    <mergeCell ref="G7:K8"/>
    <mergeCell ref="B9:F9"/>
    <mergeCell ref="G9:K9"/>
    <mergeCell ref="B10:F11"/>
    <mergeCell ref="G10:K11"/>
    <mergeCell ref="B12:F12"/>
    <mergeCell ref="G12:K12"/>
    <mergeCell ref="B13:F14"/>
    <mergeCell ref="G13:K14"/>
    <mergeCell ref="B15:F15"/>
    <mergeCell ref="G15:K15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26:F26"/>
    <mergeCell ref="G26:K26"/>
    <mergeCell ref="B27:F28"/>
    <mergeCell ref="G27:K28"/>
    <mergeCell ref="B29:K29"/>
    <mergeCell ref="B30:F31"/>
    <mergeCell ref="G30:K31"/>
    <mergeCell ref="B32:K32"/>
    <mergeCell ref="B33:K36"/>
  </mergeCells>
  <printOptions headings="false" gridLines="false" gridLinesSet="true" horizontalCentered="false" verticalCentered="false"/>
  <pageMargins left="0.236111111111111" right="0.236111111111111" top="1.55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9" activeCellId="0" sqref="N9"/>
    </sheetView>
  </sheetViews>
  <sheetFormatPr defaultRowHeight="15" zeroHeight="false" outlineLevelRow="0" outlineLevelCol="0"/>
  <cols>
    <col collapsed="false" customWidth="true" hidden="false" outlineLevel="0" max="1" min="1" style="0" width="0.13"/>
    <col collapsed="false" customWidth="true" hidden="false" outlineLevel="0" max="4" min="2" style="0" width="10.47"/>
    <col collapsed="false" customWidth="true" hidden="false" outlineLevel="0" max="5" min="5" style="0" width="11.06"/>
    <col collapsed="false" customWidth="true" hidden="false" outlineLevel="0" max="1025" min="6" style="0" width="10.47"/>
  </cols>
  <sheetData>
    <row r="1" customFormat="false" ht="15.75" hidden="false" customHeight="false" outlineLevel="0" collapsed="false">
      <c r="B1" s="149" t="s">
        <v>89</v>
      </c>
      <c r="C1" s="149"/>
      <c r="D1" s="149"/>
      <c r="E1" s="149"/>
      <c r="F1" s="149"/>
      <c r="G1" s="149" t="s">
        <v>90</v>
      </c>
      <c r="H1" s="149"/>
      <c r="I1" s="149"/>
      <c r="J1" s="149"/>
      <c r="K1" s="149"/>
    </row>
    <row r="2" customFormat="false" ht="15" hidden="false" customHeight="false" outlineLevel="0" collapsed="false">
      <c r="B2" s="150"/>
      <c r="C2" s="150"/>
      <c r="D2" s="150"/>
      <c r="E2" s="150"/>
      <c r="F2" s="150"/>
      <c r="G2" s="150"/>
      <c r="H2" s="150"/>
      <c r="I2" s="150"/>
      <c r="J2" s="150"/>
      <c r="K2" s="150"/>
    </row>
    <row r="3" customFormat="false" ht="15" hidden="false" customHeight="false" outlineLevel="0" collapsed="false">
      <c r="B3" s="150"/>
      <c r="C3" s="150"/>
      <c r="D3" s="150"/>
      <c r="E3" s="150"/>
      <c r="F3" s="150"/>
      <c r="G3" s="150"/>
      <c r="H3" s="150"/>
      <c r="I3" s="150"/>
      <c r="J3" s="150"/>
      <c r="K3" s="150"/>
    </row>
    <row r="4" customFormat="false" ht="15.75" hidden="false" customHeight="false" outlineLevel="0" collapsed="false"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6" customFormat="false" ht="15.75" hidden="false" customHeight="false" outlineLevel="0" collapsed="false">
      <c r="B6" s="151" t="s">
        <v>91</v>
      </c>
      <c r="C6" s="151"/>
      <c r="D6" s="151"/>
      <c r="E6" s="151"/>
      <c r="F6" s="151"/>
      <c r="G6" s="152" t="s">
        <v>92</v>
      </c>
      <c r="H6" s="152"/>
      <c r="I6" s="152"/>
      <c r="J6" s="152"/>
      <c r="K6" s="152"/>
    </row>
    <row r="7" customFormat="false" ht="15" hidden="false" customHeight="false" outlineLevel="0" collapsed="false">
      <c r="B7" s="150"/>
      <c r="C7" s="150"/>
      <c r="D7" s="150"/>
      <c r="E7" s="150"/>
      <c r="F7" s="150"/>
      <c r="G7" s="150"/>
      <c r="H7" s="150"/>
      <c r="I7" s="150"/>
      <c r="J7" s="150"/>
      <c r="K7" s="150"/>
    </row>
    <row r="8" customFormat="false" ht="15.75" hidden="false" customHeight="false" outlineLevel="0" collapsed="false">
      <c r="B8" s="150"/>
      <c r="C8" s="150"/>
      <c r="D8" s="150"/>
      <c r="E8" s="150"/>
      <c r="F8" s="150"/>
      <c r="G8" s="150"/>
      <c r="H8" s="150"/>
      <c r="I8" s="150"/>
      <c r="J8" s="150"/>
      <c r="K8" s="150"/>
    </row>
    <row r="9" customFormat="false" ht="15.75" hidden="false" customHeight="false" outlineLevel="0" collapsed="false">
      <c r="B9" s="151" t="s">
        <v>93</v>
      </c>
      <c r="C9" s="151"/>
      <c r="D9" s="151"/>
      <c r="E9" s="151"/>
      <c r="F9" s="151"/>
      <c r="G9" s="153" t="s">
        <v>94</v>
      </c>
      <c r="H9" s="153"/>
      <c r="I9" s="153"/>
      <c r="J9" s="153"/>
      <c r="K9" s="153"/>
    </row>
    <row r="10" customFormat="false" ht="15" hidden="false" customHeight="false" outlineLevel="0" collapsed="false">
      <c r="B10" s="154"/>
      <c r="C10" s="154"/>
      <c r="D10" s="154"/>
      <c r="E10" s="154"/>
      <c r="F10" s="154"/>
      <c r="G10" s="150"/>
      <c r="H10" s="150"/>
      <c r="I10" s="150"/>
      <c r="J10" s="150"/>
      <c r="K10" s="150"/>
    </row>
    <row r="11" customFormat="false" ht="15.75" hidden="false" customHeight="false" outlineLevel="0" collapsed="false">
      <c r="B11" s="154"/>
      <c r="C11" s="154"/>
      <c r="D11" s="154"/>
      <c r="E11" s="154"/>
      <c r="F11" s="154"/>
      <c r="G11" s="150"/>
      <c r="H11" s="150"/>
      <c r="I11" s="150"/>
      <c r="J11" s="150"/>
      <c r="K11" s="150"/>
    </row>
    <row r="12" customFormat="false" ht="15.75" hidden="false" customHeight="false" outlineLevel="0" collapsed="false">
      <c r="B12" s="151" t="s">
        <v>95</v>
      </c>
      <c r="C12" s="151"/>
      <c r="D12" s="151"/>
      <c r="E12" s="151"/>
      <c r="F12" s="151"/>
      <c r="G12" s="153" t="s">
        <v>96</v>
      </c>
      <c r="H12" s="153"/>
      <c r="I12" s="153"/>
      <c r="J12" s="153"/>
      <c r="K12" s="153"/>
    </row>
    <row r="13" customFormat="false" ht="15" hidden="false" customHeight="false" outlineLevel="0" collapsed="false">
      <c r="B13" s="150"/>
      <c r="C13" s="150"/>
      <c r="D13" s="150"/>
      <c r="E13" s="150"/>
      <c r="F13" s="150"/>
      <c r="G13" s="150"/>
      <c r="H13" s="150"/>
      <c r="I13" s="150"/>
      <c r="J13" s="150"/>
      <c r="K13" s="150"/>
    </row>
    <row r="14" customFormat="false" ht="15.75" hidden="false" customHeight="false" outlineLevel="0" collapsed="false">
      <c r="B14" s="150"/>
      <c r="C14" s="150"/>
      <c r="D14" s="150"/>
      <c r="E14" s="150"/>
      <c r="F14" s="150"/>
      <c r="G14" s="150"/>
      <c r="H14" s="150"/>
      <c r="I14" s="150"/>
      <c r="J14" s="150"/>
      <c r="K14" s="150"/>
    </row>
    <row r="15" customFormat="false" ht="15.75" hidden="false" customHeight="false" outlineLevel="0" collapsed="false">
      <c r="B15" s="152" t="s">
        <v>97</v>
      </c>
      <c r="C15" s="152"/>
      <c r="D15" s="152"/>
      <c r="E15" s="152"/>
      <c r="F15" s="152"/>
      <c r="G15" s="153" t="s">
        <v>98</v>
      </c>
      <c r="H15" s="153"/>
      <c r="I15" s="153"/>
      <c r="J15" s="153"/>
      <c r="K15" s="153"/>
    </row>
    <row r="16" customFormat="false" ht="15" hidden="false" customHeight="false" outlineLevel="0" collapsed="false">
      <c r="B16" s="150"/>
      <c r="C16" s="150"/>
      <c r="D16" s="150"/>
      <c r="E16" s="150"/>
      <c r="F16" s="150"/>
      <c r="G16" s="150"/>
      <c r="H16" s="150"/>
      <c r="I16" s="150"/>
      <c r="J16" s="150"/>
      <c r="K16" s="150"/>
    </row>
    <row r="17" customFormat="false" ht="15.75" hidden="false" customHeight="false" outlineLevel="0" collapsed="false">
      <c r="B17" s="150"/>
      <c r="C17" s="150"/>
      <c r="D17" s="150"/>
      <c r="E17" s="150"/>
      <c r="F17" s="150"/>
      <c r="G17" s="150"/>
      <c r="H17" s="150"/>
      <c r="I17" s="150"/>
      <c r="J17" s="150"/>
      <c r="K17" s="150"/>
    </row>
    <row r="18" customFormat="false" ht="15.75" hidden="false" customHeight="false" outlineLevel="0" collapsed="false">
      <c r="B18" s="153" t="s">
        <v>99</v>
      </c>
      <c r="C18" s="153"/>
      <c r="D18" s="153"/>
      <c r="E18" s="153"/>
      <c r="F18" s="153"/>
      <c r="G18" s="153" t="s">
        <v>100</v>
      </c>
      <c r="H18" s="153"/>
      <c r="I18" s="153"/>
      <c r="J18" s="153"/>
      <c r="K18" s="153"/>
    </row>
    <row r="19" customFormat="false" ht="15" hidden="false" customHeight="false" outlineLevel="0" collapsed="false">
      <c r="B19" s="150"/>
      <c r="C19" s="150"/>
      <c r="D19" s="150"/>
      <c r="E19" s="150"/>
      <c r="F19" s="150"/>
      <c r="G19" s="150"/>
      <c r="H19" s="150"/>
      <c r="I19" s="150"/>
      <c r="J19" s="150"/>
      <c r="K19" s="150"/>
    </row>
    <row r="20" customFormat="false" ht="15.75" hidden="false" customHeight="false" outlineLevel="0" collapsed="false">
      <c r="B20" s="150"/>
      <c r="C20" s="150"/>
      <c r="D20" s="150"/>
      <c r="E20" s="150"/>
      <c r="F20" s="150"/>
      <c r="G20" s="150"/>
      <c r="H20" s="150"/>
      <c r="I20" s="150"/>
      <c r="J20" s="150"/>
      <c r="K20" s="150"/>
    </row>
    <row r="21" customFormat="false" ht="15" hidden="false" customHeight="false" outlineLevel="0" collapsed="false">
      <c r="B21" s="155" t="s">
        <v>101</v>
      </c>
      <c r="C21" s="155"/>
      <c r="D21" s="155"/>
      <c r="E21" s="155"/>
      <c r="F21" s="155"/>
      <c r="G21" s="155"/>
      <c r="H21" s="155"/>
      <c r="I21" s="155"/>
      <c r="J21" s="155"/>
      <c r="K21" s="155"/>
    </row>
    <row r="22" customFormat="false" ht="15" hidden="false" customHeight="false" outlineLevel="0" collapsed="false">
      <c r="B22" s="155"/>
      <c r="C22" s="155"/>
      <c r="D22" s="155"/>
      <c r="E22" s="155"/>
      <c r="F22" s="155"/>
      <c r="G22" s="155"/>
      <c r="H22" s="155"/>
      <c r="I22" s="155"/>
      <c r="J22" s="155"/>
      <c r="K22" s="155"/>
    </row>
    <row r="23" customFormat="false" ht="15.75" hidden="false" customHeight="false" outlineLevel="0" collapsed="false">
      <c r="B23" s="151" t="s">
        <v>102</v>
      </c>
      <c r="C23" s="151"/>
      <c r="D23" s="151"/>
      <c r="E23" s="151"/>
      <c r="F23" s="151"/>
      <c r="G23" s="151" t="s">
        <v>103</v>
      </c>
      <c r="H23" s="151"/>
      <c r="I23" s="151"/>
      <c r="J23" s="151"/>
      <c r="K23" s="151"/>
    </row>
    <row r="24" customFormat="false" ht="15" hidden="false" customHeight="false" outlineLevel="0" collapsed="false">
      <c r="B24" s="150"/>
      <c r="C24" s="150"/>
      <c r="D24" s="150"/>
      <c r="E24" s="150"/>
      <c r="F24" s="150"/>
      <c r="G24" s="150"/>
      <c r="H24" s="150"/>
      <c r="I24" s="150"/>
      <c r="J24" s="150"/>
      <c r="K24" s="150"/>
    </row>
    <row r="25" customFormat="false" ht="15.75" hidden="false" customHeight="false" outlineLevel="0" collapsed="false">
      <c r="B25" s="150"/>
      <c r="C25" s="150"/>
      <c r="D25" s="150"/>
      <c r="E25" s="150"/>
      <c r="F25" s="150"/>
      <c r="G25" s="150"/>
      <c r="H25" s="150"/>
      <c r="I25" s="150"/>
      <c r="J25" s="150"/>
      <c r="K25" s="150"/>
    </row>
    <row r="26" customFormat="false" ht="15.75" hidden="false" customHeight="false" outlineLevel="0" collapsed="false">
      <c r="B26" s="153" t="s">
        <v>104</v>
      </c>
      <c r="C26" s="153"/>
      <c r="D26" s="153"/>
      <c r="E26" s="153"/>
      <c r="F26" s="153"/>
      <c r="G26" s="153" t="s">
        <v>105</v>
      </c>
      <c r="H26" s="153"/>
      <c r="I26" s="153"/>
      <c r="J26" s="153"/>
      <c r="K26" s="153"/>
    </row>
    <row r="27" customFormat="false" ht="15" hidden="false" customHeight="false" outlineLevel="0" collapsed="false">
      <c r="B27" s="150"/>
      <c r="C27" s="150"/>
      <c r="D27" s="150"/>
      <c r="E27" s="150"/>
      <c r="F27" s="150"/>
      <c r="G27" s="150"/>
      <c r="H27" s="150"/>
      <c r="I27" s="150"/>
      <c r="J27" s="150"/>
      <c r="K27" s="150"/>
    </row>
    <row r="28" customFormat="false" ht="15.75" hidden="false" customHeight="false" outlineLevel="0" collapsed="false">
      <c r="B28" s="150"/>
      <c r="C28" s="150"/>
      <c r="D28" s="150"/>
      <c r="E28" s="150"/>
      <c r="F28" s="150"/>
      <c r="G28" s="150"/>
      <c r="H28" s="150"/>
      <c r="I28" s="150"/>
      <c r="J28" s="150"/>
      <c r="K28" s="150"/>
    </row>
    <row r="29" customFormat="false" ht="15.75" hidden="false" customHeight="false" outlineLevel="0" collapsed="false">
      <c r="B29" s="153" t="s">
        <v>106</v>
      </c>
      <c r="C29" s="153"/>
      <c r="D29" s="153"/>
      <c r="E29" s="153"/>
      <c r="F29" s="153"/>
      <c r="G29" s="153"/>
      <c r="H29" s="153"/>
      <c r="I29" s="153"/>
      <c r="J29" s="153"/>
      <c r="K29" s="153"/>
    </row>
    <row r="30" customFormat="false" ht="15" hidden="false" customHeight="false" outlineLevel="0" collapsed="false">
      <c r="B30" s="150"/>
      <c r="C30" s="150"/>
      <c r="D30" s="150"/>
      <c r="E30" s="150"/>
      <c r="F30" s="150"/>
      <c r="G30" s="150"/>
      <c r="H30" s="150"/>
      <c r="I30" s="150"/>
      <c r="J30" s="150"/>
      <c r="K30" s="150"/>
    </row>
    <row r="31" customFormat="false" ht="15.75" hidden="false" customHeight="false" outlineLevel="0" collapsed="false">
      <c r="B31" s="150"/>
      <c r="C31" s="150"/>
      <c r="D31" s="150"/>
      <c r="E31" s="150"/>
      <c r="F31" s="150"/>
      <c r="G31" s="150"/>
      <c r="H31" s="150"/>
      <c r="I31" s="150"/>
      <c r="J31" s="150"/>
      <c r="K31" s="150"/>
    </row>
    <row r="32" customFormat="false" ht="15.75" hidden="false" customHeight="false" outlineLevel="0" collapsed="false">
      <c r="B32" s="153" t="s">
        <v>107</v>
      </c>
      <c r="C32" s="153"/>
      <c r="D32" s="153"/>
      <c r="E32" s="153"/>
      <c r="F32" s="153"/>
      <c r="G32" s="153"/>
      <c r="H32" s="153"/>
      <c r="I32" s="153"/>
      <c r="J32" s="153"/>
      <c r="K32" s="153"/>
    </row>
    <row r="33" customFormat="false" ht="15" hidden="false" customHeight="false" outlineLevel="0" collapsed="false">
      <c r="B33" s="150"/>
      <c r="C33" s="150"/>
      <c r="D33" s="150"/>
      <c r="E33" s="150"/>
      <c r="F33" s="150"/>
      <c r="G33" s="150"/>
      <c r="H33" s="150"/>
      <c r="I33" s="150"/>
      <c r="J33" s="150"/>
      <c r="K33" s="150"/>
    </row>
    <row r="34" customFormat="false" ht="15" hidden="false" customHeight="false" outlineLevel="0" collapsed="false">
      <c r="B34" s="150"/>
      <c r="C34" s="150"/>
      <c r="D34" s="150"/>
      <c r="E34" s="150"/>
      <c r="F34" s="150"/>
      <c r="G34" s="150"/>
      <c r="H34" s="150"/>
      <c r="I34" s="150"/>
      <c r="J34" s="150"/>
      <c r="K34" s="150"/>
    </row>
    <row r="35" customFormat="false" ht="15" hidden="false" customHeight="false" outlineLevel="0" collapsed="false">
      <c r="B35" s="150"/>
      <c r="C35" s="150"/>
      <c r="D35" s="150"/>
      <c r="E35" s="150"/>
      <c r="F35" s="150"/>
      <c r="G35" s="150"/>
      <c r="H35" s="150"/>
      <c r="I35" s="150"/>
      <c r="J35" s="150"/>
      <c r="K35" s="150"/>
    </row>
    <row r="36" customFormat="false" ht="15.75" hidden="false" customHeight="false" outlineLevel="0" collapsed="false">
      <c r="B36" s="150"/>
      <c r="C36" s="150"/>
      <c r="D36" s="150"/>
      <c r="E36" s="150"/>
      <c r="F36" s="150"/>
      <c r="G36" s="150"/>
      <c r="H36" s="150"/>
      <c r="I36" s="150"/>
      <c r="J36" s="150"/>
      <c r="K36" s="150"/>
    </row>
  </sheetData>
  <mergeCells count="38">
    <mergeCell ref="B1:F1"/>
    <mergeCell ref="G1:K1"/>
    <mergeCell ref="B2:F4"/>
    <mergeCell ref="G2:K4"/>
    <mergeCell ref="B6:F6"/>
    <mergeCell ref="G6:K6"/>
    <mergeCell ref="B7:F8"/>
    <mergeCell ref="G7:K8"/>
    <mergeCell ref="B9:F9"/>
    <mergeCell ref="G9:K9"/>
    <mergeCell ref="B10:F11"/>
    <mergeCell ref="G10:K11"/>
    <mergeCell ref="B12:F12"/>
    <mergeCell ref="G12:K12"/>
    <mergeCell ref="B13:F14"/>
    <mergeCell ref="G13:K14"/>
    <mergeCell ref="B15:F15"/>
    <mergeCell ref="G15:K15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26:F26"/>
    <mergeCell ref="G26:K26"/>
    <mergeCell ref="B27:F28"/>
    <mergeCell ref="G27:K28"/>
    <mergeCell ref="B29:K29"/>
    <mergeCell ref="B30:F31"/>
    <mergeCell ref="G30:K31"/>
    <mergeCell ref="B32:K32"/>
    <mergeCell ref="B33:K3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2020-01-26T09:00:41Z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