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730" windowHeight="9735"/>
  </bookViews>
  <sheets>
    <sheet name="BD ARTICLES" sheetId="2" r:id="rId1"/>
    <sheet name="JOURNAL STOCKS" sheetId="1" r:id="rId2"/>
    <sheet name="ETAT DES STOCKS " sheetId="4" r:id="rId3"/>
  </sheets>
  <definedNames>
    <definedName name="_xlnm.Print_Area" localSheetId="0">'BD ARTICLES'!$A$1:$E$155</definedName>
    <definedName name="_xlnm.Print_Area" localSheetId="2">'ETAT DES STOCKS '!$A$5:$J$155</definedName>
    <definedName name="_xlnm.Print_Area" localSheetId="1">'JOURNAL STOCKS'!$A$1:$H$200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72" i="4" l="1"/>
  <c r="D971" i="4"/>
  <c r="D741" i="4"/>
  <c r="D552" i="4"/>
  <c r="D389" i="4"/>
  <c r="D175" i="4"/>
  <c r="D167" i="4"/>
  <c r="D98" i="4"/>
  <c r="D55" i="4"/>
  <c r="B12" i="1" l="1"/>
  <c r="B13" i="1"/>
  <c r="B14" i="1"/>
  <c r="B15" i="1"/>
  <c r="J9" i="1" l="1"/>
  <c r="I8" i="1"/>
  <c r="B9" i="1"/>
  <c r="B10" i="1"/>
  <c r="B11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8" i="1"/>
  <c r="H7" i="4" l="1"/>
  <c r="P5" i="4"/>
  <c r="C211" i="4" l="1"/>
  <c r="C233" i="4"/>
  <c r="C253" i="4"/>
  <c r="C257" i="4"/>
  <c r="C259" i="4"/>
  <c r="C261" i="4"/>
  <c r="C263" i="4"/>
  <c r="C269" i="4"/>
  <c r="C273" i="4"/>
  <c r="C275" i="4"/>
  <c r="C277" i="4"/>
  <c r="C279" i="4"/>
  <c r="C281" i="4"/>
  <c r="C283" i="4"/>
  <c r="C293" i="4"/>
  <c r="C303" i="4"/>
  <c r="C307" i="4"/>
  <c r="C311" i="4"/>
  <c r="C313" i="4"/>
  <c r="C315" i="4"/>
  <c r="C339" i="4"/>
  <c r="C343" i="4"/>
  <c r="C347" i="4"/>
  <c r="C385" i="4"/>
  <c r="C387" i="4"/>
  <c r="C397" i="4"/>
  <c r="C399" i="4"/>
  <c r="C407" i="4"/>
  <c r="C417" i="4"/>
  <c r="C419" i="4"/>
  <c r="C429" i="4"/>
  <c r="C451" i="4"/>
  <c r="C495" i="4"/>
  <c r="C527" i="4"/>
  <c r="C529" i="4"/>
  <c r="C537" i="4"/>
  <c r="C539" i="4"/>
  <c r="C232" i="4"/>
  <c r="C234" i="4"/>
  <c r="C236" i="4"/>
  <c r="C252" i="4"/>
  <c r="C256" i="4"/>
  <c r="C258" i="4"/>
  <c r="C260" i="4"/>
  <c r="C262" i="4"/>
  <c r="C270" i="4"/>
  <c r="C272" i="4"/>
  <c r="C274" i="4"/>
  <c r="C278" i="4"/>
  <c r="C282" i="4"/>
  <c r="C284" i="4"/>
  <c r="C292" i="4"/>
  <c r="C294" i="4"/>
  <c r="C296" i="4"/>
  <c r="C304" i="4"/>
  <c r="C312" i="4"/>
  <c r="C314" i="4"/>
  <c r="C316" i="4"/>
  <c r="C384" i="4"/>
  <c r="C388" i="4"/>
  <c r="C390" i="4"/>
  <c r="C398" i="4"/>
  <c r="C400" i="4"/>
  <c r="C406" i="4"/>
  <c r="C408" i="4"/>
  <c r="C426" i="4"/>
  <c r="C430" i="4"/>
  <c r="C438" i="4"/>
  <c r="C442" i="4"/>
  <c r="C444" i="4"/>
  <c r="C460" i="4"/>
  <c r="C464" i="4"/>
  <c r="C480" i="4"/>
  <c r="C494" i="4"/>
  <c r="C496" i="4"/>
  <c r="C524" i="4"/>
  <c r="C530" i="4"/>
  <c r="C556" i="4"/>
  <c r="C558" i="4"/>
  <c r="C560" i="4"/>
  <c r="C572" i="4"/>
  <c r="C574" i="4"/>
  <c r="C576" i="4"/>
  <c r="C578" i="4"/>
  <c r="C580" i="4"/>
  <c r="C582" i="4"/>
  <c r="C602" i="4"/>
  <c r="C610" i="4"/>
  <c r="C620" i="4"/>
  <c r="C555" i="4"/>
  <c r="C559" i="4"/>
  <c r="C561" i="4"/>
  <c r="C575" i="4"/>
  <c r="C579" i="4"/>
  <c r="C605" i="4"/>
  <c r="C613" i="4"/>
  <c r="C625" i="4"/>
  <c r="C645" i="4"/>
  <c r="C649" i="4"/>
  <c r="C661" i="4"/>
  <c r="C671" i="4"/>
  <c r="C673" i="4"/>
  <c r="C687" i="4"/>
  <c r="C693" i="4"/>
  <c r="C707" i="4"/>
  <c r="C709" i="4"/>
  <c r="C713" i="4"/>
  <c r="C717" i="4"/>
  <c r="C747" i="4"/>
  <c r="C753" i="4"/>
  <c r="C755" i="4"/>
  <c r="C761" i="4"/>
  <c r="C763" i="4"/>
  <c r="C779" i="4"/>
  <c r="C785" i="4"/>
  <c r="C847" i="4"/>
  <c r="C849" i="4"/>
  <c r="C851" i="4"/>
  <c r="C859" i="4"/>
  <c r="C861" i="4"/>
  <c r="C877" i="4"/>
  <c r="C881" i="4"/>
  <c r="C885" i="4"/>
  <c r="C889" i="4"/>
  <c r="C901" i="4"/>
  <c r="C907" i="4"/>
  <c r="C909" i="4"/>
  <c r="C913" i="4"/>
  <c r="C923" i="4"/>
  <c r="C929" i="4"/>
  <c r="C935" i="4"/>
  <c r="C937" i="4"/>
  <c r="C947" i="4"/>
  <c r="C951" i="4"/>
  <c r="C953" i="4"/>
  <c r="C955" i="4"/>
  <c r="C957" i="4"/>
  <c r="C959" i="4"/>
  <c r="C977" i="4"/>
  <c r="C979" i="4"/>
  <c r="C632" i="4"/>
  <c r="C634" i="4"/>
  <c r="C652" i="4"/>
  <c r="C656" i="4"/>
  <c r="C672" i="4"/>
  <c r="C680" i="4"/>
  <c r="C684" i="4"/>
  <c r="C686" i="4"/>
  <c r="C688" i="4"/>
  <c r="C692" i="4"/>
  <c r="C708" i="4"/>
  <c r="C724" i="4"/>
  <c r="C752" i="4"/>
  <c r="C754" i="4"/>
  <c r="C756" i="4"/>
  <c r="C778" i="4"/>
  <c r="C782" i="4"/>
  <c r="C784" i="4"/>
  <c r="C788" i="4"/>
  <c r="C816" i="4"/>
  <c r="C832" i="4"/>
  <c r="C836" i="4"/>
  <c r="C838" i="4"/>
  <c r="C840" i="4"/>
  <c r="C842" i="4"/>
  <c r="C846" i="4"/>
  <c r="C850" i="4"/>
  <c r="C860" i="4"/>
  <c r="C866" i="4"/>
  <c r="C882" i="4"/>
  <c r="C888" i="4"/>
  <c r="C900" i="4"/>
  <c r="C912" i="4"/>
  <c r="C916" i="4"/>
  <c r="C920" i="4"/>
  <c r="C922" i="4"/>
  <c r="C926" i="4"/>
  <c r="C930" i="4"/>
  <c r="C932" i="4"/>
  <c r="C934" i="4"/>
  <c r="C936" i="4"/>
  <c r="C946" i="4"/>
  <c r="C950" i="4"/>
  <c r="C954" i="4"/>
  <c r="C956" i="4"/>
  <c r="C960" i="4"/>
  <c r="C962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C217" i="4" s="1"/>
  <c r="G218" i="4"/>
  <c r="G219" i="4"/>
  <c r="G220" i="4"/>
  <c r="G221" i="4"/>
  <c r="C221" i="4" s="1"/>
  <c r="G222" i="4"/>
  <c r="G223" i="4"/>
  <c r="C223" i="4" s="1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C254" i="4" s="1"/>
  <c r="G255" i="4"/>
  <c r="C255" i="4" s="1"/>
  <c r="G256" i="4"/>
  <c r="G257" i="4"/>
  <c r="G258" i="4"/>
  <c r="G259" i="4"/>
  <c r="G260" i="4"/>
  <c r="G261" i="4"/>
  <c r="G262" i="4"/>
  <c r="G263" i="4"/>
  <c r="G264" i="4"/>
  <c r="G265" i="4"/>
  <c r="C265" i="4" s="1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C301" i="4" s="1"/>
  <c r="G302" i="4"/>
  <c r="G303" i="4"/>
  <c r="G304" i="4"/>
  <c r="G305" i="4"/>
  <c r="G306" i="4"/>
  <c r="G307" i="4"/>
  <c r="G308" i="4"/>
  <c r="G309" i="4"/>
  <c r="C309" i="4" s="1"/>
  <c r="G310" i="4"/>
  <c r="G311" i="4"/>
  <c r="G312" i="4"/>
  <c r="G313" i="4"/>
  <c r="G314" i="4"/>
  <c r="G315" i="4"/>
  <c r="G316" i="4"/>
  <c r="G317" i="4"/>
  <c r="G318" i="4"/>
  <c r="G319" i="4"/>
  <c r="G320" i="4"/>
  <c r="G321" i="4"/>
  <c r="C321" i="4" s="1"/>
  <c r="G322" i="4"/>
  <c r="G323" i="4"/>
  <c r="G324" i="4"/>
  <c r="G325" i="4"/>
  <c r="G326" i="4"/>
  <c r="C326" i="4" s="1"/>
  <c r="G327" i="4"/>
  <c r="G328" i="4"/>
  <c r="G329" i="4"/>
  <c r="G330" i="4"/>
  <c r="G331" i="4"/>
  <c r="G332" i="4"/>
  <c r="G333" i="4"/>
  <c r="C333" i="4" s="1"/>
  <c r="G334" i="4"/>
  <c r="C334" i="4" s="1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C351" i="4" s="1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C422" i="4" s="1"/>
  <c r="G423" i="4"/>
  <c r="C423" i="4" s="1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C533" i="4" s="1"/>
  <c r="G534" i="4"/>
  <c r="G535" i="4"/>
  <c r="G536" i="4"/>
  <c r="G537" i="4"/>
  <c r="G538" i="4"/>
  <c r="G539" i="4"/>
  <c r="G540" i="4"/>
  <c r="G541" i="4"/>
  <c r="G542" i="4"/>
  <c r="G543" i="4"/>
  <c r="G544" i="4"/>
  <c r="G545" i="4"/>
  <c r="C545" i="4" s="1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C597" i="4" s="1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C657" i="4" s="1"/>
  <c r="G658" i="4"/>
  <c r="G659" i="4"/>
  <c r="G660" i="4"/>
  <c r="G661" i="4"/>
  <c r="G662" i="4"/>
  <c r="G663" i="4"/>
  <c r="G664" i="4"/>
  <c r="G665" i="4"/>
  <c r="G666" i="4"/>
  <c r="G667" i="4"/>
  <c r="G668" i="4"/>
  <c r="G669" i="4"/>
  <c r="C669" i="4" s="1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C695" i="4" s="1"/>
  <c r="G696" i="4"/>
  <c r="G697" i="4"/>
  <c r="C697" i="4" s="1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C727" i="4" s="1"/>
  <c r="G728" i="4"/>
  <c r="G729" i="4"/>
  <c r="C729" i="4" s="1"/>
  <c r="G730" i="4"/>
  <c r="G731" i="4"/>
  <c r="G732" i="4"/>
  <c r="G733" i="4"/>
  <c r="G734" i="4"/>
  <c r="C734" i="4" s="1"/>
  <c r="G735" i="4"/>
  <c r="C735" i="4" s="1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C965" i="4" s="1"/>
  <c r="G966" i="4"/>
  <c r="G967" i="4"/>
  <c r="C967" i="4" s="1"/>
  <c r="G968" i="4"/>
  <c r="G969" i="4"/>
  <c r="G970" i="4"/>
  <c r="G971" i="4"/>
  <c r="G972" i="4"/>
  <c r="G973" i="4"/>
  <c r="G974" i="4"/>
  <c r="G975" i="4"/>
  <c r="G976" i="4"/>
  <c r="G977" i="4"/>
  <c r="G978" i="4"/>
  <c r="G979" i="4"/>
  <c r="J8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G199" i="4"/>
  <c r="E200" i="1"/>
  <c r="C205" i="4" l="1"/>
  <c r="C179" i="4"/>
  <c r="C209" i="4"/>
  <c r="C172" i="4"/>
  <c r="C213" i="4"/>
  <c r="C214" i="4"/>
  <c r="C231" i="4"/>
  <c r="C215" i="4"/>
  <c r="C183" i="4"/>
  <c r="C731" i="4"/>
  <c r="C715" i="4"/>
  <c r="C643" i="4"/>
  <c r="C595" i="4"/>
  <c r="C547" i="4"/>
  <c r="C363" i="4"/>
  <c r="C267" i="4"/>
  <c r="C203" i="4"/>
  <c r="C914" i="4"/>
  <c r="C730" i="4"/>
  <c r="C698" i="4"/>
  <c r="C322" i="4"/>
  <c r="C298" i="4"/>
  <c r="C266" i="4"/>
  <c r="C242" i="4"/>
  <c r="C226" i="4"/>
  <c r="C218" i="4"/>
  <c r="C968" i="4"/>
  <c r="C728" i="4"/>
  <c r="C424" i="4"/>
  <c r="C368" i="4"/>
  <c r="C352" i="4"/>
  <c r="C280" i="4"/>
  <c r="F7" i="4"/>
  <c r="C660" i="4"/>
  <c r="C332" i="4"/>
  <c r="C324" i="4"/>
  <c r="C268" i="4"/>
  <c r="C220" i="4"/>
  <c r="I616" i="4"/>
  <c r="I911" i="4"/>
  <c r="I967" i="4"/>
  <c r="I951" i="4"/>
  <c r="I927" i="4"/>
  <c r="I903" i="4"/>
  <c r="I895" i="4"/>
  <c r="I887" i="4"/>
  <c r="I879" i="4"/>
  <c r="I871" i="4"/>
  <c r="I863" i="4"/>
  <c r="I855" i="4"/>
  <c r="I847" i="4"/>
  <c r="I839" i="4"/>
  <c r="I831" i="4"/>
  <c r="I823" i="4"/>
  <c r="I815" i="4"/>
  <c r="I807" i="4"/>
  <c r="I799" i="4"/>
  <c r="I791" i="4"/>
  <c r="I783" i="4"/>
  <c r="I775" i="4"/>
  <c r="I767" i="4"/>
  <c r="I759" i="4"/>
  <c r="I751" i="4"/>
  <c r="I743" i="4"/>
  <c r="I735" i="4"/>
  <c r="I727" i="4"/>
  <c r="I719" i="4"/>
  <c r="I711" i="4"/>
  <c r="I703" i="4"/>
  <c r="I695" i="4"/>
  <c r="I687" i="4"/>
  <c r="I672" i="4"/>
  <c r="I656" i="4"/>
  <c r="I640" i="4"/>
  <c r="I624" i="4"/>
  <c r="I975" i="4"/>
  <c r="I959" i="4"/>
  <c r="I943" i="4"/>
  <c r="I935" i="4"/>
  <c r="I919" i="4"/>
  <c r="I979" i="4"/>
  <c r="I971" i="4"/>
  <c r="I963" i="4"/>
  <c r="I955" i="4"/>
  <c r="I947" i="4"/>
  <c r="I939" i="4"/>
  <c r="I931" i="4"/>
  <c r="I923" i="4"/>
  <c r="I915" i="4"/>
  <c r="I907" i="4"/>
  <c r="I899" i="4"/>
  <c r="I891" i="4"/>
  <c r="I883" i="4"/>
  <c r="I875" i="4"/>
  <c r="I867" i="4"/>
  <c r="I859" i="4"/>
  <c r="I851" i="4"/>
  <c r="I843" i="4"/>
  <c r="I835" i="4"/>
  <c r="I827" i="4"/>
  <c r="I819" i="4"/>
  <c r="I811" i="4"/>
  <c r="I803" i="4"/>
  <c r="I795" i="4"/>
  <c r="I787" i="4"/>
  <c r="I779" i="4"/>
  <c r="I771" i="4"/>
  <c r="I763" i="4"/>
  <c r="I755" i="4"/>
  <c r="I747" i="4"/>
  <c r="I739" i="4"/>
  <c r="I731" i="4"/>
  <c r="I723" i="4"/>
  <c r="I715" i="4"/>
  <c r="I707" i="4"/>
  <c r="I699" i="4"/>
  <c r="I691" i="4"/>
  <c r="I680" i="4"/>
  <c r="I664" i="4"/>
  <c r="I648" i="4"/>
  <c r="I632" i="4"/>
  <c r="I201" i="4"/>
  <c r="I211" i="4"/>
  <c r="I219" i="4"/>
  <c r="I220" i="4"/>
  <c r="I221" i="4"/>
  <c r="I229" i="4"/>
  <c r="I239" i="4"/>
  <c r="I247" i="4"/>
  <c r="I257" i="4"/>
  <c r="I265" i="4"/>
  <c r="I275" i="4"/>
  <c r="I283" i="4"/>
  <c r="I284" i="4"/>
  <c r="I285" i="4"/>
  <c r="I293" i="4"/>
  <c r="I303" i="4"/>
  <c r="I311" i="4"/>
  <c r="I321" i="4"/>
  <c r="I329" i="4"/>
  <c r="I339" i="4"/>
  <c r="I347" i="4"/>
  <c r="I348" i="4"/>
  <c r="I349" i="4"/>
  <c r="I357" i="4"/>
  <c r="I367" i="4"/>
  <c r="I375" i="4"/>
  <c r="I385" i="4"/>
  <c r="I393" i="4"/>
  <c r="I403" i="4"/>
  <c r="I411" i="4"/>
  <c r="I412" i="4"/>
  <c r="I413" i="4"/>
  <c r="I421" i="4"/>
  <c r="I431" i="4"/>
  <c r="I439" i="4"/>
  <c r="I447" i="4"/>
  <c r="I455" i="4"/>
  <c r="I463" i="4"/>
  <c r="I471" i="4"/>
  <c r="I479" i="4"/>
  <c r="I487" i="4"/>
  <c r="I495" i="4"/>
  <c r="I503" i="4"/>
  <c r="I511" i="4"/>
  <c r="I519" i="4"/>
  <c r="I527" i="4"/>
  <c r="I532" i="4"/>
  <c r="I536" i="4"/>
  <c r="I540" i="4"/>
  <c r="I544" i="4"/>
  <c r="I548" i="4"/>
  <c r="I552" i="4"/>
  <c r="I556" i="4"/>
  <c r="I560" i="4"/>
  <c r="I564" i="4"/>
  <c r="I568" i="4"/>
  <c r="I572" i="4"/>
  <c r="I576" i="4"/>
  <c r="I580" i="4"/>
  <c r="I584" i="4"/>
  <c r="I588" i="4"/>
  <c r="I592" i="4"/>
  <c r="I596" i="4"/>
  <c r="I600" i="4"/>
  <c r="I604" i="4"/>
  <c r="I608" i="4"/>
  <c r="I612" i="4"/>
  <c r="I977" i="4"/>
  <c r="I973" i="4"/>
  <c r="I969" i="4"/>
  <c r="I965" i="4"/>
  <c r="I961" i="4"/>
  <c r="I957" i="4"/>
  <c r="I953" i="4"/>
  <c r="I949" i="4"/>
  <c r="I945" i="4"/>
  <c r="I941" i="4"/>
  <c r="I937" i="4"/>
  <c r="I933" i="4"/>
  <c r="I929" i="4"/>
  <c r="I925" i="4"/>
  <c r="I921" i="4"/>
  <c r="I917" i="4"/>
  <c r="I913" i="4"/>
  <c r="I909" i="4"/>
  <c r="I905" i="4"/>
  <c r="I901" i="4"/>
  <c r="I897" i="4"/>
  <c r="I893" i="4"/>
  <c r="I889" i="4"/>
  <c r="I885" i="4"/>
  <c r="I881" i="4"/>
  <c r="I877" i="4"/>
  <c r="I873" i="4"/>
  <c r="I869" i="4"/>
  <c r="I865" i="4"/>
  <c r="I861" i="4"/>
  <c r="I857" i="4"/>
  <c r="I853" i="4"/>
  <c r="I849" i="4"/>
  <c r="I845" i="4"/>
  <c r="I841" i="4"/>
  <c r="I837" i="4"/>
  <c r="I833" i="4"/>
  <c r="I829" i="4"/>
  <c r="I825" i="4"/>
  <c r="I821" i="4"/>
  <c r="I817" i="4"/>
  <c r="I813" i="4"/>
  <c r="I809" i="4"/>
  <c r="I805" i="4"/>
  <c r="I801" i="4"/>
  <c r="I797" i="4"/>
  <c r="I793" i="4"/>
  <c r="I789" i="4"/>
  <c r="I785" i="4"/>
  <c r="I781" i="4"/>
  <c r="I777" i="4"/>
  <c r="I773" i="4"/>
  <c r="I769" i="4"/>
  <c r="I765" i="4"/>
  <c r="I761" i="4"/>
  <c r="I757" i="4"/>
  <c r="I753" i="4"/>
  <c r="I749" i="4"/>
  <c r="I745" i="4"/>
  <c r="I741" i="4"/>
  <c r="I737" i="4"/>
  <c r="I733" i="4"/>
  <c r="I729" i="4"/>
  <c r="I725" i="4"/>
  <c r="I721" i="4"/>
  <c r="I717" i="4"/>
  <c r="I713" i="4"/>
  <c r="I709" i="4"/>
  <c r="I705" i="4"/>
  <c r="I701" i="4"/>
  <c r="I697" i="4"/>
  <c r="I693" i="4"/>
  <c r="I689" i="4"/>
  <c r="I684" i="4"/>
  <c r="I676" i="4"/>
  <c r="I668" i="4"/>
  <c r="I660" i="4"/>
  <c r="I652" i="4"/>
  <c r="I644" i="4"/>
  <c r="I636" i="4"/>
  <c r="I628" i="4"/>
  <c r="I620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71" i="4"/>
  <c r="I95" i="4"/>
  <c r="I96" i="4"/>
  <c r="I97" i="4"/>
  <c r="I98" i="4"/>
  <c r="I99" i="4"/>
  <c r="I100" i="4"/>
  <c r="I101" i="4"/>
  <c r="I102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39" i="4"/>
  <c r="I135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2" i="4"/>
  <c r="I206" i="4"/>
  <c r="I208" i="4"/>
  <c r="I210" i="4"/>
  <c r="I212" i="4"/>
  <c r="I214" i="4"/>
  <c r="I216" i="4"/>
  <c r="I218" i="4"/>
  <c r="I222" i="4"/>
  <c r="I224" i="4"/>
  <c r="I226" i="4"/>
  <c r="I228" i="4"/>
  <c r="I230" i="4"/>
  <c r="I232" i="4"/>
  <c r="I234" i="4"/>
  <c r="I238" i="4"/>
  <c r="I240" i="4"/>
  <c r="I242" i="4"/>
  <c r="I244" i="4"/>
  <c r="I246" i="4"/>
  <c r="I248" i="4"/>
  <c r="I250" i="4"/>
  <c r="I254" i="4"/>
  <c r="I256" i="4"/>
  <c r="I258" i="4"/>
  <c r="I260" i="4"/>
  <c r="I262" i="4"/>
  <c r="I264" i="4"/>
  <c r="I266" i="4"/>
  <c r="I270" i="4"/>
  <c r="I272" i="4"/>
  <c r="I274" i="4"/>
  <c r="I276" i="4"/>
  <c r="I278" i="4"/>
  <c r="I280" i="4"/>
  <c r="I282" i="4"/>
  <c r="I286" i="4"/>
  <c r="I288" i="4"/>
  <c r="I290" i="4"/>
  <c r="I292" i="4"/>
  <c r="I294" i="4"/>
  <c r="I296" i="4"/>
  <c r="I298" i="4"/>
  <c r="I302" i="4"/>
  <c r="I304" i="4"/>
  <c r="I306" i="4"/>
  <c r="I308" i="4"/>
  <c r="I310" i="4"/>
  <c r="I312" i="4"/>
  <c r="I314" i="4"/>
  <c r="I318" i="4"/>
  <c r="I320" i="4"/>
  <c r="I322" i="4"/>
  <c r="I324" i="4"/>
  <c r="I326" i="4"/>
  <c r="I328" i="4"/>
  <c r="I330" i="4"/>
  <c r="I334" i="4"/>
  <c r="I336" i="4"/>
  <c r="I338" i="4"/>
  <c r="I340" i="4"/>
  <c r="I342" i="4"/>
  <c r="I344" i="4"/>
  <c r="I346" i="4"/>
  <c r="I350" i="4"/>
  <c r="I352" i="4"/>
  <c r="I354" i="4"/>
  <c r="I356" i="4"/>
  <c r="I358" i="4"/>
  <c r="I360" i="4"/>
  <c r="I362" i="4"/>
  <c r="I366" i="4"/>
  <c r="I368" i="4"/>
  <c r="I370" i="4"/>
  <c r="I372" i="4"/>
  <c r="I374" i="4"/>
  <c r="I376" i="4"/>
  <c r="I378" i="4"/>
  <c r="I382" i="4"/>
  <c r="I384" i="4"/>
  <c r="I386" i="4"/>
  <c r="I388" i="4"/>
  <c r="I390" i="4"/>
  <c r="I392" i="4"/>
  <c r="I394" i="4"/>
  <c r="I398" i="4"/>
  <c r="I400" i="4"/>
  <c r="I402" i="4"/>
  <c r="I404" i="4"/>
  <c r="I406" i="4"/>
  <c r="I408" i="4"/>
  <c r="I410" i="4"/>
  <c r="I414" i="4"/>
  <c r="I416" i="4"/>
  <c r="I418" i="4"/>
  <c r="I420" i="4"/>
  <c r="I422" i="4"/>
  <c r="I424" i="4"/>
  <c r="I426" i="4"/>
  <c r="I430" i="4"/>
  <c r="I432" i="4"/>
  <c r="I434" i="4"/>
  <c r="I436" i="4"/>
  <c r="I438" i="4"/>
  <c r="I440" i="4"/>
  <c r="I442" i="4"/>
  <c r="I444" i="4"/>
  <c r="I446" i="4"/>
  <c r="I448" i="4"/>
  <c r="I450" i="4"/>
  <c r="I452" i="4"/>
  <c r="I454" i="4"/>
  <c r="I456" i="4"/>
  <c r="I458" i="4"/>
  <c r="I460" i="4"/>
  <c r="I462" i="4"/>
  <c r="I464" i="4"/>
  <c r="I466" i="4"/>
  <c r="I468" i="4"/>
  <c r="I470" i="4"/>
  <c r="I472" i="4"/>
  <c r="I474" i="4"/>
  <c r="I476" i="4"/>
  <c r="I478" i="4"/>
  <c r="I480" i="4"/>
  <c r="I482" i="4"/>
  <c r="I484" i="4"/>
  <c r="I486" i="4"/>
  <c r="I488" i="4"/>
  <c r="I490" i="4"/>
  <c r="I492" i="4"/>
  <c r="I494" i="4"/>
  <c r="I496" i="4"/>
  <c r="I498" i="4"/>
  <c r="I500" i="4"/>
  <c r="I502" i="4"/>
  <c r="I504" i="4"/>
  <c r="I506" i="4"/>
  <c r="I508" i="4"/>
  <c r="I510" i="4"/>
  <c r="I512" i="4"/>
  <c r="I514" i="4"/>
  <c r="I516" i="4"/>
  <c r="I518" i="4"/>
  <c r="I520" i="4"/>
  <c r="I522" i="4"/>
  <c r="I524" i="4"/>
  <c r="I526" i="4"/>
  <c r="I528" i="4"/>
  <c r="I167" i="4"/>
  <c r="I203" i="4"/>
  <c r="I204" i="4"/>
  <c r="I205" i="4"/>
  <c r="I209" i="4"/>
  <c r="I213" i="4"/>
  <c r="I217" i="4"/>
  <c r="I223" i="4"/>
  <c r="I227" i="4"/>
  <c r="I231" i="4"/>
  <c r="I235" i="4"/>
  <c r="I236" i="4"/>
  <c r="I237" i="4"/>
  <c r="I241" i="4"/>
  <c r="I245" i="4"/>
  <c r="I249" i="4"/>
  <c r="I255" i="4"/>
  <c r="I259" i="4"/>
  <c r="I263" i="4"/>
  <c r="I267" i="4"/>
  <c r="I268" i="4"/>
  <c r="I269" i="4"/>
  <c r="I273" i="4"/>
  <c r="I277" i="4"/>
  <c r="I281" i="4"/>
  <c r="I287" i="4"/>
  <c r="I291" i="4"/>
  <c r="I295" i="4"/>
  <c r="I299" i="4"/>
  <c r="I300" i="4"/>
  <c r="I301" i="4"/>
  <c r="I305" i="4"/>
  <c r="I309" i="4"/>
  <c r="I313" i="4"/>
  <c r="I319" i="4"/>
  <c r="I323" i="4"/>
  <c r="I327" i="4"/>
  <c r="I331" i="4"/>
  <c r="I332" i="4"/>
  <c r="I333" i="4"/>
  <c r="I337" i="4"/>
  <c r="I341" i="4"/>
  <c r="I345" i="4"/>
  <c r="I351" i="4"/>
  <c r="I355" i="4"/>
  <c r="I359" i="4"/>
  <c r="I363" i="4"/>
  <c r="I364" i="4"/>
  <c r="I365" i="4"/>
  <c r="I369" i="4"/>
  <c r="I373" i="4"/>
  <c r="I377" i="4"/>
  <c r="I383" i="4"/>
  <c r="I387" i="4"/>
  <c r="I391" i="4"/>
  <c r="I395" i="4"/>
  <c r="I396" i="4"/>
  <c r="I397" i="4"/>
  <c r="I401" i="4"/>
  <c r="I405" i="4"/>
  <c r="I409" i="4"/>
  <c r="I415" i="4"/>
  <c r="I419" i="4"/>
  <c r="I423" i="4"/>
  <c r="I427" i="4"/>
  <c r="I428" i="4"/>
  <c r="I429" i="4"/>
  <c r="I433" i="4"/>
  <c r="I437" i="4"/>
  <c r="I441" i="4"/>
  <c r="I445" i="4"/>
  <c r="I449" i="4"/>
  <c r="I453" i="4"/>
  <c r="I457" i="4"/>
  <c r="I461" i="4"/>
  <c r="I465" i="4"/>
  <c r="I469" i="4"/>
  <c r="I473" i="4"/>
  <c r="I477" i="4"/>
  <c r="I481" i="4"/>
  <c r="I485" i="4"/>
  <c r="I489" i="4"/>
  <c r="I493" i="4"/>
  <c r="I497" i="4"/>
  <c r="I501" i="4"/>
  <c r="I505" i="4"/>
  <c r="I509" i="4"/>
  <c r="I513" i="4"/>
  <c r="I517" i="4"/>
  <c r="I521" i="4"/>
  <c r="I525" i="4"/>
  <c r="I529" i="4"/>
  <c r="I531" i="4"/>
  <c r="I533" i="4"/>
  <c r="I535" i="4"/>
  <c r="I537" i="4"/>
  <c r="I539" i="4"/>
  <c r="I541" i="4"/>
  <c r="I543" i="4"/>
  <c r="I545" i="4"/>
  <c r="I547" i="4"/>
  <c r="I549" i="4"/>
  <c r="I551" i="4"/>
  <c r="I553" i="4"/>
  <c r="I555" i="4"/>
  <c r="I557" i="4"/>
  <c r="I559" i="4"/>
  <c r="I561" i="4"/>
  <c r="I563" i="4"/>
  <c r="I565" i="4"/>
  <c r="I567" i="4"/>
  <c r="I569" i="4"/>
  <c r="I571" i="4"/>
  <c r="I573" i="4"/>
  <c r="I575" i="4"/>
  <c r="I577" i="4"/>
  <c r="I579" i="4"/>
  <c r="I581" i="4"/>
  <c r="I583" i="4"/>
  <c r="I585" i="4"/>
  <c r="I587" i="4"/>
  <c r="I589" i="4"/>
  <c r="I591" i="4"/>
  <c r="I593" i="4"/>
  <c r="I595" i="4"/>
  <c r="I597" i="4"/>
  <c r="I599" i="4"/>
  <c r="I601" i="4"/>
  <c r="I603" i="4"/>
  <c r="I605" i="4"/>
  <c r="I607" i="4"/>
  <c r="I609" i="4"/>
  <c r="I611" i="4"/>
  <c r="I613" i="4"/>
  <c r="I615" i="4"/>
  <c r="I617" i="4"/>
  <c r="I619" i="4"/>
  <c r="I621" i="4"/>
  <c r="I623" i="4"/>
  <c r="I625" i="4"/>
  <c r="I627" i="4"/>
  <c r="I629" i="4"/>
  <c r="I631" i="4"/>
  <c r="I633" i="4"/>
  <c r="I635" i="4"/>
  <c r="I637" i="4"/>
  <c r="I639" i="4"/>
  <c r="I641" i="4"/>
  <c r="I643" i="4"/>
  <c r="I645" i="4"/>
  <c r="I647" i="4"/>
  <c r="I649" i="4"/>
  <c r="I651" i="4"/>
  <c r="I653" i="4"/>
  <c r="I655" i="4"/>
  <c r="I657" i="4"/>
  <c r="I659" i="4"/>
  <c r="I661" i="4"/>
  <c r="I663" i="4"/>
  <c r="I665" i="4"/>
  <c r="I667" i="4"/>
  <c r="I669" i="4"/>
  <c r="I671" i="4"/>
  <c r="I673" i="4"/>
  <c r="I675" i="4"/>
  <c r="I677" i="4"/>
  <c r="I679" i="4"/>
  <c r="I681" i="4"/>
  <c r="I683" i="4"/>
  <c r="I685" i="4"/>
  <c r="I7" i="4"/>
  <c r="I978" i="4"/>
  <c r="I976" i="4"/>
  <c r="I974" i="4"/>
  <c r="I972" i="4"/>
  <c r="I970" i="4"/>
  <c r="I968" i="4"/>
  <c r="I966" i="4"/>
  <c r="I964" i="4"/>
  <c r="I962" i="4"/>
  <c r="I960" i="4"/>
  <c r="I958" i="4"/>
  <c r="I956" i="4"/>
  <c r="I954" i="4"/>
  <c r="I952" i="4"/>
  <c r="I950" i="4"/>
  <c r="I948" i="4"/>
  <c r="I946" i="4"/>
  <c r="I944" i="4"/>
  <c r="I942" i="4"/>
  <c r="I940" i="4"/>
  <c r="I938" i="4"/>
  <c r="I936" i="4"/>
  <c r="I934" i="4"/>
  <c r="I932" i="4"/>
  <c r="I930" i="4"/>
  <c r="I928" i="4"/>
  <c r="I926" i="4"/>
  <c r="I924" i="4"/>
  <c r="I922" i="4"/>
  <c r="I920" i="4"/>
  <c r="I918" i="4"/>
  <c r="I916" i="4"/>
  <c r="I914" i="4"/>
  <c r="I912" i="4"/>
  <c r="I910" i="4"/>
  <c r="I908" i="4"/>
  <c r="I906" i="4"/>
  <c r="I904" i="4"/>
  <c r="I902" i="4"/>
  <c r="I900" i="4"/>
  <c r="I898" i="4"/>
  <c r="I896" i="4"/>
  <c r="I894" i="4"/>
  <c r="I892" i="4"/>
  <c r="I890" i="4"/>
  <c r="I888" i="4"/>
  <c r="I886" i="4"/>
  <c r="I884" i="4"/>
  <c r="I882" i="4"/>
  <c r="I880" i="4"/>
  <c r="I878" i="4"/>
  <c r="I876" i="4"/>
  <c r="I874" i="4"/>
  <c r="I872" i="4"/>
  <c r="I870" i="4"/>
  <c r="I868" i="4"/>
  <c r="I866" i="4"/>
  <c r="I864" i="4"/>
  <c r="I862" i="4"/>
  <c r="I860" i="4"/>
  <c r="I858" i="4"/>
  <c r="I856" i="4"/>
  <c r="I854" i="4"/>
  <c r="I852" i="4"/>
  <c r="I850" i="4"/>
  <c r="I848" i="4"/>
  <c r="I846" i="4"/>
  <c r="I844" i="4"/>
  <c r="I842" i="4"/>
  <c r="I840" i="4"/>
  <c r="I838" i="4"/>
  <c r="I836" i="4"/>
  <c r="I834" i="4"/>
  <c r="I832" i="4"/>
  <c r="I830" i="4"/>
  <c r="I828" i="4"/>
  <c r="I826" i="4"/>
  <c r="I824" i="4"/>
  <c r="I822" i="4"/>
  <c r="I820" i="4"/>
  <c r="I818" i="4"/>
  <c r="I816" i="4"/>
  <c r="I814" i="4"/>
  <c r="I812" i="4"/>
  <c r="I810" i="4"/>
  <c r="I808" i="4"/>
  <c r="I806" i="4"/>
  <c r="I804" i="4"/>
  <c r="I802" i="4"/>
  <c r="I800" i="4"/>
  <c r="I798" i="4"/>
  <c r="I796" i="4"/>
  <c r="I794" i="4"/>
  <c r="I792" i="4"/>
  <c r="I790" i="4"/>
  <c r="I788" i="4"/>
  <c r="I786" i="4"/>
  <c r="I784" i="4"/>
  <c r="I782" i="4"/>
  <c r="I780" i="4"/>
  <c r="I778" i="4"/>
  <c r="I776" i="4"/>
  <c r="I774" i="4"/>
  <c r="I772" i="4"/>
  <c r="I770" i="4"/>
  <c r="I768" i="4"/>
  <c r="I766" i="4"/>
  <c r="I764" i="4"/>
  <c r="I762" i="4"/>
  <c r="I760" i="4"/>
  <c r="I758" i="4"/>
  <c r="I756" i="4"/>
  <c r="I754" i="4"/>
  <c r="I752" i="4"/>
  <c r="I750" i="4"/>
  <c r="I748" i="4"/>
  <c r="I746" i="4"/>
  <c r="I744" i="4"/>
  <c r="I742" i="4"/>
  <c r="I740" i="4"/>
  <c r="I738" i="4"/>
  <c r="I736" i="4"/>
  <c r="I734" i="4"/>
  <c r="I732" i="4"/>
  <c r="I730" i="4"/>
  <c r="I728" i="4"/>
  <c r="I726" i="4"/>
  <c r="I724" i="4"/>
  <c r="I722" i="4"/>
  <c r="I720" i="4"/>
  <c r="I718" i="4"/>
  <c r="I716" i="4"/>
  <c r="I714" i="4"/>
  <c r="I712" i="4"/>
  <c r="I710" i="4"/>
  <c r="I708" i="4"/>
  <c r="I706" i="4"/>
  <c r="I704" i="4"/>
  <c r="I702" i="4"/>
  <c r="I700" i="4"/>
  <c r="I698" i="4"/>
  <c r="I696" i="4"/>
  <c r="I694" i="4"/>
  <c r="I692" i="4"/>
  <c r="I690" i="4"/>
  <c r="I688" i="4"/>
  <c r="I686" i="4"/>
  <c r="I682" i="4"/>
  <c r="I678" i="4"/>
  <c r="I674" i="4"/>
  <c r="I670" i="4"/>
  <c r="I666" i="4"/>
  <c r="I662" i="4"/>
  <c r="I658" i="4"/>
  <c r="I654" i="4"/>
  <c r="I650" i="4"/>
  <c r="I646" i="4"/>
  <c r="I642" i="4"/>
  <c r="I638" i="4"/>
  <c r="I634" i="4"/>
  <c r="I630" i="4"/>
  <c r="I626" i="4"/>
  <c r="I622" i="4"/>
  <c r="I618" i="4"/>
  <c r="I614" i="4"/>
  <c r="I610" i="4"/>
  <c r="I606" i="4"/>
  <c r="I602" i="4"/>
  <c r="I598" i="4"/>
  <c r="I594" i="4"/>
  <c r="I590" i="4"/>
  <c r="I586" i="4"/>
  <c r="I582" i="4"/>
  <c r="I578" i="4"/>
  <c r="I574" i="4"/>
  <c r="I570" i="4"/>
  <c r="I566" i="4"/>
  <c r="I562" i="4"/>
  <c r="I558" i="4"/>
  <c r="I554" i="4"/>
  <c r="I550" i="4"/>
  <c r="I546" i="4"/>
  <c r="I542" i="4"/>
  <c r="I538" i="4"/>
  <c r="I534" i="4"/>
  <c r="I530" i="4"/>
  <c r="I523" i="4"/>
  <c r="I515" i="4"/>
  <c r="I507" i="4"/>
  <c r="I499" i="4"/>
  <c r="I491" i="4"/>
  <c r="I483" i="4"/>
  <c r="I475" i="4"/>
  <c r="I467" i="4"/>
  <c r="I459" i="4"/>
  <c r="I451" i="4"/>
  <c r="I443" i="4"/>
  <c r="I435" i="4"/>
  <c r="I425" i="4"/>
  <c r="I417" i="4"/>
  <c r="I407" i="4"/>
  <c r="I399" i="4"/>
  <c r="I389" i="4"/>
  <c r="I381" i="4"/>
  <c r="I380" i="4"/>
  <c r="I379" i="4"/>
  <c r="I371" i="4"/>
  <c r="I361" i="4"/>
  <c r="I353" i="4"/>
  <c r="I343" i="4"/>
  <c r="I335" i="4"/>
  <c r="I325" i="4"/>
  <c r="I317" i="4"/>
  <c r="I316" i="4"/>
  <c r="I315" i="4"/>
  <c r="I307" i="4"/>
  <c r="I297" i="4"/>
  <c r="I289" i="4"/>
  <c r="I279" i="4"/>
  <c r="I271" i="4"/>
  <c r="I261" i="4"/>
  <c r="I253" i="4"/>
  <c r="I252" i="4"/>
  <c r="I251" i="4"/>
  <c r="I243" i="4"/>
  <c r="I233" i="4"/>
  <c r="I225" i="4"/>
  <c r="I215" i="4"/>
  <c r="I207" i="4"/>
  <c r="I103" i="4"/>
  <c r="G149" i="4"/>
  <c r="G198" i="4"/>
  <c r="G196" i="4"/>
  <c r="C196" i="4" s="1"/>
  <c r="G194" i="4"/>
  <c r="C194" i="4" s="1"/>
  <c r="G192" i="4"/>
  <c r="G190" i="4"/>
  <c r="G186" i="4"/>
  <c r="C186" i="4" s="1"/>
  <c r="G184" i="4"/>
  <c r="G182" i="4"/>
  <c r="C182" i="4" s="1"/>
  <c r="G180" i="4"/>
  <c r="C180" i="4" s="1"/>
  <c r="G178" i="4"/>
  <c r="G176" i="4"/>
  <c r="G174" i="4"/>
  <c r="G172" i="4"/>
  <c r="G170" i="4"/>
  <c r="G168" i="4"/>
  <c r="C168" i="4" s="1"/>
  <c r="G167" i="4"/>
  <c r="G166" i="4"/>
  <c r="G164" i="4"/>
  <c r="C164" i="4" s="1"/>
  <c r="G162" i="4"/>
  <c r="G160" i="4"/>
  <c r="G158" i="4"/>
  <c r="G156" i="4"/>
  <c r="G154" i="4"/>
  <c r="G152" i="4"/>
  <c r="G151" i="4"/>
  <c r="G150" i="4"/>
  <c r="G148" i="4"/>
  <c r="G146" i="4"/>
  <c r="G144" i="4"/>
  <c r="G142" i="4"/>
  <c r="G140" i="4"/>
  <c r="G138" i="4"/>
  <c r="G136" i="4"/>
  <c r="G134" i="4"/>
  <c r="G132" i="4"/>
  <c r="G130" i="4"/>
  <c r="G128" i="4"/>
  <c r="G126" i="4"/>
  <c r="G124" i="4"/>
  <c r="G122" i="4"/>
  <c r="G120" i="4"/>
  <c r="G118" i="4"/>
  <c r="G116" i="4"/>
  <c r="G114" i="4"/>
  <c r="G112" i="4"/>
  <c r="G110" i="4"/>
  <c r="G108" i="4"/>
  <c r="G106" i="4"/>
  <c r="G104" i="4"/>
  <c r="G102" i="4"/>
  <c r="G100" i="4"/>
  <c r="G98" i="4"/>
  <c r="G96" i="4"/>
  <c r="G94" i="4"/>
  <c r="G92" i="4"/>
  <c r="G90" i="4"/>
  <c r="G88" i="4"/>
  <c r="G86" i="4"/>
  <c r="G84" i="4"/>
  <c r="G82" i="4"/>
  <c r="G80" i="4"/>
  <c r="G78" i="4"/>
  <c r="G76" i="4"/>
  <c r="G74" i="4"/>
  <c r="G72" i="4"/>
  <c r="G70" i="4"/>
  <c r="G68" i="4"/>
  <c r="G66" i="4"/>
  <c r="G64" i="4"/>
  <c r="G62" i="4"/>
  <c r="G60" i="4"/>
  <c r="G58" i="4"/>
  <c r="G56" i="4"/>
  <c r="G54" i="4"/>
  <c r="G52" i="4"/>
  <c r="G50" i="4"/>
  <c r="G48" i="4"/>
  <c r="G46" i="4"/>
  <c r="G44" i="4"/>
  <c r="G42" i="4"/>
  <c r="G40" i="4"/>
  <c r="G39" i="4"/>
  <c r="G38" i="4"/>
  <c r="G36" i="4"/>
  <c r="G147" i="4"/>
  <c r="G145" i="4"/>
  <c r="G143" i="4"/>
  <c r="G141" i="4"/>
  <c r="G139" i="4"/>
  <c r="G137" i="4"/>
  <c r="G135" i="4"/>
  <c r="G133" i="4"/>
  <c r="G131" i="4"/>
  <c r="G129" i="4"/>
  <c r="G127" i="4"/>
  <c r="G125" i="4"/>
  <c r="G123" i="4"/>
  <c r="G119" i="4"/>
  <c r="G103" i="4"/>
  <c r="G87" i="4"/>
  <c r="G71" i="4"/>
  <c r="G55" i="4"/>
  <c r="G197" i="4"/>
  <c r="G195" i="4"/>
  <c r="C195" i="4" s="1"/>
  <c r="G193" i="4"/>
  <c r="C193" i="4" s="1"/>
  <c r="G191" i="4"/>
  <c r="C191" i="4" s="1"/>
  <c r="G189" i="4"/>
  <c r="G188" i="4"/>
  <c r="C188" i="4" s="1"/>
  <c r="G187" i="4"/>
  <c r="G185" i="4"/>
  <c r="G183" i="4"/>
  <c r="G181" i="4"/>
  <c r="G179" i="4"/>
  <c r="G177" i="4"/>
  <c r="G175" i="4"/>
  <c r="G173" i="4"/>
  <c r="G171" i="4"/>
  <c r="C171" i="4" s="1"/>
  <c r="G169" i="4"/>
  <c r="G165" i="4"/>
  <c r="G163" i="4"/>
  <c r="G161" i="4"/>
  <c r="G159" i="4"/>
  <c r="G157" i="4"/>
  <c r="C157" i="4" s="1"/>
  <c r="G155" i="4"/>
  <c r="G153" i="4"/>
  <c r="G49" i="4"/>
  <c r="G47" i="4"/>
  <c r="G45" i="4"/>
  <c r="G43" i="4"/>
  <c r="G41" i="4"/>
  <c r="G37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1" i="4"/>
  <c r="G117" i="4"/>
  <c r="G115" i="4"/>
  <c r="G113" i="4"/>
  <c r="G111" i="4"/>
  <c r="G109" i="4"/>
  <c r="G107" i="4"/>
  <c r="G105" i="4"/>
  <c r="G101" i="4"/>
  <c r="G99" i="4"/>
  <c r="G97" i="4"/>
  <c r="G95" i="4"/>
  <c r="G93" i="4"/>
  <c r="G91" i="4"/>
  <c r="G89" i="4"/>
  <c r="G85" i="4"/>
  <c r="G83" i="4"/>
  <c r="G81" i="4"/>
  <c r="G79" i="4"/>
  <c r="G77" i="4"/>
  <c r="G75" i="4"/>
  <c r="G73" i="4"/>
  <c r="G69" i="4"/>
  <c r="G67" i="4"/>
  <c r="G65" i="4"/>
  <c r="G63" i="4"/>
  <c r="G61" i="4"/>
  <c r="G59" i="4"/>
  <c r="G57" i="4"/>
  <c r="G53" i="4"/>
  <c r="G51" i="4"/>
  <c r="G9" i="4"/>
  <c r="G11" i="4"/>
  <c r="F9" i="4"/>
  <c r="F11" i="4"/>
  <c r="F13" i="4"/>
  <c r="F15" i="4"/>
  <c r="F17" i="4"/>
  <c r="F19" i="4"/>
  <c r="F21" i="4"/>
  <c r="F23" i="4"/>
  <c r="F25" i="4"/>
  <c r="F27" i="4"/>
  <c r="F29" i="4"/>
  <c r="F31" i="4"/>
  <c r="F33" i="4"/>
  <c r="F35" i="4"/>
  <c r="F37" i="4"/>
  <c r="F39" i="4"/>
  <c r="F41" i="4"/>
  <c r="F43" i="4"/>
  <c r="F45" i="4"/>
  <c r="F47" i="4"/>
  <c r="F49" i="4"/>
  <c r="F51" i="4"/>
  <c r="F53" i="4"/>
  <c r="F55" i="4"/>
  <c r="F57" i="4"/>
  <c r="F59" i="4"/>
  <c r="F61" i="4"/>
  <c r="F63" i="4"/>
  <c r="F65" i="4"/>
  <c r="F67" i="4"/>
  <c r="F69" i="4"/>
  <c r="F71" i="4"/>
  <c r="F73" i="4"/>
  <c r="F75" i="4"/>
  <c r="F77" i="4"/>
  <c r="F79" i="4"/>
  <c r="F81" i="4"/>
  <c r="F83" i="4"/>
  <c r="F85" i="4"/>
  <c r="F87" i="4"/>
  <c r="F89" i="4"/>
  <c r="F91" i="4"/>
  <c r="F93" i="4"/>
  <c r="F95" i="4"/>
  <c r="F97" i="4"/>
  <c r="F99" i="4"/>
  <c r="F101" i="4"/>
  <c r="F103" i="4"/>
  <c r="F105" i="4"/>
  <c r="F107" i="4"/>
  <c r="F109" i="4"/>
  <c r="F111" i="4"/>
  <c r="F113" i="4"/>
  <c r="F115" i="4"/>
  <c r="F117" i="4"/>
  <c r="F119" i="4"/>
  <c r="F121" i="4"/>
  <c r="F123" i="4"/>
  <c r="F125" i="4"/>
  <c r="F127" i="4"/>
  <c r="F129" i="4"/>
  <c r="F131" i="4"/>
  <c r="F133" i="4"/>
  <c r="F135" i="4"/>
  <c r="F137" i="4"/>
  <c r="F139" i="4"/>
  <c r="F141" i="4"/>
  <c r="F143" i="4"/>
  <c r="F145" i="4"/>
  <c r="F147" i="4"/>
  <c r="F149" i="4"/>
  <c r="F151" i="4"/>
  <c r="F153" i="4"/>
  <c r="F155" i="4"/>
  <c r="G8" i="4"/>
  <c r="G10" i="4"/>
  <c r="G12" i="4"/>
  <c r="F8" i="4"/>
  <c r="F12" i="4"/>
  <c r="F16" i="4"/>
  <c r="F20" i="4"/>
  <c r="F24" i="4"/>
  <c r="F28" i="4"/>
  <c r="F10" i="4"/>
  <c r="F14" i="4"/>
  <c r="F18" i="4"/>
  <c r="F22" i="4"/>
  <c r="F26" i="4"/>
  <c r="F30" i="4"/>
  <c r="F32" i="4"/>
  <c r="F36" i="4"/>
  <c r="F40" i="4"/>
  <c r="F44" i="4"/>
  <c r="F48" i="4"/>
  <c r="F52" i="4"/>
  <c r="F56" i="4"/>
  <c r="F60" i="4"/>
  <c r="F64" i="4"/>
  <c r="F68" i="4"/>
  <c r="F72" i="4"/>
  <c r="F76" i="4"/>
  <c r="F80" i="4"/>
  <c r="F84" i="4"/>
  <c r="F88" i="4"/>
  <c r="F92" i="4"/>
  <c r="F96" i="4"/>
  <c r="F100" i="4"/>
  <c r="F104" i="4"/>
  <c r="F108" i="4"/>
  <c r="F112" i="4"/>
  <c r="F116" i="4"/>
  <c r="F120" i="4"/>
  <c r="F124" i="4"/>
  <c r="F128" i="4"/>
  <c r="F132" i="4"/>
  <c r="F136" i="4"/>
  <c r="F140" i="4"/>
  <c r="F144" i="4"/>
  <c r="F148" i="4"/>
  <c r="F152" i="4"/>
  <c r="F34" i="4"/>
  <c r="F38" i="4"/>
  <c r="F42" i="4"/>
  <c r="F46" i="4"/>
  <c r="F50" i="4"/>
  <c r="F54" i="4"/>
  <c r="F58" i="4"/>
  <c r="F62" i="4"/>
  <c r="F66" i="4"/>
  <c r="F70" i="4"/>
  <c r="F74" i="4"/>
  <c r="F78" i="4"/>
  <c r="F82" i="4"/>
  <c r="F86" i="4"/>
  <c r="F90" i="4"/>
  <c r="F94" i="4"/>
  <c r="F98" i="4"/>
  <c r="F102" i="4"/>
  <c r="F106" i="4"/>
  <c r="F110" i="4"/>
  <c r="F114" i="4"/>
  <c r="F118" i="4"/>
  <c r="F122" i="4"/>
  <c r="F126" i="4"/>
  <c r="F130" i="4"/>
  <c r="F134" i="4"/>
  <c r="F138" i="4"/>
  <c r="F142" i="4"/>
  <c r="F146" i="4"/>
  <c r="F150" i="4"/>
  <c r="F154" i="4"/>
  <c r="H12" i="4"/>
  <c r="K12" i="4" s="1"/>
  <c r="H24" i="4"/>
  <c r="K24" i="4" s="1"/>
  <c r="H33" i="4"/>
  <c r="K33" i="4" s="1"/>
  <c r="H40" i="4"/>
  <c r="K40" i="4" s="1"/>
  <c r="H48" i="4"/>
  <c r="K48" i="4" s="1"/>
  <c r="H76" i="4"/>
  <c r="K76" i="4" s="1"/>
  <c r="H102" i="4"/>
  <c r="K102" i="4" s="1"/>
  <c r="H142" i="4"/>
  <c r="K142" i="4" s="1"/>
  <c r="H154" i="4"/>
  <c r="K154" i="4" s="1"/>
  <c r="H11" i="4"/>
  <c r="K11" i="4" s="1"/>
  <c r="H19" i="4"/>
  <c r="K19" i="4" s="1"/>
  <c r="K7" i="4"/>
  <c r="H28" i="4"/>
  <c r="K28" i="4" s="1"/>
  <c r="H45" i="4"/>
  <c r="K45" i="4" s="1"/>
  <c r="H83" i="4"/>
  <c r="K83" i="4" s="1"/>
  <c r="H146" i="4"/>
  <c r="K146" i="4" s="1"/>
  <c r="H15" i="4"/>
  <c r="K15" i="4" s="1"/>
  <c r="H27" i="4"/>
  <c r="K27" i="4" s="1"/>
  <c r="H35" i="4"/>
  <c r="K35" i="4" s="1"/>
  <c r="H43" i="4"/>
  <c r="K43" i="4" s="1"/>
  <c r="H50" i="4"/>
  <c r="K50" i="4" s="1"/>
  <c r="H58" i="4"/>
  <c r="K58" i="4" s="1"/>
  <c r="H74" i="4"/>
  <c r="K74" i="4" s="1"/>
  <c r="H88" i="4"/>
  <c r="K88" i="4" s="1"/>
  <c r="H104" i="4"/>
  <c r="K104" i="4" s="1"/>
  <c r="H120" i="4"/>
  <c r="K120" i="4" s="1"/>
  <c r="H136" i="4"/>
  <c r="K136" i="4" s="1"/>
  <c r="H152" i="4"/>
  <c r="K152" i="4" s="1"/>
  <c r="H8" i="4"/>
  <c r="K8" i="4" s="1"/>
  <c r="H13" i="4"/>
  <c r="K13" i="4" s="1"/>
  <c r="H17" i="4"/>
  <c r="K17" i="4" s="1"/>
  <c r="H25" i="4"/>
  <c r="K25" i="4" s="1"/>
  <c r="H32" i="4"/>
  <c r="K32" i="4" s="1"/>
  <c r="H41" i="4"/>
  <c r="K41" i="4" s="1"/>
  <c r="H49" i="4"/>
  <c r="K49" i="4" s="1"/>
  <c r="H60" i="4"/>
  <c r="K60" i="4" s="1"/>
  <c r="H94" i="4"/>
  <c r="K94" i="4" s="1"/>
  <c r="H118" i="4"/>
  <c r="K118" i="4" s="1"/>
  <c r="H150" i="4"/>
  <c r="K150" i="4" s="1"/>
  <c r="H62" i="4"/>
  <c r="K62" i="4" s="1"/>
  <c r="H78" i="4"/>
  <c r="K78" i="4" s="1"/>
  <c r="H90" i="4"/>
  <c r="K90" i="4" s="1"/>
  <c r="H106" i="4"/>
  <c r="K106" i="4" s="1"/>
  <c r="H122" i="4"/>
  <c r="K122" i="4" s="1"/>
  <c r="H138" i="4"/>
  <c r="K138" i="4" s="1"/>
  <c r="H64" i="4"/>
  <c r="K64" i="4" s="1"/>
  <c r="H80" i="4"/>
  <c r="K80" i="4" s="1"/>
  <c r="H98" i="4"/>
  <c r="K98" i="4" s="1"/>
  <c r="H114" i="4"/>
  <c r="K114" i="4" s="1"/>
  <c r="H130" i="4"/>
  <c r="K130" i="4" s="1"/>
  <c r="H10" i="4"/>
  <c r="K10" i="4" s="1"/>
  <c r="H18" i="4"/>
  <c r="K18" i="4" s="1"/>
  <c r="H26" i="4"/>
  <c r="K26" i="4" s="1"/>
  <c r="H34" i="4"/>
  <c r="K34" i="4" s="1"/>
  <c r="H42" i="4"/>
  <c r="K42" i="4" s="1"/>
  <c r="H57" i="4"/>
  <c r="K57" i="4" s="1"/>
  <c r="H65" i="4"/>
  <c r="K65" i="4" s="1"/>
  <c r="H73" i="4"/>
  <c r="K73" i="4" s="1"/>
  <c r="H81" i="4"/>
  <c r="K81" i="4" s="1"/>
  <c r="H59" i="4"/>
  <c r="K59" i="4" s="1"/>
  <c r="H67" i="4"/>
  <c r="K67" i="4" s="1"/>
  <c r="H75" i="4"/>
  <c r="K75" i="4" s="1"/>
  <c r="H85" i="4"/>
  <c r="K85" i="4" s="1"/>
  <c r="H93" i="4"/>
  <c r="K93" i="4" s="1"/>
  <c r="H101" i="4"/>
  <c r="K101" i="4" s="1"/>
  <c r="H109" i="4"/>
  <c r="K109" i="4" s="1"/>
  <c r="H117" i="4"/>
  <c r="K117" i="4" s="1"/>
  <c r="H125" i="4"/>
  <c r="K125" i="4" s="1"/>
  <c r="H133" i="4"/>
  <c r="K133" i="4" s="1"/>
  <c r="H141" i="4"/>
  <c r="K141" i="4" s="1"/>
  <c r="H149" i="4"/>
  <c r="K149" i="4" s="1"/>
  <c r="H87" i="4"/>
  <c r="K87" i="4" s="1"/>
  <c r="H95" i="4"/>
  <c r="K95" i="4" s="1"/>
  <c r="H103" i="4"/>
  <c r="K103" i="4" s="1"/>
  <c r="H111" i="4"/>
  <c r="K111" i="4" s="1"/>
  <c r="H119" i="4"/>
  <c r="K119" i="4" s="1"/>
  <c r="H127" i="4"/>
  <c r="K127" i="4" s="1"/>
  <c r="H135" i="4"/>
  <c r="K135" i="4" s="1"/>
  <c r="H143" i="4"/>
  <c r="K143" i="4" s="1"/>
  <c r="H151" i="4"/>
  <c r="K151" i="4" s="1"/>
  <c r="H20" i="4"/>
  <c r="K20" i="4" s="1"/>
  <c r="H36" i="4"/>
  <c r="K36" i="4" s="1"/>
  <c r="H68" i="4"/>
  <c r="K68" i="4" s="1"/>
  <c r="H126" i="4"/>
  <c r="K126" i="4" s="1"/>
  <c r="H23" i="4"/>
  <c r="K23" i="4" s="1"/>
  <c r="H31" i="4"/>
  <c r="K31" i="4" s="1"/>
  <c r="H39" i="4"/>
  <c r="K39" i="4" s="1"/>
  <c r="H47" i="4"/>
  <c r="K47" i="4" s="1"/>
  <c r="H51" i="4"/>
  <c r="K51" i="4" s="1"/>
  <c r="H66" i="4"/>
  <c r="K66" i="4" s="1"/>
  <c r="H82" i="4"/>
  <c r="K82" i="4" s="1"/>
  <c r="H96" i="4"/>
  <c r="K96" i="4" s="1"/>
  <c r="H112" i="4"/>
  <c r="K112" i="4" s="1"/>
  <c r="H128" i="4"/>
  <c r="K128" i="4" s="1"/>
  <c r="H144" i="4"/>
  <c r="K144" i="4" s="1"/>
  <c r="G7" i="4"/>
  <c r="H9" i="4"/>
  <c r="K9" i="4" s="1"/>
  <c r="H16" i="4"/>
  <c r="K16" i="4" s="1"/>
  <c r="H21" i="4"/>
  <c r="K21" i="4" s="1"/>
  <c r="H29" i="4"/>
  <c r="K29" i="4" s="1"/>
  <c r="H37" i="4"/>
  <c r="K37" i="4" s="1"/>
  <c r="H44" i="4"/>
  <c r="K44" i="4" s="1"/>
  <c r="H52" i="4"/>
  <c r="K52" i="4" s="1"/>
  <c r="H86" i="4"/>
  <c r="K86" i="4" s="1"/>
  <c r="H110" i="4"/>
  <c r="K110" i="4" s="1"/>
  <c r="H134" i="4"/>
  <c r="K134" i="4" s="1"/>
  <c r="H148" i="4"/>
  <c r="K148" i="4" s="1"/>
  <c r="H56" i="4"/>
  <c r="H72" i="4"/>
  <c r="K72" i="4" s="1"/>
  <c r="H84" i="4"/>
  <c r="K84" i="4" s="1"/>
  <c r="H100" i="4"/>
  <c r="K100" i="4" s="1"/>
  <c r="H116" i="4"/>
  <c r="K116" i="4" s="1"/>
  <c r="H132" i="4"/>
  <c r="K132" i="4" s="1"/>
  <c r="H54" i="4"/>
  <c r="K54" i="4" s="1"/>
  <c r="H70" i="4"/>
  <c r="K70" i="4" s="1"/>
  <c r="H92" i="4"/>
  <c r="K92" i="4" s="1"/>
  <c r="H108" i="4"/>
  <c r="K108" i="4" s="1"/>
  <c r="H124" i="4"/>
  <c r="K124" i="4" s="1"/>
  <c r="H140" i="4"/>
  <c r="K140" i="4" s="1"/>
  <c r="H14" i="4"/>
  <c r="K14" i="4" s="1"/>
  <c r="H22" i="4"/>
  <c r="K22" i="4" s="1"/>
  <c r="H30" i="4"/>
  <c r="K30" i="4" s="1"/>
  <c r="H38" i="4"/>
  <c r="K38" i="4" s="1"/>
  <c r="H46" i="4"/>
  <c r="K46" i="4" s="1"/>
  <c r="H53" i="4"/>
  <c r="K53" i="4" s="1"/>
  <c r="H61" i="4"/>
  <c r="K61" i="4" s="1"/>
  <c r="H69" i="4"/>
  <c r="K69" i="4" s="1"/>
  <c r="H77" i="4"/>
  <c r="K77" i="4" s="1"/>
  <c r="H55" i="4"/>
  <c r="K55" i="4" s="1"/>
  <c r="H63" i="4"/>
  <c r="K63" i="4" s="1"/>
  <c r="H71" i="4"/>
  <c r="K71" i="4" s="1"/>
  <c r="H79" i="4"/>
  <c r="K79" i="4" s="1"/>
  <c r="H89" i="4"/>
  <c r="K89" i="4" s="1"/>
  <c r="H97" i="4"/>
  <c r="K97" i="4" s="1"/>
  <c r="H105" i="4"/>
  <c r="K105" i="4" s="1"/>
  <c r="H113" i="4"/>
  <c r="K113" i="4" s="1"/>
  <c r="H121" i="4"/>
  <c r="K121" i="4" s="1"/>
  <c r="H129" i="4"/>
  <c r="K129" i="4" s="1"/>
  <c r="H137" i="4"/>
  <c r="K137" i="4" s="1"/>
  <c r="H145" i="4"/>
  <c r="K145" i="4" s="1"/>
  <c r="H153" i="4"/>
  <c r="K153" i="4" s="1"/>
  <c r="H91" i="4"/>
  <c r="K91" i="4" s="1"/>
  <c r="H99" i="4"/>
  <c r="K99" i="4" s="1"/>
  <c r="H107" i="4"/>
  <c r="K107" i="4" s="1"/>
  <c r="H115" i="4"/>
  <c r="K115" i="4" s="1"/>
  <c r="H123" i="4"/>
  <c r="K123" i="4" s="1"/>
  <c r="H131" i="4"/>
  <c r="K131" i="4" s="1"/>
  <c r="H139" i="4"/>
  <c r="K139" i="4" s="1"/>
  <c r="H147" i="4"/>
  <c r="K147" i="4" s="1"/>
  <c r="H155" i="4"/>
  <c r="K155" i="4" s="1"/>
  <c r="J52" i="4" l="1"/>
  <c r="P52" i="4" s="1"/>
  <c r="J56" i="4"/>
  <c r="P56" i="4" s="1"/>
  <c r="K56" i="4"/>
  <c r="J100" i="4"/>
  <c r="P100" i="4" s="1"/>
  <c r="J34" i="4"/>
  <c r="P34" i="4" s="1"/>
  <c r="J75" i="4"/>
  <c r="P75" i="4" s="1"/>
  <c r="J146" i="4"/>
  <c r="P146" i="4" s="1"/>
  <c r="J58" i="4"/>
  <c r="P58" i="4" s="1"/>
  <c r="J141" i="4"/>
  <c r="P141" i="4" s="1"/>
  <c r="J98" i="4"/>
  <c r="P98" i="4" s="1"/>
  <c r="J45" i="4"/>
  <c r="P45" i="4" s="1"/>
  <c r="J27" i="4"/>
  <c r="P27" i="4" s="1"/>
  <c r="J43" i="4"/>
  <c r="P43" i="4" s="1"/>
  <c r="J152" i="4"/>
  <c r="P152" i="4" s="1"/>
  <c r="J24" i="4"/>
  <c r="P24" i="4" s="1"/>
  <c r="J11" i="4"/>
  <c r="P11" i="4" s="1"/>
  <c r="J88" i="4"/>
  <c r="P88" i="4" s="1"/>
  <c r="J50" i="4"/>
  <c r="P50" i="4" s="1"/>
  <c r="J72" i="4"/>
  <c r="P72" i="4" s="1"/>
  <c r="J83" i="4"/>
  <c r="P83" i="4" s="1"/>
  <c r="J78" i="4"/>
  <c r="P78" i="4" s="1"/>
  <c r="J150" i="4"/>
  <c r="P150" i="4" s="1"/>
  <c r="J19" i="4"/>
  <c r="P19" i="4" s="1"/>
  <c r="J120" i="4"/>
  <c r="P120" i="4" s="1"/>
  <c r="J74" i="4"/>
  <c r="P74" i="4" s="1"/>
  <c r="J104" i="4"/>
  <c r="P104" i="4" s="1"/>
  <c r="J136" i="4"/>
  <c r="P136" i="4" s="1"/>
  <c r="J61" i="4"/>
  <c r="P61" i="4" s="1"/>
  <c r="J127" i="4"/>
  <c r="P127" i="4" s="1"/>
  <c r="J17" i="4"/>
  <c r="P17" i="4" s="1"/>
  <c r="J35" i="4"/>
  <c r="P35" i="4" s="1"/>
  <c r="J57" i="4"/>
  <c r="P57" i="4" s="1"/>
  <c r="J73" i="4"/>
  <c r="P73" i="4" s="1"/>
  <c r="J40" i="4"/>
  <c r="P40" i="4" s="1"/>
  <c r="J55" i="4"/>
  <c r="P55" i="4" s="1"/>
  <c r="J109" i="4"/>
  <c r="P109" i="4" s="1"/>
  <c r="J103" i="4"/>
  <c r="P103" i="4" s="1"/>
  <c r="J122" i="4"/>
  <c r="P122" i="4" s="1"/>
  <c r="J13" i="4"/>
  <c r="P13" i="4" s="1"/>
  <c r="J60" i="4"/>
  <c r="P60" i="4" s="1"/>
  <c r="J76" i="4"/>
  <c r="P76" i="4" s="1"/>
  <c r="J25" i="4"/>
  <c r="P25" i="4" s="1"/>
  <c r="J41" i="4"/>
  <c r="P41" i="4" s="1"/>
  <c r="J20" i="4"/>
  <c r="P20" i="4" s="1"/>
  <c r="J143" i="4"/>
  <c r="P143" i="4" s="1"/>
  <c r="J14" i="4"/>
  <c r="P14" i="4" s="1"/>
  <c r="J118" i="4"/>
  <c r="P118" i="4" s="1"/>
  <c r="J59" i="4"/>
  <c r="P59" i="4" s="1"/>
  <c r="J93" i="4"/>
  <c r="P93" i="4" s="1"/>
  <c r="J125" i="4"/>
  <c r="P125" i="4" s="1"/>
  <c r="J87" i="4"/>
  <c r="P87" i="4" s="1"/>
  <c r="J90" i="4"/>
  <c r="P90" i="4" s="1"/>
  <c r="J64" i="4"/>
  <c r="P64" i="4" s="1"/>
  <c r="J130" i="4"/>
  <c r="P130" i="4" s="1"/>
  <c r="J18" i="4"/>
  <c r="P18" i="4" s="1"/>
  <c r="J126" i="4"/>
  <c r="P126" i="4" s="1"/>
  <c r="J82" i="4"/>
  <c r="P82" i="4" s="1"/>
  <c r="J9" i="4"/>
  <c r="P9" i="4" s="1"/>
  <c r="J39" i="4"/>
  <c r="P39" i="4" s="1"/>
  <c r="J115" i="4"/>
  <c r="P115" i="4" s="1"/>
  <c r="J38" i="4"/>
  <c r="P38" i="4" s="1"/>
  <c r="J65" i="4"/>
  <c r="P65" i="4" s="1"/>
  <c r="J8" i="4"/>
  <c r="P8" i="4" s="1"/>
  <c r="J32" i="4"/>
  <c r="P32" i="4" s="1"/>
  <c r="J48" i="4"/>
  <c r="P48" i="4" s="1"/>
  <c r="J67" i="4"/>
  <c r="P67" i="4" s="1"/>
  <c r="J85" i="4"/>
  <c r="P85" i="4" s="1"/>
  <c r="J101" i="4"/>
  <c r="P101" i="4" s="1"/>
  <c r="J117" i="4"/>
  <c r="P117" i="4" s="1"/>
  <c r="J133" i="4"/>
  <c r="P133" i="4" s="1"/>
  <c r="J149" i="4"/>
  <c r="P149" i="4" s="1"/>
  <c r="J95" i="4"/>
  <c r="P95" i="4" s="1"/>
  <c r="J111" i="4"/>
  <c r="P111" i="4" s="1"/>
  <c r="J119" i="4"/>
  <c r="P119" i="4" s="1"/>
  <c r="J135" i="4"/>
  <c r="P135" i="4" s="1"/>
  <c r="J151" i="4"/>
  <c r="P151" i="4" s="1"/>
  <c r="J12" i="4"/>
  <c r="P12" i="4" s="1"/>
  <c r="J28" i="4"/>
  <c r="P28" i="4" s="1"/>
  <c r="J44" i="4"/>
  <c r="P44" i="4" s="1"/>
  <c r="J30" i="4"/>
  <c r="P30" i="4" s="1"/>
  <c r="J62" i="4"/>
  <c r="P62" i="4" s="1"/>
  <c r="J106" i="4"/>
  <c r="P106" i="4" s="1"/>
  <c r="J138" i="4"/>
  <c r="P138" i="4" s="1"/>
  <c r="J80" i="4"/>
  <c r="P80" i="4" s="1"/>
  <c r="J114" i="4"/>
  <c r="P114" i="4" s="1"/>
  <c r="J54" i="4"/>
  <c r="P54" i="4" s="1"/>
  <c r="J154" i="4"/>
  <c r="P154" i="4" s="1"/>
  <c r="J10" i="4"/>
  <c r="P10" i="4" s="1"/>
  <c r="J26" i="4"/>
  <c r="P26" i="4" s="1"/>
  <c r="J42" i="4"/>
  <c r="P42" i="4" s="1"/>
  <c r="J33" i="4"/>
  <c r="P33" i="4" s="1"/>
  <c r="J94" i="4"/>
  <c r="P94" i="4" s="1"/>
  <c r="J102" i="4"/>
  <c r="P102" i="4" s="1"/>
  <c r="J49" i="4"/>
  <c r="P49" i="4" s="1"/>
  <c r="J47" i="4"/>
  <c r="P47" i="4" s="1"/>
  <c r="J66" i="4"/>
  <c r="P66" i="4" s="1"/>
  <c r="J96" i="4"/>
  <c r="P96" i="4" s="1"/>
  <c r="J112" i="4"/>
  <c r="P112" i="4" s="1"/>
  <c r="J128" i="4"/>
  <c r="P128" i="4" s="1"/>
  <c r="J144" i="4"/>
  <c r="P144" i="4" s="1"/>
  <c r="J86" i="4"/>
  <c r="P86" i="4" s="1"/>
  <c r="J15" i="4"/>
  <c r="P15" i="4" s="1"/>
  <c r="J134" i="4"/>
  <c r="P134" i="4" s="1"/>
  <c r="J121" i="4"/>
  <c r="P121" i="4" s="1"/>
  <c r="J108" i="4"/>
  <c r="P108" i="4" s="1"/>
  <c r="J148" i="4"/>
  <c r="P148" i="4" s="1"/>
  <c r="J37" i="4"/>
  <c r="P37" i="4" s="1"/>
  <c r="J77" i="4"/>
  <c r="P77" i="4" s="1"/>
  <c r="J89" i="4"/>
  <c r="P89" i="4" s="1"/>
  <c r="J153" i="4"/>
  <c r="P153" i="4" s="1"/>
  <c r="J147" i="4"/>
  <c r="P147" i="4" s="1"/>
  <c r="J36" i="4"/>
  <c r="P36" i="4" s="1"/>
  <c r="J22" i="4"/>
  <c r="P22" i="4" s="1"/>
  <c r="J70" i="4"/>
  <c r="P70" i="4" s="1"/>
  <c r="J132" i="4"/>
  <c r="P132" i="4" s="1"/>
  <c r="J21" i="4"/>
  <c r="P21" i="4" s="1"/>
  <c r="J51" i="4"/>
  <c r="P51" i="4" s="1"/>
  <c r="J110" i="4"/>
  <c r="P110" i="4" s="1"/>
  <c r="J23" i="4"/>
  <c r="P23" i="4" s="1"/>
  <c r="J53" i="4"/>
  <c r="P53" i="4" s="1"/>
  <c r="J69" i="4"/>
  <c r="P69" i="4" s="1"/>
  <c r="J71" i="4"/>
  <c r="P71" i="4" s="1"/>
  <c r="J105" i="4"/>
  <c r="P105" i="4" s="1"/>
  <c r="J137" i="4"/>
  <c r="P137" i="4" s="1"/>
  <c r="J99" i="4"/>
  <c r="P99" i="4" s="1"/>
  <c r="J131" i="4"/>
  <c r="P131" i="4" s="1"/>
  <c r="J140" i="4"/>
  <c r="P140" i="4" s="1"/>
  <c r="J81" i="4"/>
  <c r="P81" i="4" s="1"/>
  <c r="J16" i="4"/>
  <c r="P16" i="4" s="1"/>
  <c r="J63" i="4"/>
  <c r="P63" i="4" s="1"/>
  <c r="J79" i="4"/>
  <c r="P79" i="4" s="1"/>
  <c r="J97" i="4"/>
  <c r="P97" i="4" s="1"/>
  <c r="J113" i="4"/>
  <c r="P113" i="4" s="1"/>
  <c r="J129" i="4"/>
  <c r="P129" i="4" s="1"/>
  <c r="J145" i="4"/>
  <c r="P145" i="4" s="1"/>
  <c r="J91" i="4"/>
  <c r="P91" i="4" s="1"/>
  <c r="J107" i="4"/>
  <c r="P107" i="4" s="1"/>
  <c r="J123" i="4"/>
  <c r="P123" i="4" s="1"/>
  <c r="J139" i="4"/>
  <c r="P139" i="4" s="1"/>
  <c r="J155" i="4"/>
  <c r="P155" i="4" s="1"/>
  <c r="J46" i="4"/>
  <c r="P46" i="4" s="1"/>
  <c r="J92" i="4"/>
  <c r="P92" i="4" s="1"/>
  <c r="J124" i="4"/>
  <c r="P124" i="4" s="1"/>
  <c r="J116" i="4"/>
  <c r="P116" i="4" s="1"/>
  <c r="J84" i="4"/>
  <c r="P84" i="4" s="1"/>
  <c r="J29" i="4"/>
  <c r="P29" i="4" s="1"/>
  <c r="J7" i="4"/>
  <c r="P7" i="4" s="1"/>
  <c r="J31" i="4"/>
  <c r="P31" i="4" s="1"/>
  <c r="J68" i="4"/>
  <c r="P68" i="4" s="1"/>
  <c r="J142" i="4"/>
  <c r="P142" i="4" s="1"/>
  <c r="C53" i="4"/>
  <c r="C131" i="4"/>
  <c r="O131" i="4" s="1"/>
  <c r="C72" i="4"/>
  <c r="C78" i="4"/>
  <c r="C86" i="4"/>
  <c r="C136" i="4"/>
  <c r="C134" i="4"/>
  <c r="C108" i="4"/>
  <c r="C41" i="4"/>
  <c r="C70" i="4"/>
  <c r="O70" i="4" s="1"/>
  <c r="C36" i="4"/>
  <c r="C132" i="4"/>
  <c r="C9" i="4"/>
  <c r="C112" i="4"/>
  <c r="O112" i="4" s="1"/>
  <c r="C85" i="4"/>
  <c r="C48" i="4"/>
  <c r="O48" i="4" s="1"/>
  <c r="C106" i="4"/>
  <c r="C65" i="4"/>
  <c r="C117" i="4"/>
  <c r="C130" i="4"/>
  <c r="C137" i="4"/>
  <c r="C155" i="4"/>
  <c r="C69" i="4"/>
  <c r="C38" i="4"/>
  <c r="C50" i="4"/>
  <c r="C138" i="4"/>
  <c r="C135" i="4"/>
  <c r="C94" i="4"/>
  <c r="C34" i="4"/>
  <c r="C71" i="4"/>
  <c r="C49" i="4"/>
  <c r="C122" i="4"/>
  <c r="C95" i="4"/>
  <c r="C47" i="4"/>
  <c r="M138" i="4" l="1"/>
  <c r="M108" i="4"/>
  <c r="O72" i="4"/>
  <c r="M122" i="4"/>
  <c r="Q122" i="4"/>
  <c r="O122" i="4"/>
  <c r="M71" i="4"/>
  <c r="Q71" i="4"/>
  <c r="O71" i="4"/>
  <c r="M95" i="4"/>
  <c r="Q95" i="4"/>
  <c r="O95" i="4"/>
  <c r="O69" i="4"/>
  <c r="Q69" i="4"/>
  <c r="M69" i="4"/>
  <c r="Q106" i="4"/>
  <c r="O106" i="4"/>
  <c r="M106" i="4"/>
  <c r="O135" i="4"/>
  <c r="Q135" i="4"/>
  <c r="M135" i="4"/>
  <c r="Q47" i="4"/>
  <c r="O47" i="4"/>
  <c r="M47" i="4"/>
  <c r="O34" i="4"/>
  <c r="M34" i="4"/>
  <c r="Q34" i="4"/>
  <c r="M65" i="4"/>
  <c r="O65" i="4"/>
  <c r="Q65" i="4"/>
  <c r="O132" i="4"/>
  <c r="Q132" i="4"/>
  <c r="M132" i="4"/>
  <c r="Q49" i="4"/>
  <c r="M49" i="4"/>
  <c r="O49" i="4"/>
  <c r="O94" i="4"/>
  <c r="M94" i="4"/>
  <c r="Q94" i="4"/>
  <c r="O38" i="4"/>
  <c r="Q38" i="4"/>
  <c r="M38" i="4"/>
  <c r="O137" i="4"/>
  <c r="Q137" i="4"/>
  <c r="M137" i="4"/>
  <c r="Q130" i="4"/>
  <c r="O130" i="4"/>
  <c r="M130" i="4"/>
  <c r="Q85" i="4"/>
  <c r="M85" i="4"/>
  <c r="O85" i="4"/>
  <c r="Q9" i="4"/>
  <c r="O9" i="4"/>
  <c r="M9" i="4"/>
  <c r="Q36" i="4"/>
  <c r="M36" i="4"/>
  <c r="O36" i="4"/>
  <c r="Q41" i="4"/>
  <c r="O41" i="4"/>
  <c r="M41" i="4"/>
  <c r="Q117" i="4"/>
  <c r="M117" i="4"/>
  <c r="O117" i="4"/>
  <c r="Q136" i="4"/>
  <c r="O136" i="4"/>
  <c r="M136" i="4"/>
  <c r="M134" i="4"/>
  <c r="Q134" i="4"/>
  <c r="O134" i="4"/>
  <c r="Q48" i="4"/>
  <c r="O78" i="4"/>
  <c r="Q78" i="4"/>
  <c r="M78" i="4"/>
  <c r="O138" i="4"/>
  <c r="Q138" i="4"/>
  <c r="O50" i="4"/>
  <c r="Q50" i="4"/>
  <c r="Q155" i="4"/>
  <c r="O155" i="4"/>
  <c r="M155" i="4"/>
  <c r="M112" i="4"/>
  <c r="Q112" i="4"/>
  <c r="Q70" i="4"/>
  <c r="M70" i="4"/>
  <c r="O108" i="4"/>
  <c r="Q108" i="4"/>
  <c r="M48" i="4"/>
  <c r="M50" i="4"/>
  <c r="Q72" i="4"/>
  <c r="M131" i="4"/>
  <c r="Q53" i="4"/>
  <c r="O53" i="4"/>
  <c r="M72" i="4"/>
  <c r="M53" i="4"/>
  <c r="M86" i="4"/>
  <c r="O86" i="4"/>
  <c r="Q86" i="4"/>
  <c r="Q131" i="4"/>
  <c r="M20" i="4"/>
  <c r="C139" i="4"/>
  <c r="O139" i="4" s="1"/>
  <c r="C144" i="4"/>
  <c r="M144" i="4" s="1"/>
  <c r="C33" i="4"/>
  <c r="Q33" i="4" s="1"/>
  <c r="C75" i="4"/>
  <c r="O75" i="4" s="1"/>
  <c r="C143" i="4"/>
  <c r="Q143" i="4" s="1"/>
  <c r="C148" i="4"/>
  <c r="Q148" i="4" s="1"/>
  <c r="C40" i="4"/>
  <c r="Q40" i="4" s="1"/>
  <c r="C27" i="4"/>
  <c r="O27" i="4" s="1"/>
  <c r="C66" i="4"/>
  <c r="Q66" i="4" s="1"/>
  <c r="C140" i="4"/>
  <c r="O140" i="4" s="1"/>
  <c r="C64" i="4"/>
  <c r="Q64" i="4" s="1"/>
  <c r="C8" i="4"/>
  <c r="O8" i="4" s="1"/>
  <c r="C42" i="4"/>
  <c r="O42" i="4" s="1"/>
  <c r="C96" i="4"/>
  <c r="Q96" i="4" s="1"/>
  <c r="C109" i="4"/>
  <c r="O109" i="4" s="1"/>
  <c r="C84" i="4"/>
  <c r="Q84" i="4" s="1"/>
  <c r="C92" i="4"/>
  <c r="O92" i="4" s="1"/>
  <c r="C58" i="4"/>
  <c r="M58" i="4" s="1"/>
  <c r="C39" i="4"/>
  <c r="Q39" i="4" s="1"/>
  <c r="C145" i="4"/>
  <c r="O145" i="4" s="1"/>
  <c r="C150" i="4"/>
  <c r="O150" i="4" s="1"/>
  <c r="C81" i="4"/>
  <c r="M81" i="4" s="1"/>
  <c r="C7" i="4"/>
  <c r="Q7" i="4" s="1"/>
  <c r="C30" i="4"/>
  <c r="Q30" i="4" s="1"/>
  <c r="C331" i="4"/>
  <c r="C153" i="4"/>
  <c r="O153" i="4" s="1"/>
  <c r="C169" i="4"/>
  <c r="C160" i="4"/>
  <c r="C121" i="4"/>
  <c r="Q121" i="4" s="1"/>
  <c r="C411" i="4"/>
  <c r="C18" i="4"/>
  <c r="Q18" i="4" s="1"/>
  <c r="C116" i="4"/>
  <c r="Q116" i="4" s="1"/>
  <c r="C110" i="4"/>
  <c r="Q110" i="4" s="1"/>
  <c r="C16" i="4"/>
  <c r="O16" i="4" s="1"/>
  <c r="C141" i="4"/>
  <c r="Q141" i="4" s="1"/>
  <c r="C154" i="4"/>
  <c r="O154" i="4" s="1"/>
  <c r="C93" i="4"/>
  <c r="M93" i="4" s="1"/>
  <c r="C111" i="4"/>
  <c r="M111" i="4" s="1"/>
  <c r="C12" i="4"/>
  <c r="O12" i="4" s="1"/>
  <c r="C100" i="4"/>
  <c r="Q100" i="4" s="1"/>
  <c r="C80" i="4"/>
  <c r="M80" i="4" s="1"/>
  <c r="C37" i="4"/>
  <c r="Q37" i="4" s="1"/>
  <c r="C61" i="4"/>
  <c r="M61" i="4" s="1"/>
  <c r="C89" i="4"/>
  <c r="Q89" i="4" s="1"/>
  <c r="C68" i="4"/>
  <c r="M68" i="4" s="1"/>
  <c r="C54" i="4"/>
  <c r="O54" i="4" s="1"/>
  <c r="C22" i="4"/>
  <c r="O22" i="4" s="1"/>
  <c r="C107" i="4"/>
  <c r="M107" i="4" s="1"/>
  <c r="C562" i="4"/>
  <c r="C681" i="4"/>
  <c r="C56" i="4"/>
  <c r="Q56" i="4" s="1"/>
  <c r="C105" i="4"/>
  <c r="Q105" i="4" s="1"/>
  <c r="C99" i="4"/>
  <c r="O99" i="4" s="1"/>
  <c r="C73" i="4"/>
  <c r="O73" i="4" s="1"/>
  <c r="C149" i="4"/>
  <c r="O149" i="4" s="1"/>
  <c r="C55" i="4"/>
  <c r="O55" i="4" s="1"/>
  <c r="C146" i="4"/>
  <c r="Q146" i="4" s="1"/>
  <c r="C98" i="4"/>
  <c r="O98" i="4" s="1"/>
  <c r="C101" i="4"/>
  <c r="O101" i="4" s="1"/>
  <c r="C663" i="4"/>
  <c r="C308" i="4"/>
  <c r="C375" i="4"/>
  <c r="C552" i="4"/>
  <c r="C450" i="4"/>
  <c r="C13" i="4"/>
  <c r="Q13" i="4" s="1"/>
  <c r="C235" i="4"/>
  <c r="C474" i="4"/>
  <c r="C355" i="4"/>
  <c r="C662" i="4"/>
  <c r="C865" i="4"/>
  <c r="C67" i="4"/>
  <c r="O67" i="4" s="1"/>
  <c r="C32" i="4"/>
  <c r="Q32" i="4" s="1"/>
  <c r="C29" i="4"/>
  <c r="M29" i="4" s="1"/>
  <c r="C79" i="4"/>
  <c r="Q79" i="4" s="1"/>
  <c r="C104" i="4"/>
  <c r="O104" i="4" s="1"/>
  <c r="C115" i="4"/>
  <c r="Q115" i="4" s="1"/>
  <c r="C23" i="4"/>
  <c r="O23" i="4" s="1"/>
  <c r="C88" i="4"/>
  <c r="Q88" i="4" s="1"/>
  <c r="C856" i="4"/>
  <c r="C623" i="4"/>
  <c r="C644" i="4"/>
  <c r="C162" i="4"/>
  <c r="C63" i="4"/>
  <c r="Q63" i="4" s="1"/>
  <c r="C467" i="4"/>
  <c r="C415" i="4"/>
  <c r="C700" i="4"/>
  <c r="C369" i="4"/>
  <c r="C478" i="4"/>
  <c r="C393" i="4"/>
  <c r="C927" i="4"/>
  <c r="C59" i="4"/>
  <c r="Q59" i="4" s="1"/>
  <c r="C606" i="4"/>
  <c r="C126" i="4"/>
  <c r="M126" i="4" s="1"/>
  <c r="C133" i="4"/>
  <c r="Q133" i="4" s="1"/>
  <c r="C824" i="4"/>
  <c r="C976" i="4"/>
  <c r="C189" i="4"/>
  <c r="C473" i="4"/>
  <c r="C818" i="4"/>
  <c r="C931" i="4"/>
  <c r="C518" i="4"/>
  <c r="C924" i="4"/>
  <c r="C383" i="4"/>
  <c r="C798" i="4"/>
  <c r="C744" i="4"/>
  <c r="C699" i="4"/>
  <c r="C436" i="4"/>
  <c r="C276" i="4"/>
  <c r="C349" i="4"/>
  <c r="C764" i="4"/>
  <c r="C401" i="4"/>
  <c r="C491" i="4"/>
  <c r="C596" i="4"/>
  <c r="C919" i="4"/>
  <c r="C170" i="4"/>
  <c r="C808" i="4"/>
  <c r="C858" i="4"/>
  <c r="C202" i="4"/>
  <c r="C159" i="4"/>
  <c r="C617" i="4"/>
  <c r="C482" i="4"/>
  <c r="C554" i="4"/>
  <c r="C348" i="4"/>
  <c r="C525" i="4"/>
  <c r="C886" i="4"/>
  <c r="C898" i="4"/>
  <c r="C481" i="4"/>
  <c r="C868" i="4"/>
  <c r="C404" i="4"/>
  <c r="C490" i="4"/>
  <c r="C463" i="4"/>
  <c r="C238" i="4"/>
  <c r="C757" i="4"/>
  <c r="C776" i="4"/>
  <c r="C548" i="4"/>
  <c r="C120" i="4"/>
  <c r="Q120" i="4" s="1"/>
  <c r="C14" i="4"/>
  <c r="M14" i="4" s="1"/>
  <c r="C516" i="4"/>
  <c r="C123" i="4"/>
  <c r="M123" i="4" s="1"/>
  <c r="C370" i="4"/>
  <c r="C488" i="4"/>
  <c r="C470" i="4"/>
  <c r="C379" i="4"/>
  <c r="C821" i="4"/>
  <c r="C31" i="4"/>
  <c r="Q31" i="4" s="1"/>
  <c r="C571" i="4"/>
  <c r="C151" i="4"/>
  <c r="Q151" i="4" s="1"/>
  <c r="C523" i="4"/>
  <c r="C60" i="4"/>
  <c r="Q60" i="4" s="1"/>
  <c r="C20" i="4"/>
  <c r="O20" i="4" s="1"/>
  <c r="C147" i="4"/>
  <c r="O147" i="4" s="1"/>
  <c r="C777" i="4"/>
  <c r="C751" i="4"/>
  <c r="C831" i="4"/>
  <c r="C940" i="4"/>
  <c r="C128" i="4"/>
  <c r="O128" i="4" s="1"/>
  <c r="C584" i="4"/>
  <c r="C938" i="4"/>
  <c r="C925" i="4"/>
  <c r="C425" i="4"/>
  <c r="C208" i="4"/>
  <c r="C770" i="4"/>
  <c r="C87" i="4"/>
  <c r="O87" i="4" s="1"/>
  <c r="C51" i="4"/>
  <c r="M51" i="4" s="1"/>
  <c r="C62" i="4"/>
  <c r="O62" i="4" s="1"/>
  <c r="C21" i="4"/>
  <c r="O21" i="4" s="1"/>
  <c r="C26" i="4"/>
  <c r="O26" i="4" s="1"/>
  <c r="C77" i="4"/>
  <c r="Q77" i="4" s="1"/>
  <c r="C114" i="4"/>
  <c r="O114" i="4" s="1"/>
  <c r="C76" i="4"/>
  <c r="Q76" i="4" s="1"/>
  <c r="C357" i="4"/>
  <c r="C410" i="4"/>
  <c r="C103" i="4"/>
  <c r="Q103" i="4" s="1"/>
  <c r="C161" i="4"/>
  <c r="C952" i="4"/>
  <c r="C441" i="4"/>
  <c r="C288" i="4"/>
  <c r="C963" i="4"/>
  <c r="C102" i="4"/>
  <c r="M102" i="4" s="1"/>
  <c r="C43" i="4"/>
  <c r="O43" i="4" s="1"/>
  <c r="C612" i="4"/>
  <c r="C119" i="4"/>
  <c r="O119" i="4" s="1"/>
  <c r="C83" i="4"/>
  <c r="Q83" i="4" s="1"/>
  <c r="C830" i="4"/>
  <c r="C318" i="4"/>
  <c r="C25" i="4"/>
  <c r="O25" i="4" s="1"/>
  <c r="C487" i="4"/>
  <c r="C557" i="4"/>
  <c r="C336" i="4"/>
  <c r="C970" i="4"/>
  <c r="C599" i="4"/>
  <c r="C113" i="4"/>
  <c r="M113" i="4" s="1"/>
  <c r="C615" i="4"/>
  <c r="C871" i="4"/>
  <c r="C129" i="4"/>
  <c r="M129" i="4" s="1"/>
  <c r="C127" i="4"/>
  <c r="Q127" i="4" s="1"/>
  <c r="C46" i="4"/>
  <c r="Q46" i="4" s="1"/>
  <c r="C15" i="4"/>
  <c r="Q15" i="4" s="1"/>
  <c r="C57" i="4"/>
  <c r="O57" i="4" s="1"/>
  <c r="C10" i="4"/>
  <c r="M10" i="4" s="1"/>
  <c r="C427" i="4"/>
  <c r="C650" i="4"/>
  <c r="C513" i="4"/>
  <c r="C506" i="4"/>
  <c r="C654" i="4"/>
  <c r="C44" i="4"/>
  <c r="Q44" i="4" s="1"/>
  <c r="C658" i="4"/>
  <c r="C512" i="4"/>
  <c r="C676" i="4"/>
  <c r="C320" i="4"/>
  <c r="C573" i="4"/>
  <c r="C178" i="4"/>
  <c r="C710" i="4"/>
  <c r="C852" i="4"/>
  <c r="C11" i="4"/>
  <c r="Q11" i="4" s="1"/>
  <c r="C943" i="4"/>
  <c r="C823" i="4"/>
  <c r="C944" i="4"/>
  <c r="C536" i="4"/>
  <c r="C971" i="4"/>
  <c r="C973" i="4"/>
  <c r="C646" i="4"/>
  <c r="C828" i="4"/>
  <c r="C762" i="4"/>
  <c r="C365" i="4"/>
  <c r="C486" i="4"/>
  <c r="C792" i="4"/>
  <c r="C243" i="4"/>
  <c r="C655" i="4"/>
  <c r="C742" i="4"/>
  <c r="C786" i="4"/>
  <c r="C768" i="4"/>
  <c r="C546" i="4"/>
  <c r="C722" i="4"/>
  <c r="C440" i="4"/>
  <c r="C329" i="4"/>
  <c r="C844" i="4"/>
  <c r="C813" i="4"/>
  <c r="C883" i="4"/>
  <c r="C773" i="4"/>
  <c r="C477" i="4"/>
  <c r="C903" i="4"/>
  <c r="C975" i="4"/>
  <c r="C815" i="4"/>
  <c r="C733" i="4"/>
  <c r="C360" i="4"/>
  <c r="C165" i="4"/>
  <c r="C409" i="4"/>
  <c r="C484" i="4"/>
  <c r="C624" i="4"/>
  <c r="C241" i="4"/>
  <c r="C639" i="4"/>
  <c r="C166" i="4"/>
  <c r="C619" i="4"/>
  <c r="C295" i="4"/>
  <c r="C461" i="4"/>
  <c r="C395" i="4"/>
  <c r="C812" i="4"/>
  <c r="C739" i="4"/>
  <c r="C185" i="4"/>
  <c r="C565" i="4"/>
  <c r="C152" i="4"/>
  <c r="O152" i="4" s="1"/>
  <c r="C879" i="4"/>
  <c r="C799" i="4"/>
  <c r="C249" i="4"/>
  <c r="C457" i="4"/>
  <c r="C142" i="4"/>
  <c r="O142" i="4" s="1"/>
  <c r="C91" i="4"/>
  <c r="M91" i="4" s="1"/>
  <c r="C28" i="4"/>
  <c r="Q28" i="4" s="1"/>
  <c r="C82" i="4"/>
  <c r="M82" i="4" s="1"/>
  <c r="C125" i="4"/>
  <c r="O125" i="4" s="1"/>
  <c r="C380" i="4"/>
  <c r="C585" i="4"/>
  <c r="C541" i="4"/>
  <c r="C19" i="4"/>
  <c r="Q19" i="4" s="1"/>
  <c r="C74" i="4"/>
  <c r="O74" i="4" s="1"/>
  <c r="C945" i="4"/>
  <c r="C271" i="4"/>
  <c r="C740" i="4"/>
  <c r="C167" i="4"/>
  <c r="C917" i="4"/>
  <c r="C468" i="4"/>
  <c r="C386" i="4"/>
  <c r="C679" i="4"/>
  <c r="C24" i="4"/>
  <c r="Q24" i="4" s="1"/>
  <c r="C433" i="4"/>
  <c r="C905" i="4"/>
  <c r="C607" i="4"/>
  <c r="C538" i="4"/>
  <c r="C325" i="4"/>
  <c r="C428" i="4"/>
  <c r="C670" i="4"/>
  <c r="C501" i="4"/>
  <c r="C175" i="4"/>
  <c r="C187" i="4"/>
  <c r="C893" i="4"/>
  <c r="C948" i="4"/>
  <c r="C736" i="4"/>
  <c r="C354" i="4"/>
  <c r="C345" i="4"/>
  <c r="C749" i="4"/>
  <c r="C767" i="4"/>
  <c r="C714" i="4"/>
  <c r="C344" i="4"/>
  <c r="C567" i="4"/>
  <c r="C285" i="4"/>
  <c r="C224" i="4"/>
  <c r="C611" i="4"/>
  <c r="C519" i="4"/>
  <c r="C452" i="4"/>
  <c r="C748" i="4"/>
  <c r="C543" i="4"/>
  <c r="C759" i="4"/>
  <c r="C239" i="4"/>
  <c r="C609" i="4"/>
  <c r="C229" i="4"/>
  <c r="C535" i="4"/>
  <c r="C207" i="4"/>
  <c r="C797" i="4"/>
  <c r="C921" i="4"/>
  <c r="C648" i="4"/>
  <c r="C544" i="4"/>
  <c r="C522" i="4"/>
  <c r="C978" i="4"/>
  <c r="C691" i="4"/>
  <c r="C420" i="4"/>
  <c r="C439" i="4"/>
  <c r="C696" i="4"/>
  <c r="C485" i="4"/>
  <c r="C843" i="4"/>
  <c r="C703" i="4"/>
  <c r="C176" i="4"/>
  <c r="C601" i="4"/>
  <c r="C675" i="4"/>
  <c r="C878" i="4"/>
  <c r="C766" i="4"/>
  <c r="C870" i="4"/>
  <c r="C608" i="4"/>
  <c r="C17" i="4"/>
  <c r="Q17" i="4" s="1"/>
  <c r="C230" i="4"/>
  <c r="C290" i="4"/>
  <c r="C674" i="4"/>
  <c r="C642" i="4"/>
  <c r="C884" i="4"/>
  <c r="C52" i="4"/>
  <c r="M52" i="4" s="1"/>
  <c r="C630" i="4"/>
  <c r="C330" i="4"/>
  <c r="C651" i="4"/>
  <c r="C90" i="4"/>
  <c r="O90" i="4" s="1"/>
  <c r="C804" i="4"/>
  <c r="C633" i="4"/>
  <c r="C505" i="4"/>
  <c r="C827" i="4"/>
  <c r="C466" i="4"/>
  <c r="C765" i="4"/>
  <c r="C906" i="4"/>
  <c r="C664" i="4"/>
  <c r="C465" i="4"/>
  <c r="C362" i="4"/>
  <c r="C462" i="4"/>
  <c r="C640" i="4"/>
  <c r="C190" i="4"/>
  <c r="C373" i="4"/>
  <c r="C264" i="4"/>
  <c r="C781" i="4"/>
  <c r="C653" i="4"/>
  <c r="C374" i="4"/>
  <c r="C534" i="4"/>
  <c r="C216" i="4"/>
  <c r="C200" i="4"/>
  <c r="C222" i="4"/>
  <c r="C618" i="4"/>
  <c r="C156" i="4"/>
  <c r="C227" i="4"/>
  <c r="C805" i="4"/>
  <c r="C665" i="4"/>
  <c r="C437" i="4"/>
  <c r="C829" i="4"/>
  <c r="C244" i="4"/>
  <c r="C337" i="4"/>
  <c r="C841" i="4"/>
  <c r="C721" i="4"/>
  <c r="C356" i="4"/>
  <c r="C796" i="4"/>
  <c r="C319" i="4"/>
  <c r="C475" i="4"/>
  <c r="C807" i="4"/>
  <c r="C701" i="4"/>
  <c r="C581" i="4"/>
  <c r="C641" i="4"/>
  <c r="C682" i="4"/>
  <c r="C972" i="4"/>
  <c r="C306" i="4"/>
  <c r="C299" i="4"/>
  <c r="C880" i="4"/>
  <c r="C592" i="4"/>
  <c r="C902" i="4"/>
  <c r="C317" i="4"/>
  <c r="C564" i="4"/>
  <c r="C678" i="4"/>
  <c r="C240" i="4"/>
  <c r="C421" i="4"/>
  <c r="C569" i="4"/>
  <c r="C790" i="4"/>
  <c r="C389" i="4"/>
  <c r="C819" i="4"/>
  <c r="C760" i="4"/>
  <c r="C405" i="4"/>
  <c r="C741" i="4"/>
  <c r="C458" i="4"/>
  <c r="C392" i="4"/>
  <c r="C758" i="4"/>
  <c r="C895" i="4"/>
  <c r="C402" i="4"/>
  <c r="C809" i="4"/>
  <c r="C350" i="4"/>
  <c r="C897" i="4"/>
  <c r="C711" i="4"/>
  <c r="C551" i="4"/>
  <c r="C725" i="4"/>
  <c r="C745" i="4"/>
  <c r="C192" i="4"/>
  <c r="C964" i="4"/>
  <c r="C588" i="4"/>
  <c r="C225" i="4"/>
  <c r="C910" i="4"/>
  <c r="C445" i="4"/>
  <c r="C45" i="4"/>
  <c r="Q45" i="4" s="1"/>
  <c r="C540" i="4"/>
  <c r="C966" i="4"/>
  <c r="C340" i="4"/>
  <c r="C341" i="4"/>
  <c r="C528" i="4"/>
  <c r="C542" i="4"/>
  <c r="C802" i="4"/>
  <c r="C614" i="4"/>
  <c r="C566" i="4"/>
  <c r="C874" i="4"/>
  <c r="C587" i="4"/>
  <c r="C181" i="4"/>
  <c r="C577" i="4"/>
  <c r="C469" i="4"/>
  <c r="C636" i="4"/>
  <c r="C726" i="4"/>
  <c r="C378" i="4"/>
  <c r="C228" i="4"/>
  <c r="C568" i="4"/>
  <c r="C659" i="4"/>
  <c r="C504" i="4"/>
  <c r="C431" i="4"/>
  <c r="C704" i="4"/>
  <c r="C854" i="4"/>
  <c r="C720" i="4"/>
  <c r="C335" i="4"/>
  <c r="C443" i="4"/>
  <c r="C825" i="4"/>
  <c r="C627" i="4"/>
  <c r="C864" i="4"/>
  <c r="C342" i="4"/>
  <c r="C772" i="4"/>
  <c r="C358" i="4"/>
  <c r="C867" i="4"/>
  <c r="C622" i="4"/>
  <c r="C434" i="4"/>
  <c r="C514" i="4"/>
  <c r="C719" i="4"/>
  <c r="C456" i="4"/>
  <c r="C890" i="4"/>
  <c r="C448" i="4"/>
  <c r="C814" i="4"/>
  <c r="C455" i="4"/>
  <c r="C391" i="4"/>
  <c r="C511" i="4"/>
  <c r="C447" i="4"/>
  <c r="C497" i="4"/>
  <c r="C811" i="4"/>
  <c r="C806" i="4"/>
  <c r="C771" i="4"/>
  <c r="C855" i="4"/>
  <c r="C787" i="4"/>
  <c r="C800" i="4"/>
  <c r="C201" i="4"/>
  <c r="C413" i="4"/>
  <c r="C803" i="4"/>
  <c r="C598" i="4"/>
  <c r="C367" i="4"/>
  <c r="C210" i="4"/>
  <c r="C706" i="4"/>
  <c r="C689" i="4"/>
  <c r="C446" i="4"/>
  <c r="C493" i="4"/>
  <c r="C810" i="4"/>
  <c r="C199" i="4"/>
  <c r="C667" i="4"/>
  <c r="C549" i="4"/>
  <c r="C780" i="4"/>
  <c r="C526" i="4"/>
  <c r="C454" i="4"/>
  <c r="C219" i="4"/>
  <c r="C366" i="4"/>
  <c r="C197" i="4"/>
  <c r="C479" i="4"/>
  <c r="C97" i="4"/>
  <c r="Q97" i="4" s="1"/>
  <c r="C628" i="4"/>
  <c r="C690" i="4"/>
  <c r="C876" i="4"/>
  <c r="C489" i="4"/>
  <c r="C834" i="4"/>
  <c r="C677" i="4"/>
  <c r="C591" i="4"/>
  <c r="C286" i="4"/>
  <c r="C820" i="4"/>
  <c r="C853" i="4"/>
  <c r="C517" i="4"/>
  <c r="C381" i="4"/>
  <c r="C507" i="4"/>
  <c r="C783" i="4"/>
  <c r="C245" i="4"/>
  <c r="C626" i="4"/>
  <c r="C894" i="4"/>
  <c r="C515" i="4"/>
  <c r="C328" i="4"/>
  <c r="C737" i="4"/>
  <c r="C774" i="4"/>
  <c r="C418" i="4"/>
  <c r="C705" i="4"/>
  <c r="C509" i="4"/>
  <c r="C246" i="4"/>
  <c r="C158" i="4"/>
  <c r="C453" i="4"/>
  <c r="C499" i="4"/>
  <c r="C198" i="4"/>
  <c r="C887" i="4"/>
  <c r="C471" i="4"/>
  <c r="C911" i="4"/>
  <c r="C412" i="4"/>
  <c r="C949" i="4"/>
  <c r="C563" i="4"/>
  <c r="C822" i="4"/>
  <c r="C918" i="4"/>
  <c r="C300" i="4"/>
  <c r="C521" i="4"/>
  <c r="C502" i="4"/>
  <c r="C492" i="4"/>
  <c r="C449" i="4"/>
  <c r="C941" i="4"/>
  <c r="C873" i="4"/>
  <c r="C414" i="4"/>
  <c r="C631" i="4"/>
  <c r="C204" i="4"/>
  <c r="C750" i="4"/>
  <c r="C212" i="4"/>
  <c r="C694" i="4"/>
  <c r="C835" i="4"/>
  <c r="C775" i="4"/>
  <c r="C174" i="4"/>
  <c r="C237" i="4"/>
  <c r="C702" i="4"/>
  <c r="C896" i="4"/>
  <c r="C685" i="4"/>
  <c r="C942" i="4"/>
  <c r="C432" i="4"/>
  <c r="C604" i="4"/>
  <c r="C35" i="4"/>
  <c r="O35" i="4" s="1"/>
  <c r="C177" i="4"/>
  <c r="C323" i="4"/>
  <c r="C939" i="4"/>
  <c r="C472" i="4"/>
  <c r="C616" i="4"/>
  <c r="C297" i="4"/>
  <c r="C346" i="4"/>
  <c r="C184" i="4"/>
  <c r="C637" i="4"/>
  <c r="C305" i="4"/>
  <c r="C553" i="4"/>
  <c r="C173" i="4"/>
  <c r="C848" i="4"/>
  <c r="C327" i="4"/>
  <c r="C483" i="4"/>
  <c r="C248" i="4"/>
  <c r="C892" i="4"/>
  <c r="C635" i="4"/>
  <c r="C594" i="4"/>
  <c r="C396" i="4"/>
  <c r="C503" i="4"/>
  <c r="C338" i="4"/>
  <c r="C833" i="4"/>
  <c r="C287" i="4"/>
  <c r="C915" i="4"/>
  <c r="C250" i="4"/>
  <c r="C353" i="4"/>
  <c r="C969" i="4"/>
  <c r="C837" i="4"/>
  <c r="C416" i="4"/>
  <c r="C904" i="4"/>
  <c r="C476" i="4"/>
  <c r="C163" i="4"/>
  <c r="C361" i="4"/>
  <c r="C371" i="4"/>
  <c r="C500" i="4"/>
  <c r="C794" i="4"/>
  <c r="C364" i="4"/>
  <c r="C647" i="4"/>
  <c r="C586" i="4"/>
  <c r="C435" i="4"/>
  <c r="C403" i="4"/>
  <c r="C857" i="4"/>
  <c r="C206" i="4"/>
  <c r="C862" i="4"/>
  <c r="C531" i="4"/>
  <c r="C589" i="4"/>
  <c r="C377" i="4"/>
  <c r="C869" i="4"/>
  <c r="C933" i="4"/>
  <c r="C302" i="4"/>
  <c r="C718" i="4"/>
  <c r="C508" i="4"/>
  <c r="C247" i="4"/>
  <c r="C793" i="4"/>
  <c r="C310" i="4"/>
  <c r="C875" i="4"/>
  <c r="C839" i="4"/>
  <c r="C789" i="4"/>
  <c r="C738" i="4"/>
  <c r="C621" i="4"/>
  <c r="C769" i="4"/>
  <c r="C394" i="4"/>
  <c r="C716" i="4"/>
  <c r="C928" i="4"/>
  <c r="C124" i="4"/>
  <c r="Q124" i="4" s="1"/>
  <c r="C603" i="4"/>
  <c r="C583" i="4"/>
  <c r="C795" i="4"/>
  <c r="C638" i="4"/>
  <c r="C532" i="4"/>
  <c r="C550" i="4"/>
  <c r="C289" i="4"/>
  <c r="C863" i="4"/>
  <c r="C826" i="4"/>
  <c r="C899" i="4"/>
  <c r="C666" i="4"/>
  <c r="C570" i="4"/>
  <c r="C376" i="4"/>
  <c r="C520" i="4"/>
  <c r="C600" i="4"/>
  <c r="C683" i="4"/>
  <c r="C791" i="4"/>
  <c r="C629" i="4"/>
  <c r="C498" i="4"/>
  <c r="C872" i="4"/>
  <c r="C382" i="4"/>
  <c r="C961" i="4"/>
  <c r="C359" i="4"/>
  <c r="C746" i="4"/>
  <c r="C459" i="4"/>
  <c r="C668" i="4"/>
  <c r="C723" i="4"/>
  <c r="C372" i="4"/>
  <c r="C593" i="4"/>
  <c r="C891" i="4"/>
  <c r="C118" i="4"/>
  <c r="Q118" i="4" s="1"/>
  <c r="C908" i="4"/>
  <c r="C510" i="4"/>
  <c r="C974" i="4"/>
  <c r="C801" i="4"/>
  <c r="C251" i="4"/>
  <c r="C590" i="4"/>
  <c r="C732" i="4"/>
  <c r="C817" i="4"/>
  <c r="C958" i="4"/>
  <c r="C743" i="4"/>
  <c r="C291" i="4"/>
  <c r="C845" i="4"/>
  <c r="C712" i="4"/>
  <c r="O88" i="4" l="1"/>
  <c r="Q27" i="4"/>
  <c r="M150" i="4"/>
  <c r="Q119" i="4"/>
  <c r="M8" i="4"/>
  <c r="M73" i="4"/>
  <c r="M54" i="4"/>
  <c r="O82" i="4"/>
  <c r="M57" i="4"/>
  <c r="O58" i="4"/>
  <c r="M147" i="4"/>
  <c r="O97" i="4"/>
  <c r="Q153" i="4"/>
  <c r="O133" i="4"/>
  <c r="M44" i="4"/>
  <c r="O83" i="4"/>
  <c r="M56" i="4"/>
  <c r="M39" i="4"/>
  <c r="Q35" i="4"/>
  <c r="Q73" i="4"/>
  <c r="M22" i="4"/>
  <c r="M119" i="4"/>
  <c r="M25" i="4"/>
  <c r="Q125" i="4"/>
  <c r="Q129" i="4"/>
  <c r="O44" i="4"/>
  <c r="M16" i="4"/>
  <c r="Q98" i="4"/>
  <c r="M15" i="4"/>
  <c r="O7" i="4"/>
  <c r="Q150" i="4"/>
  <c r="Q8" i="4"/>
  <c r="M97" i="4"/>
  <c r="M152" i="4"/>
  <c r="O77" i="4"/>
  <c r="O100" i="4"/>
  <c r="Q54" i="4"/>
  <c r="M12" i="4"/>
  <c r="M151" i="4"/>
  <c r="O33" i="4"/>
  <c r="M89" i="4"/>
  <c r="M148" i="4"/>
  <c r="O76" i="4"/>
  <c r="M43" i="4"/>
  <c r="Q91" i="4"/>
  <c r="Q154" i="4"/>
  <c r="Q102" i="4"/>
  <c r="M133" i="4"/>
  <c r="O143" i="4"/>
  <c r="Q82" i="4"/>
  <c r="M101" i="4"/>
  <c r="Q113" i="4"/>
  <c r="Q16" i="4"/>
  <c r="O96" i="4"/>
  <c r="O37" i="4"/>
  <c r="O84" i="4"/>
  <c r="M83" i="4"/>
  <c r="O63" i="4"/>
  <c r="M142" i="4"/>
  <c r="Q87" i="4"/>
  <c r="O11" i="4"/>
  <c r="M88" i="4"/>
  <c r="M79" i="4"/>
  <c r="M149" i="4"/>
  <c r="O18" i="4"/>
  <c r="M153" i="4"/>
  <c r="M42" i="4"/>
  <c r="Q21" i="4"/>
  <c r="Q20" i="4"/>
  <c r="Q128" i="4"/>
  <c r="O120" i="4"/>
  <c r="Q107" i="4"/>
  <c r="O124" i="4"/>
  <c r="M67" i="4"/>
  <c r="O115" i="4"/>
  <c r="Q25" i="4"/>
  <c r="Q101" i="4"/>
  <c r="O17" i="4"/>
  <c r="M98" i="4"/>
  <c r="O15" i="4"/>
  <c r="M84" i="4"/>
  <c r="Q111" i="4"/>
  <c r="Q142" i="4"/>
  <c r="Q26" i="4"/>
  <c r="M11" i="4"/>
  <c r="O79" i="4"/>
  <c r="Q75" i="4"/>
  <c r="O151" i="4"/>
  <c r="M33" i="4"/>
  <c r="Q42" i="4"/>
  <c r="O148" i="4"/>
  <c r="M76" i="4"/>
  <c r="Q114" i="4"/>
  <c r="M110" i="4"/>
  <c r="O52" i="4"/>
  <c r="O14" i="4"/>
  <c r="Q29" i="4"/>
  <c r="O118" i="4"/>
  <c r="Q144" i="4"/>
  <c r="O103" i="4"/>
  <c r="O146" i="4"/>
  <c r="O64" i="4"/>
  <c r="O28" i="4"/>
  <c r="O46" i="4"/>
  <c r="M109" i="4"/>
  <c r="Q68" i="4"/>
  <c r="Q126" i="4"/>
  <c r="O40" i="4"/>
  <c r="O121" i="4"/>
  <c r="M99" i="4"/>
  <c r="Q81" i="4"/>
  <c r="M35" i="4"/>
  <c r="M154" i="4"/>
  <c r="M114" i="4"/>
  <c r="M145" i="4"/>
  <c r="M128" i="4"/>
  <c r="O127" i="4"/>
  <c r="Q23" i="4"/>
  <c r="M45" i="4"/>
  <c r="M120" i="4"/>
  <c r="Q14" i="4"/>
  <c r="M30" i="4"/>
  <c r="O32" i="4"/>
  <c r="M96" i="4"/>
  <c r="Q140" i="4"/>
  <c r="O144" i="4"/>
  <c r="M31" i="4"/>
  <c r="M103" i="4"/>
  <c r="M77" i="4"/>
  <c r="O60" i="4"/>
  <c r="M64" i="4"/>
  <c r="O80" i="4"/>
  <c r="O105" i="4"/>
  <c r="M28" i="4"/>
  <c r="M46" i="4"/>
  <c r="Q109" i="4"/>
  <c r="M62" i="4"/>
  <c r="Q10" i="4"/>
  <c r="O89" i="4"/>
  <c r="O39" i="4"/>
  <c r="M40" i="4"/>
  <c r="O81" i="4"/>
  <c r="Q22" i="4"/>
  <c r="O110" i="4"/>
  <c r="Q145" i="4"/>
  <c r="Q67" i="4"/>
  <c r="M127" i="4"/>
  <c r="O19" i="4"/>
  <c r="M23" i="4"/>
  <c r="O45" i="4"/>
  <c r="M55" i="4"/>
  <c r="O129" i="4"/>
  <c r="Q58" i="4"/>
  <c r="M17" i="4"/>
  <c r="Q92" i="4"/>
  <c r="O66" i="4"/>
  <c r="O30" i="4"/>
  <c r="M32" i="4"/>
  <c r="Q93" i="4"/>
  <c r="M140" i="4"/>
  <c r="Q147" i="4"/>
  <c r="O31" i="4"/>
  <c r="O61" i="4"/>
  <c r="M139" i="4"/>
  <c r="M63" i="4"/>
  <c r="O116" i="4"/>
  <c r="M87" i="4"/>
  <c r="M26" i="4"/>
  <c r="O56" i="4"/>
  <c r="M74" i="4"/>
  <c r="O13" i="4"/>
  <c r="M60" i="4"/>
  <c r="O123" i="4"/>
  <c r="Q149" i="4"/>
  <c r="Q80" i="4"/>
  <c r="M105" i="4"/>
  <c r="Q51" i="4"/>
  <c r="M90" i="4"/>
  <c r="Q12" i="4"/>
  <c r="M18" i="4"/>
  <c r="Q104" i="4"/>
  <c r="Q62" i="4"/>
  <c r="O10" i="4"/>
  <c r="M59" i="4"/>
  <c r="O141" i="4"/>
  <c r="M24" i="4"/>
  <c r="M121" i="4"/>
  <c r="Q57" i="4"/>
  <c r="M124" i="4"/>
  <c r="O102" i="4"/>
  <c r="M115" i="4"/>
  <c r="M143" i="4"/>
  <c r="M19" i="4"/>
  <c r="M125" i="4"/>
  <c r="Q52" i="4"/>
  <c r="Q55" i="4"/>
  <c r="O113" i="4"/>
  <c r="M92" i="4"/>
  <c r="M66" i="4"/>
  <c r="M27" i="4"/>
  <c r="O29" i="4"/>
  <c r="O93" i="4"/>
  <c r="M118" i="4"/>
  <c r="M37" i="4"/>
  <c r="M7" i="4"/>
  <c r="Q61" i="4"/>
  <c r="Q139" i="4"/>
  <c r="M146" i="4"/>
  <c r="O111" i="4"/>
  <c r="M116" i="4"/>
  <c r="Q152" i="4"/>
  <c r="Q74" i="4"/>
  <c r="M13" i="4"/>
  <c r="M100" i="4"/>
  <c r="Q43" i="4"/>
  <c r="Q123" i="4"/>
  <c r="M75" i="4"/>
  <c r="O51" i="4"/>
  <c r="Q90" i="4"/>
  <c r="O68" i="4"/>
  <c r="O107" i="4"/>
  <c r="M104" i="4"/>
  <c r="O91" i="4"/>
  <c r="O59" i="4"/>
  <c r="M141" i="4"/>
  <c r="M21" i="4"/>
  <c r="O126" i="4"/>
  <c r="O24" i="4"/>
  <c r="Q99" i="4"/>
</calcChain>
</file>

<file path=xl/sharedStrings.xml><?xml version="1.0" encoding="utf-8"?>
<sst xmlns="http://schemas.openxmlformats.org/spreadsheetml/2006/main" count="5965" uniqueCount="2131">
  <si>
    <t>Stock initial</t>
  </si>
  <si>
    <t>Entrées</t>
  </si>
  <si>
    <t>Etat des stocks à jour au :</t>
  </si>
  <si>
    <t>Somme des entrées</t>
  </si>
  <si>
    <t>Somme des sorties</t>
  </si>
  <si>
    <t>Famille</t>
  </si>
  <si>
    <t>Sous-Famille</t>
  </si>
  <si>
    <t>Date du mouvement</t>
  </si>
  <si>
    <t>Référence</t>
  </si>
  <si>
    <t>Sorties</t>
  </si>
  <si>
    <t>Désignation</t>
  </si>
  <si>
    <t>N° BL</t>
  </si>
  <si>
    <t>Journal de stock</t>
  </si>
  <si>
    <t>PMP</t>
  </si>
  <si>
    <t>Stock Théorique</t>
  </si>
  <si>
    <t>Valeur Stock  Théorique</t>
  </si>
  <si>
    <t>Stock  Inventorié</t>
  </si>
  <si>
    <t>Valeur Stock  Inventorié</t>
  </si>
  <si>
    <t>Ecart</t>
  </si>
  <si>
    <t>Valeur Ecart</t>
  </si>
  <si>
    <t>Stock Sécurité</t>
  </si>
  <si>
    <t>Fournisseur/Déppartement</t>
  </si>
  <si>
    <t>P.U</t>
  </si>
  <si>
    <t>Valeur Entrées</t>
  </si>
  <si>
    <t>Valeur sortie</t>
  </si>
  <si>
    <t>Valeur stock initial</t>
  </si>
  <si>
    <t>Chargeur piles</t>
  </si>
  <si>
    <t xml:space="preserve">Lampe 230v Gx9,5 1000w PHILIPS </t>
  </si>
  <si>
    <t>Lampe par 38 80W Osram</t>
  </si>
  <si>
    <t>Lampe Par 64 1000W GE</t>
  </si>
  <si>
    <t>Pile rechargeable 2A Marque Energizer</t>
  </si>
  <si>
    <t>Balasst 40w</t>
  </si>
  <si>
    <t>Ballast électrique Elvar 1*TL554w P1=1*54w U= 220v</t>
  </si>
  <si>
    <t>Barrette  domino de connexion 10mm2</t>
  </si>
  <si>
    <t>Barrette  domino de connexion 4mm2</t>
  </si>
  <si>
    <t>Barrette  domino de connexion 6mm2</t>
  </si>
  <si>
    <t>Bloc secour Vert Legrand 661601 70LM 1H</t>
  </si>
  <si>
    <t>Boite etanche carre 10*10</t>
  </si>
  <si>
    <t xml:space="preserve">Boite étanche carré 25*18 Ingelec </t>
  </si>
  <si>
    <t>Boite Etanche Ronde 80D*h40</t>
  </si>
  <si>
    <t xml:space="preserve">Boite jonction </t>
  </si>
  <si>
    <t>Boite jonction 16</t>
  </si>
  <si>
    <t>Bornier électrique 4</t>
  </si>
  <si>
    <t>Bornier électrique 6</t>
  </si>
  <si>
    <t xml:space="preserve">Botton arret d'urgence </t>
  </si>
  <si>
    <t>Bouton poussoir M/A</t>
  </si>
  <si>
    <t>Bouton voyant rouge</t>
  </si>
  <si>
    <t>Bouton voyant vert</t>
  </si>
  <si>
    <t>Cable bleu H07 1,5mm2</t>
  </si>
  <si>
    <t>Cable éléctrique souple 2*0,75</t>
  </si>
  <si>
    <t>Cable éléctrique souple 3*2,5</t>
  </si>
  <si>
    <t>Cable éléctrique souple 4*4</t>
  </si>
  <si>
    <t>Cable Jaune H07 1,5mm2</t>
  </si>
  <si>
    <t>Cable R02V 4*2,5  mm²</t>
  </si>
  <si>
    <t>Cable siliconne 2,5mm²</t>
  </si>
  <si>
    <t>Cable siliconne 4mm²</t>
  </si>
  <si>
    <t>Cable souple Ingelec 3*1,5</t>
  </si>
  <si>
    <t>Cache trou électrique</t>
  </si>
  <si>
    <t>Coffre electrique 60/40</t>
  </si>
  <si>
    <t>Colle special maxifix 20g</t>
  </si>
  <si>
    <t>Collier colson 2*200</t>
  </si>
  <si>
    <t>Collier colson 4,7*250 Blanc</t>
  </si>
  <si>
    <t>Collier colson 9*265</t>
  </si>
  <si>
    <t xml:space="preserve">Colliers coulson 7*200 noir </t>
  </si>
  <si>
    <t>Colliers coulson 7,6*185 noir (moyen taille)</t>
  </si>
  <si>
    <t xml:space="preserve">Colliers coulson 7,6*300 noir </t>
  </si>
  <si>
    <t>Commutateur 2 position</t>
  </si>
  <si>
    <t xml:space="preserve">Commutateur 3 positions </t>
  </si>
  <si>
    <t>Condensateur 10uF 450Vac</t>
  </si>
  <si>
    <t>Condensateur 14 UF</t>
  </si>
  <si>
    <t>Condensateur 50 UF (Cuisine)</t>
  </si>
  <si>
    <t xml:space="preserve">Contacteur 2P 25A Schneider Electric </t>
  </si>
  <si>
    <t xml:space="preserve">Contacteur 40A </t>
  </si>
  <si>
    <t xml:space="preserve">Contacteur 40P Schneider Electric </t>
  </si>
  <si>
    <t>Contacteur ABB 30A 7,5KW 3 poles</t>
  </si>
  <si>
    <t>Contacteur D80 Schneider</t>
  </si>
  <si>
    <t>Contacteur LC1 D09 Schneider</t>
  </si>
  <si>
    <t>Contacteur LC1 D18 M7 Schneider</t>
  </si>
  <si>
    <t>Cosse à sertir 150</t>
  </si>
  <si>
    <t>Cosse conducteur 6D</t>
  </si>
  <si>
    <t>Detecteur de gaz gpl avec electro-vanne N.O 1/2</t>
  </si>
  <si>
    <t>Detecteur de mouvement Legrand</t>
  </si>
  <si>
    <t>Détecteur d'incendie adressable tecnofire 004-IFDA-S1</t>
  </si>
  <si>
    <t xml:space="preserve">Disjoncteur 25A Hager </t>
  </si>
  <si>
    <t>Disjoncteur 4P 6000A (25A) Schneider</t>
  </si>
  <si>
    <t>Disjoncteur bipolaire 32A</t>
  </si>
  <si>
    <t xml:space="preserve">Disjoncteur Diff 2P 25A Schneider Electric </t>
  </si>
  <si>
    <t>Disjoncteur différentiel 2*32A 30mA</t>
  </si>
  <si>
    <t xml:space="preserve">Disjoncteur différentiel Schneider 120A 4 Fils (3Phases +Neutre) Sur Ray </t>
  </si>
  <si>
    <t>Disjoncteur mouteur 0,4-0,63A</t>
  </si>
  <si>
    <t>Disjoncteur mouteur 0,63-1</t>
  </si>
  <si>
    <t>Disjoncteur mouteur 1-1,6A</t>
  </si>
  <si>
    <t>Disjoncteur mouteur 2,5-4A</t>
  </si>
  <si>
    <t>Disjoncteur mouteur 24-32A</t>
  </si>
  <si>
    <t xml:space="preserve">Douille  GU5.3 12 V </t>
  </si>
  <si>
    <t xml:space="preserve">Douille E27 cuivre </t>
  </si>
  <si>
    <t xml:space="preserve">Douille E27 en plastique noir </t>
  </si>
  <si>
    <t>Douille en cuivre E14 2A 220V</t>
  </si>
  <si>
    <t>Douille en Porcelaine E27 4A 250V</t>
  </si>
  <si>
    <t>Embout Electrique 1,5 D Noir</t>
  </si>
  <si>
    <t>Embout Electrique 1,5 D Rouge</t>
  </si>
  <si>
    <t>Equipement projecteur 250w</t>
  </si>
  <si>
    <t>Equipement projecteur sodium 1 000w complet</t>
  </si>
  <si>
    <t>Equipement projecteur sodium 400w complet</t>
  </si>
  <si>
    <t>EXTRACTEUR VF-B5</t>
  </si>
  <si>
    <t>Fiche de courant etanche femelle 2p+n+t</t>
  </si>
  <si>
    <t>Fiche de courant etanche male 2p+n+t</t>
  </si>
  <si>
    <t>Fiche Female 3p+n+t</t>
  </si>
  <si>
    <t>Fiche femelle 16A 2p+t 220V</t>
  </si>
  <si>
    <t>Fiche femelle 2P</t>
  </si>
  <si>
    <t xml:space="preserve">Fiche M 16A 2p+t </t>
  </si>
  <si>
    <t>Fiche Male 3p+n+t</t>
  </si>
  <si>
    <t>Fiche Male 6A 2p Blanc</t>
  </si>
  <si>
    <t>Fusible 10*38 Legrand 10P</t>
  </si>
  <si>
    <t>Fusible Bipolaire différentiel 20A Schnieder</t>
  </si>
  <si>
    <t>Gaine griflex 16D</t>
  </si>
  <si>
    <t>Gaine griflex 20D</t>
  </si>
  <si>
    <r>
      <t xml:space="preserve">Gaine gris 13 </t>
    </r>
    <r>
      <rPr>
        <sz val="10"/>
        <color theme="1"/>
        <rFont val="Calibri"/>
        <family val="2"/>
      </rPr>
      <t>Ø</t>
    </r>
  </si>
  <si>
    <t>Gaine gris 16</t>
  </si>
  <si>
    <r>
      <t xml:space="preserve">Gaine gris 20 </t>
    </r>
    <r>
      <rPr>
        <sz val="10"/>
        <color theme="1"/>
        <rFont val="Calibri"/>
        <family val="2"/>
      </rPr>
      <t>Ø</t>
    </r>
  </si>
  <si>
    <t xml:space="preserve">Goulotte adhésif Bureau </t>
  </si>
  <si>
    <t>Grillage avertisseur rouge</t>
  </si>
  <si>
    <t xml:space="preserve">Horloge astronomique Hager </t>
  </si>
  <si>
    <t>Huile ref 15w 40 multi gadre</t>
  </si>
  <si>
    <t>Interrupteur à carte SIMON</t>
  </si>
  <si>
    <t xml:space="preserve">Interrupteur à fil noir </t>
  </si>
  <si>
    <t>Interrupteur a fil souple noir 2A</t>
  </si>
  <si>
    <t xml:space="preserve">Interrupteur etanche </t>
  </si>
  <si>
    <t xml:space="preserve">Interrupteur étanche apparent IP55 10A VA ET VIENT </t>
  </si>
  <si>
    <t xml:space="preserve">Interrupteur étanche Ingelec </t>
  </si>
  <si>
    <t>Interrupteur va et vien</t>
  </si>
  <si>
    <t xml:space="preserve">Kit chaufante 10-35 </t>
  </si>
  <si>
    <t>Kit chaufante 240</t>
  </si>
  <si>
    <t>Lampe 9w UVC OSRAM</t>
  </si>
  <si>
    <t xml:space="preserve">Lampe à brosche G 4 220v Led </t>
  </si>
  <si>
    <t>Lampe DULUXL 55W</t>
  </si>
  <si>
    <t>Lampe E27 160w</t>
  </si>
  <si>
    <t xml:space="preserve">Lampe E27 4W LED </t>
  </si>
  <si>
    <t>Lampe E40 2000 W</t>
  </si>
  <si>
    <t>Lampe E27 100w Dépolie Marque Philips</t>
  </si>
  <si>
    <t>Lampe economique B22 11w</t>
  </si>
  <si>
    <t xml:space="preserve">Lampe économique E14 12w 8 000 H Philips </t>
  </si>
  <si>
    <t>Lampe économique E27 15w 8 000 H Philips</t>
  </si>
  <si>
    <t xml:space="preserve">Lampe économique E27 20w 8 000H Philips </t>
  </si>
  <si>
    <t>Lampe Flamme E14 40W</t>
  </si>
  <si>
    <t>Lampe G12 70W</t>
  </si>
  <si>
    <t xml:space="preserve">Lampe gy 6,35 35W 12V </t>
  </si>
  <si>
    <t>Lampe Halogene G9 50W 230V</t>
  </si>
  <si>
    <t>Lampe halogéne GU10 220v</t>
  </si>
  <si>
    <t xml:space="preserve">Lampe Sodium 150w IM Marque Radium Lumiére blanche </t>
  </si>
  <si>
    <t>Lampe spot R50 E14 40W</t>
  </si>
  <si>
    <t>Lampe SPOT R80 75W E27</t>
  </si>
  <si>
    <t xml:space="preserve">Lampe T5 14w Marque Radium </t>
  </si>
  <si>
    <t>Lampe T5 6w (Blocsecours)</t>
  </si>
  <si>
    <t>Lampe Tournado E27 22w Yaming</t>
  </si>
  <si>
    <t>Lampe Tue mouche 60 cm</t>
  </si>
  <si>
    <t>lampe Tue mouche T8 10W 30CM</t>
  </si>
  <si>
    <t>lampe Tue mouche T8 15W 40CM</t>
  </si>
  <si>
    <t>Lampe voyant electrique 3W</t>
  </si>
  <si>
    <t>Manchon electrique A1 1,5 D Bleu</t>
  </si>
  <si>
    <t>Manchon electrique A1 1,5 D Gris</t>
  </si>
  <si>
    <t>Manchon electrique A1 1,5 D Jaune</t>
  </si>
  <si>
    <t xml:space="preserve">Manchon electrique A1 1,5 D Rouge </t>
  </si>
  <si>
    <t>Manchon electrique A1 1,5 D vert</t>
  </si>
  <si>
    <t>Manchon electrique A2 2,5 D Bleu</t>
  </si>
  <si>
    <t>Manchon electrique A2 2,5 D Jaune</t>
  </si>
  <si>
    <t>Manchon electrique A2 2,5 D Marron</t>
  </si>
  <si>
    <t>Manchon electrique A2 2,5 D Rouge</t>
  </si>
  <si>
    <t>Manchon electrique A3 3,5 D</t>
  </si>
  <si>
    <t>Manchon thermique 150</t>
  </si>
  <si>
    <t>Mini sirene etanche 220</t>
  </si>
  <si>
    <t>Moulure (guolotte) Blanc D60*40 24CM Ingelec</t>
  </si>
  <si>
    <t>Pilee 1,5 v LR 20 duracell</t>
  </si>
  <si>
    <t>Prise de courant 2P+T Simon 22</t>
  </si>
  <si>
    <t>PRISE étanche apparant 2p+terre gris</t>
  </si>
  <si>
    <t xml:space="preserve">Prise etanche encastré 2p+t Ingelec marron </t>
  </si>
  <si>
    <t xml:space="preserve">Prise tv Ingelec </t>
  </si>
  <si>
    <t>Prise tv zenith marron 1er choix</t>
  </si>
  <si>
    <t>Reglette etanche 120cm 2*36w classe c</t>
  </si>
  <si>
    <t xml:space="preserve">Relai de phase ABB CM pfs.s </t>
  </si>
  <si>
    <t>Relais à broche Schneider 24v</t>
  </si>
  <si>
    <t xml:space="preserve">Relais à brosch 40 F 24A </t>
  </si>
  <si>
    <t>Relais de phase 220V Schneider Electric RM22TG20</t>
  </si>
  <si>
    <t xml:space="preserve">Relais temporisé Multi fonction </t>
  </si>
  <si>
    <t>Relais thermique 13-16A</t>
  </si>
  <si>
    <t>Résine (Bidon de 5 litres)</t>
  </si>
  <si>
    <t xml:space="preserve">Scotch Noir Electrique </t>
  </si>
  <si>
    <t>Scotch Noir Electrique MM</t>
  </si>
  <si>
    <t xml:space="preserve">Siréne MS 290 GM 220V </t>
  </si>
  <si>
    <t xml:space="preserve">Socle relais à broch </t>
  </si>
  <si>
    <t>Starter switch de sécurité 4-22w</t>
  </si>
  <si>
    <t xml:space="preserve">Starter switch de sécurité 4-65w </t>
  </si>
  <si>
    <t>Télécommande climatiseur</t>
  </si>
  <si>
    <t>Télécommande TV Universelle</t>
  </si>
  <si>
    <t>Telerupteur</t>
  </si>
  <si>
    <t>Transformateur électronique 12v 60w OSRAM</t>
  </si>
  <si>
    <t>Tube Neon 120 cm Noir</t>
  </si>
  <si>
    <t>Tube neon fluorescent t8 30cm</t>
  </si>
  <si>
    <t>Tube neon fluorescent t8/f18w/54-765 60cm</t>
  </si>
  <si>
    <t>Tube neon fluorescent t8/f36w/54-765 120cm Philips</t>
  </si>
  <si>
    <t>Tube orange souple RF 11D</t>
  </si>
  <si>
    <t>Tube orange souple RF 13D</t>
  </si>
  <si>
    <t>Tube orange souple RF 21D</t>
  </si>
  <si>
    <t>Tube orange souple RF 29D</t>
  </si>
  <si>
    <t xml:space="preserve">Lampe HMI 575 G 65 OSRAM </t>
  </si>
  <si>
    <t xml:space="preserve">Lampe Par 38 E27 rouge Marque Osram/Radium </t>
  </si>
  <si>
    <t>Ventilateur schneider NSYCV85M32 avec grille et filtre G2</t>
  </si>
  <si>
    <t>Réglette étanche double 60 cm</t>
  </si>
  <si>
    <t>Disjoncteur 2P Marque Schneider</t>
  </si>
  <si>
    <t>Socle SPOT 12V</t>
  </si>
  <si>
    <t>Pile LR 44</t>
  </si>
  <si>
    <t>Guirlande noir avec boule Led</t>
  </si>
  <si>
    <t xml:space="preserve">Guirlande blanc tapis Led </t>
  </si>
  <si>
    <t xml:space="preserve">Pile 3A Varta </t>
  </si>
  <si>
    <t xml:space="preserve">Guirlande RGB Led </t>
  </si>
  <si>
    <t>Lampe IM E40 1000w Blanc</t>
  </si>
  <si>
    <t>Tournevis Gm</t>
  </si>
  <si>
    <t>Cable abat jour blanc</t>
  </si>
  <si>
    <t>Vigi bipolaire 30mA 28A</t>
  </si>
  <si>
    <t>Transformateur 100-240v AC</t>
  </si>
  <si>
    <t>Ventilateur 24V SM</t>
  </si>
  <si>
    <t>Jeu de clé male coude valex</t>
  </si>
  <si>
    <t>Jeu de tournevis valex 10Pcs</t>
  </si>
  <si>
    <t>Clé à molette Facom</t>
  </si>
  <si>
    <t>Courroie 120 xl</t>
  </si>
  <si>
    <t xml:space="preserve">Courroie 1280 8M </t>
  </si>
  <si>
    <t>Courroie A30</t>
  </si>
  <si>
    <t>Courroie 895 A34</t>
  </si>
  <si>
    <t xml:space="preserve">Courroie A1630 </t>
  </si>
  <si>
    <t>Courroie A48</t>
  </si>
  <si>
    <t>Courroie A53</t>
  </si>
  <si>
    <t>Courroie A945</t>
  </si>
  <si>
    <t>Courroie A37</t>
  </si>
  <si>
    <t>Courroie porte ascenseur L=2,2 Ep=5</t>
  </si>
  <si>
    <t xml:space="preserve">Courroie SPA 1500 </t>
  </si>
  <si>
    <t>Courroie SPZ 1000</t>
  </si>
  <si>
    <t>Courroie spz 1112 lw</t>
  </si>
  <si>
    <t>Courroie SPZ 772</t>
  </si>
  <si>
    <t xml:space="preserve">Courroie spz 900 </t>
  </si>
  <si>
    <t>Courroie spz 950</t>
  </si>
  <si>
    <t>Graisse elesa M.2 1KG</t>
  </si>
  <si>
    <t>Graisse speciale tous usage bardahl 0,900 kg</t>
  </si>
  <si>
    <t>Roulement 6202 2Z</t>
  </si>
  <si>
    <t>Roulement 6203 2Z</t>
  </si>
  <si>
    <t>Roulement 6204 2HRS</t>
  </si>
  <si>
    <t>Roulement 6204 2Z</t>
  </si>
  <si>
    <t>Roulement 6205 2Z</t>
  </si>
  <si>
    <t xml:space="preserve">Roulement 6206 </t>
  </si>
  <si>
    <t>Roulement 6207 2Z</t>
  </si>
  <si>
    <t>Roulement 6209 2Z</t>
  </si>
  <si>
    <t>Roulement 6304 ZZ</t>
  </si>
  <si>
    <t>Roulement 6306 2Rs</t>
  </si>
  <si>
    <t xml:space="preserve">Roulement 6309 ZZ </t>
  </si>
  <si>
    <t>Roulement 6310 2Z</t>
  </si>
  <si>
    <t>Roulement 7308</t>
  </si>
  <si>
    <t>Roulement fcb 25-Lock NSk</t>
  </si>
  <si>
    <t xml:space="preserve">Contacteur triporteur </t>
  </si>
  <si>
    <t xml:space="preserve">Levier frein de l'embreillage </t>
  </si>
  <si>
    <t>Arret d'huile 25*42*7</t>
  </si>
  <si>
    <t>Arret d'huile 35*62*7</t>
  </si>
  <si>
    <t xml:space="preserve">Bobine de robinet </t>
  </si>
  <si>
    <t xml:space="preserve">Bougie d'allumage briquet </t>
  </si>
  <si>
    <t>Cable amiante 1/5-2/5 4mm</t>
  </si>
  <si>
    <t>Commutateur carré taille petit</t>
  </si>
  <si>
    <t xml:space="preserve">Commutateur d'energie </t>
  </si>
  <si>
    <t>Condensateur 80 UF Permanent</t>
  </si>
  <si>
    <t xml:space="preserve">Cosse à sertir plat </t>
  </si>
  <si>
    <t>Détendeur DES Danfoss a souder 404</t>
  </si>
  <si>
    <t xml:space="preserve">Electrovanne à eau 3/4 220V double </t>
  </si>
  <si>
    <t>Electrovanne DANFOSS 220/230 V 3/8</t>
  </si>
  <si>
    <t>Flexible a gaz filtages 3/4 L1m20</t>
  </si>
  <si>
    <t>Flexible calorifigue Diam 200</t>
  </si>
  <si>
    <t>Flexible de gaz MF 1/2 1M</t>
  </si>
  <si>
    <t>Flexible d'évacuation 2m</t>
  </si>
  <si>
    <t>Gaine amiante</t>
  </si>
  <si>
    <t>Joint de gaz 1/2 et 3/8</t>
  </si>
  <si>
    <t>Mamelon de gaz 1/2</t>
  </si>
  <si>
    <t>Pressostat DANFOSS KP 15</t>
  </si>
  <si>
    <t>Pressostat de niveau</t>
  </si>
  <si>
    <t>Relais de démarrage Réf: Danfoss 117 4139</t>
  </si>
  <si>
    <t>Relais de démarrage Réf: Danfoss H4639 447 500289</t>
  </si>
  <si>
    <t>Résistance de degivrage evaporateur 1080W L 95</t>
  </si>
  <si>
    <t>Robinet a gaz S 21</t>
  </si>
  <si>
    <t>Thermocouple M9*1L  120CM</t>
  </si>
  <si>
    <t>Thermocouple thermostatique</t>
  </si>
  <si>
    <t>Thermostat de régulation 0-90° 220V</t>
  </si>
  <si>
    <t xml:space="preserve">Thermostat de régulation 300 °C </t>
  </si>
  <si>
    <t>Thermostat de régulation Dixel RCX02</t>
  </si>
  <si>
    <t>Thermostat de régulation Dixel XW10L</t>
  </si>
  <si>
    <t>Thermostat de régulation Réf: 187 °c</t>
  </si>
  <si>
    <t>Thermostat de sécurité 230 °c</t>
  </si>
  <si>
    <t>Thermostat de securité 230C°</t>
  </si>
  <si>
    <t>Thermostat Eliwal EW Plus 961 -</t>
  </si>
  <si>
    <t>Thermostat négatif Eliwel EW03</t>
  </si>
  <si>
    <t>Valve mertik Maxitol GV31T-C1A7AGK0-001</t>
  </si>
  <si>
    <t>Ventilateur à turbine</t>
  </si>
  <si>
    <t>Ventilateur extérieur 130/190w</t>
  </si>
  <si>
    <t>Régulateur électronique EVCO EV7003*7</t>
  </si>
  <si>
    <t>Thermostat Eliwal EW Plus 961 +</t>
  </si>
  <si>
    <t>Electrovanne 220v/10w 3/8 à souder</t>
  </si>
  <si>
    <t xml:space="preserve">résistance machine à café FAEMA </t>
  </si>
  <si>
    <t>Roulement SKF 6311 2RS</t>
  </si>
  <si>
    <t>Butée à billes réf 51106 Ex 47mm, In 30mm, Ep 11mm</t>
  </si>
  <si>
    <t>Arret d'huile Ex 50mm, In 40mm, Ep7mm</t>
  </si>
  <si>
    <t>Thermocouple universel 120cm</t>
  </si>
  <si>
    <t>Interrupteur lumineux rouge GM</t>
  </si>
  <si>
    <t>Ensemble douchette + robinet marque Electrolux  855315</t>
  </si>
  <si>
    <t>Baguette Brasure 2D</t>
  </si>
  <si>
    <t xml:space="preserve">Baguette d'argent </t>
  </si>
  <si>
    <t>Filtre G4</t>
  </si>
  <si>
    <t>Fréon 134 A FORAN 13,5KG</t>
  </si>
  <si>
    <t>Fréon 404 A Foran 11 Kg</t>
  </si>
  <si>
    <t xml:space="preserve">Fréon 410 Foran 11 Kg </t>
  </si>
  <si>
    <t xml:space="preserve">Fréon R22 FORAN </t>
  </si>
  <si>
    <t xml:space="preserve">Manchette souple </t>
  </si>
  <si>
    <t>Poudre de baguette bronze</t>
  </si>
  <si>
    <t>Recharge chalumeau boutane 190g</t>
  </si>
  <si>
    <t>Rouleau cuivre 1/2</t>
  </si>
  <si>
    <t>Rouleau cuivre 1/4</t>
  </si>
  <si>
    <t>Rouleau cuivre tube 3/8</t>
  </si>
  <si>
    <t>Scotch alimunum 50*10</t>
  </si>
  <si>
    <t>Scotch alimunum grande 50mm*50m</t>
  </si>
  <si>
    <t>Compresseur 3/4 HP Danfoss R404A</t>
  </si>
  <si>
    <t>Onduleur EATON 5E 650 VA</t>
  </si>
  <si>
    <t>Rouleau gaine gris armé 16</t>
  </si>
  <si>
    <t>Tete Rj 45</t>
  </si>
  <si>
    <t xml:space="preserve">Cable reseau categorie 6 </t>
  </si>
  <si>
    <t xml:space="preserve">Bande de signalisation </t>
  </si>
  <si>
    <t>Colle époxydique Sikadur 3kg</t>
  </si>
  <si>
    <t>Disque diamant Coupe carrelage 230°</t>
  </si>
  <si>
    <t xml:space="preserve">Fil de fer 1mmD </t>
  </si>
  <si>
    <t>Filace</t>
  </si>
  <si>
    <t>Lame de la machine coupe carrelage Bellotte N° 6</t>
  </si>
  <si>
    <t xml:space="preserve">Manche pioche 1er choix </t>
  </si>
  <si>
    <t>Marbre Dim 1,6*0,30</t>
  </si>
  <si>
    <t>Marbre gris Sahara Dim= 130*9 Ep=2cm</t>
  </si>
  <si>
    <t>Marbre perlatino Dim: 99*10 cm Ep=2cm</t>
  </si>
  <si>
    <t>Mesure RUBAN métre 3M</t>
  </si>
  <si>
    <t>Pelle</t>
  </si>
  <si>
    <t xml:space="preserve">Pioche Belotta </t>
  </si>
  <si>
    <t>Plaque treillis a souder Dim 6*2,20</t>
  </si>
  <si>
    <t>Rouleau bitaflex 3mm</t>
  </si>
  <si>
    <t xml:space="preserve">Sac de ciment noir </t>
  </si>
  <si>
    <t xml:space="preserve">Sika Boom </t>
  </si>
  <si>
    <t xml:space="preserve">Sika flex Pro 11 FC Gris </t>
  </si>
  <si>
    <t>Sika Igasol M fut 25 kg</t>
  </si>
  <si>
    <t>Sika multi seal 10M</t>
  </si>
  <si>
    <t xml:space="preserve">Sika Pro-11FC </t>
  </si>
  <si>
    <t xml:space="preserve">Sika top gris sac de 26,75 Kg </t>
  </si>
  <si>
    <t xml:space="preserve">Sikacream 105 Blanc de 25 kg </t>
  </si>
  <si>
    <t>Sac de ciment blanc</t>
  </si>
  <si>
    <t>Sac de ciment noir CPJ45</t>
  </si>
  <si>
    <t>Sac de platre Gazelle</t>
  </si>
  <si>
    <t>Joint de carrelage Sika couleur Beige</t>
  </si>
  <si>
    <t>Massette 1Kg</t>
  </si>
  <si>
    <t>Massette 2Kg</t>
  </si>
  <si>
    <t xml:space="preserve">Truelle ORD </t>
  </si>
  <si>
    <t>Taloche GM</t>
  </si>
  <si>
    <t>Mesure 8M</t>
  </si>
  <si>
    <t>Barre de fer Diam 6</t>
  </si>
  <si>
    <t>Barre de fer Diam 8</t>
  </si>
  <si>
    <t>Teinte de peinture en poudre jaune</t>
  </si>
  <si>
    <t>Sika latex 5L</t>
  </si>
  <si>
    <t xml:space="preserve">Foret bosch </t>
  </si>
  <si>
    <t xml:space="preserve">Colle pistolet chaud </t>
  </si>
  <si>
    <t>Scie cloche</t>
  </si>
  <si>
    <t xml:space="preserve">Cadenas laiton 50MM </t>
  </si>
  <si>
    <t>Rondelle 20*6</t>
  </si>
  <si>
    <t xml:space="preserve">Boite aggraffes STANLEY </t>
  </si>
  <si>
    <t xml:space="preserve">Boutton bois </t>
  </si>
  <si>
    <t xml:space="preserve">Brosse de porte </t>
  </si>
  <si>
    <t xml:space="preserve">Cache fermeture </t>
  </si>
  <si>
    <t xml:space="preserve">Cache vis 3 cm </t>
  </si>
  <si>
    <t xml:space="preserve">Canon demi cylindre </t>
  </si>
  <si>
    <t>Chaine de fer couleur argent 8mmD</t>
  </si>
  <si>
    <t>Chaine de fer pvc 2mmD 12,5kg seau</t>
  </si>
  <si>
    <t>Chaine de plastique r/b dia6 25M</t>
  </si>
  <si>
    <t>Charnières invisibles</t>
  </si>
  <si>
    <t xml:space="preserve">Clou pointe tete plate L20mm </t>
  </si>
  <si>
    <t xml:space="preserve">Clou pointe tete plate L30mm </t>
  </si>
  <si>
    <t xml:space="preserve">Clou pointe tete plate L40mm </t>
  </si>
  <si>
    <t xml:space="preserve">Clou pointe tete plate L60mm </t>
  </si>
  <si>
    <t>Colle A Bois 4L</t>
  </si>
  <si>
    <t xml:space="preserve">Colle flambo </t>
  </si>
  <si>
    <t xml:space="preserve">Cremone fenetre </t>
  </si>
  <si>
    <t>Crochet a angle avec vis corniche 4*50</t>
  </si>
  <si>
    <t>Cutter stanley  18mm</t>
  </si>
  <si>
    <t>Decapant Bois vernis</t>
  </si>
  <si>
    <t>DEGRIPPANT (GLISSE BOIS ) 400 Ml</t>
  </si>
  <si>
    <t>Disque abrasif à meule 60</t>
  </si>
  <si>
    <t xml:space="preserve">Disque scratch ponceuse </t>
  </si>
  <si>
    <t>Ecrou 10D</t>
  </si>
  <si>
    <t>Ecrou 4 Ø</t>
  </si>
  <si>
    <t>Ecrou 5 Ø</t>
  </si>
  <si>
    <t>Ecrou 6 Ø</t>
  </si>
  <si>
    <t>Embout Bosch PH 2*49</t>
  </si>
  <si>
    <t>Ferme porte à ressol n2</t>
  </si>
  <si>
    <t>Ferme porte FP-DR 78 65KG MAX</t>
  </si>
  <si>
    <t>Foret a metaux D03</t>
  </si>
  <si>
    <t>Foret a metaux D04</t>
  </si>
  <si>
    <t>Foret a metaux D05</t>
  </si>
  <si>
    <t>Foret à metaux D06</t>
  </si>
  <si>
    <t>Glissiére  galet 500</t>
  </si>
  <si>
    <t>Glissiere galet 350</t>
  </si>
  <si>
    <t>Glissiére galet 400</t>
  </si>
  <si>
    <t>Jeu d'embout BOSCH (Américain, Plat)</t>
  </si>
  <si>
    <t xml:space="preserve">Kit de piéces de positionnement </t>
  </si>
  <si>
    <t>Lame cutteur Stanley 18mm</t>
  </si>
  <si>
    <t>Lame de scie</t>
  </si>
  <si>
    <t xml:space="preserve">Masque / poussiere ffp2 avec valve paquet de 10 </t>
  </si>
  <si>
    <t xml:space="preserve">MECHE DE FER D6mm </t>
  </si>
  <si>
    <t xml:space="preserve">Papier abrasif à l'eau 23*28cm grit 220 PAQUET DE 100 </t>
  </si>
  <si>
    <t xml:space="preserve">Papier abrasif à l'eau 23*28cm grit 360 PAQUET DE 100 </t>
  </si>
  <si>
    <t xml:space="preserve">Papier abrasif à l'eau 23*28cm grit 400 PAQUET DE 100 </t>
  </si>
  <si>
    <t>Papier abrasif emeri 100mm grit 100</t>
  </si>
  <si>
    <t>Paquet de vis 5*100</t>
  </si>
  <si>
    <t>Paquet de vis 6*80</t>
  </si>
  <si>
    <t xml:space="preserve">Pince de chaise </t>
  </si>
  <si>
    <t xml:space="preserve">Poignée à tirer en inox </t>
  </si>
  <si>
    <t>Polyurethane adhesive (MONTAGEFIX-590) 300ML</t>
  </si>
  <si>
    <t xml:space="preserve">Roue Ep=2cm </t>
  </si>
  <si>
    <t>Rouleau moustiqaire gris foncé</t>
  </si>
  <si>
    <t>Serrure bureau</t>
  </si>
  <si>
    <t xml:space="preserve">Serrure trompé </t>
  </si>
  <si>
    <t>Tirefond  tete hexagonale D12mm L50mm</t>
  </si>
  <si>
    <t>Tirefond  tete hexagonale D10mm L60mm</t>
  </si>
  <si>
    <t>Tirefond  tete hexagonale D8mm L60mm</t>
  </si>
  <si>
    <t>Tirefond 6*20</t>
  </si>
  <si>
    <t>Tirefond 8*20</t>
  </si>
  <si>
    <t xml:space="preserve">Vis 4*80 </t>
  </si>
  <si>
    <t>Vis 5*16</t>
  </si>
  <si>
    <t>Vis 5*60 (paquet de 200)</t>
  </si>
  <si>
    <t xml:space="preserve">Vis a bois 4*40 noir PAQUET DE 200 </t>
  </si>
  <si>
    <t>Vis a bois 6*60 jaune PAQUET DE 100</t>
  </si>
  <si>
    <t>Vis en inox 4Ø+Ecrou</t>
  </si>
  <si>
    <t>Vis en inox 6,3*19</t>
  </si>
  <si>
    <t>Vis en inox 6,3*32</t>
  </si>
  <si>
    <t>Vis en inox 6,3*38</t>
  </si>
  <si>
    <t>Lampe de sauteuse T344D Bosch</t>
  </si>
  <si>
    <t>Lampe de sauteuse T101A Bosch</t>
  </si>
  <si>
    <t>Cylindre cledor de sureté V6 70 mm Nickel ORG 10 Avec PG</t>
  </si>
  <si>
    <t xml:space="preserve">Cylindre cledor de sureté V6 70 mm Nickel </t>
  </si>
  <si>
    <t>Fac avant intérieur noir réf: FA0607-NR</t>
  </si>
  <si>
    <t>Serrure de porte ANBO SL500</t>
  </si>
  <si>
    <t>Verrou cledor en inox</t>
  </si>
  <si>
    <t>Joint trompé</t>
  </si>
  <si>
    <t>Support pare douche</t>
  </si>
  <si>
    <t>Vis autoperceuse 4,8*25</t>
  </si>
  <si>
    <t>Vis tole 4,2*38</t>
  </si>
  <si>
    <t>Polyster 1m/60 cm Ep=5cm</t>
  </si>
  <si>
    <t>Vis 6*1,5 (Paquet de 500P)</t>
  </si>
  <si>
    <t>Paumelle va et vient chromé en inox 9cm</t>
  </si>
  <si>
    <t>Cadenas a chiffre diam 40 Vachette</t>
  </si>
  <si>
    <t>Vis 6*60 (200P)</t>
  </si>
  <si>
    <t>Vis 6*100 (100P)</t>
  </si>
  <si>
    <t>Pointe 20*100 (1Kg)</t>
  </si>
  <si>
    <t>Corde en plastique en 1kg</t>
  </si>
  <si>
    <t>Vis 4*60 (200P)</t>
  </si>
  <si>
    <t>Perceuse/Visseuse bosch 18v</t>
  </si>
  <si>
    <t>AbattantVitra</t>
  </si>
  <si>
    <t>Acide 33° 1L</t>
  </si>
  <si>
    <t>Acide 33° 5L</t>
  </si>
  <si>
    <t>Bande adhésive 3mm*50mm</t>
  </si>
  <si>
    <t>Bouche d'extraction Grand modele</t>
  </si>
  <si>
    <t>Bouchon 125 PVC</t>
  </si>
  <si>
    <t>Bouchon 160 PVC</t>
  </si>
  <si>
    <t xml:space="preserve">Bouchon M 1/2 Cuivre </t>
  </si>
  <si>
    <t xml:space="preserve">Bouchon pvc 100D </t>
  </si>
  <si>
    <t xml:space="preserve">Bouchon pvc 110D </t>
  </si>
  <si>
    <t xml:space="preserve">Bouchon pvc 32D </t>
  </si>
  <si>
    <t xml:space="preserve">Bouchon pvc 40D </t>
  </si>
  <si>
    <t xml:space="preserve">Bouchon pvc 50D </t>
  </si>
  <si>
    <t>Bride anti-vibration DN 40</t>
  </si>
  <si>
    <t>Brosse de paroi ASTRAL POOL</t>
  </si>
  <si>
    <t>Clapet abattant DN 65</t>
  </si>
  <si>
    <t>Clapet anti-retour PVC Pression 250</t>
  </si>
  <si>
    <t>Clapet pvc pression 63</t>
  </si>
  <si>
    <t>Clapet sandwich 100 4"</t>
  </si>
  <si>
    <t>Colle Cpvc</t>
  </si>
  <si>
    <t>Colle pvc Divnyl 1L</t>
  </si>
  <si>
    <t>Collecteur 8 départ Cuivre 16D</t>
  </si>
  <si>
    <t>Collier à joint 100</t>
  </si>
  <si>
    <t>Collier à joint 125</t>
  </si>
  <si>
    <t>Collier à joint 160</t>
  </si>
  <si>
    <t>Collier à joint 32</t>
  </si>
  <si>
    <t>Collier à joint 40</t>
  </si>
  <si>
    <t>Collier à joint 50</t>
  </si>
  <si>
    <t>Collier à joint 75</t>
  </si>
  <si>
    <t>Collier à joint110</t>
  </si>
  <si>
    <t xml:space="preserve">Collier à prise 110*63 </t>
  </si>
  <si>
    <t>Collier atlas 16</t>
  </si>
  <si>
    <t>Collier atlas 20</t>
  </si>
  <si>
    <t>Collier prise 63/20</t>
  </si>
  <si>
    <t>Collier prise PEHD 40</t>
  </si>
  <si>
    <t>Collier prise PEHD 50</t>
  </si>
  <si>
    <t>Coude applique 16</t>
  </si>
  <si>
    <t>Coude boitier en Cuivre 16*1/2</t>
  </si>
  <si>
    <t xml:space="preserve">Coude égale 16 en cuivre </t>
  </si>
  <si>
    <t xml:space="preserve">Coude égale 20 Cuivre </t>
  </si>
  <si>
    <t>Coude équerre PVC 63</t>
  </si>
  <si>
    <t xml:space="preserve">Coude M 1/2 Cuivre </t>
  </si>
  <si>
    <t xml:space="preserve">Coude M 3/4 Cuivre </t>
  </si>
  <si>
    <t>Coude Male 16 Cuivre</t>
  </si>
  <si>
    <t>Coude MF 1/2 Cuivre</t>
  </si>
  <si>
    <t xml:space="preserve">Coude MF 16 Cuivre </t>
  </si>
  <si>
    <t>Coude PVC Equerre Diam 90</t>
  </si>
  <si>
    <t xml:space="preserve">Coude pvc ferme 100 </t>
  </si>
  <si>
    <t>Coude PVC FERME 110D</t>
  </si>
  <si>
    <t>Coude pvc ferme 125</t>
  </si>
  <si>
    <t>Coude PVC fermé 160</t>
  </si>
  <si>
    <t>Coude pvc ferme 40D</t>
  </si>
  <si>
    <t>Coude PVC Fermé 50</t>
  </si>
  <si>
    <t>Coude pvc ferme 75D</t>
  </si>
  <si>
    <t>Coude PVC ferme D32</t>
  </si>
  <si>
    <t>Coude pvc ouvert 100D</t>
  </si>
  <si>
    <t>Coude PVC ouvert 110D</t>
  </si>
  <si>
    <t>Coude PVC Ouvert 125</t>
  </si>
  <si>
    <t>Coude PVC ouvert 160D</t>
  </si>
  <si>
    <t>Coude PVC Ouvert 40</t>
  </si>
  <si>
    <t>Coude PVC ouvert 75D</t>
  </si>
  <si>
    <t>Coude PVC ouvert D32</t>
  </si>
  <si>
    <t>Coude pvc pression 45° 110</t>
  </si>
  <si>
    <t>Coude pvc pression 90° 110</t>
  </si>
  <si>
    <t>Coude pvc pression 90° 63</t>
  </si>
  <si>
    <t>Coude pvc pression 90° 75</t>
  </si>
  <si>
    <t>Coude PVC Pression F 75</t>
  </si>
  <si>
    <t>Coude PVC Pression fermé 63</t>
  </si>
  <si>
    <t>Coude PVC Pression Ouvert 110</t>
  </si>
  <si>
    <t>Coude PVC Pression Ouvert 63</t>
  </si>
  <si>
    <t>Coude PVC PRESSION Ouvert 90D</t>
  </si>
  <si>
    <t xml:space="preserve">Cullotte double 75 PVC </t>
  </si>
  <si>
    <t>Culotte 100 PVC</t>
  </si>
  <si>
    <t>Culotte 110 PVC</t>
  </si>
  <si>
    <t>Culotte 125 PVC</t>
  </si>
  <si>
    <t>Culotte 160 PVC</t>
  </si>
  <si>
    <t xml:space="preserve">Culotte 32 PVC </t>
  </si>
  <si>
    <t>Culotte 50 PVC</t>
  </si>
  <si>
    <t>Culotte 75 PVC</t>
  </si>
  <si>
    <t>Culotte DOUBLE 100 PVC</t>
  </si>
  <si>
    <t>Culotte DOUBLE 110 PVC</t>
  </si>
  <si>
    <t>Culotte DOUBLE 125 PVC</t>
  </si>
  <si>
    <t xml:space="preserve">Douchette en inox </t>
  </si>
  <si>
    <t xml:space="preserve">Douchette GM </t>
  </si>
  <si>
    <t>Electrovane à l'eau 2"</t>
  </si>
  <si>
    <t>Embout F PVC pression 75</t>
  </si>
  <si>
    <t>Embout PVC pression 2" M</t>
  </si>
  <si>
    <t>Embout PVC Pression 2"/63</t>
  </si>
  <si>
    <t>Embout PVC pression F63</t>
  </si>
  <si>
    <t>Embout pvc pression MF 2''40</t>
  </si>
  <si>
    <t xml:space="preserve">Epuisette de fond </t>
  </si>
  <si>
    <t>Essence Gupiter 85CL</t>
  </si>
  <si>
    <t>Filtre à cortouche</t>
  </si>
  <si>
    <t>Filtre à tamis 1''1/4</t>
  </si>
  <si>
    <t xml:space="preserve">Flexible 1/2 male/fm  </t>
  </si>
  <si>
    <t>Flexible 1/2*1/4</t>
  </si>
  <si>
    <t>Flexible de douche 1,5m</t>
  </si>
  <si>
    <t>Flexible femelle/femelle 1/2</t>
  </si>
  <si>
    <t>Flexible femelle/femelle 3/8 50cm</t>
  </si>
  <si>
    <t xml:space="preserve">Flotteur 5M </t>
  </si>
  <si>
    <t>Joint 1/2, 3/8 ,3/4</t>
  </si>
  <si>
    <t>Joint fibre 1/2</t>
  </si>
  <si>
    <t>Joint torique 4mm²</t>
  </si>
  <si>
    <t>Lavabo duravit + pied</t>
  </si>
  <si>
    <t>Lavabo roca foro 40</t>
  </si>
  <si>
    <t>Mamelon 1/2 Cuivre</t>
  </si>
  <si>
    <t>Mamelon Galvanisé 1' 1/4</t>
  </si>
  <si>
    <t>Mamelon Galvanisé 1´ 1/2</t>
  </si>
  <si>
    <t>Mamelon galvanisé D3/4</t>
  </si>
  <si>
    <t>Mamelon laiton égal Mâle Mâle 3/4</t>
  </si>
  <si>
    <t>Mamlon Galvanisé 1´</t>
  </si>
  <si>
    <t>Manchette anti-vibration 2"</t>
  </si>
  <si>
    <t xml:space="preserve">Manchon 16 cuivre </t>
  </si>
  <si>
    <t>Manchon antivibration a Bride 40D</t>
  </si>
  <si>
    <t>Manchon antivibratoire 1"1/4</t>
  </si>
  <si>
    <t>Manchon CPVC 63D</t>
  </si>
  <si>
    <t>Manchon CPVC D32</t>
  </si>
  <si>
    <t>Manchon polyéthylene D32</t>
  </si>
  <si>
    <t>Manchon Polyéthylene D63</t>
  </si>
  <si>
    <t>Manchon polythelene 40</t>
  </si>
  <si>
    <t>Manchon polythelene 50</t>
  </si>
  <si>
    <t xml:space="preserve">Manchon polythelene 75 </t>
  </si>
  <si>
    <t>Manchon pvc pression 110 mm</t>
  </si>
  <si>
    <t>Manchon pvc pression 32 mm</t>
  </si>
  <si>
    <t xml:space="preserve">Manchon pvc pression 63 </t>
  </si>
  <si>
    <t>Manchon pvc pression 63 mm</t>
  </si>
  <si>
    <t>Manchon PVC pression 90</t>
  </si>
  <si>
    <t>Mastic polyster (Rapid fer)1kg</t>
  </si>
  <si>
    <t>Mécanisme  Geberit</t>
  </si>
  <si>
    <t xml:space="preserve">Mécanisme Hydropole </t>
  </si>
  <si>
    <t xml:space="preserve">Mélangeur ROCA LOFT ELITE </t>
  </si>
  <si>
    <t>Photometre PC05PC 03 TH/Tac</t>
  </si>
  <si>
    <t>Pompe alimentaire 220v</t>
  </si>
  <si>
    <t xml:space="preserve">Pompe de relevage </t>
  </si>
  <si>
    <t>Raccord en Cuivre femelle D16</t>
  </si>
  <si>
    <t>Raccord en Cuivre male  D20</t>
  </si>
  <si>
    <t>Raccord femelle en cuivre 16</t>
  </si>
  <si>
    <t xml:space="preserve">Raccord M 16 Cuivre </t>
  </si>
  <si>
    <t>Raccord male polyéthylene 63</t>
  </si>
  <si>
    <t>Raccord mixte Male/Femelle 1/2 16D Cuivre</t>
  </si>
  <si>
    <t xml:space="preserve">Raccord mixte MF </t>
  </si>
  <si>
    <t>Raccord union galvanisé 1'' MF</t>
  </si>
  <si>
    <t>Raccord union galvanisé 1''*1/4 MF</t>
  </si>
  <si>
    <t>Raccord union PVC pression 32</t>
  </si>
  <si>
    <t>Raccord union PVC Pression 40</t>
  </si>
  <si>
    <t>Raccord union PVC Pression 63</t>
  </si>
  <si>
    <t>Réduction CPVC 63/32</t>
  </si>
  <si>
    <t>Réduction galvanise 1' 1/4  3/4</t>
  </si>
  <si>
    <t>Réduction galvanisé 2"*3/4</t>
  </si>
  <si>
    <t>Réduction galvanisé1´ 3/4</t>
  </si>
  <si>
    <t>Réduction PVC 100/110</t>
  </si>
  <si>
    <t>Réduction PVC 100/125</t>
  </si>
  <si>
    <t>Réduction PVC 110/125</t>
  </si>
  <si>
    <t xml:space="preserve">Réduction PVC 125*75 </t>
  </si>
  <si>
    <t>Réduction PVC 160*110</t>
  </si>
  <si>
    <t>Réduction PVC 160/125</t>
  </si>
  <si>
    <t>Réduction PVC 40/100</t>
  </si>
  <si>
    <t>Réduction PVC 40/32</t>
  </si>
  <si>
    <t xml:space="preserve">Réduction PVC 40/50 </t>
  </si>
  <si>
    <t>Réduction PVC 40/75</t>
  </si>
  <si>
    <t>Réduction PVC 50/100</t>
  </si>
  <si>
    <t>Réduction PVC 50/110</t>
  </si>
  <si>
    <t>Réduction PVC 50/75</t>
  </si>
  <si>
    <t>Réduction PVC 75/100</t>
  </si>
  <si>
    <t>Réduction PVC 75/110</t>
  </si>
  <si>
    <t>Réduction PVC 75/50</t>
  </si>
  <si>
    <t>Réduction PVC Pression 110/90</t>
  </si>
  <si>
    <t>Réduction Pvc pression 63</t>
  </si>
  <si>
    <t>Réduction Pvc pression 63*75D</t>
  </si>
  <si>
    <t>Réduction pvc pression 75-63</t>
  </si>
  <si>
    <t>Réduction PVC Pression 90/63</t>
  </si>
  <si>
    <t>Retube 16</t>
  </si>
  <si>
    <t>Retube 20</t>
  </si>
  <si>
    <t>Robinet de jardin 1/2</t>
  </si>
  <si>
    <t>Robinet flotteur 3/8 Nicoll</t>
  </si>
  <si>
    <t>Robinet flotteur encastré Geberit</t>
  </si>
  <si>
    <t>Robinet schell 1/2*1/2</t>
  </si>
  <si>
    <t>Robinet schell 1/2*3/8</t>
  </si>
  <si>
    <t xml:space="preserve">Siliconne Blanc Marque Sika </t>
  </si>
  <si>
    <t xml:space="preserve">Siliconne Transparent SIKA </t>
  </si>
  <si>
    <t>Siphon de fonte</t>
  </si>
  <si>
    <t>Siphon en inox 20*20</t>
  </si>
  <si>
    <t>Siphon lavabo 32 chromé PATTONI</t>
  </si>
  <si>
    <t>Siphon plastique 32D</t>
  </si>
  <si>
    <t>Siphon plastique 40D</t>
  </si>
  <si>
    <t>Soupape de securite 1"</t>
  </si>
  <si>
    <t>Soupape de securite 3/4"</t>
  </si>
  <si>
    <t>Té  en cuivre 1/2 f</t>
  </si>
  <si>
    <t xml:space="preserve">Té 1/2 cuivre </t>
  </si>
  <si>
    <t>Té 110 PVC</t>
  </si>
  <si>
    <t>Té 125 PVC</t>
  </si>
  <si>
    <t>Té 160 PVC</t>
  </si>
  <si>
    <t>Té 32 PVC</t>
  </si>
  <si>
    <t>Té 40 PVC</t>
  </si>
  <si>
    <t>Té 50 PVC</t>
  </si>
  <si>
    <t xml:space="preserve">Té 75 PVC </t>
  </si>
  <si>
    <t>Té Cpvc 63</t>
  </si>
  <si>
    <t xml:space="preserve">Té égale 16 Cuivre </t>
  </si>
  <si>
    <t>Té egale POLYTHELENE 2´ 1/2 F (75D)</t>
  </si>
  <si>
    <t>TE en Cuivre 3/4 f</t>
  </si>
  <si>
    <t>Te en Cuivre égale male 20</t>
  </si>
  <si>
    <t>Té GALVANISE 1´</t>
  </si>
  <si>
    <t>Té polyéthylene 63</t>
  </si>
  <si>
    <t>Te pvc 90° égale pression 63D</t>
  </si>
  <si>
    <t>Té pvc pression 110</t>
  </si>
  <si>
    <t>Teflon 50m*25mm</t>
  </si>
  <si>
    <t xml:space="preserve">Tete de mitigeur </t>
  </si>
  <si>
    <t xml:space="preserve">Tete de robinet </t>
  </si>
  <si>
    <t>Tete de robinet chromé</t>
  </si>
  <si>
    <t xml:space="preserve">Thermometre digital murale </t>
  </si>
  <si>
    <t xml:space="preserve">Thermometre flottant </t>
  </si>
  <si>
    <t xml:space="preserve">Toilette suspendu roca </t>
  </si>
  <si>
    <t>Toilette turque</t>
  </si>
  <si>
    <t>Tube CPVC 32</t>
  </si>
  <si>
    <t>Tube CPVC PN 20 (3m)</t>
  </si>
  <si>
    <t xml:space="preserve">Tube per Bleu gainé 16D </t>
  </si>
  <si>
    <t xml:space="preserve">Tube per rouge gainé 16D </t>
  </si>
  <si>
    <t xml:space="preserve">Tube per rouge gainé20D </t>
  </si>
  <si>
    <t>Tube PVC 160</t>
  </si>
  <si>
    <t>Tube PVC 40 (6m)</t>
  </si>
  <si>
    <t>Tube PVC 50 (6m)</t>
  </si>
  <si>
    <t>Tube PVC Diam 63</t>
  </si>
  <si>
    <t>Tube pvc GRIS 32D</t>
  </si>
  <si>
    <t xml:space="preserve">Tube pvc PRESSION  32D </t>
  </si>
  <si>
    <t xml:space="preserve">Tube pvc PRESSION  50D </t>
  </si>
  <si>
    <t>Tube PVC Pression 110</t>
  </si>
  <si>
    <t>Tube PVC pression 63</t>
  </si>
  <si>
    <t>Tuyau flottant 30M AstralPool</t>
  </si>
  <si>
    <t>Tuyau Polythyléne 63D (50m)</t>
  </si>
  <si>
    <t xml:space="preserve">Vanne 1/2 Cuivre </t>
  </si>
  <si>
    <t>VANNE A BILE  GALVANISE 1´ 1/4</t>
  </si>
  <si>
    <t>VANNE A BILE GALVANISE 1´</t>
  </si>
  <si>
    <t>VANNE A BILE GALVANISE 1´ 1/2</t>
  </si>
  <si>
    <t>VANNE A BILE GALVANISE 2´</t>
  </si>
  <si>
    <t>Vanne à bille fem-fem galvanisé 3/4</t>
  </si>
  <si>
    <t>Vanne à coller 110</t>
  </si>
  <si>
    <t>Vanne à coller 160</t>
  </si>
  <si>
    <t>Vanne à coller 63</t>
  </si>
  <si>
    <t>Vanne CPVC 32</t>
  </si>
  <si>
    <t>Vanne pe polythylene a bille 75D</t>
  </si>
  <si>
    <t>Vanne polythylene 110D</t>
  </si>
  <si>
    <t>Vanne pvc pression 160</t>
  </si>
  <si>
    <t>Vanne pvc pression 63</t>
  </si>
  <si>
    <t xml:space="preserve">Vanne PVC Pression Diam 75 avec poignée COMER </t>
  </si>
  <si>
    <t xml:space="preserve">Vanne temporisé pour lave main Genebre </t>
  </si>
  <si>
    <t>Bouche de refoulement Astralpool Réf00298</t>
  </si>
  <si>
    <t>Coude pvc pression 45° 16 Bar Diam 63</t>
  </si>
  <si>
    <t>Réduction pvc pression 16 Bar 110-63</t>
  </si>
  <si>
    <t>Collier à joint Diam 63</t>
  </si>
  <si>
    <t>javel 48°</t>
  </si>
  <si>
    <t xml:space="preserve">Robinet d'eau </t>
  </si>
  <si>
    <t xml:space="preserve">Combinet de douche grohe </t>
  </si>
  <si>
    <t>Chlore liquide 48°</t>
  </si>
  <si>
    <t>Mamelon Galvanisé 63</t>
  </si>
  <si>
    <t>Raccord union galvanisé M/F 63</t>
  </si>
  <si>
    <t>Manchon Pvc Diam 110</t>
  </si>
  <si>
    <t>Coude pvc ouvert Diam 50</t>
  </si>
  <si>
    <t xml:space="preserve">Fixation abbattant </t>
  </si>
  <si>
    <t>Top double SD 32/7n m Circulateur wilo 3 vitesse</t>
  </si>
  <si>
    <t>Top double SD 40/7n m Circulateur wilo 3 vitesse</t>
  </si>
  <si>
    <t>Tube pvc evacuation 110</t>
  </si>
  <si>
    <t xml:space="preserve">Soude costique </t>
  </si>
  <si>
    <t xml:space="preserve">Acide sulfurique 28° en 1 L </t>
  </si>
  <si>
    <t>Thermometre electronique Lacer</t>
  </si>
  <si>
    <t>Vanne à bride Pvc pression Diam 110</t>
  </si>
  <si>
    <t>Siliss 0,5/0,8 sahara rock 25Kg</t>
  </si>
  <si>
    <t>Siliss 3/4 sahara rock 25Kg</t>
  </si>
  <si>
    <t>Flexible robinet 1/2*1/4 ff</t>
  </si>
  <si>
    <t>Robinet lavabo SM</t>
  </si>
  <si>
    <t xml:space="preserve">Paire de cuissard pvc vert </t>
  </si>
  <si>
    <t>Paire de botte pvc</t>
  </si>
  <si>
    <t>Paire de gant latex jaune</t>
  </si>
  <si>
    <t>Raccord barbi F 25</t>
  </si>
  <si>
    <t>Tube pvc 75 (1m)</t>
  </si>
  <si>
    <t>Colle cpvc flow</t>
  </si>
  <si>
    <t>Prise de balai</t>
  </si>
  <si>
    <t>Tompon pour echelle</t>
  </si>
  <si>
    <t>Bouée de sauvetage orange</t>
  </si>
  <si>
    <t>Brosse de paroi métallique</t>
  </si>
  <si>
    <t>Thermometre piscine bouée a sonde</t>
  </si>
  <si>
    <t>Bombe de peinture Chromé ABRO</t>
  </si>
  <si>
    <t>Bombe de peinture Doré ABRO</t>
  </si>
  <si>
    <t>Bombe de peinture noir ABRO</t>
  </si>
  <si>
    <t>Paillette bleu 1kg</t>
  </si>
  <si>
    <t>Paillette chromé 1kg</t>
  </si>
  <si>
    <t>Paillette Doré 1kg</t>
  </si>
  <si>
    <t>Paillette rouge 1kg</t>
  </si>
  <si>
    <t>Pinceau fin rond N° 12</t>
  </si>
  <si>
    <t>Pinceau Plat Pm</t>
  </si>
  <si>
    <t>Astral oxane CN 02 77 15L</t>
  </si>
  <si>
    <t>Astraline blanc 15KG</t>
  </si>
  <si>
    <t>Astraline boite Gris moyen GM</t>
  </si>
  <si>
    <t>Astraline Noir 4kg</t>
  </si>
  <si>
    <t>Astraline Rouge 4KG</t>
  </si>
  <si>
    <t>Brosse brico n75</t>
  </si>
  <si>
    <t xml:space="preserve">Brosse métallique 5Hileras </t>
  </si>
  <si>
    <t>Brosse pouce Brico N8</t>
  </si>
  <si>
    <t>CILLUC 109 G8 50 70 14L</t>
  </si>
  <si>
    <t xml:space="preserve">Cilluc 109 MAT G8 50 70 2,97L </t>
  </si>
  <si>
    <t>Colle agriffier 30 Kg Atlas</t>
  </si>
  <si>
    <t xml:space="preserve">Couteau à enduire 18 cm </t>
  </si>
  <si>
    <t xml:space="preserve">Couteau à enduire 22 cm </t>
  </si>
  <si>
    <t>Dilluant GTA 713 20L</t>
  </si>
  <si>
    <t>Diluant cellelosique A8 4,5L</t>
  </si>
  <si>
    <t>Enduit Toupret TX 230 15Kg</t>
  </si>
  <si>
    <t>Essence Diluant pour peinture 5L W.S ATLAS</t>
  </si>
  <si>
    <t>Essence Diluant pour peinture 5L W.S Distral</t>
  </si>
  <si>
    <t>Grillage de peinture</t>
  </si>
  <si>
    <t>Huile de lin 5L Distral</t>
  </si>
  <si>
    <t>Interthane 870  Deeptint 17,5 Ral 5017</t>
  </si>
  <si>
    <t>Interthane 870 Base tint 17,5 Ral 3020</t>
  </si>
  <si>
    <t xml:space="preserve">Interthane 870 part B2,5L </t>
  </si>
  <si>
    <t xml:space="preserve">Laqué blue cellulosique </t>
  </si>
  <si>
    <t>Lasure pour protection et décoration du bois Ebene 750mll</t>
  </si>
  <si>
    <t>Lasure pour protection et décoration du bois Incolore 4L</t>
  </si>
  <si>
    <t>Lasure pour protection et décoration du bois Incolore 750mll</t>
  </si>
  <si>
    <t>Lasure pour protection et décoration du bois noyer 750mll</t>
  </si>
  <si>
    <t>Lasure pour protection et décoration du bois Wenge 750mll</t>
  </si>
  <si>
    <t>Mini rouleaux velours 10 cm (pack de 2)</t>
  </si>
  <si>
    <t xml:space="preserve">Peinture chrome en alluminium en 1kg </t>
  </si>
  <si>
    <t xml:space="preserve">Peinture vert wagon en 5 kg </t>
  </si>
  <si>
    <t>Rexim 5L</t>
  </si>
  <si>
    <t>Rexomat mat Base P E1.21.69 12L</t>
  </si>
  <si>
    <t>Rexomat noir 5KG</t>
  </si>
  <si>
    <t>Rexomate blanc Distral 30kg</t>
  </si>
  <si>
    <t>Rouleau de peinture 25CM 50D</t>
  </si>
  <si>
    <t xml:space="preserve">Rouleau meches Distral 18 CM </t>
  </si>
  <si>
    <t xml:space="preserve">Satilac base v noir 2,79L </t>
  </si>
  <si>
    <t>Scotch carosserie 19*50</t>
  </si>
  <si>
    <t>Scotch du bois 5cm</t>
  </si>
  <si>
    <t>Siccatif extra Distral</t>
  </si>
  <si>
    <t xml:space="preserve">Stopastral 5 Kg </t>
  </si>
  <si>
    <t xml:space="preserve">Teinte de peinture à huile bleu </t>
  </si>
  <si>
    <t>Teinte de peinture à huile Bleu Astral</t>
  </si>
  <si>
    <t>Teinte de peinture à huile Jaune Astral</t>
  </si>
  <si>
    <t>Teinte de peinture à huile Oxyde jaune Astral</t>
  </si>
  <si>
    <t>Teinte de peinture à huile Rouge Astral</t>
  </si>
  <si>
    <t>Vernis Cellulosique Incolore brillant 750ML</t>
  </si>
  <si>
    <t>Vernis Cellulosique Incolore MAT 750ML</t>
  </si>
  <si>
    <t xml:space="preserve">Vernis V 704 Distral </t>
  </si>
  <si>
    <t>Vinyl Astra Réf E4.20.70 15 Kg</t>
  </si>
  <si>
    <t>Vinyl Astral blanc 30 Kg</t>
  </si>
  <si>
    <t>Vinyl Astral Bleu 5 KG</t>
  </si>
  <si>
    <t>Vinyl Astral C0.50.40 3L</t>
  </si>
  <si>
    <t xml:space="preserve">Vinyl Astral C4 50 40 5 Kg </t>
  </si>
  <si>
    <t>Vinyl Astral CN.02.77 13Kg</t>
  </si>
  <si>
    <t>Vinyl Astral CO.50.40 13 Kg</t>
  </si>
  <si>
    <t>Vinyl Astral E1.21.69 14L</t>
  </si>
  <si>
    <t xml:space="preserve">Vinyl Astral Jaune 5 Kg </t>
  </si>
  <si>
    <t>Vinyl astral Mat base V 2,97L vert 230 4Kg</t>
  </si>
  <si>
    <t>Vinyl Astral noir 5kg</t>
  </si>
  <si>
    <t>Vinyl Astral orange 5kg</t>
  </si>
  <si>
    <t xml:space="preserve">Vinyl Astral Oxyde jaune 5Kg </t>
  </si>
  <si>
    <t>Vinyl Astral Réf Y0.20.40 15 Kg</t>
  </si>
  <si>
    <t xml:space="preserve">Vinyl Astral rouge 5KG </t>
  </si>
  <si>
    <t>Vinyl Astral v0.25.25 12L</t>
  </si>
  <si>
    <t>Vinyl Astral vert 5 Kg</t>
  </si>
  <si>
    <t>Vinyl ref E0.25.55 13KG</t>
  </si>
  <si>
    <t>Vinylastral Mat Base M 2,8 L Réf E4.30.75</t>
  </si>
  <si>
    <t>Bombe de peinture Rouge ABRO</t>
  </si>
  <si>
    <t>Satilac Mat Z202 Rouge 2,79L</t>
  </si>
  <si>
    <t>Paillette Argenté 1Kg</t>
  </si>
  <si>
    <t>Paillette vert 1Kg</t>
  </si>
  <si>
    <t>Bombe de peinture Abro bleu</t>
  </si>
  <si>
    <t>Scotch carrosserie 50*50</t>
  </si>
  <si>
    <t>RESISTANCE SURCHAUFFEUR OL2653</t>
  </si>
  <si>
    <t>RESISTANCE DE BAC OL2340</t>
  </si>
  <si>
    <t>POMPE DE RINCAGE OL1640</t>
  </si>
  <si>
    <t>CARTE INTERFACE DE COMMANDE OL2482</t>
  </si>
  <si>
    <t>SECURITE MAGNETIQUE DE PORTE OL1871</t>
  </si>
  <si>
    <t>CARTE MERE OL2582</t>
  </si>
  <si>
    <t>RESISTANCE DE CHAUDIERE OC5843</t>
  </si>
  <si>
    <t>JOINT PORTE  OC1477</t>
  </si>
  <si>
    <t>ELECTRODE NIVEAU 7033</t>
  </si>
  <si>
    <t>CARTE INTREFACE DE COMMANDE OC0041</t>
  </si>
  <si>
    <t>CATE DE BLOC OC0042</t>
  </si>
  <si>
    <t>RESISTANCE CIRCULAIRE OC5364</t>
  </si>
  <si>
    <t>ROBENET A GAZ S22 OC0489</t>
  </si>
  <si>
    <t>THERMOCOUPLE 52814</t>
  </si>
  <si>
    <t>VEILLEUSE 3 FLAMMES NORMALE OC494</t>
  </si>
  <si>
    <t>GROUPE DE GAZ METRIX 300°C OC5246</t>
  </si>
  <si>
    <t>VEILLEUSE 032 OC7102</t>
  </si>
  <si>
    <t>THERMOCOUPLE 25031</t>
  </si>
  <si>
    <t>BOUGIE D'ALLUMAGE 59380</t>
  </si>
  <si>
    <t>VEILLEUSE FEUX DE CUISSON OC0199</t>
  </si>
  <si>
    <t>VEILLEUSE FOUR OC7102</t>
  </si>
  <si>
    <t>ROBINET DE GAZ S21 A BRIDE OC0205</t>
  </si>
  <si>
    <t>GROUPE DE GAZ  2903</t>
  </si>
  <si>
    <t>VEILLEUSE 032 OC0744</t>
  </si>
  <si>
    <t>CHAMBRE DE PRESSION OA2480</t>
  </si>
  <si>
    <t>THERMOSTAT 120°C OC0999</t>
  </si>
  <si>
    <t>GROUPE DE GAZ 2903</t>
  </si>
  <si>
    <t>REGULATEUR D'ENERGIE 2109</t>
  </si>
  <si>
    <t>THERMOSTAT 300°C OC0270</t>
  </si>
  <si>
    <t>RESISTANCE AF220000119</t>
  </si>
  <si>
    <t>VENTILATEUR  AF22100401</t>
  </si>
  <si>
    <t>REGULATEUR DE TEMPERATURE AF27002400</t>
  </si>
  <si>
    <t>BOITE D'ALLUMAGE AF20003400</t>
  </si>
  <si>
    <t>REGULATEUR DE TEMPERATURE AF20003400</t>
  </si>
  <si>
    <t>LAME DE SCIE INOX SIRMAN LONG 1,6M</t>
  </si>
  <si>
    <t>COMPRESSEUR DANFOSS 1/6</t>
  </si>
  <si>
    <t>COMPRESSEUR DANFOSS 1/5</t>
  </si>
  <si>
    <t>THERMOSTAT DIGITAL ELIWELL (-)</t>
  </si>
  <si>
    <t xml:space="preserve">CAPILAIRE </t>
  </si>
  <si>
    <t>FILTRE DESHYDRATEUR 15</t>
  </si>
  <si>
    <t xml:space="preserve">SONDE ELIWELL </t>
  </si>
  <si>
    <t>DETENDEUR R404A</t>
  </si>
  <si>
    <t xml:space="preserve">RESISTANCE D'EVACUATION </t>
  </si>
  <si>
    <t>CARTE MERE ELECTROLUX</t>
  </si>
  <si>
    <t>FOUR A CONVECTION A GAZ MINIZITE</t>
  </si>
  <si>
    <t>FOUR A PIZZA LAMPE 15W300°C</t>
  </si>
  <si>
    <t>DETENDEUR DE GAZ 8KGG/H-50MBAR</t>
  </si>
  <si>
    <t xml:space="preserve">Baguette à souder INOX </t>
  </si>
  <si>
    <r>
      <t>Baguette soudatige 2</t>
    </r>
    <r>
      <rPr>
        <sz val="10"/>
        <color theme="1"/>
        <rFont val="Calibri"/>
        <family val="2"/>
      </rPr>
      <t>Ø</t>
    </r>
  </si>
  <si>
    <t>Boulon en inox 12/100D</t>
  </si>
  <si>
    <t>Disque a couper Bosch 115*1,6</t>
  </si>
  <si>
    <t>Disque coupe pour metal 230D * 3* 22,33mm BOSH</t>
  </si>
  <si>
    <t>Gant de protection</t>
  </si>
  <si>
    <t>Jeu de tarrauds et filliére valex 12 piéces</t>
  </si>
  <si>
    <t>Lunette pour soudeur double visiere</t>
  </si>
  <si>
    <t>Paumelle à souder 100</t>
  </si>
  <si>
    <t>Paumelle à souder 120</t>
  </si>
  <si>
    <t>Paumelle à souder 60</t>
  </si>
  <si>
    <t>Paumelle à souder 80</t>
  </si>
  <si>
    <t xml:space="preserve">Rivet 4*16 </t>
  </si>
  <si>
    <t>Rivet 5*20</t>
  </si>
  <si>
    <t>Rivet 6*12</t>
  </si>
  <si>
    <t>Rivet Aliminium 5mm*30mm 6D</t>
  </si>
  <si>
    <t>Roue a la meule D60*30GR 06</t>
  </si>
  <si>
    <t>Roue fixe Bleu 100</t>
  </si>
  <si>
    <t>Roue Pivotante Bleu 100</t>
  </si>
  <si>
    <t xml:space="preserve">Rouleau fil galvanisé </t>
  </si>
  <si>
    <t>Série clé à pipe Facom de 7 à 24</t>
  </si>
  <si>
    <t>Série de clé mixte plat Facom de 7à 24</t>
  </si>
  <si>
    <t>Roue en galet 100*20</t>
  </si>
  <si>
    <t>Décapant castlon cuivre laiton bronze</t>
  </si>
  <si>
    <t>Bouchon en plastique noir Diam 20</t>
  </si>
  <si>
    <t>Roue en gomme fixe en caouatchou Diam 200</t>
  </si>
  <si>
    <t>Disque de finition marbre diam 230</t>
  </si>
  <si>
    <t>Electricité</t>
  </si>
  <si>
    <t>Informatique</t>
  </si>
  <si>
    <t>Maçonnerie</t>
  </si>
  <si>
    <t>Menuiserie</t>
  </si>
  <si>
    <t>Plomberie</t>
  </si>
  <si>
    <t>Peinture</t>
  </si>
  <si>
    <t>Soudure</t>
  </si>
  <si>
    <t>Valeur stock des entrées</t>
  </si>
  <si>
    <t>Valeur stock des sorties</t>
  </si>
  <si>
    <t>CACED</t>
  </si>
  <si>
    <t>SUD TRANSMISSION</t>
  </si>
  <si>
    <t>TECHNIQUE</t>
  </si>
  <si>
    <t>QTE économique</t>
  </si>
  <si>
    <t>U</t>
  </si>
  <si>
    <t>Conditionnement d'air</t>
  </si>
  <si>
    <t>Climatisation</t>
  </si>
  <si>
    <t>UNITE</t>
  </si>
  <si>
    <t>METRE</t>
  </si>
  <si>
    <t>Ventilation</t>
  </si>
  <si>
    <t>Accessoire</t>
  </si>
  <si>
    <t>Fiche femelle Tv</t>
  </si>
  <si>
    <t xml:space="preserve">Fiche male 2P Ingelec </t>
  </si>
  <si>
    <t xml:space="preserve">Fiche male TV </t>
  </si>
  <si>
    <t>Pile AA Varta</t>
  </si>
  <si>
    <t>Pile AAA Duracell</t>
  </si>
  <si>
    <t>BIDON</t>
  </si>
  <si>
    <t xml:space="preserve">Scotch noir 3M </t>
  </si>
  <si>
    <t>Appareillage</t>
  </si>
  <si>
    <t>Câblage</t>
  </si>
  <si>
    <t xml:space="preserve">Eclairage </t>
  </si>
  <si>
    <t>Lampe 220V BA9</t>
  </si>
  <si>
    <t>Lampe 24V BA9</t>
  </si>
  <si>
    <t>Lampe a 4 brosche 18w</t>
  </si>
  <si>
    <t xml:space="preserve">Spot 12v Osram </t>
  </si>
  <si>
    <t>Protection</t>
  </si>
  <si>
    <t>Disjoncteur 2P 10A Schneider</t>
  </si>
  <si>
    <t>Disjoncteur 2P 20A Schneider</t>
  </si>
  <si>
    <t>Signalétique</t>
  </si>
  <si>
    <t>Carrelage</t>
  </si>
  <si>
    <t>Etanchiété</t>
  </si>
  <si>
    <t>SEAU</t>
  </si>
  <si>
    <t>Finition</t>
  </si>
  <si>
    <t xml:space="preserve">Fourniture </t>
  </si>
  <si>
    <t>Kilo Gramme</t>
  </si>
  <si>
    <t>Gros œuvre</t>
  </si>
  <si>
    <t>Agglos 15*50</t>
  </si>
  <si>
    <t>Agglos 20*50</t>
  </si>
  <si>
    <t>Matériel et outillage</t>
  </si>
  <si>
    <t>Chaufferie</t>
  </si>
  <si>
    <t>Cuisine</t>
  </si>
  <si>
    <t>Clamp meter FLUKE 324</t>
  </si>
  <si>
    <t xml:space="preserve">Pinse à gaz multiprise Stanley </t>
  </si>
  <si>
    <t xml:space="preserve">Pistolet à colle chaud </t>
  </si>
  <si>
    <t>Nettoyage</t>
  </si>
  <si>
    <t>NHP Eau Conditionnement d'aire Comet KA Excel 3200M 150B</t>
  </si>
  <si>
    <t>Rouleau antigoute 250mm méche clip</t>
  </si>
  <si>
    <t>Piscine</t>
  </si>
  <si>
    <t>Aspirateur piscine 45 cm Astral Pool</t>
  </si>
  <si>
    <t>Brosse métallique piscine 45cm</t>
  </si>
  <si>
    <t>step</t>
  </si>
  <si>
    <t>Manométre (1 à 10 Bar)</t>
  </si>
  <si>
    <t>Step</t>
  </si>
  <si>
    <t>PAQUET</t>
  </si>
  <si>
    <t>Cadenas laiton Ferri 55</t>
  </si>
  <si>
    <t>Canon cledor</t>
  </si>
  <si>
    <t>Cylindre cledor de sureté V6 70 mm Nickel ORG 20 Avec PG</t>
  </si>
  <si>
    <t>Décoration</t>
  </si>
  <si>
    <t xml:space="preserve">Paquet  de Cheville plastique D8 </t>
  </si>
  <si>
    <t>Paquet aggraffe 8/13</t>
  </si>
  <si>
    <t xml:space="preserve">Paquet de cheville plastique D10 </t>
  </si>
  <si>
    <t xml:space="preserve">Paquet de cheville plastique D12 </t>
  </si>
  <si>
    <t xml:space="preserve">Paquet de cheville Plastique D6 </t>
  </si>
  <si>
    <t>Pointe acier 16*60</t>
  </si>
  <si>
    <t>Vis en inox 5*15</t>
  </si>
  <si>
    <t>Vis en inox 6*25</t>
  </si>
  <si>
    <t>Enduit</t>
  </si>
  <si>
    <t xml:space="preserve">Laques </t>
  </si>
  <si>
    <t>Peinture pro</t>
  </si>
  <si>
    <t>BOITE</t>
  </si>
  <si>
    <t>Produit de base</t>
  </si>
  <si>
    <t>Dilluant WS plast 4,5L</t>
  </si>
  <si>
    <t>Vernis</t>
  </si>
  <si>
    <t xml:space="preserve">Vernis </t>
  </si>
  <si>
    <t>Vernis </t>
  </si>
  <si>
    <t>Pièces de rechange</t>
  </si>
  <si>
    <t>Eléctromécanique</t>
  </si>
  <si>
    <t>Roulement palier réf: Rale 20-NPP-FA 106 INA</t>
  </si>
  <si>
    <t>Eléctroménager</t>
  </si>
  <si>
    <t>Compresseur SC15G DANFOSS R134</t>
  </si>
  <si>
    <t>Filtre 30G à souder</t>
  </si>
  <si>
    <t xml:space="preserve">Résistance 2500w </t>
  </si>
  <si>
    <t>Thermostat eliwel EW02</t>
  </si>
  <si>
    <t xml:space="preserve">Valve de charge </t>
  </si>
  <si>
    <t>Ventilateur fan Axial Diam: 315 1400T/Minutes Elco</t>
  </si>
  <si>
    <t>EURAFRIQUE</t>
  </si>
  <si>
    <t xml:space="preserve">RESISTANCE DE PORTE 200°C CHAMBRE Conditionnement d'airE </t>
  </si>
  <si>
    <t>EXPROM</t>
  </si>
  <si>
    <t>Triporteur</t>
  </si>
  <si>
    <t>Accessoire robinetterie</t>
  </si>
  <si>
    <t>Siphon au sol en inox Diam 150</t>
  </si>
  <si>
    <t>Accessoire sanitaire</t>
  </si>
  <si>
    <t>Flexible wc 30 cm</t>
  </si>
  <si>
    <t>Mécanisme geberit 109 cm Réf 110.175.00.1</t>
  </si>
  <si>
    <t xml:space="preserve">Rosace 3/4 Chrome </t>
  </si>
  <si>
    <t>Chauderie</t>
  </si>
  <si>
    <t>Anode l=60cm Diam 1,5"</t>
  </si>
  <si>
    <t>Entretien</t>
  </si>
  <si>
    <t>Eau de batterie 1L</t>
  </si>
  <si>
    <t>Evacuation</t>
  </si>
  <si>
    <t>Filtration</t>
  </si>
  <si>
    <t>VANE A BILLE 1*1/4</t>
  </si>
  <si>
    <t xml:space="preserve">Vanne à papillon Diam 90 </t>
  </si>
  <si>
    <t xml:space="preserve">VANNE CPVC DIAM  25 </t>
  </si>
  <si>
    <t>Vanne pvc pression double raccord Diam 75 à comer</t>
  </si>
  <si>
    <t>Vanne pvc pression PN 16 Diam 40</t>
  </si>
  <si>
    <t>Fixation</t>
  </si>
  <si>
    <t xml:space="preserve">COLLE CPVC 250 KG </t>
  </si>
  <si>
    <t>Ecrou avec rondelle tige Diam 8</t>
  </si>
  <si>
    <t>Pate à joint Reinzosil 70 ml</t>
  </si>
  <si>
    <t>Groupe electrogéne</t>
  </si>
  <si>
    <t>Clapet à ressort en bronze 3/4</t>
  </si>
  <si>
    <t>Clapet abattant bronze 3"</t>
  </si>
  <si>
    <t>CLAPET ANTI RETOUR 1'' 1/4</t>
  </si>
  <si>
    <t>Raccords</t>
  </si>
  <si>
    <t xml:space="preserve">COUDE EQUERE DIAM  20 CPV C </t>
  </si>
  <si>
    <t xml:space="preserve">COUDE EQUERE DIAM  25  CPV C </t>
  </si>
  <si>
    <t xml:space="preserve">COUDE EQUERE DIAM 40 CPV C </t>
  </si>
  <si>
    <t>Coude pvc pression PN 16 Diam 40</t>
  </si>
  <si>
    <t>Culotte 40 PVC</t>
  </si>
  <si>
    <t>Embout Pvc pressio 75*63*2''</t>
  </si>
  <si>
    <t>Embout pvc pression 50*63*1''1/2</t>
  </si>
  <si>
    <t>Embout pvc pression 50*63*1'1/4</t>
  </si>
  <si>
    <t>Embout Pvc pression 90*75*2 1/2</t>
  </si>
  <si>
    <t>Embout pvc pression MF 1'/4 *40*50</t>
  </si>
  <si>
    <t>Embout pvc pression MF 50*63*2''</t>
  </si>
  <si>
    <t>Joint fibre 3/4</t>
  </si>
  <si>
    <t>Manchon réduit polythelene 75/63</t>
  </si>
  <si>
    <t>Raccord en cuivre MF 3/4</t>
  </si>
  <si>
    <t xml:space="preserve">Raccord mixte M/F 1/2 </t>
  </si>
  <si>
    <t>Raccord pour nez de robinet 3/4*1"</t>
  </si>
  <si>
    <t>Raccord pour tuyau 3/4</t>
  </si>
  <si>
    <t>Raccord rapide 3/4"</t>
  </si>
  <si>
    <t>REDUCTION CPVC DIAM  25/20</t>
  </si>
  <si>
    <t>REDUCTION CPVC DIAM  32 /25</t>
  </si>
  <si>
    <t>REDUCTION CPVC DIAM 40/32</t>
  </si>
  <si>
    <t>Réduction Pvc pression 40*50</t>
  </si>
  <si>
    <t>Réduction Pvc pression 50*32</t>
  </si>
  <si>
    <t>Réduction pvc pression PN 16 Diam 90-40</t>
  </si>
  <si>
    <t xml:space="preserve">TE CPVC DIAM 25 </t>
  </si>
  <si>
    <t>TE CPVC DIAM 40</t>
  </si>
  <si>
    <t>Té pvc pression 32</t>
  </si>
  <si>
    <t>Té pvc pression 40</t>
  </si>
  <si>
    <t>Té pvc pression PN 10 Diam 40</t>
  </si>
  <si>
    <t>Té pvc pression PN 16 Diam 90</t>
  </si>
  <si>
    <t>Robinetterie</t>
  </si>
  <si>
    <t xml:space="preserve">Bras mural </t>
  </si>
  <si>
    <t xml:space="preserve">Corps+Façade douche teka </t>
  </si>
  <si>
    <t>Pomme douche ronde 20*20</t>
  </si>
  <si>
    <t>Sanitaire</t>
  </si>
  <si>
    <t>Tuyauterie</t>
  </si>
  <si>
    <t>Conduite PN 16 Diam 2"</t>
  </si>
  <si>
    <t>Tableau plomberie 40/30</t>
  </si>
  <si>
    <t>TUBE CPVC DIAM  25</t>
  </si>
  <si>
    <t xml:space="preserve">TUBE CPVC DIAM  32 </t>
  </si>
  <si>
    <t>TUBE CPVC DIAM 20</t>
  </si>
  <si>
    <t>TUBE CPVC DIAM 40</t>
  </si>
  <si>
    <t>Tuyau d'arrosage jaune 19</t>
  </si>
  <si>
    <t>Tuyau PEHD 90 mm 16 Bar</t>
  </si>
  <si>
    <t>Tige galvanisé Diam 8 (1m)</t>
  </si>
  <si>
    <t>Délai</t>
  </si>
  <si>
    <t>BASE DE DONNEES</t>
  </si>
  <si>
    <t>CLUB PARADISE</t>
  </si>
  <si>
    <t>COCL-00001</t>
  </si>
  <si>
    <t>COCL-00002</t>
  </si>
  <si>
    <t>COCL-00003</t>
  </si>
  <si>
    <t>COCL-00007</t>
  </si>
  <si>
    <t>CLUB PRADISE</t>
  </si>
  <si>
    <t>CoCl-0001</t>
  </si>
  <si>
    <t>CoCl-0002</t>
  </si>
  <si>
    <t>CoCl-0003</t>
  </si>
  <si>
    <t>CoCl-0004</t>
  </si>
  <si>
    <t>CoCl-0005</t>
  </si>
  <si>
    <t>CoCl-0006</t>
  </si>
  <si>
    <t>CoCl-0007</t>
  </si>
  <si>
    <t>CoCl-0008</t>
  </si>
  <si>
    <t>CoCl-0009</t>
  </si>
  <si>
    <t>CoCl-00010</t>
  </si>
  <si>
    <t>CoCl-00011</t>
  </si>
  <si>
    <t>CoCl-00012</t>
  </si>
  <si>
    <t>CoCl-00013</t>
  </si>
  <si>
    <t>CoCl-00014</t>
  </si>
  <si>
    <t>CoCl-00015</t>
  </si>
  <si>
    <t>CoCl-00016</t>
  </si>
  <si>
    <t>CoVe-00017</t>
  </si>
  <si>
    <t>ElAc-00018</t>
  </si>
  <si>
    <t>ElAc-00019</t>
  </si>
  <si>
    <t>ElAc-00020</t>
  </si>
  <si>
    <t>ElAc-00021</t>
  </si>
  <si>
    <t>ElAc-00022</t>
  </si>
  <si>
    <t>ElAc-00023</t>
  </si>
  <si>
    <t>ElAc-00024</t>
  </si>
  <si>
    <t>ElAc-00025</t>
  </si>
  <si>
    <t>ElAc-00026</t>
  </si>
  <si>
    <t>ElAc-00027</t>
  </si>
  <si>
    <t>ElAc-00028</t>
  </si>
  <si>
    <t>ElAc-00029</t>
  </si>
  <si>
    <t>ElAc-00030</t>
  </si>
  <si>
    <t>ElAc-00031</t>
  </si>
  <si>
    <t>ElAc-00032</t>
  </si>
  <si>
    <t>ElAc-00033</t>
  </si>
  <si>
    <t>ElAc-00034</t>
  </si>
  <si>
    <t>ElAc-00035</t>
  </si>
  <si>
    <t>ElAc-00036</t>
  </si>
  <si>
    <t>ElAc-00037</t>
  </si>
  <si>
    <t>ElAc-00038</t>
  </si>
  <si>
    <t>ElAc-00039</t>
  </si>
  <si>
    <t>ElAc-00040</t>
  </si>
  <si>
    <t>ElAc-00041</t>
  </si>
  <si>
    <t>ElAc-00042</t>
  </si>
  <si>
    <t>ElAc-00043</t>
  </si>
  <si>
    <t>ElAc-00044</t>
  </si>
  <si>
    <t>ElAc-00045</t>
  </si>
  <si>
    <t>ElAc-00046</t>
  </si>
  <si>
    <t>ElAc-00047</t>
  </si>
  <si>
    <t>ElAc-00048</t>
  </si>
  <si>
    <t>ElAc-00049</t>
  </si>
  <si>
    <t>ElAc-00050</t>
  </si>
  <si>
    <t>ElAc-00051</t>
  </si>
  <si>
    <t>ElAc-00052</t>
  </si>
  <si>
    <t>ElAc-00053</t>
  </si>
  <si>
    <t>ElAc-00054</t>
  </si>
  <si>
    <t>ElAc-00055</t>
  </si>
  <si>
    <t>ElAc-00056</t>
  </si>
  <si>
    <t>ElAc-00057</t>
  </si>
  <si>
    <t>ElAc-00058</t>
  </si>
  <si>
    <t>ElAc-00059</t>
  </si>
  <si>
    <t>ElAc-00060</t>
  </si>
  <si>
    <t>ElAc-00061</t>
  </si>
  <si>
    <t>ElAc-00062</t>
  </si>
  <si>
    <t>ElAc-00063</t>
  </si>
  <si>
    <t>ElAc-00064</t>
  </si>
  <si>
    <t>ElAc-00065</t>
  </si>
  <si>
    <t>ElAc-00066</t>
  </si>
  <si>
    <t>ElAc-00067</t>
  </si>
  <si>
    <t>ElAc-00068</t>
  </si>
  <si>
    <t>ElAc-00069</t>
  </si>
  <si>
    <t>ElAc-00070</t>
  </si>
  <si>
    <t>ElAc-00071</t>
  </si>
  <si>
    <t>ElAc-00072</t>
  </si>
  <si>
    <t>ElAc-00073</t>
  </si>
  <si>
    <t>ElAc-00074</t>
  </si>
  <si>
    <t>ElAc-00075</t>
  </si>
  <si>
    <t>ElAc-00076</t>
  </si>
  <si>
    <t>ElAc-00077</t>
  </si>
  <si>
    <t>ElAc-00078</t>
  </si>
  <si>
    <t>ElAc-00079</t>
  </si>
  <si>
    <t>ElAc-00080</t>
  </si>
  <si>
    <t>ElAc-00081</t>
  </si>
  <si>
    <t>ElAc-00082</t>
  </si>
  <si>
    <t>ElAc-00083</t>
  </si>
  <si>
    <t>ElAp-00084</t>
  </si>
  <si>
    <t>ElAp-00085</t>
  </si>
  <si>
    <t>ElAp-00086</t>
  </si>
  <si>
    <t>ElAp-00087</t>
  </si>
  <si>
    <t>ElAp-00088</t>
  </si>
  <si>
    <t>ElAp-00089</t>
  </si>
  <si>
    <t>ElAp-00090</t>
  </si>
  <si>
    <t>ElAp-00091</t>
  </si>
  <si>
    <t>ElAp-00092</t>
  </si>
  <si>
    <t>ElAp-00093</t>
  </si>
  <si>
    <t>ElAp-00094</t>
  </si>
  <si>
    <t>ElAp-00095</t>
  </si>
  <si>
    <t>ElAp-00096</t>
  </si>
  <si>
    <t>ElAp-00097</t>
  </si>
  <si>
    <t>ElAp-00098</t>
  </si>
  <si>
    <t>ElAp-00099</t>
  </si>
  <si>
    <t>ElCâ-000100</t>
  </si>
  <si>
    <t>ElCâ-000101</t>
  </si>
  <si>
    <t>ElCâ-000102</t>
  </si>
  <si>
    <t>ElCâ-000103</t>
  </si>
  <si>
    <t>ElCâ-000104</t>
  </si>
  <si>
    <t>ElCâ-000105</t>
  </si>
  <si>
    <t>ElCâ-000106</t>
  </si>
  <si>
    <t>ElCâ-000107</t>
  </si>
  <si>
    <t>ElCâ-000108</t>
  </si>
  <si>
    <t>ElCâ-000109</t>
  </si>
  <si>
    <t>ElCâ-000110</t>
  </si>
  <si>
    <t>ElEc-000111</t>
  </si>
  <si>
    <t>ElEc-000112</t>
  </si>
  <si>
    <t>ElEc-000113</t>
  </si>
  <si>
    <t>ElEc-000114</t>
  </si>
  <si>
    <t>ElEc-000115</t>
  </si>
  <si>
    <t>ElEc-000116</t>
  </si>
  <si>
    <t>ElEc-000117</t>
  </si>
  <si>
    <t>ElEc-000118</t>
  </si>
  <si>
    <t>ElEc-000119</t>
  </si>
  <si>
    <t>ElEc-000120</t>
  </si>
  <si>
    <t>ElEc-000121</t>
  </si>
  <si>
    <t>ElEc-000122</t>
  </si>
  <si>
    <t>ElEc-000123</t>
  </si>
  <si>
    <t>ElEc-000124</t>
  </si>
  <si>
    <t>ElEc-000125</t>
  </si>
  <si>
    <t>ElEc-000126</t>
  </si>
  <si>
    <t>ElEc-000127</t>
  </si>
  <si>
    <t>ElEc-000128</t>
  </si>
  <si>
    <t>ElEc-000129</t>
  </si>
  <si>
    <t>ElEc-000130</t>
  </si>
  <si>
    <t>ElEc-000131</t>
  </si>
  <si>
    <t>ElEc-000132</t>
  </si>
  <si>
    <t>ElEc-000133</t>
  </si>
  <si>
    <t>ElEc-000134</t>
  </si>
  <si>
    <t>ElEc-000135</t>
  </si>
  <si>
    <t>ElEc-000136</t>
  </si>
  <si>
    <t>ElEc-000137</t>
  </si>
  <si>
    <t>ElEc-000138</t>
  </si>
  <si>
    <t>ElEc-000139</t>
  </si>
  <si>
    <t>ElEc-000140</t>
  </si>
  <si>
    <t>ElEc-000141</t>
  </si>
  <si>
    <t>ElEc-000142</t>
  </si>
  <si>
    <t>ElEc-000143</t>
  </si>
  <si>
    <t>ElEc-000144</t>
  </si>
  <si>
    <t>ElEc-000145</t>
  </si>
  <si>
    <t>ElEc-000146</t>
  </si>
  <si>
    <t>ElEc-000147</t>
  </si>
  <si>
    <t>ElEc-000148</t>
  </si>
  <si>
    <t>ElEc-000149</t>
  </si>
  <si>
    <t>ElEc-000150</t>
  </si>
  <si>
    <t>ElEc-000151</t>
  </si>
  <si>
    <t>ElEc-000152</t>
  </si>
  <si>
    <t>ElEc-000153</t>
  </si>
  <si>
    <t>ElEc-000154</t>
  </si>
  <si>
    <t>ElEc-000155</t>
  </si>
  <si>
    <t>ElEc-000156</t>
  </si>
  <si>
    <t>ElEc-000157</t>
  </si>
  <si>
    <t>ElEc-000158</t>
  </si>
  <si>
    <t>ElEc-000159</t>
  </si>
  <si>
    <t>ElEc-000160</t>
  </si>
  <si>
    <t>ElEc-000161</t>
  </si>
  <si>
    <t>ElEc-000162</t>
  </si>
  <si>
    <t>ElEc-000163</t>
  </si>
  <si>
    <t>ElEc-000164</t>
  </si>
  <si>
    <t>ElEc-000165</t>
  </si>
  <si>
    <t>ElEc-000166</t>
  </si>
  <si>
    <t>ElEc-000167</t>
  </si>
  <si>
    <t>ElEc-000168</t>
  </si>
  <si>
    <t>ElEc-000169</t>
  </si>
  <si>
    <t>ElEc-000170</t>
  </si>
  <si>
    <t>ElEc-000171</t>
  </si>
  <si>
    <t>ElPr-000172</t>
  </si>
  <si>
    <t>ElPr-000173</t>
  </si>
  <si>
    <t>ElPr-000174</t>
  </si>
  <si>
    <t>ElPr-000175</t>
  </si>
  <si>
    <t>ElPr-000176</t>
  </si>
  <si>
    <t>ElPr-000177</t>
  </si>
  <si>
    <t>ElPr-000178</t>
  </si>
  <si>
    <t>ElPr-000179</t>
  </si>
  <si>
    <t>ElPr-000180</t>
  </si>
  <si>
    <t>ElPr-000181</t>
  </si>
  <si>
    <t>ElPr-000182</t>
  </si>
  <si>
    <t>ElPr-000183</t>
  </si>
  <si>
    <t>ElPr-000184</t>
  </si>
  <si>
    <t>ElPr-000185</t>
  </si>
  <si>
    <t>ElPr-000186</t>
  </si>
  <si>
    <t>ElPr-000187</t>
  </si>
  <si>
    <t>ElPr-000188</t>
  </si>
  <si>
    <t>ElPr-000189</t>
  </si>
  <si>
    <t>ElPr-000190</t>
  </si>
  <si>
    <t>ElPr-000191</t>
  </si>
  <si>
    <t>ElPr-000192</t>
  </si>
  <si>
    <t>ElPr-000193</t>
  </si>
  <si>
    <t>ElPr-000194</t>
  </si>
  <si>
    <t>ElPr-000195</t>
  </si>
  <si>
    <t>ElPr-000196</t>
  </si>
  <si>
    <t>ElPr-000197</t>
  </si>
  <si>
    <t>ElPr-000198</t>
  </si>
  <si>
    <t>ElPr-000199</t>
  </si>
  <si>
    <t>ElPr-000200</t>
  </si>
  <si>
    <t>ElPr-000201</t>
  </si>
  <si>
    <t>ElPr-000202</t>
  </si>
  <si>
    <t>ElPr-000203</t>
  </si>
  <si>
    <t>ElPr-000204</t>
  </si>
  <si>
    <t>ElPr-000205</t>
  </si>
  <si>
    <t>ElPr-000206</t>
  </si>
  <si>
    <t>ElPr-000207</t>
  </si>
  <si>
    <t>ElPr-000208</t>
  </si>
  <si>
    <t>ElPr-000209</t>
  </si>
  <si>
    <t>ElSi-000210</t>
  </si>
  <si>
    <t>ElSi-000211</t>
  </si>
  <si>
    <t>ElSi-000212</t>
  </si>
  <si>
    <t>ElSi-000213</t>
  </si>
  <si>
    <t>ElSi-000214</t>
  </si>
  <si>
    <t>ElSi-000215</t>
  </si>
  <si>
    <t>ElSi-000216</t>
  </si>
  <si>
    <t>ElSi-000217</t>
  </si>
  <si>
    <t>ElSi-000218</t>
  </si>
  <si>
    <t>ElSi-000219</t>
  </si>
  <si>
    <t>ElSi-000220</t>
  </si>
  <si>
    <t>ElSi-000221</t>
  </si>
  <si>
    <t>InAc-000222</t>
  </si>
  <si>
    <t>InCâ-000223</t>
  </si>
  <si>
    <t>InPr-000224</t>
  </si>
  <si>
    <t>InSi-000225</t>
  </si>
  <si>
    <t>MaCa-000226</t>
  </si>
  <si>
    <t>MaCa-000227</t>
  </si>
  <si>
    <t>MaCa-000228</t>
  </si>
  <si>
    <t>MaEt-000229</t>
  </si>
  <si>
    <t>MaEt-000230</t>
  </si>
  <si>
    <t>MaFi-000231</t>
  </si>
  <si>
    <t>MaFo-000232</t>
  </si>
  <si>
    <t>MaFo-000233</t>
  </si>
  <si>
    <t>MaFo-000234</t>
  </si>
  <si>
    <t>MaFo-000235</t>
  </si>
  <si>
    <t>MaFo-000236</t>
  </si>
  <si>
    <t>MaFo-000237</t>
  </si>
  <si>
    <t>MaFo-000238</t>
  </si>
  <si>
    <t>MaFo-000239</t>
  </si>
  <si>
    <t>MaFo-000240</t>
  </si>
  <si>
    <t>MaFo-000241</t>
  </si>
  <si>
    <t>MaFo-000242</t>
  </si>
  <si>
    <t>MaFo-000243</t>
  </si>
  <si>
    <t>MaFo-000244</t>
  </si>
  <si>
    <t>MaFo-000245</t>
  </si>
  <si>
    <t>MaGr-000246</t>
  </si>
  <si>
    <t>MaGr-000247</t>
  </si>
  <si>
    <t>MaGr-000248</t>
  </si>
  <si>
    <t>MaGr-000249</t>
  </si>
  <si>
    <t>MaGr-000250</t>
  </si>
  <si>
    <t>MaGr-000251</t>
  </si>
  <si>
    <t>MaGr-000252</t>
  </si>
  <si>
    <t>MaGr-000253</t>
  </si>
  <si>
    <t>MaGr-000254</t>
  </si>
  <si>
    <t>MaCh-000255</t>
  </si>
  <si>
    <t>MaCh-000256</t>
  </si>
  <si>
    <t>MaCu-000257</t>
  </si>
  <si>
    <t>MaCu-000258</t>
  </si>
  <si>
    <t>MaEl-000259</t>
  </si>
  <si>
    <t>MaEl-000260</t>
  </si>
  <si>
    <t>MaEl-000261</t>
  </si>
  <si>
    <t>MaEl-000262</t>
  </si>
  <si>
    <t>MaEl-000263</t>
  </si>
  <si>
    <t>MaEl-000264</t>
  </si>
  <si>
    <t>MaMa-000265</t>
  </si>
  <si>
    <t>MaMa-000266</t>
  </si>
  <si>
    <t>MaMa-000267</t>
  </si>
  <si>
    <t>MaMa-000268</t>
  </si>
  <si>
    <t>MaMa-000269</t>
  </si>
  <si>
    <t>MaMa-000270</t>
  </si>
  <si>
    <t>MaMa-000271</t>
  </si>
  <si>
    <t>MaMa-000272</t>
  </si>
  <si>
    <t>MaMa-000273</t>
  </si>
  <si>
    <t>MaMe-000274</t>
  </si>
  <si>
    <t>MaMe-000275</t>
  </si>
  <si>
    <t>MaMe-000276</t>
  </si>
  <si>
    <t>MaMe-000277</t>
  </si>
  <si>
    <t>MaNe-000278</t>
  </si>
  <si>
    <t>MaPe-000279</t>
  </si>
  <si>
    <t>MaPe-000280</t>
  </si>
  <si>
    <t>MaPe-000281</t>
  </si>
  <si>
    <t>MaPe-000282</t>
  </si>
  <si>
    <t>MaPe-000283</t>
  </si>
  <si>
    <t>MaPe-000284</t>
  </si>
  <si>
    <t>MaPe-000285</t>
  </si>
  <si>
    <t>MaPe-000286</t>
  </si>
  <si>
    <t>MaPe-000287</t>
  </si>
  <si>
    <t>MaPe-000288</t>
  </si>
  <si>
    <t>MaPe-000289</t>
  </si>
  <si>
    <t>MaPe-000290</t>
  </si>
  <si>
    <t>MaPi-000291</t>
  </si>
  <si>
    <t>MaPi-000292</t>
  </si>
  <si>
    <t>MaPi-000293</t>
  </si>
  <si>
    <t>MaPi-000294</t>
  </si>
  <si>
    <t>MaPi-000295</t>
  </si>
  <si>
    <t>MaPi-000296</t>
  </si>
  <si>
    <t>MaPi-000297</t>
  </si>
  <si>
    <t>MaPi-000298</t>
  </si>
  <si>
    <t>MaPi-000299</t>
  </si>
  <si>
    <t>MaPi-000300</t>
  </si>
  <si>
    <t>MaPl-000301</t>
  </si>
  <si>
    <t>MaSo-000302</t>
  </si>
  <si>
    <t>MaSo-000303</t>
  </si>
  <si>
    <t>MaSo-000304</t>
  </si>
  <si>
    <t>MaSo-000305</t>
  </si>
  <si>
    <t>MaSo-000306</t>
  </si>
  <si>
    <t>Mast-000307</t>
  </si>
  <si>
    <t>MaSt-000308</t>
  </si>
  <si>
    <t>MaSt-000309</t>
  </si>
  <si>
    <t>MaSt-000310</t>
  </si>
  <si>
    <t>MeAc-000311</t>
  </si>
  <si>
    <t>MeAc-000312</t>
  </si>
  <si>
    <t>MeAc-000313</t>
  </si>
  <si>
    <t>MeAc-000314</t>
  </si>
  <si>
    <t>MeAc-000315</t>
  </si>
  <si>
    <t>MeAc-000316</t>
  </si>
  <si>
    <t>MeAc-000317</t>
  </si>
  <si>
    <t>MeAc-000318</t>
  </si>
  <si>
    <t>MeAc-000319</t>
  </si>
  <si>
    <t>MeAc-000320</t>
  </si>
  <si>
    <t>MeAc-000321</t>
  </si>
  <si>
    <t>MeAc-000322</t>
  </si>
  <si>
    <t>MeAc-000323</t>
  </si>
  <si>
    <t>MeAc-000324</t>
  </si>
  <si>
    <t>MeAc-000325</t>
  </si>
  <si>
    <t>MeAc-000326</t>
  </si>
  <si>
    <t>MeAc-000327</t>
  </si>
  <si>
    <t>MeAc-000328</t>
  </si>
  <si>
    <t>MeAc-000329</t>
  </si>
  <si>
    <t>MeAc-000330</t>
  </si>
  <si>
    <t>MeAc-000331</t>
  </si>
  <si>
    <t>MeAc-000332</t>
  </si>
  <si>
    <t>MeAc-000333</t>
  </si>
  <si>
    <t>MeAc-000334</t>
  </si>
  <si>
    <t>MeAc-000335</t>
  </si>
  <si>
    <t>MeAc-000336</t>
  </si>
  <si>
    <t>MeAc-000337</t>
  </si>
  <si>
    <t>MeAc-000338</t>
  </si>
  <si>
    <t>MeAc-000339</t>
  </si>
  <si>
    <t>MeAc-000340</t>
  </si>
  <si>
    <t>MeDé-000341</t>
  </si>
  <si>
    <t>MeFo-000342</t>
  </si>
  <si>
    <t>MeFo-000343</t>
  </si>
  <si>
    <t>MeFo-000344</t>
  </si>
  <si>
    <t>MeFo-000345</t>
  </si>
  <si>
    <t>MeFo-000346</t>
  </si>
  <si>
    <t>MeFo-000347</t>
  </si>
  <si>
    <t>MeFo-000348</t>
  </si>
  <si>
    <t>MeFo-000349</t>
  </si>
  <si>
    <t>MeFo-000350</t>
  </si>
  <si>
    <t>MeFo-000351</t>
  </si>
  <si>
    <t>MeFo-000352</t>
  </si>
  <si>
    <t>MeFo-000353</t>
  </si>
  <si>
    <t>MeFo-000354</t>
  </si>
  <si>
    <t>MeFo-000355</t>
  </si>
  <si>
    <t>MeFo-000356</t>
  </si>
  <si>
    <t>MeFo-000357</t>
  </si>
  <si>
    <t>MeFo-000358</t>
  </si>
  <si>
    <t>MeFo-000359</t>
  </si>
  <si>
    <t>MeFo-000360</t>
  </si>
  <si>
    <t>MeFo-000361</t>
  </si>
  <si>
    <t>MeFo-000362</t>
  </si>
  <si>
    <t>MeFo-000363</t>
  </si>
  <si>
    <t>MeFo-000364</t>
  </si>
  <si>
    <t>MeFo-000365</t>
  </si>
  <si>
    <t>MeFo-000366</t>
  </si>
  <si>
    <t>MeFo-000367</t>
  </si>
  <si>
    <t>MeFo-000368</t>
  </si>
  <si>
    <t>MeFo-000369</t>
  </si>
  <si>
    <t>MeFo-000370</t>
  </si>
  <si>
    <t>MeFo-000371</t>
  </si>
  <si>
    <t>MeFo-000372</t>
  </si>
  <si>
    <t>MeFo-000373</t>
  </si>
  <si>
    <t>MeFo-000374</t>
  </si>
  <si>
    <t>MeFo-000375</t>
  </si>
  <si>
    <t>MeFo-000376</t>
  </si>
  <si>
    <t>MeFo-000377</t>
  </si>
  <si>
    <t>MeFo-000378</t>
  </si>
  <si>
    <t>MeFo-000379</t>
  </si>
  <si>
    <t>MeFo-000380</t>
  </si>
  <si>
    <t>MeFo-000381</t>
  </si>
  <si>
    <t>MeFo-000382</t>
  </si>
  <si>
    <t>MeFo-000383</t>
  </si>
  <si>
    <t>MeFo-000384</t>
  </si>
  <si>
    <t>MeFo-000385</t>
  </si>
  <si>
    <t>MeFo-000386</t>
  </si>
  <si>
    <t>MeFo-000387</t>
  </si>
  <si>
    <t>MeFo-000388</t>
  </si>
  <si>
    <t>MeFo-000389</t>
  </si>
  <si>
    <t>MeFo-000390</t>
  </si>
  <si>
    <t>MeFo-000391</t>
  </si>
  <si>
    <t>MeFo-000392</t>
  </si>
  <si>
    <t>MeFo-000393</t>
  </si>
  <si>
    <t>MeFo-000394</t>
  </si>
  <si>
    <t>MeFo-000395</t>
  </si>
  <si>
    <t>MeFo-000396</t>
  </si>
  <si>
    <t>MeFo-000397</t>
  </si>
  <si>
    <t>MeFo-000398</t>
  </si>
  <si>
    <t>MeFo-000399</t>
  </si>
  <si>
    <t>MeFo-000400</t>
  </si>
  <si>
    <t>MeFo-000401</t>
  </si>
  <si>
    <t>MeFo-000402</t>
  </si>
  <si>
    <t>MeFo-000403</t>
  </si>
  <si>
    <t>MeFo-000404</t>
  </si>
  <si>
    <t>MeFo-000405</t>
  </si>
  <si>
    <t>MeFo-000406</t>
  </si>
  <si>
    <t>MePr-000407</t>
  </si>
  <si>
    <t>MePr-000408</t>
  </si>
  <si>
    <t>MePr-000409</t>
  </si>
  <si>
    <t>MePr-000410</t>
  </si>
  <si>
    <t>MePr-000411</t>
  </si>
  <si>
    <t>PeAc-000412</t>
  </si>
  <si>
    <t>PeAc-000413</t>
  </si>
  <si>
    <t>PeAc-000414</t>
  </si>
  <si>
    <t>PeDé-000415</t>
  </si>
  <si>
    <t>PeDé-000416</t>
  </si>
  <si>
    <t>PeDé-000417</t>
  </si>
  <si>
    <t>PeDé-000418</t>
  </si>
  <si>
    <t>PeDé-000419</t>
  </si>
  <si>
    <t>PeDé-000420</t>
  </si>
  <si>
    <t>PeDé-000421</t>
  </si>
  <si>
    <t>PeDé-000422</t>
  </si>
  <si>
    <t>PeDé-000423</t>
  </si>
  <si>
    <t>PeDé-000424</t>
  </si>
  <si>
    <t>PeDé-000425</t>
  </si>
  <si>
    <t>PeEn-000426</t>
  </si>
  <si>
    <t>PeEn-000427</t>
  </si>
  <si>
    <t>PeLa-000428</t>
  </si>
  <si>
    <t>PePe-000429</t>
  </si>
  <si>
    <t>PePe-000430</t>
  </si>
  <si>
    <t>PePe-000431</t>
  </si>
  <si>
    <t>PePe-000432</t>
  </si>
  <si>
    <t>PePe-000433</t>
  </si>
  <si>
    <t>PePe-000434</t>
  </si>
  <si>
    <t>PePe-000435</t>
  </si>
  <si>
    <t>PePe-000436</t>
  </si>
  <si>
    <t>PePe-000437</t>
  </si>
  <si>
    <t>PePe-000438</t>
  </si>
  <si>
    <t>PePe-000439</t>
  </si>
  <si>
    <t>PePe-000440</t>
  </si>
  <si>
    <t>PePe-000441</t>
  </si>
  <si>
    <t>PePe-000442</t>
  </si>
  <si>
    <t>PePe-000443</t>
  </si>
  <si>
    <t>PePe-000444</t>
  </si>
  <si>
    <t>PePe-000445</t>
  </si>
  <si>
    <t>PePe-000446</t>
  </si>
  <si>
    <t>PePe-000447</t>
  </si>
  <si>
    <t>PePe-000448</t>
  </si>
  <si>
    <t>PePe-000449</t>
  </si>
  <si>
    <t>PePe-000450</t>
  </si>
  <si>
    <t>PePe-000451</t>
  </si>
  <si>
    <t>PePe-000452</t>
  </si>
  <si>
    <t>PePe-000453</t>
  </si>
  <si>
    <t>PePe-000454</t>
  </si>
  <si>
    <t>PePe-000455</t>
  </si>
  <si>
    <t>PePe-000456</t>
  </si>
  <si>
    <t>PePe-000457</t>
  </si>
  <si>
    <t>PePe-000458</t>
  </si>
  <si>
    <t>PePe-000459</t>
  </si>
  <si>
    <t>PePe-000460</t>
  </si>
  <si>
    <t>PePr-000461</t>
  </si>
  <si>
    <t>PePr-000462</t>
  </si>
  <si>
    <t>PePr-000463</t>
  </si>
  <si>
    <t>PePr-000464</t>
  </si>
  <si>
    <t>PePr-000465</t>
  </si>
  <si>
    <t>PePr-000466</t>
  </si>
  <si>
    <t>PePr-000467</t>
  </si>
  <si>
    <t>PePr-000468</t>
  </si>
  <si>
    <t>PePr-000469</t>
  </si>
  <si>
    <t>PePr-000470</t>
  </si>
  <si>
    <t>PePr-000471</t>
  </si>
  <si>
    <t>PePr-000472</t>
  </si>
  <si>
    <t>PePr-000473</t>
  </si>
  <si>
    <t>PePr-000474</t>
  </si>
  <si>
    <t>PePr-000475</t>
  </si>
  <si>
    <t>PePr-000476</t>
  </si>
  <si>
    <t>PeSi-000477</t>
  </si>
  <si>
    <t>PeSi-000478</t>
  </si>
  <si>
    <t>PeSi-000479</t>
  </si>
  <si>
    <t>PeVe-000480</t>
  </si>
  <si>
    <t>PeVe-000481</t>
  </si>
  <si>
    <t>PeVe-000482</t>
  </si>
  <si>
    <t>PeVe-000483</t>
  </si>
  <si>
    <t>PeVe-000484</t>
  </si>
  <si>
    <t>PeVe-000485</t>
  </si>
  <si>
    <t>PeVe-000486</t>
  </si>
  <si>
    <t>PeVe-000487</t>
  </si>
  <si>
    <t>PeVe-000488</t>
  </si>
  <si>
    <t>PiEl-000489</t>
  </si>
  <si>
    <t>PiEl-000490</t>
  </si>
  <si>
    <t>PiEl-000491</t>
  </si>
  <si>
    <t>PiEl-000492</t>
  </si>
  <si>
    <t>PiEl-000493</t>
  </si>
  <si>
    <t>PiEl-000494</t>
  </si>
  <si>
    <t>PiEl-000495</t>
  </si>
  <si>
    <t>PiEl-000496</t>
  </si>
  <si>
    <t>PiEl-000497</t>
  </si>
  <si>
    <t>PiEl-000498</t>
  </si>
  <si>
    <t>PiEl-000499</t>
  </si>
  <si>
    <t>PiEl-000500</t>
  </si>
  <si>
    <t>PiEl-000501</t>
  </si>
  <si>
    <t>PiEl-000502</t>
  </si>
  <si>
    <t>PiEl-000503</t>
  </si>
  <si>
    <t>PiEl-000504</t>
  </si>
  <si>
    <t>PiEl-000505</t>
  </si>
  <si>
    <t>PiEl-000506</t>
  </si>
  <si>
    <t>PiEl-000507</t>
  </si>
  <si>
    <t>PiEl-000508</t>
  </si>
  <si>
    <t>PiEl-000509</t>
  </si>
  <si>
    <t>PiEl-000510</t>
  </si>
  <si>
    <t>PiEl-000511</t>
  </si>
  <si>
    <t>PiEl-000512</t>
  </si>
  <si>
    <t>PiEl-000513</t>
  </si>
  <si>
    <t>PiEl-000514</t>
  </si>
  <si>
    <t>PiEl-000515</t>
  </si>
  <si>
    <t>PiEl-000516</t>
  </si>
  <si>
    <t>PiEl-000517</t>
  </si>
  <si>
    <t>PiEl-000518</t>
  </si>
  <si>
    <t>PiEl-000519</t>
  </si>
  <si>
    <t>PiEl-000520</t>
  </si>
  <si>
    <t>PiEl-000521</t>
  </si>
  <si>
    <t>PiEl-000522</t>
  </si>
  <si>
    <t>PiEl-000523</t>
  </si>
  <si>
    <t>PiEl-000524</t>
  </si>
  <si>
    <t>PiEl-000525</t>
  </si>
  <si>
    <t>PiEl-000526</t>
  </si>
  <si>
    <t>PiEl-000527</t>
  </si>
  <si>
    <t>PiEl-000528</t>
  </si>
  <si>
    <t>PiEl-000529</t>
  </si>
  <si>
    <t>PiEl-000530</t>
  </si>
  <si>
    <t>PiEl-000531</t>
  </si>
  <si>
    <t>PiEl-000532</t>
  </si>
  <si>
    <t>PiEl-000533</t>
  </si>
  <si>
    <t>PiEl-000534</t>
  </si>
  <si>
    <t>PiEl-000535</t>
  </si>
  <si>
    <t>PiEl-000536</t>
  </si>
  <si>
    <t>PiEl-000537</t>
  </si>
  <si>
    <t>PiEl-000538</t>
  </si>
  <si>
    <t>PiEl-000539</t>
  </si>
  <si>
    <t>PiEl-000540</t>
  </si>
  <si>
    <t>PiEl-000541</t>
  </si>
  <si>
    <t>PiEl-000542</t>
  </si>
  <si>
    <t>PiEl-000543</t>
  </si>
  <si>
    <t>PiEl-000544</t>
  </si>
  <si>
    <t>PiEl-000545</t>
  </si>
  <si>
    <t>PiEl-000546</t>
  </si>
  <si>
    <t>PiEl-000547</t>
  </si>
  <si>
    <t>PiEl-000548</t>
  </si>
  <si>
    <t>PiEl-000549</t>
  </si>
  <si>
    <t>PiEl-000550</t>
  </si>
  <si>
    <t>PiEl-000551</t>
  </si>
  <si>
    <t>PiEl-000552</t>
  </si>
  <si>
    <t>PiEl-000553</t>
  </si>
  <si>
    <t>PiEl-000554</t>
  </si>
  <si>
    <t>PiEl-000555</t>
  </si>
  <si>
    <t>PiEl-000556</t>
  </si>
  <si>
    <t>PiEl-000557</t>
  </si>
  <si>
    <t>PiEl-000558</t>
  </si>
  <si>
    <t>PiEl-000559</t>
  </si>
  <si>
    <t>PiEl-000560</t>
  </si>
  <si>
    <t>PiEl-000561</t>
  </si>
  <si>
    <t>PiEl-000562</t>
  </si>
  <si>
    <t>PiEl-000563</t>
  </si>
  <si>
    <t>PiEl-000564</t>
  </si>
  <si>
    <t>PiEl-000565</t>
  </si>
  <si>
    <t>PiEl-000566</t>
  </si>
  <si>
    <t>PiEl-000567</t>
  </si>
  <si>
    <t>PiEl-000568</t>
  </si>
  <si>
    <t>PiEl-000569</t>
  </si>
  <si>
    <t>PiEl-000570</t>
  </si>
  <si>
    <t>PiEl-000571</t>
  </si>
  <si>
    <t>PiEl-000572</t>
  </si>
  <si>
    <t>PiEl-000573</t>
  </si>
  <si>
    <t>PiEl-000574</t>
  </si>
  <si>
    <t>PiEl-000575</t>
  </si>
  <si>
    <t>PiEl-000576</t>
  </si>
  <si>
    <t>PiEU-000577</t>
  </si>
  <si>
    <t>PiEU-000578</t>
  </si>
  <si>
    <t>PiEU-000579</t>
  </si>
  <si>
    <t>PiEU-000580</t>
  </si>
  <si>
    <t>PiEU-000581</t>
  </si>
  <si>
    <t>PiEU-000582</t>
  </si>
  <si>
    <t>PiEU-000583</t>
  </si>
  <si>
    <t>PiEU-000584</t>
  </si>
  <si>
    <t>PiEU-000585</t>
  </si>
  <si>
    <t>PiEU-000586</t>
  </si>
  <si>
    <t>PiEU-000587</t>
  </si>
  <si>
    <t>PiEU-000588</t>
  </si>
  <si>
    <t>PiEU-000589</t>
  </si>
  <si>
    <t>PiEU-000590</t>
  </si>
  <si>
    <t>PiEU-000591</t>
  </si>
  <si>
    <t>PiEU-000592</t>
  </si>
  <si>
    <t>PiEU-000593</t>
  </si>
  <si>
    <t>PiEU-000594</t>
  </si>
  <si>
    <t>PiEU-000595</t>
  </si>
  <si>
    <t>PiEU-000596</t>
  </si>
  <si>
    <t>PiEU-000597</t>
  </si>
  <si>
    <t>PiEU-000598</t>
  </si>
  <si>
    <t>PiEU-000599</t>
  </si>
  <si>
    <t>PiEU-000600</t>
  </si>
  <si>
    <t>PiEU-000601</t>
  </si>
  <si>
    <t>PiEU-000602</t>
  </si>
  <si>
    <t>PiEU-000603</t>
  </si>
  <si>
    <t>PiEU-000604</t>
  </si>
  <si>
    <t>PiEU-000605</t>
  </si>
  <si>
    <t>PiEU-000606</t>
  </si>
  <si>
    <t>PiEU-000607</t>
  </si>
  <si>
    <t>PiEU-000608</t>
  </si>
  <si>
    <t>PiEU-000609</t>
  </si>
  <si>
    <t>PiEU-000610</t>
  </si>
  <si>
    <t>PiEU-000611</t>
  </si>
  <si>
    <t>PiEU-000612</t>
  </si>
  <si>
    <t>PiEU-000613</t>
  </si>
  <si>
    <t>PiEU-000614</t>
  </si>
  <si>
    <t>PiEU-000615</t>
  </si>
  <si>
    <t>PiEU-000616</t>
  </si>
  <si>
    <t>PiEU-000617</t>
  </si>
  <si>
    <t>PiEU-000618</t>
  </si>
  <si>
    <t>PiEU-000619</t>
  </si>
  <si>
    <t>PiEU-000620</t>
  </si>
  <si>
    <t>PiEX-000621</t>
  </si>
  <si>
    <t>PiEX-000622</t>
  </si>
  <si>
    <t>PiEX-000623</t>
  </si>
  <si>
    <t>PiEX-000624</t>
  </si>
  <si>
    <t>PiTr-000625</t>
  </si>
  <si>
    <t>PiTr-000626</t>
  </si>
  <si>
    <t>PlAc-000627</t>
  </si>
  <si>
    <t>PlAc-000628</t>
  </si>
  <si>
    <t>PlAc-000629</t>
  </si>
  <si>
    <t>PlAc-000630</t>
  </si>
  <si>
    <t>PlAc-000631</t>
  </si>
  <si>
    <t>PlAc-000632</t>
  </si>
  <si>
    <t>PlAc-000633</t>
  </si>
  <si>
    <t>PlAc-000634</t>
  </si>
  <si>
    <t>PlAc-000635</t>
  </si>
  <si>
    <t>PlAc-000636</t>
  </si>
  <si>
    <t>PlAc-000637</t>
  </si>
  <si>
    <t>PlAc-000638</t>
  </si>
  <si>
    <t>PlAc-000639</t>
  </si>
  <si>
    <t>PlAc-000640</t>
  </si>
  <si>
    <t>PlAc-000641</t>
  </si>
  <si>
    <t>PlAc-000642</t>
  </si>
  <si>
    <t>PlAc-000643</t>
  </si>
  <si>
    <t>PlAc-000644</t>
  </si>
  <si>
    <t>PlAc-000645</t>
  </si>
  <si>
    <t>PlAc-000646</t>
  </si>
  <si>
    <t>PlCh-000647</t>
  </si>
  <si>
    <t>PlEn-000648</t>
  </si>
  <si>
    <t>PlEn-000649</t>
  </si>
  <si>
    <t>PlEn-000650</t>
  </si>
  <si>
    <t>PlEn-000651</t>
  </si>
  <si>
    <t>PlEn-000652</t>
  </si>
  <si>
    <t>PlEn-000653</t>
  </si>
  <si>
    <t>PlEn-000654</t>
  </si>
  <si>
    <t>PlEn-000655</t>
  </si>
  <si>
    <t>PlEv-000656</t>
  </si>
  <si>
    <t>PlFi-000657</t>
  </si>
  <si>
    <t>PlFi-000658</t>
  </si>
  <si>
    <t>PlFi-000659</t>
  </si>
  <si>
    <t>PlFi-000660</t>
  </si>
  <si>
    <t>PlFi-000661</t>
  </si>
  <si>
    <t>PlFi-000662</t>
  </si>
  <si>
    <t>PlFi-000663</t>
  </si>
  <si>
    <t>PlFi-000664</t>
  </si>
  <si>
    <t>PlFi-000665</t>
  </si>
  <si>
    <t>PlFi-000666</t>
  </si>
  <si>
    <t>PlFi-000667</t>
  </si>
  <si>
    <t>PlFi-000668</t>
  </si>
  <si>
    <t>PlFi-000669</t>
  </si>
  <si>
    <t>PlFi-000670</t>
  </si>
  <si>
    <t>PlFi-000671</t>
  </si>
  <si>
    <t>PlFi-000672</t>
  </si>
  <si>
    <t>PlFi-000673</t>
  </si>
  <si>
    <t>PlFi-000674</t>
  </si>
  <si>
    <t>PlFi-000675</t>
  </si>
  <si>
    <t>PlFi-000676</t>
  </si>
  <si>
    <t>PlFi-000677</t>
  </si>
  <si>
    <t>PlFi-000678</t>
  </si>
  <si>
    <t>PlFi-000679</t>
  </si>
  <si>
    <t>PlFi-000680</t>
  </si>
  <si>
    <t>PlFi-000681</t>
  </si>
  <si>
    <t>PlFi-000682</t>
  </si>
  <si>
    <t>PlFi-000683</t>
  </si>
  <si>
    <t>PlFi-000684</t>
  </si>
  <si>
    <t>PlFi-000685</t>
  </si>
  <si>
    <t>PlFi-000686</t>
  </si>
  <si>
    <t>PlFi-000687</t>
  </si>
  <si>
    <t>PlFi-000688</t>
  </si>
  <si>
    <t>PlFi-000689</t>
  </si>
  <si>
    <t>PlFi-000690</t>
  </si>
  <si>
    <t>PlFi-000691</t>
  </si>
  <si>
    <t>PlFi-000692</t>
  </si>
  <si>
    <t>PlFi-000693</t>
  </si>
  <si>
    <t>PlFi-000694</t>
  </si>
  <si>
    <t>PlFi-000695</t>
  </si>
  <si>
    <t>PlFi-000696</t>
  </si>
  <si>
    <t>PlFi-000697</t>
  </si>
  <si>
    <t>PlFi-000698</t>
  </si>
  <si>
    <t>PlFi-000699</t>
  </si>
  <si>
    <t>PlFi-000700</t>
  </si>
  <si>
    <t>PlFi-000701</t>
  </si>
  <si>
    <t>PlFi-000702</t>
  </si>
  <si>
    <t>PlFi-000703</t>
  </si>
  <si>
    <t>PlFi-000704</t>
  </si>
  <si>
    <t>PlFi-000705</t>
  </si>
  <si>
    <t>PlFi-000706</t>
  </si>
  <si>
    <t>PlFi-000707</t>
  </si>
  <si>
    <t>PlFi-000708</t>
  </si>
  <si>
    <t>PlFi-000709</t>
  </si>
  <si>
    <t>PlFi-000710</t>
  </si>
  <si>
    <t>PlFi-000711</t>
  </si>
  <si>
    <t>PlFi-000712</t>
  </si>
  <si>
    <t>PlFi-000713</t>
  </si>
  <si>
    <t>PlFi-000714</t>
  </si>
  <si>
    <t>PlFi-000715</t>
  </si>
  <si>
    <t>PlGr-000716</t>
  </si>
  <si>
    <t>PlPi-000717</t>
  </si>
  <si>
    <t>PlPi-000718</t>
  </si>
  <si>
    <t>PlPr-000719</t>
  </si>
  <si>
    <t>PlPr-000720</t>
  </si>
  <si>
    <t>PlPr-000721</t>
  </si>
  <si>
    <t>PlPr-000722</t>
  </si>
  <si>
    <t>PlPr-000723</t>
  </si>
  <si>
    <t>PlPr-000724</t>
  </si>
  <si>
    <t>PlPr-000725</t>
  </si>
  <si>
    <t>PlPr-000726</t>
  </si>
  <si>
    <t>PlPr-000727</t>
  </si>
  <si>
    <t>PlPr-000728</t>
  </si>
  <si>
    <t>PlPr-000729</t>
  </si>
  <si>
    <t>PlPr-000730</t>
  </si>
  <si>
    <t>PlPr-000731</t>
  </si>
  <si>
    <t>PlPr-000732</t>
  </si>
  <si>
    <t>PlRa-000733</t>
  </si>
  <si>
    <t>PlRa-000734</t>
  </si>
  <si>
    <t>PlRa-000735</t>
  </si>
  <si>
    <t>PlRa-000736</t>
  </si>
  <si>
    <t>PlRa-000737</t>
  </si>
  <si>
    <t>PlRa-000738</t>
  </si>
  <si>
    <t>PlRa-000739</t>
  </si>
  <si>
    <t>PlRa-000740</t>
  </si>
  <si>
    <t>PlRa-000741</t>
  </si>
  <si>
    <t>PlRa-000742</t>
  </si>
  <si>
    <t>PlRa-000743</t>
  </si>
  <si>
    <t>PlRa-000744</t>
  </si>
  <si>
    <t>PlRa-000745</t>
  </si>
  <si>
    <t>PlRa-000746</t>
  </si>
  <si>
    <t>PlRa-000747</t>
  </si>
  <si>
    <t>PlRa-000748</t>
  </si>
  <si>
    <t>PlRa-000749</t>
  </si>
  <si>
    <t>PlRa-000750</t>
  </si>
  <si>
    <t>PlRa-000751</t>
  </si>
  <si>
    <t>PlRa-000752</t>
  </si>
  <si>
    <t>PlRa-000753</t>
  </si>
  <si>
    <t>PlRa-000754</t>
  </si>
  <si>
    <t>PlRa-000755</t>
  </si>
  <si>
    <t>PlRa-000756</t>
  </si>
  <si>
    <t>PlRa-000757</t>
  </si>
  <si>
    <t>PlRa-000758</t>
  </si>
  <si>
    <t>PlRa-000759</t>
  </si>
  <si>
    <t>PlRa-000760</t>
  </si>
  <si>
    <t>PlRa-000761</t>
  </si>
  <si>
    <t>PlRa-000762</t>
  </si>
  <si>
    <t>PlRa-000763</t>
  </si>
  <si>
    <t>PlRa-000764</t>
  </si>
  <si>
    <t>PlRa-000765</t>
  </si>
  <si>
    <t>PlRa-000766</t>
  </si>
  <si>
    <t>PlRa-000767</t>
  </si>
  <si>
    <t>PlRa-000768</t>
  </si>
  <si>
    <t>PlRa-000769</t>
  </si>
  <si>
    <t>PlRa-000770</t>
  </si>
  <si>
    <t>PlRa-000771</t>
  </si>
  <si>
    <t>PlRa-000772</t>
  </si>
  <si>
    <t>PlRa-000773</t>
  </si>
  <si>
    <t>PlRa-000774</t>
  </si>
  <si>
    <t>PlRa-000775</t>
  </si>
  <si>
    <t>PlRa-000776</t>
  </si>
  <si>
    <t>PlRa-000777</t>
  </si>
  <si>
    <t>PlRa-000778</t>
  </si>
  <si>
    <t>PlRa-000779</t>
  </si>
  <si>
    <t>PlRa-000780</t>
  </si>
  <si>
    <t>PlRa-000781</t>
  </si>
  <si>
    <t>PlRa-000782</t>
  </si>
  <si>
    <t>PlRa-000783</t>
  </si>
  <si>
    <t>PlRa-000784</t>
  </si>
  <si>
    <t>PlRa-000785</t>
  </si>
  <si>
    <t>PlRa-000786</t>
  </si>
  <si>
    <t>PlRa-000787</t>
  </si>
  <si>
    <t>PlRa-000788</t>
  </si>
  <si>
    <t>PlRa-000789</t>
  </si>
  <si>
    <t>PlRa-000790</t>
  </si>
  <si>
    <t>PlRa-000791</t>
  </si>
  <si>
    <t>PlRa-000792</t>
  </si>
  <si>
    <t>PlRa-000793</t>
  </si>
  <si>
    <t>PlRa-000794</t>
  </si>
  <si>
    <t>PlRa-000795</t>
  </si>
  <si>
    <t>PlRa-000796</t>
  </si>
  <si>
    <t>PlRa-000797</t>
  </si>
  <si>
    <t>PlRa-000798</t>
  </si>
  <si>
    <t>PlRa-000799</t>
  </si>
  <si>
    <t>PlRa-000800</t>
  </si>
  <si>
    <t>PlRa-000801</t>
  </si>
  <si>
    <t>PlRa-000802</t>
  </si>
  <si>
    <t>PlRa-000803</t>
  </si>
  <si>
    <t>PlRa-000804</t>
  </si>
  <si>
    <t>PlRa-000805</t>
  </si>
  <si>
    <t>PlRa-000806</t>
  </si>
  <si>
    <t>PlRa-000807</t>
  </si>
  <si>
    <t>PlRa-000808</t>
  </si>
  <si>
    <t>PlRa-000809</t>
  </si>
  <si>
    <t>PlRa-000810</t>
  </si>
  <si>
    <t>PlRa-000811</t>
  </si>
  <si>
    <t>PlRa-000812</t>
  </si>
  <si>
    <t>PlRa-000813</t>
  </si>
  <si>
    <t>PlRa-000814</t>
  </si>
  <si>
    <t>PlRa-000815</t>
  </si>
  <si>
    <t>PlRa-000816</t>
  </si>
  <si>
    <t>PlRa-000817</t>
  </si>
  <si>
    <t>PlRa-000818</t>
  </si>
  <si>
    <t>PlRa-000819</t>
  </si>
  <si>
    <t>PlRa-000820</t>
  </si>
  <si>
    <t>PlRa-000821</t>
  </si>
  <si>
    <t>PlRa-000822</t>
  </si>
  <si>
    <t>PlRa-000823</t>
  </si>
  <si>
    <t>PlRa-000824</t>
  </si>
  <si>
    <t>PlRa-000825</t>
  </si>
  <si>
    <t>PlRa-000826</t>
  </si>
  <si>
    <t>PlRa-000827</t>
  </si>
  <si>
    <t>PlRa-000828</t>
  </si>
  <si>
    <t>PlRa-000829</t>
  </si>
  <si>
    <t>PlRa-000830</t>
  </si>
  <si>
    <t>PlRa-000831</t>
  </si>
  <si>
    <t>PlRa-000832</t>
  </si>
  <si>
    <t>PlRa-000833</t>
  </si>
  <si>
    <t>PlRa-000834</t>
  </si>
  <si>
    <t>PlRa-000835</t>
  </si>
  <si>
    <t>PlRa-000836</t>
  </si>
  <si>
    <t>PlRa-000837</t>
  </si>
  <si>
    <t>PlRa-000838</t>
  </si>
  <si>
    <t>PlRa-000839</t>
  </si>
  <si>
    <t>PlRa-000840</t>
  </si>
  <si>
    <t>PlRa-000841</t>
  </si>
  <si>
    <t>PlRa-000842</t>
  </si>
  <si>
    <t>PlRa-000843</t>
  </si>
  <si>
    <t>PlRa-000844</t>
  </si>
  <si>
    <t>PlRa-000845</t>
  </si>
  <si>
    <t>PlRa-000846</t>
  </si>
  <si>
    <t>PlRa-000847</t>
  </si>
  <si>
    <t>PlRa-000848</t>
  </si>
  <si>
    <t>PlRa-000849</t>
  </si>
  <si>
    <t>PlRa-000850</t>
  </si>
  <si>
    <t>PlRa-000851</t>
  </si>
  <si>
    <t>PlRa-000852</t>
  </si>
  <si>
    <t>PlRa-000853</t>
  </si>
  <si>
    <t>PlRa-000854</t>
  </si>
  <si>
    <t>PlRa-000855</t>
  </si>
  <si>
    <t>PlRa-000856</t>
  </si>
  <si>
    <t>PlRa-000857</t>
  </si>
  <si>
    <t>PlRa-000858</t>
  </si>
  <si>
    <t>PlRa-000859</t>
  </si>
  <si>
    <t>PlRa-000860</t>
  </si>
  <si>
    <t>PlRa-000861</t>
  </si>
  <si>
    <t>PlRa-000862</t>
  </si>
  <si>
    <t>PlRa-000863</t>
  </si>
  <si>
    <t>PlRa-000864</t>
  </si>
  <si>
    <t>PlRa-000865</t>
  </si>
  <si>
    <t>PlRa-000866</t>
  </si>
  <si>
    <t>PlRa-000867</t>
  </si>
  <si>
    <t>PlRa-000868</t>
  </si>
  <si>
    <t>PlRa-000869</t>
  </si>
  <si>
    <t>PlRa-000870</t>
  </si>
  <si>
    <t>PlRa-000871</t>
  </si>
  <si>
    <t>PlRa-000872</t>
  </si>
  <si>
    <t>PlRa-000873</t>
  </si>
  <si>
    <t>PlRa-000874</t>
  </si>
  <si>
    <t>PlRa-000875</t>
  </si>
  <si>
    <t>PlRa-000876</t>
  </si>
  <si>
    <t>PlRa-000877</t>
  </si>
  <si>
    <t>PlRa-000878</t>
  </si>
  <si>
    <t>PlRa-000879</t>
  </si>
  <si>
    <t>PlRa-000880</t>
  </si>
  <si>
    <t>PlRa-000881</t>
  </si>
  <si>
    <t>PlRa-000882</t>
  </si>
  <si>
    <t>PlRa-000883</t>
  </si>
  <si>
    <t>PlRa-000884</t>
  </si>
  <si>
    <t>PlRa-000885</t>
  </si>
  <si>
    <t>PlRa-000886</t>
  </si>
  <si>
    <t>PlRa-000887</t>
  </si>
  <si>
    <t>PlRa-000888</t>
  </si>
  <si>
    <t>PlRa-000889</t>
  </si>
  <si>
    <t>PlRa-000890</t>
  </si>
  <si>
    <t>PlRa-000891</t>
  </si>
  <si>
    <t>PlRa-000892</t>
  </si>
  <si>
    <t>PlRa-000893</t>
  </si>
  <si>
    <t>PlRa-000894</t>
  </si>
  <si>
    <t>PlRa-000895</t>
  </si>
  <si>
    <t>PlRa-000896</t>
  </si>
  <si>
    <t>PlRa-000897</t>
  </si>
  <si>
    <t>PlRa-000898</t>
  </si>
  <si>
    <t>PlRa-000899</t>
  </si>
  <si>
    <t>PlRa-000900</t>
  </si>
  <si>
    <t>PlRa-000901</t>
  </si>
  <si>
    <t>PlRa-000902</t>
  </si>
  <si>
    <t>PlRa-000903</t>
  </si>
  <si>
    <t>PlRa-000904</t>
  </si>
  <si>
    <t>PlRa-000905</t>
  </si>
  <si>
    <t>PlRa-000906</t>
  </si>
  <si>
    <t>PlRa-000907</t>
  </si>
  <si>
    <t>PlRo-000908</t>
  </si>
  <si>
    <t>PlRo-000909</t>
  </si>
  <si>
    <t>PlRo-000910</t>
  </si>
  <si>
    <t>PlRo-000911</t>
  </si>
  <si>
    <t>PlRo-000912</t>
  </si>
  <si>
    <t>PlRo-000913</t>
  </si>
  <si>
    <t>PlRo-000914</t>
  </si>
  <si>
    <t>PlRo-000915</t>
  </si>
  <si>
    <t>PlRo-000916</t>
  </si>
  <si>
    <t>PlSa-000917</t>
  </si>
  <si>
    <t>PlSa-000918</t>
  </si>
  <si>
    <t>PlSa-000919</t>
  </si>
  <si>
    <t>PlSa-000920</t>
  </si>
  <si>
    <t>PlSa-000921</t>
  </si>
  <si>
    <t>PlSa-000922</t>
  </si>
  <si>
    <t>PlTu-000923</t>
  </si>
  <si>
    <t>PlTu-000924</t>
  </si>
  <si>
    <t>PlTu-000925</t>
  </si>
  <si>
    <t>PlTu-000926</t>
  </si>
  <si>
    <t>PlTu-000927</t>
  </si>
  <si>
    <t>PlTu-000928</t>
  </si>
  <si>
    <t>PlTu-000929</t>
  </si>
  <si>
    <t>PlTu-000930</t>
  </si>
  <si>
    <t>PlTu-000931</t>
  </si>
  <si>
    <t>PlTu-000932</t>
  </si>
  <si>
    <t>PlTu-000933</t>
  </si>
  <si>
    <t>PlTu-000934</t>
  </si>
  <si>
    <t>PlTu-000935</t>
  </si>
  <si>
    <t>PlTu-000936</t>
  </si>
  <si>
    <t>PlTu-000937</t>
  </si>
  <si>
    <t>PlTu-000938</t>
  </si>
  <si>
    <t>PlTu-000939</t>
  </si>
  <si>
    <t>PlTu-000940</t>
  </si>
  <si>
    <t>PlTu-000941</t>
  </si>
  <si>
    <t>PlTu-000942</t>
  </si>
  <si>
    <t>PlTu-000943</t>
  </si>
  <si>
    <t>PlTu-000944</t>
  </si>
  <si>
    <t>PlTu-000945</t>
  </si>
  <si>
    <t>PlTu-000946</t>
  </si>
  <si>
    <t>PlTu-000947</t>
  </si>
  <si>
    <t>PlTu-000948</t>
  </si>
  <si>
    <t>PlTu-000949</t>
  </si>
  <si>
    <t>PlTu-000950</t>
  </si>
  <si>
    <t>SoAc-000951</t>
  </si>
  <si>
    <t>SoAc-000952</t>
  </si>
  <si>
    <t>SoAc-000953</t>
  </si>
  <si>
    <t>SoAc-000954</t>
  </si>
  <si>
    <t>SoAc-000955</t>
  </si>
  <si>
    <t>SoFi-000956</t>
  </si>
  <si>
    <t>SoFo-000957</t>
  </si>
  <si>
    <t>SoFo-000958</t>
  </si>
  <si>
    <t>SoFo-000959</t>
  </si>
  <si>
    <t>SoFo-000960</t>
  </si>
  <si>
    <t>SoFo-000961</t>
  </si>
  <si>
    <t>SoFo-000962</t>
  </si>
  <si>
    <t>SoFo-000963</t>
  </si>
  <si>
    <t>SoFo-000964</t>
  </si>
  <si>
    <t>SoFo-000965</t>
  </si>
  <si>
    <t>SoFo-000966</t>
  </si>
  <si>
    <t>SoFo-000967</t>
  </si>
  <si>
    <t>SoFo-000968</t>
  </si>
  <si>
    <t>SoFo-000969</t>
  </si>
  <si>
    <t>SoFo-000970</t>
  </si>
  <si>
    <t>SoFo-000971</t>
  </si>
  <si>
    <t>SoFo-000972</t>
  </si>
  <si>
    <t>SoFo-000973</t>
  </si>
  <si>
    <t>COCL-0001</t>
  </si>
  <si>
    <t>COCL-0002</t>
  </si>
  <si>
    <t>COCL-0003</t>
  </si>
  <si>
    <t>COCL-0004</t>
  </si>
  <si>
    <t>COCL-0005</t>
  </si>
  <si>
    <t>COCL-0006</t>
  </si>
  <si>
    <t>COCL-0007</t>
  </si>
  <si>
    <t>COCL-0008</t>
  </si>
  <si>
    <t>COCL-0009</t>
  </si>
  <si>
    <t>COCL-0010</t>
  </si>
  <si>
    <t>COCL-0011</t>
  </si>
  <si>
    <t>COCL-0012</t>
  </si>
  <si>
    <t>COCL-0013</t>
  </si>
  <si>
    <t>COCL-0014</t>
  </si>
  <si>
    <t>COCL-0015</t>
  </si>
  <si>
    <t>COCL-0016</t>
  </si>
  <si>
    <t>COVE-00001</t>
  </si>
  <si>
    <t>ELAC-00001</t>
  </si>
  <si>
    <t>ELAC-00002</t>
  </si>
  <si>
    <t>ELAC-00003</t>
  </si>
  <si>
    <t>ELAC-00004</t>
  </si>
  <si>
    <t>ELAC-00005</t>
  </si>
  <si>
    <t>ELAC-00006</t>
  </si>
  <si>
    <t>ELAC-00007</t>
  </si>
  <si>
    <t>ELAC-00008</t>
  </si>
  <si>
    <t>ELAC-00009</t>
  </si>
  <si>
    <t>ELAC-00010</t>
  </si>
  <si>
    <t>ELAC-00011</t>
  </si>
  <si>
    <t>ELAC-00012</t>
  </si>
  <si>
    <t>ELAC-00013</t>
  </si>
  <si>
    <t>ELAC-00014</t>
  </si>
  <si>
    <t>ELAC-00015</t>
  </si>
  <si>
    <t>ELAC-00016</t>
  </si>
  <si>
    <t>ELAC-00017</t>
  </si>
  <si>
    <t>ELAC-00018</t>
  </si>
  <si>
    <t>ELAC-00019</t>
  </si>
  <si>
    <t>ELAC-00020</t>
  </si>
  <si>
    <t>ELAC-00021</t>
  </si>
  <si>
    <t>ELAC-00022</t>
  </si>
  <si>
    <t>ELAC-00023</t>
  </si>
  <si>
    <t>ELAC-00024</t>
  </si>
  <si>
    <t>ELAC-00025</t>
  </si>
  <si>
    <t>ELAC-00026</t>
  </si>
  <si>
    <t>ELAC-00027</t>
  </si>
  <si>
    <t>ELAC-00028</t>
  </si>
  <si>
    <t>ELAC-00029</t>
  </si>
  <si>
    <t>ELAC-00030</t>
  </si>
  <si>
    <t>ELAC-00031</t>
  </si>
  <si>
    <t>ELAC-00032</t>
  </si>
  <si>
    <t>ELAC-00033</t>
  </si>
  <si>
    <t>ELAC-00034</t>
  </si>
  <si>
    <t>ELAC-00035</t>
  </si>
  <si>
    <t>ELAC-00036</t>
  </si>
  <si>
    <t>ELAC-00037</t>
  </si>
  <si>
    <t>ELAC-00038</t>
  </si>
  <si>
    <t>ELAC-00039</t>
  </si>
  <si>
    <t>ELAC-00040</t>
  </si>
  <si>
    <t>ELAC-00041</t>
  </si>
  <si>
    <t>ELAC-00042</t>
  </si>
  <si>
    <t>ELAC-00043</t>
  </si>
  <si>
    <t>ELAC-00044</t>
  </si>
  <si>
    <t>ELAC-00045</t>
  </si>
  <si>
    <t>ELAC-00046</t>
  </si>
  <si>
    <t>ELAC-00047</t>
  </si>
  <si>
    <t>ELAC-00048</t>
  </si>
  <si>
    <t>ELAC-00049</t>
  </si>
  <si>
    <t>ELAC-00050</t>
  </si>
  <si>
    <t>ELAC-00051</t>
  </si>
  <si>
    <t>ELAC-00052</t>
  </si>
  <si>
    <t>ELAC-00053</t>
  </si>
  <si>
    <t>ELAC-00054</t>
  </si>
  <si>
    <t>ELAC-00055</t>
  </si>
  <si>
    <t>ELAC-00056</t>
  </si>
  <si>
    <t>ELAC-00057</t>
  </si>
  <si>
    <t>ELAC-00058</t>
  </si>
  <si>
    <t>ELAC-00059</t>
  </si>
  <si>
    <t>ELAC-00060</t>
  </si>
  <si>
    <t>ELAC-00061</t>
  </si>
  <si>
    <t>ELAC-00062</t>
  </si>
  <si>
    <t>ELAC-00063</t>
  </si>
  <si>
    <t>ELAC-00064</t>
  </si>
  <si>
    <t>ELAC-00065</t>
  </si>
  <si>
    <t>ELAC-00066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</si>
</sst>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0C]d\-mmm\-yy;@"/>
    <numFmt numFmtId="166" formatCode="0000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onstantia"/>
      <family val="1"/>
    </font>
    <font>
      <sz val="18"/>
      <color theme="1"/>
      <name val="Times New Roman"/>
      <family val="1"/>
    </font>
    <font>
      <b/>
      <sz val="16"/>
      <color rgb="FF00BCB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indexed="8"/>
      <name val="Calibri"/>
      <family val="2"/>
    </font>
    <font>
      <sz val="18"/>
      <color theme="1"/>
      <name val="Book Antiqua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0" fontId="10" fillId="0" borderId="0"/>
    <xf numFmtId="164" fontId="6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1" fillId="0" borderId="0" xfId="0" applyFont="1" applyProtection="1"/>
    <xf numFmtId="0" fontId="0" fillId="0" borderId="3" xfId="0" applyBorder="1" applyProtection="1"/>
    <xf numFmtId="0" fontId="1" fillId="0" borderId="3" xfId="0" applyFont="1" applyBorder="1" applyProtection="1"/>
    <xf numFmtId="0" fontId="0" fillId="3" borderId="3" xfId="0" applyFill="1" applyBorder="1" applyProtection="1">
      <protection locked="0"/>
    </xf>
    <xf numFmtId="14" fontId="0" fillId="3" borderId="1" xfId="0" applyNumberFormat="1" applyFill="1" applyBorder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14" fontId="0" fillId="0" borderId="1" xfId="0" applyNumberFormat="1" applyFill="1" applyBorder="1" applyAlignment="1" applyProtection="1">
      <alignment horizontal="left"/>
      <protection locked="0"/>
    </xf>
    <xf numFmtId="164" fontId="1" fillId="0" borderId="3" xfId="1" applyFont="1" applyBorder="1" applyProtection="1"/>
    <xf numFmtId="0" fontId="0" fillId="0" borderId="3" xfId="0" applyFill="1" applyBorder="1" applyProtection="1">
      <protection locked="0"/>
    </xf>
    <xf numFmtId="164" fontId="8" fillId="0" borderId="3" xfId="1" applyFont="1" applyBorder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3" fillId="0" borderId="0" xfId="0" applyFont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vertical="center"/>
      <protection locked="0"/>
    </xf>
    <xf numFmtId="166" fontId="0" fillId="0" borderId="3" xfId="3" quotePrefix="1" applyNumberFormat="1" applyFont="1" applyFill="1" applyBorder="1" applyAlignment="1" applyProtection="1">
      <alignment vertical="center"/>
      <protection locked="0"/>
    </xf>
    <xf numFmtId="0" fontId="1" fillId="2" borderId="13" xfId="0" applyFont="1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vertical="center"/>
      <protection locked="0"/>
    </xf>
    <xf numFmtId="166" fontId="0" fillId="0" borderId="14" xfId="3" quotePrefix="1" applyNumberFormat="1" applyFont="1" applyFill="1" applyBorder="1" applyAlignment="1" applyProtection="1">
      <alignment vertical="center"/>
      <protection locked="0"/>
    </xf>
    <xf numFmtId="0" fontId="0" fillId="5" borderId="14" xfId="0" applyFill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0" fillId="0" borderId="3" xfId="3" quotePrefix="1" applyNumberFormat="1" applyFont="1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164" fontId="0" fillId="0" borderId="3" xfId="1" applyFont="1" applyFill="1" applyBorder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165" fontId="5" fillId="4" borderId="4" xfId="0" applyNumberFormat="1" applyFont="1" applyFill="1" applyBorder="1" applyAlignment="1" applyProtection="1">
      <alignment horizontal="center" vertical="center"/>
    </xf>
    <xf numFmtId="165" fontId="5" fillId="4" borderId="5" xfId="0" applyNumberFormat="1" applyFont="1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vertical="center"/>
      <protection locked="0"/>
    </xf>
    <xf numFmtId="164" fontId="8" fillId="0" borderId="14" xfId="1" applyFont="1" applyBorder="1" applyProtection="1"/>
    <xf numFmtId="0" fontId="0" fillId="3" borderId="14" xfId="0" applyFill="1" applyBorder="1" applyAlignment="1" applyProtection="1">
      <alignment vertical="center"/>
      <protection locked="0"/>
    </xf>
    <xf numFmtId="164" fontId="0" fillId="0" borderId="14" xfId="1" applyFont="1" applyFill="1" applyBorder="1" applyAlignment="1" applyProtection="1">
      <alignment vertical="center"/>
      <protection locked="0"/>
    </xf>
    <xf numFmtId="0" fontId="0" fillId="0" borderId="14" xfId="0" applyBorder="1" applyProtection="1"/>
    <xf numFmtId="0" fontId="1" fillId="0" borderId="14" xfId="0" applyFont="1" applyBorder="1" applyProtection="1"/>
    <xf numFmtId="0" fontId="0" fillId="3" borderId="14" xfId="0" applyFill="1" applyBorder="1" applyProtection="1">
      <protection locked="0"/>
    </xf>
    <xf numFmtId="164" fontId="1" fillId="0" borderId="14" xfId="1" applyFont="1" applyBorder="1" applyProtection="1"/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BC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3971925</xdr:colOff>
          <xdr:row>1</xdr:row>
          <xdr:rowOff>76200</xdr:rowOff>
        </xdr:from>
        <xdr:to>
          <xdr:col>4</xdr:col>
          <xdr:colOff>476250</xdr:colOff>
          <xdr:row>2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sinenouvelle.com/expo/vernis-o1794.html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www.usinenouvelle.com/expo/vernis-o1794.html" TargetMode="External"/><Relationship Id="rId1" Type="http://schemas.openxmlformats.org/officeDocument/2006/relationships/hyperlink" Target="https://www.usinenouvelle.com/expo/vernis-o1794.html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979"/>
  <sheetViews>
    <sheetView showGridLines="0" tabSelected="1" workbookViewId="0">
      <selection activeCell="A87" sqref="A87"/>
    </sheetView>
  </sheetViews>
  <sheetFormatPr baseColWidth="10" defaultRowHeight="15" x14ac:dyDescent="0.25"/>
  <cols>
    <col min="1" max="1" width="15.7109375" style="22" customWidth="1"/>
    <col min="2" max="2" width="21.28515625" style="2" bestFit="1" customWidth="1"/>
    <col min="3" max="3" width="22" style="2" bestFit="1" customWidth="1"/>
    <col min="4" max="4" width="66.140625" style="2" bestFit="1" customWidth="1"/>
    <col min="5" max="5" width="12.42578125" style="2" bestFit="1" customWidth="1"/>
    <col min="6" max="6" width="5.85546875" style="22" bestFit="1" customWidth="1"/>
    <col min="7" max="16384" width="11.42578125" style="2"/>
  </cols>
  <sheetData>
    <row r="1" spans="1:7" ht="23.25" x14ac:dyDescent="0.25">
      <c r="A1" s="37" t="s">
        <v>1069</v>
      </c>
      <c r="B1" s="37"/>
      <c r="C1" s="37"/>
      <c r="D1" s="37"/>
      <c r="E1" s="37"/>
      <c r="F1" s="37"/>
      <c r="G1" s="37"/>
    </row>
    <row r="2" spans="1:7" ht="23.25" x14ac:dyDescent="0.25">
      <c r="A2" s="38"/>
      <c r="B2" s="38"/>
      <c r="C2" s="38"/>
      <c r="D2" s="38"/>
      <c r="E2" s="38"/>
      <c r="F2" s="38"/>
      <c r="G2" s="38"/>
    </row>
    <row r="3" spans="1:7" ht="21" x14ac:dyDescent="0.25">
      <c r="A3" s="21"/>
      <c r="B3" s="9"/>
      <c r="C3" s="9"/>
      <c r="D3" s="9"/>
      <c r="E3" s="9"/>
      <c r="F3" s="23"/>
    </row>
    <row r="4" spans="1:7" ht="21" x14ac:dyDescent="0.25">
      <c r="A4" s="21"/>
      <c r="B4" s="8"/>
      <c r="C4" s="8"/>
      <c r="D4" s="8"/>
      <c r="E4" s="8"/>
      <c r="F4" s="8"/>
    </row>
    <row r="5" spans="1:7" ht="15.75" customHeight="1" thickBot="1" x14ac:dyDescent="0.3">
      <c r="A5" s="36" t="s">
        <v>1068</v>
      </c>
      <c r="B5" s="36"/>
      <c r="C5" s="36"/>
      <c r="D5" s="36"/>
      <c r="E5" s="36"/>
      <c r="F5" s="36"/>
    </row>
    <row r="6" spans="1:7" ht="16.5" thickBot="1" x14ac:dyDescent="0.3">
      <c r="A6" s="28"/>
      <c r="B6" s="24" t="s">
        <v>5</v>
      </c>
      <c r="C6" s="24" t="s">
        <v>6</v>
      </c>
      <c r="D6" s="25" t="s">
        <v>10</v>
      </c>
      <c r="E6" s="25" t="s">
        <v>911</v>
      </c>
      <c r="F6" s="25" t="s">
        <v>1067</v>
      </c>
    </row>
    <row r="7" spans="1:7" x14ac:dyDescent="0.25">
      <c r="A7" s="33" t="s">
        <v>2048</v>
      </c>
      <c r="B7" s="26" t="s">
        <v>912</v>
      </c>
      <c r="C7" s="26" t="s">
        <v>913</v>
      </c>
      <c r="D7" s="26" t="s">
        <v>307</v>
      </c>
      <c r="E7" s="26" t="s">
        <v>914</v>
      </c>
      <c r="F7" s="29"/>
    </row>
    <row r="8" spans="1:7" x14ac:dyDescent="0.25">
      <c r="A8" s="33" t="s">
        <v>2049</v>
      </c>
      <c r="B8" s="26" t="s">
        <v>912</v>
      </c>
      <c r="C8" s="26" t="s">
        <v>913</v>
      </c>
      <c r="D8" s="26" t="s">
        <v>308</v>
      </c>
      <c r="E8" s="26" t="s">
        <v>914</v>
      </c>
      <c r="F8" s="29"/>
    </row>
    <row r="9" spans="1:7" x14ac:dyDescent="0.25">
      <c r="A9" s="33" t="s">
        <v>2050</v>
      </c>
      <c r="B9" s="26" t="s">
        <v>912</v>
      </c>
      <c r="C9" s="26" t="s">
        <v>913</v>
      </c>
      <c r="D9" s="26" t="s">
        <v>322</v>
      </c>
      <c r="E9" s="26" t="s">
        <v>914</v>
      </c>
      <c r="F9" s="29"/>
    </row>
    <row r="10" spans="1:7" x14ac:dyDescent="0.25">
      <c r="A10" s="33" t="s">
        <v>2051</v>
      </c>
      <c r="B10" s="26" t="s">
        <v>912</v>
      </c>
      <c r="C10" s="26" t="s">
        <v>913</v>
      </c>
      <c r="D10" s="26" t="s">
        <v>309</v>
      </c>
      <c r="E10" s="26" t="s">
        <v>915</v>
      </c>
      <c r="F10" s="29"/>
    </row>
    <row r="11" spans="1:7" x14ac:dyDescent="0.25">
      <c r="A11" s="33" t="s">
        <v>2052</v>
      </c>
      <c r="B11" s="26" t="s">
        <v>912</v>
      </c>
      <c r="C11" s="26" t="s">
        <v>913</v>
      </c>
      <c r="D11" s="26" t="s">
        <v>310</v>
      </c>
      <c r="E11" s="26" t="s">
        <v>914</v>
      </c>
      <c r="F11" s="29"/>
    </row>
    <row r="12" spans="1:7" x14ac:dyDescent="0.25">
      <c r="A12" s="33" t="s">
        <v>2053</v>
      </c>
      <c r="B12" s="26" t="s">
        <v>912</v>
      </c>
      <c r="C12" s="26" t="s">
        <v>913</v>
      </c>
      <c r="D12" s="26" t="s">
        <v>311</v>
      </c>
      <c r="E12" s="26" t="s">
        <v>914</v>
      </c>
      <c r="F12" s="29"/>
    </row>
    <row r="13" spans="1:7" x14ac:dyDescent="0.25">
      <c r="A13" s="33" t="s">
        <v>2054</v>
      </c>
      <c r="B13" s="26" t="s">
        <v>912</v>
      </c>
      <c r="C13" s="26" t="s">
        <v>913</v>
      </c>
      <c r="D13" s="26" t="s">
        <v>312</v>
      </c>
      <c r="E13" s="26" t="s">
        <v>914</v>
      </c>
      <c r="F13" s="29"/>
    </row>
    <row r="14" spans="1:7" x14ac:dyDescent="0.25">
      <c r="A14" s="33" t="s">
        <v>2055</v>
      </c>
      <c r="B14" s="26" t="s">
        <v>912</v>
      </c>
      <c r="C14" s="26" t="s">
        <v>913</v>
      </c>
      <c r="D14" s="26" t="s">
        <v>313</v>
      </c>
      <c r="E14" s="26" t="s">
        <v>914</v>
      </c>
      <c r="F14" s="29"/>
    </row>
    <row r="15" spans="1:7" x14ac:dyDescent="0.25">
      <c r="A15" s="33" t="s">
        <v>2056</v>
      </c>
      <c r="B15" s="26" t="s">
        <v>912</v>
      </c>
      <c r="C15" s="26" t="s">
        <v>913</v>
      </c>
      <c r="D15" s="26" t="s">
        <v>314</v>
      </c>
      <c r="E15" s="26" t="s">
        <v>914</v>
      </c>
      <c r="F15" s="29"/>
    </row>
    <row r="16" spans="1:7" x14ac:dyDescent="0.25">
      <c r="A16" s="33" t="s">
        <v>2057</v>
      </c>
      <c r="B16" s="26" t="s">
        <v>912</v>
      </c>
      <c r="C16" s="26" t="s">
        <v>913</v>
      </c>
      <c r="D16" s="26" t="s">
        <v>315</v>
      </c>
      <c r="E16" s="26" t="s">
        <v>914</v>
      </c>
      <c r="F16" s="29"/>
    </row>
    <row r="17" spans="1:6" x14ac:dyDescent="0.25">
      <c r="A17" s="33" t="s">
        <v>2058</v>
      </c>
      <c r="B17" s="26" t="s">
        <v>912</v>
      </c>
      <c r="C17" s="26" t="s">
        <v>913</v>
      </c>
      <c r="D17" s="26" t="s">
        <v>316</v>
      </c>
      <c r="E17" s="26" t="s">
        <v>914</v>
      </c>
      <c r="F17" s="29"/>
    </row>
    <row r="18" spans="1:6" x14ac:dyDescent="0.25">
      <c r="A18" s="33" t="s">
        <v>2059</v>
      </c>
      <c r="B18" s="26" t="s">
        <v>912</v>
      </c>
      <c r="C18" s="26" t="s">
        <v>913</v>
      </c>
      <c r="D18" s="26" t="s">
        <v>317</v>
      </c>
      <c r="E18" s="26" t="s">
        <v>914</v>
      </c>
      <c r="F18" s="29"/>
    </row>
    <row r="19" spans="1:6" x14ac:dyDescent="0.25">
      <c r="A19" s="33" t="s">
        <v>2060</v>
      </c>
      <c r="B19" s="26" t="s">
        <v>912</v>
      </c>
      <c r="C19" s="26" t="s">
        <v>913</v>
      </c>
      <c r="D19" s="26" t="s">
        <v>318</v>
      </c>
      <c r="E19" s="26" t="s">
        <v>914</v>
      </c>
      <c r="F19" s="29"/>
    </row>
    <row r="20" spans="1:6" x14ac:dyDescent="0.25">
      <c r="A20" s="33" t="s">
        <v>2061</v>
      </c>
      <c r="B20" s="26" t="s">
        <v>912</v>
      </c>
      <c r="C20" s="26" t="s">
        <v>913</v>
      </c>
      <c r="D20" s="26" t="s">
        <v>319</v>
      </c>
      <c r="E20" s="26" t="s">
        <v>914</v>
      </c>
      <c r="F20" s="29"/>
    </row>
    <row r="21" spans="1:6" x14ac:dyDescent="0.25">
      <c r="A21" s="33" t="s">
        <v>2062</v>
      </c>
      <c r="B21" s="26" t="s">
        <v>912</v>
      </c>
      <c r="C21" s="26" t="s">
        <v>913</v>
      </c>
      <c r="D21" s="26" t="s">
        <v>320</v>
      </c>
      <c r="E21" s="26" t="s">
        <v>914</v>
      </c>
      <c r="F21" s="29"/>
    </row>
    <row r="22" spans="1:6" x14ac:dyDescent="0.25">
      <c r="A22" s="33" t="s">
        <v>2063</v>
      </c>
      <c r="B22" s="26" t="s">
        <v>912</v>
      </c>
      <c r="C22" s="26" t="s">
        <v>913</v>
      </c>
      <c r="D22" s="26" t="s">
        <v>321</v>
      </c>
      <c r="E22" s="26" t="s">
        <v>914</v>
      </c>
      <c r="F22" s="29"/>
    </row>
    <row r="23" spans="1:6" x14ac:dyDescent="0.25">
      <c r="A23" s="27" t="s">
        <v>2064</v>
      </c>
      <c r="B23" s="26" t="s">
        <v>912</v>
      </c>
      <c r="C23" s="26" t="s">
        <v>916</v>
      </c>
      <c r="D23" s="26" t="s">
        <v>104</v>
      </c>
      <c r="E23" s="26" t="s">
        <v>914</v>
      </c>
      <c r="F23" s="29"/>
    </row>
    <row r="24" spans="1:6" x14ac:dyDescent="0.25">
      <c r="A24" s="27" t="s">
        <v>2065</v>
      </c>
      <c r="B24" s="26" t="s">
        <v>898</v>
      </c>
      <c r="C24" s="26" t="s">
        <v>917</v>
      </c>
      <c r="D24" s="26" t="s">
        <v>33</v>
      </c>
      <c r="E24" s="26" t="s">
        <v>914</v>
      </c>
      <c r="F24" s="29"/>
    </row>
    <row r="25" spans="1:6" x14ac:dyDescent="0.25">
      <c r="A25" s="27" t="s">
        <v>2066</v>
      </c>
      <c r="B25" s="26" t="s">
        <v>898</v>
      </c>
      <c r="C25" s="26" t="s">
        <v>917</v>
      </c>
      <c r="D25" s="26" t="s">
        <v>34</v>
      </c>
      <c r="E25" s="26" t="s">
        <v>914</v>
      </c>
      <c r="F25" s="29"/>
    </row>
    <row r="26" spans="1:6" x14ac:dyDescent="0.25">
      <c r="A26" s="27" t="s">
        <v>2067</v>
      </c>
      <c r="B26" s="26" t="s">
        <v>898</v>
      </c>
      <c r="C26" s="26" t="s">
        <v>917</v>
      </c>
      <c r="D26" s="26" t="s">
        <v>35</v>
      </c>
      <c r="E26" s="26" t="s">
        <v>914</v>
      </c>
      <c r="F26" s="29"/>
    </row>
    <row r="27" spans="1:6" x14ac:dyDescent="0.25">
      <c r="A27" s="27" t="s">
        <v>2068</v>
      </c>
      <c r="B27" s="26" t="s">
        <v>898</v>
      </c>
      <c r="C27" s="26" t="s">
        <v>917</v>
      </c>
      <c r="D27" s="26" t="s">
        <v>37</v>
      </c>
      <c r="E27" s="26" t="s">
        <v>914</v>
      </c>
      <c r="F27" s="29"/>
    </row>
    <row r="28" spans="1:6" x14ac:dyDescent="0.25">
      <c r="A28" s="27" t="s">
        <v>2069</v>
      </c>
      <c r="B28" s="26" t="s">
        <v>898</v>
      </c>
      <c r="C28" s="26" t="s">
        <v>917</v>
      </c>
      <c r="D28" s="26" t="s">
        <v>38</v>
      </c>
      <c r="E28" s="26" t="s">
        <v>914</v>
      </c>
      <c r="F28" s="29"/>
    </row>
    <row r="29" spans="1:6" x14ac:dyDescent="0.25">
      <c r="A29" s="27" t="s">
        <v>2070</v>
      </c>
      <c r="B29" s="26" t="s">
        <v>898</v>
      </c>
      <c r="C29" s="26" t="s">
        <v>917</v>
      </c>
      <c r="D29" s="26" t="s">
        <v>39</v>
      </c>
      <c r="E29" s="26" t="s">
        <v>914</v>
      </c>
      <c r="F29" s="29"/>
    </row>
    <row r="30" spans="1:6" x14ac:dyDescent="0.25">
      <c r="A30" s="27" t="s">
        <v>2071</v>
      </c>
      <c r="B30" s="26" t="s">
        <v>898</v>
      </c>
      <c r="C30" s="26" t="s">
        <v>917</v>
      </c>
      <c r="D30" s="26" t="s">
        <v>40</v>
      </c>
      <c r="E30" s="26" t="s">
        <v>914</v>
      </c>
      <c r="F30" s="29"/>
    </row>
    <row r="31" spans="1:6" x14ac:dyDescent="0.25">
      <c r="A31" s="27" t="s">
        <v>2072</v>
      </c>
      <c r="B31" s="26" t="s">
        <v>898</v>
      </c>
      <c r="C31" s="26" t="s">
        <v>917</v>
      </c>
      <c r="D31" s="26" t="s">
        <v>41</v>
      </c>
      <c r="E31" s="26" t="s">
        <v>914</v>
      </c>
      <c r="F31" s="29"/>
    </row>
    <row r="32" spans="1:6" x14ac:dyDescent="0.25">
      <c r="A32" s="27" t="s">
        <v>2073</v>
      </c>
      <c r="B32" s="26" t="s">
        <v>898</v>
      </c>
      <c r="C32" s="26" t="s">
        <v>917</v>
      </c>
      <c r="D32" s="26" t="s">
        <v>42</v>
      </c>
      <c r="E32" s="26" t="s">
        <v>914</v>
      </c>
      <c r="F32" s="29"/>
    </row>
    <row r="33" spans="1:6" x14ac:dyDescent="0.25">
      <c r="A33" s="27" t="s">
        <v>2074</v>
      </c>
      <c r="B33" s="26" t="s">
        <v>898</v>
      </c>
      <c r="C33" s="26" t="s">
        <v>917</v>
      </c>
      <c r="D33" s="26" t="s">
        <v>43</v>
      </c>
      <c r="E33" s="26" t="s">
        <v>914</v>
      </c>
      <c r="F33" s="29"/>
    </row>
    <row r="34" spans="1:6" x14ac:dyDescent="0.25">
      <c r="A34" s="27" t="s">
        <v>2075</v>
      </c>
      <c r="B34" s="26" t="s">
        <v>898</v>
      </c>
      <c r="C34" s="26" t="s">
        <v>917</v>
      </c>
      <c r="D34" s="26" t="s">
        <v>26</v>
      </c>
      <c r="E34" s="26" t="s">
        <v>914</v>
      </c>
      <c r="F34" s="29"/>
    </row>
    <row r="35" spans="1:6" x14ac:dyDescent="0.25">
      <c r="A35" s="27" t="s">
        <v>2076</v>
      </c>
      <c r="B35" s="26" t="s">
        <v>898</v>
      </c>
      <c r="C35" s="26" t="s">
        <v>917</v>
      </c>
      <c r="D35" s="26" t="s">
        <v>59</v>
      </c>
      <c r="E35" s="26" t="s">
        <v>914</v>
      </c>
      <c r="F35" s="29"/>
    </row>
    <row r="36" spans="1:6" x14ac:dyDescent="0.25">
      <c r="A36" s="27" t="s">
        <v>2077</v>
      </c>
      <c r="B36" s="26" t="s">
        <v>898</v>
      </c>
      <c r="C36" s="26" t="s">
        <v>917</v>
      </c>
      <c r="D36" s="26" t="s">
        <v>60</v>
      </c>
      <c r="E36" s="26" t="s">
        <v>914</v>
      </c>
      <c r="F36" s="29"/>
    </row>
    <row r="37" spans="1:6" x14ac:dyDescent="0.25">
      <c r="A37" s="27" t="s">
        <v>2078</v>
      </c>
      <c r="B37" s="26" t="s">
        <v>898</v>
      </c>
      <c r="C37" s="26" t="s">
        <v>917</v>
      </c>
      <c r="D37" s="26" t="s">
        <v>61</v>
      </c>
      <c r="E37" s="26" t="s">
        <v>914</v>
      </c>
      <c r="F37" s="29"/>
    </row>
    <row r="38" spans="1:6" x14ac:dyDescent="0.25">
      <c r="A38" s="27" t="s">
        <v>2079</v>
      </c>
      <c r="B38" s="26" t="s">
        <v>898</v>
      </c>
      <c r="C38" s="26" t="s">
        <v>917</v>
      </c>
      <c r="D38" s="26" t="s">
        <v>62</v>
      </c>
      <c r="E38" s="26" t="s">
        <v>914</v>
      </c>
      <c r="F38" s="29"/>
    </row>
    <row r="39" spans="1:6" x14ac:dyDescent="0.25">
      <c r="A39" s="27" t="s">
        <v>2080</v>
      </c>
      <c r="B39" s="26" t="s">
        <v>898</v>
      </c>
      <c r="C39" s="26" t="s">
        <v>917</v>
      </c>
      <c r="D39" s="26" t="s">
        <v>63</v>
      </c>
      <c r="E39" s="26" t="s">
        <v>914</v>
      </c>
      <c r="F39" s="29"/>
    </row>
    <row r="40" spans="1:6" x14ac:dyDescent="0.25">
      <c r="A40" s="27" t="s">
        <v>2081</v>
      </c>
      <c r="B40" s="26" t="s">
        <v>898</v>
      </c>
      <c r="C40" s="26" t="s">
        <v>917</v>
      </c>
      <c r="D40" s="26" t="s">
        <v>64</v>
      </c>
      <c r="E40" s="26" t="s">
        <v>914</v>
      </c>
      <c r="F40" s="29"/>
    </row>
    <row r="41" spans="1:6" x14ac:dyDescent="0.25">
      <c r="A41" s="27" t="s">
        <v>2082</v>
      </c>
      <c r="B41" s="26" t="s">
        <v>898</v>
      </c>
      <c r="C41" s="26" t="s">
        <v>917</v>
      </c>
      <c r="D41" s="26" t="s">
        <v>65</v>
      </c>
      <c r="E41" s="26" t="s">
        <v>914</v>
      </c>
      <c r="F41" s="29"/>
    </row>
    <row r="42" spans="1:6" x14ac:dyDescent="0.25">
      <c r="A42" s="27" t="s">
        <v>2083</v>
      </c>
      <c r="B42" s="26" t="s">
        <v>898</v>
      </c>
      <c r="C42" s="26" t="s">
        <v>917</v>
      </c>
      <c r="D42" s="26" t="s">
        <v>66</v>
      </c>
      <c r="E42" s="26" t="s">
        <v>914</v>
      </c>
      <c r="F42" s="29"/>
    </row>
    <row r="43" spans="1:6" x14ac:dyDescent="0.25">
      <c r="A43" s="27" t="s">
        <v>2084</v>
      </c>
      <c r="B43" s="26" t="s">
        <v>898</v>
      </c>
      <c r="C43" s="26" t="s">
        <v>917</v>
      </c>
      <c r="D43" s="26" t="s">
        <v>67</v>
      </c>
      <c r="E43" s="26" t="s">
        <v>914</v>
      </c>
      <c r="F43" s="29"/>
    </row>
    <row r="44" spans="1:6" x14ac:dyDescent="0.25">
      <c r="A44" s="27" t="s">
        <v>2085</v>
      </c>
      <c r="B44" s="26" t="s">
        <v>898</v>
      </c>
      <c r="C44" s="26" t="s">
        <v>917</v>
      </c>
      <c r="D44" s="26" t="s">
        <v>71</v>
      </c>
      <c r="E44" s="26" t="s">
        <v>914</v>
      </c>
      <c r="F44" s="29"/>
    </row>
    <row r="45" spans="1:6" x14ac:dyDescent="0.25">
      <c r="A45" s="27" t="s">
        <v>2086</v>
      </c>
      <c r="B45" s="26" t="s">
        <v>898</v>
      </c>
      <c r="C45" s="26" t="s">
        <v>917</v>
      </c>
      <c r="D45" s="26" t="s">
        <v>78</v>
      </c>
      <c r="E45" s="26" t="s">
        <v>914</v>
      </c>
      <c r="F45" s="29"/>
    </row>
    <row r="46" spans="1:6" x14ac:dyDescent="0.25">
      <c r="A46" s="27" t="s">
        <v>2087</v>
      </c>
      <c r="B46" s="26" t="s">
        <v>898</v>
      </c>
      <c r="C46" s="26" t="s">
        <v>917</v>
      </c>
      <c r="D46" s="26" t="s">
        <v>79</v>
      </c>
      <c r="E46" s="26" t="s">
        <v>914</v>
      </c>
      <c r="F46" s="29"/>
    </row>
    <row r="47" spans="1:6" x14ac:dyDescent="0.25">
      <c r="A47" s="27" t="s">
        <v>2088</v>
      </c>
      <c r="B47" s="26" t="s">
        <v>898</v>
      </c>
      <c r="C47" s="26" t="s">
        <v>917</v>
      </c>
      <c r="D47" s="26" t="s">
        <v>99</v>
      </c>
      <c r="E47" s="26" t="s">
        <v>914</v>
      </c>
      <c r="F47" s="29"/>
    </row>
    <row r="48" spans="1:6" x14ac:dyDescent="0.25">
      <c r="A48" s="27" t="s">
        <v>2089</v>
      </c>
      <c r="B48" s="26" t="s">
        <v>898</v>
      </c>
      <c r="C48" s="26" t="s">
        <v>917</v>
      </c>
      <c r="D48" s="26" t="s">
        <v>100</v>
      </c>
      <c r="E48" s="26" t="s">
        <v>914</v>
      </c>
      <c r="F48" s="29"/>
    </row>
    <row r="49" spans="1:6" x14ac:dyDescent="0.25">
      <c r="A49" s="27" t="s">
        <v>2090</v>
      </c>
      <c r="B49" s="26" t="s">
        <v>898</v>
      </c>
      <c r="C49" s="26" t="s">
        <v>917</v>
      </c>
      <c r="D49" s="26" t="s">
        <v>105</v>
      </c>
      <c r="E49" s="26" t="s">
        <v>914</v>
      </c>
      <c r="F49" s="29"/>
    </row>
    <row r="50" spans="1:6" x14ac:dyDescent="0.25">
      <c r="A50" s="27" t="s">
        <v>2091</v>
      </c>
      <c r="B50" s="26" t="s">
        <v>898</v>
      </c>
      <c r="C50" s="26" t="s">
        <v>917</v>
      </c>
      <c r="D50" s="26" t="s">
        <v>106</v>
      </c>
      <c r="E50" s="26" t="s">
        <v>914</v>
      </c>
      <c r="F50" s="29"/>
    </row>
    <row r="51" spans="1:6" x14ac:dyDescent="0.25">
      <c r="A51" s="27" t="s">
        <v>2092</v>
      </c>
      <c r="B51" s="26" t="s">
        <v>898</v>
      </c>
      <c r="C51" s="26" t="s">
        <v>917</v>
      </c>
      <c r="D51" s="26" t="s">
        <v>107</v>
      </c>
      <c r="E51" s="26" t="s">
        <v>914</v>
      </c>
      <c r="F51" s="29"/>
    </row>
    <row r="52" spans="1:6" x14ac:dyDescent="0.25">
      <c r="A52" s="27" t="s">
        <v>2093</v>
      </c>
      <c r="B52" s="26" t="s">
        <v>898</v>
      </c>
      <c r="C52" s="26" t="s">
        <v>917</v>
      </c>
      <c r="D52" s="26" t="s">
        <v>108</v>
      </c>
      <c r="E52" s="26" t="s">
        <v>914</v>
      </c>
      <c r="F52" s="29"/>
    </row>
    <row r="53" spans="1:6" x14ac:dyDescent="0.25">
      <c r="A53" s="27" t="s">
        <v>2094</v>
      </c>
      <c r="B53" s="26" t="s">
        <v>898</v>
      </c>
      <c r="C53" s="26" t="s">
        <v>917</v>
      </c>
      <c r="D53" s="26" t="s">
        <v>109</v>
      </c>
      <c r="E53" s="26" t="s">
        <v>914</v>
      </c>
      <c r="F53" s="29"/>
    </row>
    <row r="54" spans="1:6" x14ac:dyDescent="0.25">
      <c r="A54" s="27" t="s">
        <v>2095</v>
      </c>
      <c r="B54" s="26" t="s">
        <v>898</v>
      </c>
      <c r="C54" s="26" t="s">
        <v>917</v>
      </c>
      <c r="D54" s="26" t="s">
        <v>918</v>
      </c>
      <c r="E54" s="26" t="s">
        <v>914</v>
      </c>
      <c r="F54" s="29"/>
    </row>
    <row r="55" spans="1:6" x14ac:dyDescent="0.25">
      <c r="A55" s="27" t="s">
        <v>2096</v>
      </c>
      <c r="B55" s="26" t="s">
        <v>898</v>
      </c>
      <c r="C55" s="26" t="s">
        <v>917</v>
      </c>
      <c r="D55" s="26" t="s">
        <v>110</v>
      </c>
      <c r="E55" s="26" t="s">
        <v>914</v>
      </c>
      <c r="F55" s="29"/>
    </row>
    <row r="56" spans="1:6" x14ac:dyDescent="0.25">
      <c r="A56" s="27" t="s">
        <v>2097</v>
      </c>
      <c r="B56" s="26" t="s">
        <v>898</v>
      </c>
      <c r="C56" s="26" t="s">
        <v>917</v>
      </c>
      <c r="D56" s="26" t="s">
        <v>919</v>
      </c>
      <c r="E56" s="26" t="s">
        <v>914</v>
      </c>
      <c r="F56" s="29"/>
    </row>
    <row r="57" spans="1:6" x14ac:dyDescent="0.25">
      <c r="A57" s="27" t="s">
        <v>2098</v>
      </c>
      <c r="B57" s="26" t="s">
        <v>898</v>
      </c>
      <c r="C57" s="26" t="s">
        <v>917</v>
      </c>
      <c r="D57" s="26" t="s">
        <v>111</v>
      </c>
      <c r="E57" s="26" t="s">
        <v>914</v>
      </c>
      <c r="F57" s="29"/>
    </row>
    <row r="58" spans="1:6" x14ac:dyDescent="0.25">
      <c r="A58" s="27" t="s">
        <v>2099</v>
      </c>
      <c r="B58" s="26" t="s">
        <v>898</v>
      </c>
      <c r="C58" s="26" t="s">
        <v>917</v>
      </c>
      <c r="D58" s="26" t="s">
        <v>112</v>
      </c>
      <c r="E58" s="26" t="s">
        <v>914</v>
      </c>
      <c r="F58" s="29"/>
    </row>
    <row r="59" spans="1:6" x14ac:dyDescent="0.25">
      <c r="A59" s="27" t="s">
        <v>2100</v>
      </c>
      <c r="B59" s="26" t="s">
        <v>898</v>
      </c>
      <c r="C59" s="26" t="s">
        <v>917</v>
      </c>
      <c r="D59" s="26" t="s">
        <v>920</v>
      </c>
      <c r="E59" s="26" t="s">
        <v>914</v>
      </c>
      <c r="F59" s="29"/>
    </row>
    <row r="60" spans="1:6" x14ac:dyDescent="0.25">
      <c r="A60" s="27" t="s">
        <v>2101</v>
      </c>
      <c r="B60" s="26" t="s">
        <v>898</v>
      </c>
      <c r="C60" s="26" t="s">
        <v>917</v>
      </c>
      <c r="D60" s="26" t="s">
        <v>120</v>
      </c>
      <c r="E60" s="26" t="s">
        <v>914</v>
      </c>
      <c r="F60" s="29"/>
    </row>
    <row r="61" spans="1:6" x14ac:dyDescent="0.25">
      <c r="A61" s="27" t="s">
        <v>2102</v>
      </c>
      <c r="B61" s="26" t="s">
        <v>898</v>
      </c>
      <c r="C61" s="26" t="s">
        <v>917</v>
      </c>
      <c r="D61" s="26" t="s">
        <v>121</v>
      </c>
      <c r="E61" s="26" t="s">
        <v>915</v>
      </c>
      <c r="F61" s="29"/>
    </row>
    <row r="62" spans="1:6" x14ac:dyDescent="0.25">
      <c r="A62" s="27" t="s">
        <v>2103</v>
      </c>
      <c r="B62" s="26" t="s">
        <v>898</v>
      </c>
      <c r="C62" s="26" t="s">
        <v>917</v>
      </c>
      <c r="D62" s="26" t="s">
        <v>131</v>
      </c>
      <c r="E62" s="26" t="s">
        <v>915</v>
      </c>
      <c r="F62" s="29"/>
    </row>
    <row r="63" spans="1:6" x14ac:dyDescent="0.25">
      <c r="A63" s="27" t="s">
        <v>2104</v>
      </c>
      <c r="B63" s="26" t="s">
        <v>898</v>
      </c>
      <c r="C63" s="26" t="s">
        <v>917</v>
      </c>
      <c r="D63" s="26" t="s">
        <v>132</v>
      </c>
      <c r="E63" s="26" t="s">
        <v>915</v>
      </c>
      <c r="F63" s="29"/>
    </row>
    <row r="64" spans="1:6" x14ac:dyDescent="0.25">
      <c r="A64" s="27" t="s">
        <v>2105</v>
      </c>
      <c r="B64" s="26" t="s">
        <v>898</v>
      </c>
      <c r="C64" s="26" t="s">
        <v>917</v>
      </c>
      <c r="D64" s="26" t="s">
        <v>159</v>
      </c>
      <c r="E64" s="26" t="s">
        <v>914</v>
      </c>
      <c r="F64" s="29"/>
    </row>
    <row r="65" spans="1:6" x14ac:dyDescent="0.25">
      <c r="A65" s="27" t="s">
        <v>2106</v>
      </c>
      <c r="B65" s="26" t="s">
        <v>898</v>
      </c>
      <c r="C65" s="26" t="s">
        <v>917</v>
      </c>
      <c r="D65" s="26" t="s">
        <v>160</v>
      </c>
      <c r="E65" s="26" t="s">
        <v>914</v>
      </c>
      <c r="F65" s="29"/>
    </row>
    <row r="66" spans="1:6" x14ac:dyDescent="0.25">
      <c r="A66" s="27" t="s">
        <v>2107</v>
      </c>
      <c r="B66" s="26" t="s">
        <v>898</v>
      </c>
      <c r="C66" s="26" t="s">
        <v>917</v>
      </c>
      <c r="D66" s="26" t="s">
        <v>161</v>
      </c>
      <c r="E66" s="26" t="s">
        <v>914</v>
      </c>
      <c r="F66" s="29"/>
    </row>
    <row r="67" spans="1:6" x14ac:dyDescent="0.25">
      <c r="A67" s="27" t="s">
        <v>2108</v>
      </c>
      <c r="B67" s="26" t="s">
        <v>898</v>
      </c>
      <c r="C67" s="26" t="s">
        <v>917</v>
      </c>
      <c r="D67" s="26" t="s">
        <v>162</v>
      </c>
      <c r="E67" s="26" t="s">
        <v>914</v>
      </c>
      <c r="F67" s="29"/>
    </row>
    <row r="68" spans="1:6" x14ac:dyDescent="0.25">
      <c r="A68" s="27" t="s">
        <v>2109</v>
      </c>
      <c r="B68" s="26" t="s">
        <v>898</v>
      </c>
      <c r="C68" s="26" t="s">
        <v>917</v>
      </c>
      <c r="D68" s="26" t="s">
        <v>163</v>
      </c>
      <c r="E68" s="26" t="s">
        <v>914</v>
      </c>
      <c r="F68" s="29"/>
    </row>
    <row r="69" spans="1:6" x14ac:dyDescent="0.25">
      <c r="A69" s="27" t="s">
        <v>2110</v>
      </c>
      <c r="B69" s="26" t="s">
        <v>898</v>
      </c>
      <c r="C69" s="26" t="s">
        <v>917</v>
      </c>
      <c r="D69" s="26" t="s">
        <v>164</v>
      </c>
      <c r="E69" s="26" t="s">
        <v>914</v>
      </c>
      <c r="F69" s="29"/>
    </row>
    <row r="70" spans="1:6" x14ac:dyDescent="0.25">
      <c r="A70" s="27" t="s">
        <v>2111</v>
      </c>
      <c r="B70" s="26" t="s">
        <v>898</v>
      </c>
      <c r="C70" s="26" t="s">
        <v>917</v>
      </c>
      <c r="D70" s="26" t="s">
        <v>165</v>
      </c>
      <c r="E70" s="26" t="s">
        <v>914</v>
      </c>
      <c r="F70" s="29"/>
    </row>
    <row r="71" spans="1:6" x14ac:dyDescent="0.25">
      <c r="A71" s="27" t="s">
        <v>2112</v>
      </c>
      <c r="B71" s="26" t="s">
        <v>898</v>
      </c>
      <c r="C71" s="26" t="s">
        <v>917</v>
      </c>
      <c r="D71" s="26" t="s">
        <v>166</v>
      </c>
      <c r="E71" s="26" t="s">
        <v>914</v>
      </c>
      <c r="F71" s="29"/>
    </row>
    <row r="72" spans="1:6" x14ac:dyDescent="0.25">
      <c r="A72" s="27" t="s">
        <v>2113</v>
      </c>
      <c r="B72" s="26" t="s">
        <v>898</v>
      </c>
      <c r="C72" s="26" t="s">
        <v>917</v>
      </c>
      <c r="D72" s="26" t="s">
        <v>167</v>
      </c>
      <c r="E72" s="26" t="s">
        <v>914</v>
      </c>
      <c r="F72" s="29"/>
    </row>
    <row r="73" spans="1:6" x14ac:dyDescent="0.25">
      <c r="A73" s="27" t="s">
        <v>2114</v>
      </c>
      <c r="B73" s="26" t="s">
        <v>898</v>
      </c>
      <c r="C73" s="26" t="s">
        <v>917</v>
      </c>
      <c r="D73" s="26" t="s">
        <v>168</v>
      </c>
      <c r="E73" s="26" t="s">
        <v>914</v>
      </c>
      <c r="F73" s="29"/>
    </row>
    <row r="74" spans="1:6" x14ac:dyDescent="0.25">
      <c r="A74" s="27" t="s">
        <v>2115</v>
      </c>
      <c r="B74" s="26" t="s">
        <v>898</v>
      </c>
      <c r="C74" s="26" t="s">
        <v>917</v>
      </c>
      <c r="D74" s="26" t="s">
        <v>169</v>
      </c>
      <c r="E74" s="26" t="s">
        <v>914</v>
      </c>
      <c r="F74" s="29"/>
    </row>
    <row r="75" spans="1:6" x14ac:dyDescent="0.25">
      <c r="A75" s="27" t="s">
        <v>2116</v>
      </c>
      <c r="B75" s="26" t="s">
        <v>898</v>
      </c>
      <c r="C75" s="26" t="s">
        <v>917</v>
      </c>
      <c r="D75" s="26" t="s">
        <v>171</v>
      </c>
      <c r="E75" s="26" t="s">
        <v>915</v>
      </c>
      <c r="F75" s="29"/>
    </row>
    <row r="76" spans="1:6" x14ac:dyDescent="0.25">
      <c r="A76" s="27" t="s">
        <v>2117</v>
      </c>
      <c r="B76" s="26" t="s">
        <v>898</v>
      </c>
      <c r="C76" s="26" t="s">
        <v>917</v>
      </c>
      <c r="D76" s="26" t="s">
        <v>213</v>
      </c>
      <c r="E76" s="26" t="s">
        <v>914</v>
      </c>
      <c r="F76" s="29"/>
    </row>
    <row r="77" spans="1:6" x14ac:dyDescent="0.25">
      <c r="A77" s="27" t="s">
        <v>2118</v>
      </c>
      <c r="B77" s="26" t="s">
        <v>898</v>
      </c>
      <c r="C77" s="26" t="s">
        <v>917</v>
      </c>
      <c r="D77" s="26" t="s">
        <v>921</v>
      </c>
      <c r="E77" s="26" t="s">
        <v>914</v>
      </c>
      <c r="F77" s="29"/>
    </row>
    <row r="78" spans="1:6" x14ac:dyDescent="0.25">
      <c r="A78" s="27" t="s">
        <v>2119</v>
      </c>
      <c r="B78" s="26" t="s">
        <v>898</v>
      </c>
      <c r="C78" s="26" t="s">
        <v>917</v>
      </c>
      <c r="D78" s="26" t="s">
        <v>922</v>
      </c>
      <c r="E78" s="26" t="s">
        <v>914</v>
      </c>
      <c r="F78" s="29"/>
    </row>
    <row r="79" spans="1:6" x14ac:dyDescent="0.25">
      <c r="A79" s="27" t="s">
        <v>2120</v>
      </c>
      <c r="B79" s="26" t="s">
        <v>898</v>
      </c>
      <c r="C79" s="26" t="s">
        <v>917</v>
      </c>
      <c r="D79" s="26" t="s">
        <v>210</v>
      </c>
      <c r="E79" s="26" t="s">
        <v>914</v>
      </c>
      <c r="F79" s="29"/>
    </row>
    <row r="80" spans="1:6" x14ac:dyDescent="0.25">
      <c r="A80" s="27" t="s">
        <v>2121</v>
      </c>
      <c r="B80" s="26" t="s">
        <v>898</v>
      </c>
      <c r="C80" s="26" t="s">
        <v>917</v>
      </c>
      <c r="D80" s="26" t="s">
        <v>30</v>
      </c>
      <c r="E80" s="26" t="s">
        <v>914</v>
      </c>
      <c r="F80" s="29"/>
    </row>
    <row r="81" spans="1:6" x14ac:dyDescent="0.25">
      <c r="A81" s="27" t="s">
        <v>2122</v>
      </c>
      <c r="B81" s="26" t="s">
        <v>898</v>
      </c>
      <c r="C81" s="26" t="s">
        <v>917</v>
      </c>
      <c r="D81" s="26" t="s">
        <v>172</v>
      </c>
      <c r="E81" s="26" t="s">
        <v>914</v>
      </c>
      <c r="F81" s="29"/>
    </row>
    <row r="82" spans="1:6" x14ac:dyDescent="0.25">
      <c r="A82" s="27" t="s">
        <v>2123</v>
      </c>
      <c r="B82" s="26" t="s">
        <v>898</v>
      </c>
      <c r="C82" s="26" t="s">
        <v>917</v>
      </c>
      <c r="D82" s="26" t="s">
        <v>185</v>
      </c>
      <c r="E82" s="26" t="s">
        <v>923</v>
      </c>
      <c r="F82" s="29"/>
    </row>
    <row r="83" spans="1:6" x14ac:dyDescent="0.25">
      <c r="A83" s="27" t="s">
        <v>2124</v>
      </c>
      <c r="B83" s="26" t="s">
        <v>898</v>
      </c>
      <c r="C83" s="26" t="s">
        <v>917</v>
      </c>
      <c r="D83" s="26" t="s">
        <v>924</v>
      </c>
      <c r="E83" s="26" t="s">
        <v>914</v>
      </c>
      <c r="F83" s="29"/>
    </row>
    <row r="84" spans="1:6" x14ac:dyDescent="0.25">
      <c r="A84" s="27" t="s">
        <v>2125</v>
      </c>
      <c r="B84" s="26" t="s">
        <v>898</v>
      </c>
      <c r="C84" s="26" t="s">
        <v>917</v>
      </c>
      <c r="D84" s="26" t="s">
        <v>186</v>
      </c>
      <c r="E84" s="26" t="s">
        <v>914</v>
      </c>
      <c r="F84" s="29"/>
    </row>
    <row r="85" spans="1:6" x14ac:dyDescent="0.25">
      <c r="A85" s="27" t="s">
        <v>2126</v>
      </c>
      <c r="B85" s="26" t="s">
        <v>898</v>
      </c>
      <c r="C85" s="26" t="s">
        <v>917</v>
      </c>
      <c r="D85" s="26" t="s">
        <v>187</v>
      </c>
      <c r="E85" s="26" t="s">
        <v>914</v>
      </c>
      <c r="F85" s="29"/>
    </row>
    <row r="86" spans="1:6" x14ac:dyDescent="0.25">
      <c r="A86" s="27" t="s">
        <v>2127</v>
      </c>
      <c r="B86" s="26" t="s">
        <v>898</v>
      </c>
      <c r="C86" s="26" t="s">
        <v>917</v>
      </c>
      <c r="D86" s="26" t="s">
        <v>189</v>
      </c>
      <c r="E86" s="26" t="s">
        <v>914</v>
      </c>
      <c r="F86" s="29"/>
    </row>
    <row r="87" spans="1:6" x14ac:dyDescent="0.25">
      <c r="A87" s="27" t="s">
        <v>2128</v>
      </c>
      <c r="B87" s="26" t="s">
        <v>898</v>
      </c>
      <c r="C87" s="26" t="s">
        <v>917</v>
      </c>
      <c r="D87" s="26" t="s">
        <v>209</v>
      </c>
      <c r="E87" s="26" t="s">
        <v>914</v>
      </c>
      <c r="F87" s="29"/>
    </row>
    <row r="88" spans="1:6" x14ac:dyDescent="0.25">
      <c r="A88" s="27" t="s">
        <v>2129</v>
      </c>
      <c r="B88" s="26" t="s">
        <v>898</v>
      </c>
      <c r="C88" s="26" t="s">
        <v>917</v>
      </c>
      <c r="D88" s="26" t="s">
        <v>190</v>
      </c>
      <c r="E88" s="26" t="s">
        <v>914</v>
      </c>
      <c r="F88" s="29"/>
    </row>
    <row r="89" spans="1:6" x14ac:dyDescent="0.25">
      <c r="A89" s="27" t="s">
        <v>2130</v>
      </c>
      <c r="B89" s="26" t="s">
        <v>898</v>
      </c>
      <c r="C89" s="26" t="s">
        <v>917</v>
      </c>
      <c r="D89" s="26" t="s">
        <v>191</v>
      </c>
      <c r="E89" s="26" t="s">
        <v>914</v>
      </c>
      <c r="F89" s="29"/>
    </row>
    <row r="90" spans="1:6" x14ac:dyDescent="0.25">
      <c r="A90" s="27"/>
      <c r="B90" s="26" t="s">
        <v>898</v>
      </c>
      <c r="C90" s="26" t="s">
        <v>925</v>
      </c>
      <c r="D90" s="26" t="s">
        <v>45</v>
      </c>
      <c r="E90" s="26" t="s">
        <v>914</v>
      </c>
      <c r="F90" s="29"/>
    </row>
    <row r="91" spans="1:6" x14ac:dyDescent="0.25">
      <c r="A91" s="27"/>
      <c r="B91" s="26" t="s">
        <v>898</v>
      </c>
      <c r="C91" s="26" t="s">
        <v>925</v>
      </c>
      <c r="D91" s="26" t="s">
        <v>57</v>
      </c>
      <c r="E91" s="26" t="s">
        <v>914</v>
      </c>
      <c r="F91" s="29"/>
    </row>
    <row r="92" spans="1:6" x14ac:dyDescent="0.25">
      <c r="A92" s="27"/>
      <c r="B92" s="26" t="s">
        <v>898</v>
      </c>
      <c r="C92" s="26" t="s">
        <v>925</v>
      </c>
      <c r="D92" s="26" t="s">
        <v>124</v>
      </c>
      <c r="E92" s="26" t="s">
        <v>914</v>
      </c>
      <c r="F92" s="29"/>
    </row>
    <row r="93" spans="1:6" x14ac:dyDescent="0.25">
      <c r="A93" s="27"/>
      <c r="B93" s="26" t="s">
        <v>898</v>
      </c>
      <c r="C93" s="26" t="s">
        <v>925</v>
      </c>
      <c r="D93" s="26" t="s">
        <v>125</v>
      </c>
      <c r="E93" s="26" t="s">
        <v>914</v>
      </c>
      <c r="F93" s="29"/>
    </row>
    <row r="94" spans="1:6" x14ac:dyDescent="0.25">
      <c r="A94" s="27"/>
      <c r="B94" s="26" t="s">
        <v>898</v>
      </c>
      <c r="C94" s="26" t="s">
        <v>925</v>
      </c>
      <c r="D94" s="26" t="s">
        <v>126</v>
      </c>
      <c r="E94" s="26" t="s">
        <v>914</v>
      </c>
      <c r="F94" s="29"/>
    </row>
    <row r="95" spans="1:6" x14ac:dyDescent="0.25">
      <c r="A95" s="27"/>
      <c r="B95" s="26" t="s">
        <v>898</v>
      </c>
      <c r="C95" s="26" t="s">
        <v>925</v>
      </c>
      <c r="D95" s="26" t="s">
        <v>127</v>
      </c>
      <c r="E95" s="26" t="s">
        <v>914</v>
      </c>
      <c r="F95" s="29"/>
    </row>
    <row r="96" spans="1:6" x14ac:dyDescent="0.25">
      <c r="A96" s="27"/>
      <c r="B96" s="26" t="s">
        <v>898</v>
      </c>
      <c r="C96" s="26" t="s">
        <v>925</v>
      </c>
      <c r="D96" s="26" t="s">
        <v>128</v>
      </c>
      <c r="E96" s="26" t="s">
        <v>914</v>
      </c>
      <c r="F96" s="29"/>
    </row>
    <row r="97" spans="1:6" x14ac:dyDescent="0.25">
      <c r="A97" s="27"/>
      <c r="B97" s="26" t="s">
        <v>898</v>
      </c>
      <c r="C97" s="26" t="s">
        <v>925</v>
      </c>
      <c r="D97" s="26" t="s">
        <v>129</v>
      </c>
      <c r="E97" s="26" t="s">
        <v>914</v>
      </c>
      <c r="F97" s="29"/>
    </row>
    <row r="98" spans="1:6" x14ac:dyDescent="0.25">
      <c r="A98" s="27"/>
      <c r="B98" s="26" t="s">
        <v>898</v>
      </c>
      <c r="C98" s="26" t="s">
        <v>925</v>
      </c>
      <c r="D98" s="26" t="s">
        <v>130</v>
      </c>
      <c r="E98" s="26" t="s">
        <v>914</v>
      </c>
      <c r="F98" s="29"/>
    </row>
    <row r="99" spans="1:6" x14ac:dyDescent="0.25">
      <c r="A99" s="27"/>
      <c r="B99" s="26" t="s">
        <v>898</v>
      </c>
      <c r="C99" s="26" t="s">
        <v>925</v>
      </c>
      <c r="D99" s="26" t="s">
        <v>173</v>
      </c>
      <c r="E99" s="26" t="s">
        <v>914</v>
      </c>
      <c r="F99" s="29"/>
    </row>
    <row r="100" spans="1:6" x14ac:dyDescent="0.25">
      <c r="A100" s="27"/>
      <c r="B100" s="26" t="s">
        <v>898</v>
      </c>
      <c r="C100" s="26" t="s">
        <v>925</v>
      </c>
      <c r="D100" s="26" t="s">
        <v>174</v>
      </c>
      <c r="E100" s="26" t="s">
        <v>914</v>
      </c>
      <c r="F100" s="29"/>
    </row>
    <row r="101" spans="1:6" x14ac:dyDescent="0.25">
      <c r="A101" s="27"/>
      <c r="B101" s="26" t="s">
        <v>898</v>
      </c>
      <c r="C101" s="26" t="s">
        <v>925</v>
      </c>
      <c r="D101" s="26" t="s">
        <v>175</v>
      </c>
      <c r="E101" s="26" t="s">
        <v>914</v>
      </c>
      <c r="F101" s="29"/>
    </row>
    <row r="102" spans="1:6" x14ac:dyDescent="0.25">
      <c r="A102" s="27"/>
      <c r="B102" s="26" t="s">
        <v>898</v>
      </c>
      <c r="C102" s="26" t="s">
        <v>925</v>
      </c>
      <c r="D102" s="26" t="s">
        <v>176</v>
      </c>
      <c r="E102" s="26" t="s">
        <v>914</v>
      </c>
      <c r="F102" s="29"/>
    </row>
    <row r="103" spans="1:6" x14ac:dyDescent="0.25">
      <c r="A103" s="27"/>
      <c r="B103" s="26" t="s">
        <v>898</v>
      </c>
      <c r="C103" s="26" t="s">
        <v>925</v>
      </c>
      <c r="D103" s="26" t="s">
        <v>177</v>
      </c>
      <c r="E103" s="26" t="s">
        <v>914</v>
      </c>
      <c r="F103" s="29"/>
    </row>
    <row r="104" spans="1:6" x14ac:dyDescent="0.25">
      <c r="A104" s="27"/>
      <c r="B104" s="26" t="s">
        <v>898</v>
      </c>
      <c r="C104" s="26" t="s">
        <v>925</v>
      </c>
      <c r="D104" s="26" t="s">
        <v>192</v>
      </c>
      <c r="E104" s="26" t="s">
        <v>914</v>
      </c>
      <c r="F104" s="29"/>
    </row>
    <row r="105" spans="1:6" x14ac:dyDescent="0.25">
      <c r="A105" s="27"/>
      <c r="B105" s="26" t="s">
        <v>898</v>
      </c>
      <c r="C105" s="26" t="s">
        <v>925</v>
      </c>
      <c r="D105" s="26" t="s">
        <v>193</v>
      </c>
      <c r="E105" s="26" t="s">
        <v>914</v>
      </c>
      <c r="F105" s="29"/>
    </row>
    <row r="106" spans="1:6" x14ac:dyDescent="0.25">
      <c r="A106" s="27"/>
      <c r="B106" s="26" t="s">
        <v>898</v>
      </c>
      <c r="C106" s="26" t="s">
        <v>926</v>
      </c>
      <c r="D106" s="26" t="s">
        <v>217</v>
      </c>
      <c r="E106" s="26" t="s">
        <v>914</v>
      </c>
      <c r="F106" s="29"/>
    </row>
    <row r="107" spans="1:6" x14ac:dyDescent="0.25">
      <c r="A107" s="27"/>
      <c r="B107" s="26" t="s">
        <v>898</v>
      </c>
      <c r="C107" s="26" t="s">
        <v>926</v>
      </c>
      <c r="D107" s="26" t="s">
        <v>48</v>
      </c>
      <c r="E107" s="26" t="s">
        <v>915</v>
      </c>
      <c r="F107" s="29"/>
    </row>
    <row r="108" spans="1:6" x14ac:dyDescent="0.25">
      <c r="A108" s="27"/>
      <c r="B108" s="26" t="s">
        <v>898</v>
      </c>
      <c r="C108" s="26" t="s">
        <v>926</v>
      </c>
      <c r="D108" s="26" t="s">
        <v>49</v>
      </c>
      <c r="E108" s="26" t="s">
        <v>915</v>
      </c>
      <c r="F108" s="29"/>
    </row>
    <row r="109" spans="1:6" x14ac:dyDescent="0.25">
      <c r="A109" s="27"/>
      <c r="B109" s="26" t="s">
        <v>898</v>
      </c>
      <c r="C109" s="26" t="s">
        <v>926</v>
      </c>
      <c r="D109" s="26" t="s">
        <v>50</v>
      </c>
      <c r="E109" s="26" t="s">
        <v>915</v>
      </c>
      <c r="F109" s="29"/>
    </row>
    <row r="110" spans="1:6" x14ac:dyDescent="0.25">
      <c r="A110" s="27"/>
      <c r="B110" s="26" t="s">
        <v>898</v>
      </c>
      <c r="C110" s="26" t="s">
        <v>926</v>
      </c>
      <c r="D110" s="26" t="s">
        <v>51</v>
      </c>
      <c r="E110" s="26" t="s">
        <v>915</v>
      </c>
      <c r="F110" s="29"/>
    </row>
    <row r="111" spans="1:6" x14ac:dyDescent="0.25">
      <c r="A111" s="27"/>
      <c r="B111" s="26" t="s">
        <v>898</v>
      </c>
      <c r="C111" s="26" t="s">
        <v>926</v>
      </c>
      <c r="D111" s="26" t="s">
        <v>52</v>
      </c>
      <c r="E111" s="26" t="s">
        <v>915</v>
      </c>
      <c r="F111" s="29"/>
    </row>
    <row r="112" spans="1:6" x14ac:dyDescent="0.25">
      <c r="A112" s="27"/>
      <c r="B112" s="26" t="s">
        <v>898</v>
      </c>
      <c r="C112" s="26" t="s">
        <v>926</v>
      </c>
      <c r="D112" s="26" t="s">
        <v>53</v>
      </c>
      <c r="E112" s="26" t="s">
        <v>915</v>
      </c>
      <c r="F112" s="29"/>
    </row>
    <row r="113" spans="1:6" x14ac:dyDescent="0.25">
      <c r="A113" s="27"/>
      <c r="B113" s="26" t="s">
        <v>898</v>
      </c>
      <c r="C113" s="26" t="s">
        <v>926</v>
      </c>
      <c r="D113" s="26" t="s">
        <v>54</v>
      </c>
      <c r="E113" s="26" t="s">
        <v>915</v>
      </c>
      <c r="F113" s="29"/>
    </row>
    <row r="114" spans="1:6" x14ac:dyDescent="0.25">
      <c r="A114" s="27"/>
      <c r="B114" s="26" t="s">
        <v>898</v>
      </c>
      <c r="C114" s="26" t="s">
        <v>926</v>
      </c>
      <c r="D114" s="26" t="s">
        <v>55</v>
      </c>
      <c r="E114" s="26" t="s">
        <v>915</v>
      </c>
      <c r="F114" s="29"/>
    </row>
    <row r="115" spans="1:6" x14ac:dyDescent="0.25">
      <c r="A115" s="27"/>
      <c r="B115" s="26" t="s">
        <v>898</v>
      </c>
      <c r="C115" s="26" t="s">
        <v>926</v>
      </c>
      <c r="D115" s="26" t="s">
        <v>56</v>
      </c>
      <c r="E115" s="26" t="s">
        <v>915</v>
      </c>
      <c r="F115" s="29"/>
    </row>
    <row r="116" spans="1:6" x14ac:dyDescent="0.25">
      <c r="A116" s="27"/>
      <c r="B116" s="26" t="s">
        <v>898</v>
      </c>
      <c r="C116" s="26" t="s">
        <v>926</v>
      </c>
      <c r="D116" s="26" t="s">
        <v>58</v>
      </c>
      <c r="E116" s="26" t="s">
        <v>914</v>
      </c>
      <c r="F116" s="29"/>
    </row>
    <row r="117" spans="1:6" x14ac:dyDescent="0.25">
      <c r="A117" s="27"/>
      <c r="B117" s="26" t="s">
        <v>898</v>
      </c>
      <c r="C117" s="26" t="s">
        <v>927</v>
      </c>
      <c r="D117" s="26" t="s">
        <v>31</v>
      </c>
      <c r="E117" s="26" t="s">
        <v>914</v>
      </c>
      <c r="F117" s="29"/>
    </row>
    <row r="118" spans="1:6" x14ac:dyDescent="0.25">
      <c r="A118" s="27"/>
      <c r="B118" s="26" t="s">
        <v>898</v>
      </c>
      <c r="C118" s="26" t="s">
        <v>927</v>
      </c>
      <c r="D118" s="26" t="s">
        <v>32</v>
      </c>
      <c r="E118" s="26" t="s">
        <v>914</v>
      </c>
      <c r="F118" s="29"/>
    </row>
    <row r="119" spans="1:6" x14ac:dyDescent="0.25">
      <c r="A119" s="27"/>
      <c r="B119" s="26" t="s">
        <v>898</v>
      </c>
      <c r="C119" s="26" t="s">
        <v>927</v>
      </c>
      <c r="D119" s="26" t="s">
        <v>68</v>
      </c>
      <c r="E119" s="26" t="s">
        <v>914</v>
      </c>
      <c r="F119" s="29"/>
    </row>
    <row r="120" spans="1:6" x14ac:dyDescent="0.25">
      <c r="A120" s="27"/>
      <c r="B120" s="26" t="s">
        <v>898</v>
      </c>
      <c r="C120" s="26" t="s">
        <v>927</v>
      </c>
      <c r="D120" s="26" t="s">
        <v>69</v>
      </c>
      <c r="E120" s="26" t="s">
        <v>914</v>
      </c>
      <c r="F120" s="29"/>
    </row>
    <row r="121" spans="1:6" x14ac:dyDescent="0.25">
      <c r="A121" s="27"/>
      <c r="B121" s="26" t="s">
        <v>898</v>
      </c>
      <c r="C121" s="26" t="s">
        <v>927</v>
      </c>
      <c r="D121" s="26" t="s">
        <v>70</v>
      </c>
      <c r="E121" s="26" t="s">
        <v>914</v>
      </c>
      <c r="F121" s="29"/>
    </row>
    <row r="122" spans="1:6" x14ac:dyDescent="0.25">
      <c r="A122" s="27"/>
      <c r="B122" s="26" t="s">
        <v>898</v>
      </c>
      <c r="C122" s="26" t="s">
        <v>927</v>
      </c>
      <c r="D122" s="26" t="s">
        <v>94</v>
      </c>
      <c r="E122" s="26" t="s">
        <v>914</v>
      </c>
      <c r="F122" s="29"/>
    </row>
    <row r="123" spans="1:6" x14ac:dyDescent="0.25">
      <c r="A123" s="27"/>
      <c r="B123" s="26" t="s">
        <v>898</v>
      </c>
      <c r="C123" s="26" t="s">
        <v>927</v>
      </c>
      <c r="D123" s="26" t="s">
        <v>95</v>
      </c>
      <c r="E123" s="26" t="s">
        <v>914</v>
      </c>
      <c r="F123" s="29"/>
    </row>
    <row r="124" spans="1:6" x14ac:dyDescent="0.25">
      <c r="A124" s="27"/>
      <c r="B124" s="26" t="s">
        <v>898</v>
      </c>
      <c r="C124" s="26" t="s">
        <v>927</v>
      </c>
      <c r="D124" s="26" t="s">
        <v>96</v>
      </c>
      <c r="E124" s="26" t="s">
        <v>914</v>
      </c>
      <c r="F124" s="29"/>
    </row>
    <row r="125" spans="1:6" x14ac:dyDescent="0.25">
      <c r="A125" s="27"/>
      <c r="B125" s="26" t="s">
        <v>898</v>
      </c>
      <c r="C125" s="26" t="s">
        <v>927</v>
      </c>
      <c r="D125" s="26" t="s">
        <v>97</v>
      </c>
      <c r="E125" s="26" t="s">
        <v>914</v>
      </c>
      <c r="F125" s="29"/>
    </row>
    <row r="126" spans="1:6" x14ac:dyDescent="0.25">
      <c r="A126" s="27"/>
      <c r="B126" s="26" t="s">
        <v>898</v>
      </c>
      <c r="C126" s="26" t="s">
        <v>927</v>
      </c>
      <c r="D126" s="26" t="s">
        <v>98</v>
      </c>
      <c r="E126" s="26" t="s">
        <v>914</v>
      </c>
      <c r="F126" s="29"/>
    </row>
    <row r="127" spans="1:6" x14ac:dyDescent="0.25">
      <c r="A127" s="27"/>
      <c r="B127" s="26" t="s">
        <v>898</v>
      </c>
      <c r="C127" s="26" t="s">
        <v>927</v>
      </c>
      <c r="D127" s="26" t="s">
        <v>101</v>
      </c>
      <c r="E127" s="26" t="s">
        <v>914</v>
      </c>
      <c r="F127" s="29"/>
    </row>
    <row r="128" spans="1:6" x14ac:dyDescent="0.25">
      <c r="A128" s="27"/>
      <c r="B128" s="26" t="s">
        <v>898</v>
      </c>
      <c r="C128" s="26" t="s">
        <v>927</v>
      </c>
      <c r="D128" s="26" t="s">
        <v>102</v>
      </c>
      <c r="E128" s="26" t="s">
        <v>914</v>
      </c>
      <c r="F128" s="29"/>
    </row>
    <row r="129" spans="1:6" x14ac:dyDescent="0.25">
      <c r="A129" s="27"/>
      <c r="B129" s="26" t="s">
        <v>898</v>
      </c>
      <c r="C129" s="26" t="s">
        <v>927</v>
      </c>
      <c r="D129" s="26" t="s">
        <v>103</v>
      </c>
      <c r="E129" s="26" t="s">
        <v>914</v>
      </c>
      <c r="F129" s="29"/>
    </row>
    <row r="130" spans="1:6" x14ac:dyDescent="0.25">
      <c r="A130" s="27"/>
      <c r="B130" s="26" t="s">
        <v>898</v>
      </c>
      <c r="C130" s="26" t="s">
        <v>927</v>
      </c>
      <c r="D130" s="26" t="s">
        <v>212</v>
      </c>
      <c r="E130" s="26" t="s">
        <v>914</v>
      </c>
      <c r="F130" s="29"/>
    </row>
    <row r="131" spans="1:6" x14ac:dyDescent="0.25">
      <c r="A131" s="27"/>
      <c r="B131" s="26" t="s">
        <v>898</v>
      </c>
      <c r="C131" s="26" t="s">
        <v>927</v>
      </c>
      <c r="D131" s="26" t="s">
        <v>211</v>
      </c>
      <c r="E131" s="26" t="s">
        <v>914</v>
      </c>
      <c r="F131" s="29"/>
    </row>
    <row r="132" spans="1:6" x14ac:dyDescent="0.25">
      <c r="A132" s="27"/>
      <c r="B132" s="26" t="s">
        <v>898</v>
      </c>
      <c r="C132" s="26" t="s">
        <v>927</v>
      </c>
      <c r="D132" s="26" t="s">
        <v>214</v>
      </c>
      <c r="E132" s="26" t="s">
        <v>914</v>
      </c>
      <c r="F132" s="29"/>
    </row>
    <row r="133" spans="1:6" x14ac:dyDescent="0.25">
      <c r="A133" s="27"/>
      <c r="B133" s="26" t="s">
        <v>898</v>
      </c>
      <c r="C133" s="26" t="s">
        <v>927</v>
      </c>
      <c r="D133" s="26" t="s">
        <v>122</v>
      </c>
      <c r="E133" s="26" t="s">
        <v>914</v>
      </c>
      <c r="F133" s="29"/>
    </row>
    <row r="134" spans="1:6" x14ac:dyDescent="0.25">
      <c r="A134" s="27"/>
      <c r="B134" s="26" t="s">
        <v>898</v>
      </c>
      <c r="C134" s="26" t="s">
        <v>927</v>
      </c>
      <c r="D134" s="26" t="s">
        <v>928</v>
      </c>
      <c r="E134" s="26" t="s">
        <v>914</v>
      </c>
      <c r="F134" s="29"/>
    </row>
    <row r="135" spans="1:6" x14ac:dyDescent="0.25">
      <c r="A135" s="27"/>
      <c r="B135" s="26" t="s">
        <v>898</v>
      </c>
      <c r="C135" s="26" t="s">
        <v>927</v>
      </c>
      <c r="D135" s="26" t="s">
        <v>27</v>
      </c>
      <c r="E135" s="26" t="s">
        <v>914</v>
      </c>
      <c r="F135" s="29"/>
    </row>
    <row r="136" spans="1:6" x14ac:dyDescent="0.25">
      <c r="A136" s="27"/>
      <c r="B136" s="26" t="s">
        <v>898</v>
      </c>
      <c r="C136" s="26" t="s">
        <v>927</v>
      </c>
      <c r="D136" s="26" t="s">
        <v>929</v>
      </c>
      <c r="E136" s="26" t="s">
        <v>914</v>
      </c>
      <c r="F136" s="29"/>
    </row>
    <row r="137" spans="1:6" x14ac:dyDescent="0.25">
      <c r="A137" s="27"/>
      <c r="B137" s="26" t="s">
        <v>898</v>
      </c>
      <c r="C137" s="26" t="s">
        <v>927</v>
      </c>
      <c r="D137" s="26" t="s">
        <v>133</v>
      </c>
      <c r="E137" s="26" t="s">
        <v>914</v>
      </c>
      <c r="F137" s="29"/>
    </row>
    <row r="138" spans="1:6" x14ac:dyDescent="0.25">
      <c r="A138" s="27"/>
      <c r="B138" s="26" t="s">
        <v>898</v>
      </c>
      <c r="C138" s="26" t="s">
        <v>927</v>
      </c>
      <c r="D138" s="26" t="s">
        <v>930</v>
      </c>
      <c r="E138" s="26" t="s">
        <v>914</v>
      </c>
      <c r="F138" s="29"/>
    </row>
    <row r="139" spans="1:6" x14ac:dyDescent="0.25">
      <c r="A139" s="27"/>
      <c r="B139" s="26" t="s">
        <v>898</v>
      </c>
      <c r="C139" s="26" t="s">
        <v>927</v>
      </c>
      <c r="D139" s="26" t="s">
        <v>134</v>
      </c>
      <c r="E139" s="26" t="s">
        <v>914</v>
      </c>
      <c r="F139" s="29"/>
    </row>
    <row r="140" spans="1:6" x14ac:dyDescent="0.25">
      <c r="A140" s="27"/>
      <c r="B140" s="26" t="s">
        <v>898</v>
      </c>
      <c r="C140" s="26" t="s">
        <v>927</v>
      </c>
      <c r="D140" s="26" t="s">
        <v>135</v>
      </c>
      <c r="E140" s="26" t="s">
        <v>914</v>
      </c>
      <c r="F140" s="29"/>
    </row>
    <row r="141" spans="1:6" x14ac:dyDescent="0.25">
      <c r="A141" s="27"/>
      <c r="B141" s="26" t="s">
        <v>898</v>
      </c>
      <c r="C141" s="26" t="s">
        <v>927</v>
      </c>
      <c r="D141" s="26" t="s">
        <v>139</v>
      </c>
      <c r="E141" s="26" t="s">
        <v>914</v>
      </c>
      <c r="F141" s="29"/>
    </row>
    <row r="142" spans="1:6" x14ac:dyDescent="0.25">
      <c r="A142" s="27"/>
      <c r="B142" s="26" t="s">
        <v>898</v>
      </c>
      <c r="C142" s="26" t="s">
        <v>927</v>
      </c>
      <c r="D142" s="26" t="s">
        <v>136</v>
      </c>
      <c r="E142" s="26" t="s">
        <v>914</v>
      </c>
      <c r="F142" s="29"/>
    </row>
    <row r="143" spans="1:6" x14ac:dyDescent="0.25">
      <c r="A143" s="27"/>
      <c r="B143" s="26" t="s">
        <v>898</v>
      </c>
      <c r="C143" s="26" t="s">
        <v>927</v>
      </c>
      <c r="D143" s="26" t="s">
        <v>137</v>
      </c>
      <c r="E143" s="26" t="s">
        <v>914</v>
      </c>
      <c r="F143" s="29"/>
    </row>
    <row r="144" spans="1:6" x14ac:dyDescent="0.25">
      <c r="A144" s="27"/>
      <c r="B144" s="26" t="s">
        <v>898</v>
      </c>
      <c r="C144" s="26" t="s">
        <v>927</v>
      </c>
      <c r="D144" s="26" t="s">
        <v>138</v>
      </c>
      <c r="E144" s="26" t="s">
        <v>914</v>
      </c>
      <c r="F144" s="29"/>
    </row>
    <row r="145" spans="1:6" x14ac:dyDescent="0.25">
      <c r="A145" s="27"/>
      <c r="B145" s="26" t="s">
        <v>898</v>
      </c>
      <c r="C145" s="26" t="s">
        <v>927</v>
      </c>
      <c r="D145" s="26" t="s">
        <v>140</v>
      </c>
      <c r="E145" s="26" t="s">
        <v>914</v>
      </c>
      <c r="F145" s="29"/>
    </row>
    <row r="146" spans="1:6" x14ac:dyDescent="0.25">
      <c r="A146" s="27"/>
      <c r="B146" s="26" t="s">
        <v>898</v>
      </c>
      <c r="C146" s="26" t="s">
        <v>927</v>
      </c>
      <c r="D146" s="26" t="s">
        <v>141</v>
      </c>
      <c r="E146" s="26" t="s">
        <v>914</v>
      </c>
      <c r="F146" s="29"/>
    </row>
    <row r="147" spans="1:6" x14ac:dyDescent="0.25">
      <c r="A147" s="27"/>
      <c r="B147" s="26" t="s">
        <v>898</v>
      </c>
      <c r="C147" s="26" t="s">
        <v>927</v>
      </c>
      <c r="D147" s="26" t="s">
        <v>142</v>
      </c>
      <c r="E147" s="26" t="s">
        <v>914</v>
      </c>
      <c r="F147" s="29"/>
    </row>
    <row r="148" spans="1:6" x14ac:dyDescent="0.25">
      <c r="A148" s="27"/>
      <c r="B148" s="26" t="s">
        <v>898</v>
      </c>
      <c r="C148" s="26" t="s">
        <v>927</v>
      </c>
      <c r="D148" s="26" t="s">
        <v>143</v>
      </c>
      <c r="E148" s="26" t="s">
        <v>914</v>
      </c>
      <c r="F148" s="29"/>
    </row>
    <row r="149" spans="1:6" x14ac:dyDescent="0.25">
      <c r="A149" s="27"/>
      <c r="B149" s="26" t="s">
        <v>898</v>
      </c>
      <c r="C149" s="26" t="s">
        <v>927</v>
      </c>
      <c r="D149" s="26" t="s">
        <v>144</v>
      </c>
      <c r="E149" s="26" t="s">
        <v>914</v>
      </c>
      <c r="F149" s="29"/>
    </row>
    <row r="150" spans="1:6" x14ac:dyDescent="0.25">
      <c r="A150" s="27"/>
      <c r="B150" s="26" t="s">
        <v>898</v>
      </c>
      <c r="C150" s="26" t="s">
        <v>927</v>
      </c>
      <c r="D150" s="26" t="s">
        <v>145</v>
      </c>
      <c r="E150" s="26" t="s">
        <v>914</v>
      </c>
      <c r="F150" s="29"/>
    </row>
    <row r="151" spans="1:6" x14ac:dyDescent="0.25">
      <c r="A151" s="27"/>
      <c r="B151" s="26" t="s">
        <v>898</v>
      </c>
      <c r="C151" s="26" t="s">
        <v>927</v>
      </c>
      <c r="D151" s="26" t="s">
        <v>146</v>
      </c>
      <c r="E151" s="26" t="s">
        <v>914</v>
      </c>
      <c r="F151" s="29"/>
    </row>
    <row r="152" spans="1:6" x14ac:dyDescent="0.25">
      <c r="A152" s="27"/>
      <c r="B152" s="26" t="s">
        <v>898</v>
      </c>
      <c r="C152" s="26" t="s">
        <v>927</v>
      </c>
      <c r="D152" s="26" t="s">
        <v>147</v>
      </c>
      <c r="E152" s="26" t="s">
        <v>914</v>
      </c>
      <c r="F152" s="29"/>
    </row>
    <row r="153" spans="1:6" x14ac:dyDescent="0.25">
      <c r="A153" s="27"/>
      <c r="B153" s="26" t="s">
        <v>898</v>
      </c>
      <c r="C153" s="26" t="s">
        <v>927</v>
      </c>
      <c r="D153" s="26" t="s">
        <v>148</v>
      </c>
      <c r="E153" s="26" t="s">
        <v>914</v>
      </c>
      <c r="F153" s="29"/>
    </row>
    <row r="154" spans="1:6" x14ac:dyDescent="0.25">
      <c r="A154" s="27"/>
      <c r="B154" s="26" t="s">
        <v>898</v>
      </c>
      <c r="C154" s="26" t="s">
        <v>927</v>
      </c>
      <c r="D154" s="26" t="s">
        <v>204</v>
      </c>
      <c r="E154" s="26" t="s">
        <v>914</v>
      </c>
      <c r="F154" s="29"/>
    </row>
    <row r="155" spans="1:6" x14ac:dyDescent="0.25">
      <c r="A155" s="27"/>
      <c r="B155" s="26" t="s">
        <v>898</v>
      </c>
      <c r="C155" s="26" t="s">
        <v>927</v>
      </c>
      <c r="D155" s="26" t="s">
        <v>215</v>
      </c>
      <c r="E155" s="26" t="s">
        <v>914</v>
      </c>
      <c r="F155" s="29"/>
    </row>
    <row r="156" spans="1:6" x14ac:dyDescent="0.25">
      <c r="A156" s="27"/>
      <c r="B156" s="26" t="s">
        <v>898</v>
      </c>
      <c r="C156" s="26" t="s">
        <v>927</v>
      </c>
      <c r="D156" s="26" t="s">
        <v>28</v>
      </c>
      <c r="E156" s="26" t="s">
        <v>914</v>
      </c>
      <c r="F156" s="29"/>
    </row>
    <row r="157" spans="1:6" x14ac:dyDescent="0.25">
      <c r="A157" s="27"/>
      <c r="B157" s="26" t="s">
        <v>898</v>
      </c>
      <c r="C157" s="26" t="s">
        <v>927</v>
      </c>
      <c r="D157" s="26" t="s">
        <v>205</v>
      </c>
      <c r="E157" s="26" t="s">
        <v>914</v>
      </c>
      <c r="F157" s="29"/>
    </row>
    <row r="158" spans="1:6" x14ac:dyDescent="0.25">
      <c r="A158" s="27"/>
      <c r="B158" s="26" t="s">
        <v>898</v>
      </c>
      <c r="C158" s="26" t="s">
        <v>927</v>
      </c>
      <c r="D158" s="26" t="s">
        <v>29</v>
      </c>
      <c r="E158" s="26" t="s">
        <v>914</v>
      </c>
      <c r="F158" s="29"/>
    </row>
    <row r="159" spans="1:6" x14ac:dyDescent="0.25">
      <c r="A159" s="27"/>
      <c r="B159" s="26" t="s">
        <v>898</v>
      </c>
      <c r="C159" s="26" t="s">
        <v>927</v>
      </c>
      <c r="D159" s="26" t="s">
        <v>149</v>
      </c>
      <c r="E159" s="26" t="s">
        <v>914</v>
      </c>
      <c r="F159" s="29"/>
    </row>
    <row r="160" spans="1:6" x14ac:dyDescent="0.25">
      <c r="A160" s="27"/>
      <c r="B160" s="26" t="s">
        <v>898</v>
      </c>
      <c r="C160" s="26" t="s">
        <v>927</v>
      </c>
      <c r="D160" s="26" t="s">
        <v>150</v>
      </c>
      <c r="E160" s="26" t="s">
        <v>914</v>
      </c>
      <c r="F160" s="29"/>
    </row>
    <row r="161" spans="1:6" x14ac:dyDescent="0.25">
      <c r="A161" s="27"/>
      <c r="B161" s="26" t="s">
        <v>898</v>
      </c>
      <c r="C161" s="26" t="s">
        <v>927</v>
      </c>
      <c r="D161" s="26" t="s">
        <v>151</v>
      </c>
      <c r="E161" s="26" t="s">
        <v>914</v>
      </c>
      <c r="F161" s="29"/>
    </row>
    <row r="162" spans="1:6" x14ac:dyDescent="0.25">
      <c r="A162" s="27"/>
      <c r="B162" s="26" t="s">
        <v>898</v>
      </c>
      <c r="C162" s="26" t="s">
        <v>927</v>
      </c>
      <c r="D162" s="26" t="s">
        <v>152</v>
      </c>
      <c r="E162" s="26" t="s">
        <v>914</v>
      </c>
      <c r="F162" s="29"/>
    </row>
    <row r="163" spans="1:6" x14ac:dyDescent="0.25">
      <c r="A163" s="27"/>
      <c r="B163" s="26" t="s">
        <v>898</v>
      </c>
      <c r="C163" s="26" t="s">
        <v>927</v>
      </c>
      <c r="D163" s="26" t="s">
        <v>153</v>
      </c>
      <c r="E163" s="26" t="s">
        <v>914</v>
      </c>
      <c r="F163" s="29"/>
    </row>
    <row r="164" spans="1:6" x14ac:dyDescent="0.25">
      <c r="A164" s="27"/>
      <c r="B164" s="26" t="s">
        <v>898</v>
      </c>
      <c r="C164" s="26" t="s">
        <v>927</v>
      </c>
      <c r="D164" s="26" t="s">
        <v>154</v>
      </c>
      <c r="E164" s="26" t="s">
        <v>914</v>
      </c>
      <c r="F164" s="29"/>
    </row>
    <row r="165" spans="1:6" x14ac:dyDescent="0.25">
      <c r="A165" s="27"/>
      <c r="B165" s="26" t="s">
        <v>898</v>
      </c>
      <c r="C165" s="26" t="s">
        <v>927</v>
      </c>
      <c r="D165" s="26" t="s">
        <v>155</v>
      </c>
      <c r="E165" s="26" t="s">
        <v>914</v>
      </c>
      <c r="F165" s="29"/>
    </row>
    <row r="166" spans="1:6" x14ac:dyDescent="0.25">
      <c r="A166" s="27"/>
      <c r="B166" s="26" t="s">
        <v>898</v>
      </c>
      <c r="C166" s="26" t="s">
        <v>927</v>
      </c>
      <c r="D166" s="26" t="s">
        <v>156</v>
      </c>
      <c r="E166" s="26" t="s">
        <v>914</v>
      </c>
      <c r="F166" s="29"/>
    </row>
    <row r="167" spans="1:6" x14ac:dyDescent="0.25">
      <c r="A167" s="27"/>
      <c r="B167" s="26" t="s">
        <v>898</v>
      </c>
      <c r="C167" s="26" t="s">
        <v>927</v>
      </c>
      <c r="D167" s="26" t="s">
        <v>157</v>
      </c>
      <c r="E167" s="26" t="s">
        <v>914</v>
      </c>
      <c r="F167" s="29"/>
    </row>
    <row r="168" spans="1:6" x14ac:dyDescent="0.25">
      <c r="A168" s="27"/>
      <c r="B168" s="26" t="s">
        <v>898</v>
      </c>
      <c r="C168" s="26" t="s">
        <v>927</v>
      </c>
      <c r="D168" s="26" t="s">
        <v>158</v>
      </c>
      <c r="E168" s="26" t="s">
        <v>914</v>
      </c>
      <c r="F168" s="29"/>
    </row>
    <row r="169" spans="1:6" x14ac:dyDescent="0.25">
      <c r="A169" s="27"/>
      <c r="B169" s="26" t="s">
        <v>898</v>
      </c>
      <c r="C169" s="26" t="s">
        <v>927</v>
      </c>
      <c r="D169" s="26" t="s">
        <v>178</v>
      </c>
      <c r="E169" s="26" t="s">
        <v>914</v>
      </c>
      <c r="F169" s="29"/>
    </row>
    <row r="170" spans="1:6" x14ac:dyDescent="0.25">
      <c r="A170" s="27"/>
      <c r="B170" s="26" t="s">
        <v>898</v>
      </c>
      <c r="C170" s="26" t="s">
        <v>927</v>
      </c>
      <c r="D170" s="26" t="s">
        <v>207</v>
      </c>
      <c r="E170" s="26" t="s">
        <v>914</v>
      </c>
      <c r="F170" s="29"/>
    </row>
    <row r="171" spans="1:6" x14ac:dyDescent="0.25">
      <c r="A171" s="27"/>
      <c r="B171" s="26" t="s">
        <v>898</v>
      </c>
      <c r="C171" s="26" t="s">
        <v>927</v>
      </c>
      <c r="D171" s="26" t="s">
        <v>931</v>
      </c>
      <c r="E171" s="26" t="s">
        <v>914</v>
      </c>
      <c r="F171" s="29"/>
    </row>
    <row r="172" spans="1:6" x14ac:dyDescent="0.25">
      <c r="A172" s="27"/>
      <c r="B172" s="26" t="s">
        <v>898</v>
      </c>
      <c r="C172" s="26" t="s">
        <v>927</v>
      </c>
      <c r="D172" s="26" t="s">
        <v>219</v>
      </c>
      <c r="E172" s="26" t="s">
        <v>914</v>
      </c>
      <c r="F172" s="29"/>
    </row>
    <row r="173" spans="1:6" x14ac:dyDescent="0.25">
      <c r="A173" s="27"/>
      <c r="B173" s="26" t="s">
        <v>898</v>
      </c>
      <c r="C173" s="26" t="s">
        <v>927</v>
      </c>
      <c r="D173" s="26" t="s">
        <v>195</v>
      </c>
      <c r="E173" s="26" t="s">
        <v>914</v>
      </c>
      <c r="F173" s="29"/>
    </row>
    <row r="174" spans="1:6" x14ac:dyDescent="0.25">
      <c r="A174" s="27"/>
      <c r="B174" s="26" t="s">
        <v>898</v>
      </c>
      <c r="C174" s="26" t="s">
        <v>927</v>
      </c>
      <c r="D174" s="26" t="s">
        <v>196</v>
      </c>
      <c r="E174" s="26" t="s">
        <v>914</v>
      </c>
      <c r="F174" s="29"/>
    </row>
    <row r="175" spans="1:6" x14ac:dyDescent="0.25">
      <c r="A175" s="27"/>
      <c r="B175" s="26" t="s">
        <v>898</v>
      </c>
      <c r="C175" s="26" t="s">
        <v>927</v>
      </c>
      <c r="D175" s="26" t="s">
        <v>197</v>
      </c>
      <c r="E175" s="26" t="s">
        <v>914</v>
      </c>
      <c r="F175" s="29"/>
    </row>
    <row r="176" spans="1:6" x14ac:dyDescent="0.25">
      <c r="A176" s="27"/>
      <c r="B176" s="26" t="s">
        <v>898</v>
      </c>
      <c r="C176" s="26" t="s">
        <v>927</v>
      </c>
      <c r="D176" s="26" t="s">
        <v>198</v>
      </c>
      <c r="E176" s="26" t="s">
        <v>914</v>
      </c>
      <c r="F176" s="29"/>
    </row>
    <row r="177" spans="1:6" x14ac:dyDescent="0.25">
      <c r="A177" s="27"/>
      <c r="B177" s="26" t="s">
        <v>898</v>
      </c>
      <c r="C177" s="26" t="s">
        <v>927</v>
      </c>
      <c r="D177" s="26" t="s">
        <v>199</v>
      </c>
      <c r="E177" s="26" t="s">
        <v>914</v>
      </c>
      <c r="F177" s="29"/>
    </row>
    <row r="178" spans="1:6" x14ac:dyDescent="0.25">
      <c r="A178" s="27"/>
      <c r="B178" s="26" t="s">
        <v>898</v>
      </c>
      <c r="C178" s="26" t="s">
        <v>932</v>
      </c>
      <c r="D178" s="26" t="s">
        <v>44</v>
      </c>
      <c r="E178" s="26" t="s">
        <v>914</v>
      </c>
      <c r="F178" s="29"/>
    </row>
    <row r="179" spans="1:6" x14ac:dyDescent="0.25">
      <c r="A179" s="27"/>
      <c r="B179" s="26" t="s">
        <v>898</v>
      </c>
      <c r="C179" s="26" t="s">
        <v>932</v>
      </c>
      <c r="D179" s="26" t="s">
        <v>72</v>
      </c>
      <c r="E179" s="26" t="s">
        <v>914</v>
      </c>
      <c r="F179" s="29"/>
    </row>
    <row r="180" spans="1:6" x14ac:dyDescent="0.25">
      <c r="A180" s="27"/>
      <c r="B180" s="26" t="s">
        <v>898</v>
      </c>
      <c r="C180" s="26" t="s">
        <v>932</v>
      </c>
      <c r="D180" s="26" t="s">
        <v>73</v>
      </c>
      <c r="E180" s="26" t="s">
        <v>914</v>
      </c>
      <c r="F180" s="29"/>
    </row>
    <row r="181" spans="1:6" x14ac:dyDescent="0.25">
      <c r="A181" s="27"/>
      <c r="B181" s="26" t="s">
        <v>898</v>
      </c>
      <c r="C181" s="26" t="s">
        <v>932</v>
      </c>
      <c r="D181" s="26" t="s">
        <v>74</v>
      </c>
      <c r="E181" s="26" t="s">
        <v>914</v>
      </c>
      <c r="F181" s="29"/>
    </row>
    <row r="182" spans="1:6" x14ac:dyDescent="0.25">
      <c r="A182" s="27"/>
      <c r="B182" s="26" t="s">
        <v>898</v>
      </c>
      <c r="C182" s="26" t="s">
        <v>932</v>
      </c>
      <c r="D182" s="26" t="s">
        <v>75</v>
      </c>
      <c r="E182" s="26" t="s">
        <v>914</v>
      </c>
      <c r="F182" s="29"/>
    </row>
    <row r="183" spans="1:6" x14ac:dyDescent="0.25">
      <c r="A183" s="27"/>
      <c r="B183" s="26" t="s">
        <v>898</v>
      </c>
      <c r="C183" s="26" t="s">
        <v>932</v>
      </c>
      <c r="D183" s="26" t="s">
        <v>76</v>
      </c>
      <c r="E183" s="26" t="s">
        <v>914</v>
      </c>
      <c r="F183" s="29"/>
    </row>
    <row r="184" spans="1:6" x14ac:dyDescent="0.25">
      <c r="A184" s="27"/>
      <c r="B184" s="26" t="s">
        <v>898</v>
      </c>
      <c r="C184" s="26" t="s">
        <v>932</v>
      </c>
      <c r="D184" s="26" t="s">
        <v>77</v>
      </c>
      <c r="E184" s="26" t="s">
        <v>914</v>
      </c>
      <c r="F184" s="29"/>
    </row>
    <row r="185" spans="1:6" x14ac:dyDescent="0.25">
      <c r="A185" s="27"/>
      <c r="B185" s="26" t="s">
        <v>898</v>
      </c>
      <c r="C185" s="26" t="s">
        <v>932</v>
      </c>
      <c r="D185" s="26" t="s">
        <v>80</v>
      </c>
      <c r="E185" s="26" t="s">
        <v>914</v>
      </c>
      <c r="F185" s="29"/>
    </row>
    <row r="186" spans="1:6" x14ac:dyDescent="0.25">
      <c r="A186" s="27"/>
      <c r="B186" s="26" t="s">
        <v>898</v>
      </c>
      <c r="C186" s="26" t="s">
        <v>932</v>
      </c>
      <c r="D186" s="26" t="s">
        <v>81</v>
      </c>
      <c r="E186" s="26" t="s">
        <v>914</v>
      </c>
      <c r="F186" s="29"/>
    </row>
    <row r="187" spans="1:6" x14ac:dyDescent="0.25">
      <c r="A187" s="27"/>
      <c r="B187" s="26" t="s">
        <v>898</v>
      </c>
      <c r="C187" s="26" t="s">
        <v>932</v>
      </c>
      <c r="D187" s="26" t="s">
        <v>82</v>
      </c>
      <c r="E187" s="26" t="s">
        <v>914</v>
      </c>
      <c r="F187" s="29"/>
    </row>
    <row r="188" spans="1:6" x14ac:dyDescent="0.25">
      <c r="A188" s="27"/>
      <c r="B188" s="26" t="s">
        <v>898</v>
      </c>
      <c r="C188" s="26" t="s">
        <v>932</v>
      </c>
      <c r="D188" s="26" t="s">
        <v>83</v>
      </c>
      <c r="E188" s="26" t="s">
        <v>914</v>
      </c>
      <c r="F188" s="29"/>
    </row>
    <row r="189" spans="1:6" x14ac:dyDescent="0.25">
      <c r="A189" s="27"/>
      <c r="B189" s="26" t="s">
        <v>898</v>
      </c>
      <c r="C189" s="26" t="s">
        <v>932</v>
      </c>
      <c r="D189" s="26" t="s">
        <v>933</v>
      </c>
      <c r="E189" s="26" t="s">
        <v>914</v>
      </c>
      <c r="F189" s="29"/>
    </row>
    <row r="190" spans="1:6" x14ac:dyDescent="0.25">
      <c r="A190" s="27"/>
      <c r="B190" s="26" t="s">
        <v>898</v>
      </c>
      <c r="C190" s="26" t="s">
        <v>932</v>
      </c>
      <c r="D190" s="26" t="s">
        <v>934</v>
      </c>
      <c r="E190" s="26" t="s">
        <v>914</v>
      </c>
      <c r="F190" s="29"/>
    </row>
    <row r="191" spans="1:6" x14ac:dyDescent="0.25">
      <c r="A191" s="27"/>
      <c r="B191" s="26" t="s">
        <v>898</v>
      </c>
      <c r="C191" s="26" t="s">
        <v>932</v>
      </c>
      <c r="D191" s="26" t="s">
        <v>208</v>
      </c>
      <c r="E191" s="26" t="s">
        <v>914</v>
      </c>
      <c r="F191" s="29"/>
    </row>
    <row r="192" spans="1:6" x14ac:dyDescent="0.25">
      <c r="A192" s="27"/>
      <c r="B192" s="26" t="s">
        <v>898</v>
      </c>
      <c r="C192" s="26" t="s">
        <v>932</v>
      </c>
      <c r="D192" s="26" t="s">
        <v>84</v>
      </c>
      <c r="E192" s="26" t="s">
        <v>914</v>
      </c>
      <c r="F192" s="29"/>
    </row>
    <row r="193" spans="1:6" x14ac:dyDescent="0.25">
      <c r="A193" s="27"/>
      <c r="B193" s="26" t="s">
        <v>898</v>
      </c>
      <c r="C193" s="26" t="s">
        <v>932</v>
      </c>
      <c r="D193" s="26" t="s">
        <v>85</v>
      </c>
      <c r="E193" s="26" t="s">
        <v>914</v>
      </c>
      <c r="F193" s="29"/>
    </row>
    <row r="194" spans="1:6" x14ac:dyDescent="0.25">
      <c r="A194" s="27"/>
      <c r="B194" s="26" t="s">
        <v>898</v>
      </c>
      <c r="C194" s="26" t="s">
        <v>932</v>
      </c>
      <c r="D194" s="26" t="s">
        <v>86</v>
      </c>
      <c r="E194" s="26" t="s">
        <v>914</v>
      </c>
      <c r="F194" s="29"/>
    </row>
    <row r="195" spans="1:6" x14ac:dyDescent="0.25">
      <c r="A195" s="27"/>
      <c r="B195" s="26" t="s">
        <v>898</v>
      </c>
      <c r="C195" s="26" t="s">
        <v>932</v>
      </c>
      <c r="D195" s="26" t="s">
        <v>87</v>
      </c>
      <c r="E195" s="26" t="s">
        <v>914</v>
      </c>
      <c r="F195" s="29"/>
    </row>
    <row r="196" spans="1:6" x14ac:dyDescent="0.25">
      <c r="A196" s="27"/>
      <c r="B196" s="26" t="s">
        <v>898</v>
      </c>
      <c r="C196" s="26" t="s">
        <v>932</v>
      </c>
      <c r="D196" s="26" t="s">
        <v>88</v>
      </c>
      <c r="E196" s="26" t="s">
        <v>914</v>
      </c>
      <c r="F196" s="29"/>
    </row>
    <row r="197" spans="1:6" x14ac:dyDescent="0.25">
      <c r="A197" s="27"/>
      <c r="B197" s="26" t="s">
        <v>898</v>
      </c>
      <c r="C197" s="26" t="s">
        <v>932</v>
      </c>
      <c r="D197" s="26" t="s">
        <v>89</v>
      </c>
      <c r="E197" s="26" t="s">
        <v>914</v>
      </c>
      <c r="F197" s="29"/>
    </row>
    <row r="198" spans="1:6" x14ac:dyDescent="0.25">
      <c r="A198" s="27"/>
      <c r="B198" s="26" t="s">
        <v>898</v>
      </c>
      <c r="C198" s="26" t="s">
        <v>932</v>
      </c>
      <c r="D198" s="26" t="s">
        <v>90</v>
      </c>
      <c r="E198" s="26" t="s">
        <v>914</v>
      </c>
      <c r="F198" s="29"/>
    </row>
    <row r="199" spans="1:6" x14ac:dyDescent="0.25">
      <c r="A199" s="27"/>
      <c r="B199" s="26" t="s">
        <v>898</v>
      </c>
      <c r="C199" s="26" t="s">
        <v>932</v>
      </c>
      <c r="D199" s="26" t="s">
        <v>91</v>
      </c>
      <c r="E199" s="26" t="s">
        <v>914</v>
      </c>
      <c r="F199" s="29"/>
    </row>
    <row r="200" spans="1:6" x14ac:dyDescent="0.25">
      <c r="A200" s="27"/>
      <c r="B200" s="26" t="s">
        <v>898</v>
      </c>
      <c r="C200" s="26" t="s">
        <v>932</v>
      </c>
      <c r="D200" s="26" t="s">
        <v>92</v>
      </c>
      <c r="E200" s="26" t="s">
        <v>914</v>
      </c>
      <c r="F200" s="29"/>
    </row>
    <row r="201" spans="1:6" x14ac:dyDescent="0.25">
      <c r="A201" s="27"/>
      <c r="B201" s="26" t="s">
        <v>898</v>
      </c>
      <c r="C201" s="26" t="s">
        <v>932</v>
      </c>
      <c r="D201" s="26" t="s">
        <v>93</v>
      </c>
      <c r="E201" s="26" t="s">
        <v>914</v>
      </c>
      <c r="F201" s="29"/>
    </row>
    <row r="202" spans="1:6" x14ac:dyDescent="0.25">
      <c r="A202" s="27"/>
      <c r="B202" s="26" t="s">
        <v>898</v>
      </c>
      <c r="C202" s="26" t="s">
        <v>932</v>
      </c>
      <c r="D202" s="26" t="s">
        <v>113</v>
      </c>
      <c r="E202" s="26" t="s">
        <v>914</v>
      </c>
      <c r="F202" s="29"/>
    </row>
    <row r="203" spans="1:6" x14ac:dyDescent="0.25">
      <c r="A203" s="27"/>
      <c r="B203" s="26" t="s">
        <v>898</v>
      </c>
      <c r="C203" s="26" t="s">
        <v>932</v>
      </c>
      <c r="D203" s="26" t="s">
        <v>114</v>
      </c>
      <c r="E203" s="26" t="s">
        <v>914</v>
      </c>
      <c r="F203" s="29"/>
    </row>
    <row r="204" spans="1:6" x14ac:dyDescent="0.25">
      <c r="A204" s="27"/>
      <c r="B204" s="26" t="s">
        <v>898</v>
      </c>
      <c r="C204" s="26" t="s">
        <v>932</v>
      </c>
      <c r="D204" s="26" t="s">
        <v>170</v>
      </c>
      <c r="E204" s="26" t="s">
        <v>914</v>
      </c>
      <c r="F204" s="29"/>
    </row>
    <row r="205" spans="1:6" x14ac:dyDescent="0.25">
      <c r="A205" s="27"/>
      <c r="B205" s="26" t="s">
        <v>898</v>
      </c>
      <c r="C205" s="26" t="s">
        <v>932</v>
      </c>
      <c r="D205" s="26" t="s">
        <v>179</v>
      </c>
      <c r="E205" s="26" t="s">
        <v>914</v>
      </c>
      <c r="F205" s="29"/>
    </row>
    <row r="206" spans="1:6" x14ac:dyDescent="0.25">
      <c r="A206" s="27"/>
      <c r="B206" s="26" t="s">
        <v>898</v>
      </c>
      <c r="C206" s="26" t="s">
        <v>932</v>
      </c>
      <c r="D206" s="26" t="s">
        <v>180</v>
      </c>
      <c r="E206" s="26" t="s">
        <v>914</v>
      </c>
      <c r="F206" s="29"/>
    </row>
    <row r="207" spans="1:6" x14ac:dyDescent="0.25">
      <c r="A207" s="27"/>
      <c r="B207" s="26" t="s">
        <v>898</v>
      </c>
      <c r="C207" s="26" t="s">
        <v>932</v>
      </c>
      <c r="D207" s="26" t="s">
        <v>181</v>
      </c>
      <c r="E207" s="26" t="s">
        <v>914</v>
      </c>
      <c r="F207" s="29"/>
    </row>
    <row r="208" spans="1:6" x14ac:dyDescent="0.25">
      <c r="A208" s="27"/>
      <c r="B208" s="26" t="s">
        <v>898</v>
      </c>
      <c r="C208" s="26" t="s">
        <v>932</v>
      </c>
      <c r="D208" s="26" t="s">
        <v>182</v>
      </c>
      <c r="E208" s="26" t="s">
        <v>914</v>
      </c>
      <c r="F208" s="29"/>
    </row>
    <row r="209" spans="1:6" x14ac:dyDescent="0.25">
      <c r="A209" s="27"/>
      <c r="B209" s="26" t="s">
        <v>898</v>
      </c>
      <c r="C209" s="26" t="s">
        <v>932</v>
      </c>
      <c r="D209" s="26" t="s">
        <v>183</v>
      </c>
      <c r="E209" s="26" t="s">
        <v>914</v>
      </c>
      <c r="F209" s="29"/>
    </row>
    <row r="210" spans="1:6" x14ac:dyDescent="0.25">
      <c r="A210" s="27"/>
      <c r="B210" s="26" t="s">
        <v>898</v>
      </c>
      <c r="C210" s="26" t="s">
        <v>932</v>
      </c>
      <c r="D210" s="26" t="s">
        <v>184</v>
      </c>
      <c r="E210" s="26" t="s">
        <v>914</v>
      </c>
      <c r="F210" s="29"/>
    </row>
    <row r="211" spans="1:6" x14ac:dyDescent="0.25">
      <c r="A211" s="27"/>
      <c r="B211" s="26" t="s">
        <v>898</v>
      </c>
      <c r="C211" s="26" t="s">
        <v>932</v>
      </c>
      <c r="D211" s="26" t="s">
        <v>188</v>
      </c>
      <c r="E211" s="26" t="s">
        <v>914</v>
      </c>
      <c r="F211" s="29"/>
    </row>
    <row r="212" spans="1:6" x14ac:dyDescent="0.25">
      <c r="A212" s="27"/>
      <c r="B212" s="26" t="s">
        <v>898</v>
      </c>
      <c r="C212" s="26" t="s">
        <v>932</v>
      </c>
      <c r="D212" s="26" t="s">
        <v>194</v>
      </c>
      <c r="E212" s="26" t="s">
        <v>914</v>
      </c>
      <c r="F212" s="29"/>
    </row>
    <row r="213" spans="1:6" x14ac:dyDescent="0.25">
      <c r="A213" s="27"/>
      <c r="B213" s="26" t="s">
        <v>898</v>
      </c>
      <c r="C213" s="26" t="s">
        <v>932</v>
      </c>
      <c r="D213" s="26" t="s">
        <v>220</v>
      </c>
      <c r="E213" s="26" t="s">
        <v>914</v>
      </c>
      <c r="F213" s="29"/>
    </row>
    <row r="214" spans="1:6" x14ac:dyDescent="0.25">
      <c r="A214" s="27"/>
      <c r="B214" s="26" t="s">
        <v>898</v>
      </c>
      <c r="C214" s="26" t="s">
        <v>932</v>
      </c>
      <c r="D214" s="26" t="s">
        <v>206</v>
      </c>
      <c r="E214" s="26" t="s">
        <v>914</v>
      </c>
      <c r="F214" s="29"/>
    </row>
    <row r="215" spans="1:6" x14ac:dyDescent="0.25">
      <c r="A215" s="27"/>
      <c r="B215" s="26" t="s">
        <v>898</v>
      </c>
      <c r="C215" s="26" t="s">
        <v>932</v>
      </c>
      <c r="D215" s="26" t="s">
        <v>218</v>
      </c>
      <c r="E215" s="26" t="s">
        <v>914</v>
      </c>
      <c r="F215" s="29"/>
    </row>
    <row r="216" spans="1:6" x14ac:dyDescent="0.25">
      <c r="A216" s="27"/>
      <c r="B216" s="26" t="s">
        <v>898</v>
      </c>
      <c r="C216" s="26" t="s">
        <v>935</v>
      </c>
      <c r="D216" s="26" t="s">
        <v>36</v>
      </c>
      <c r="E216" s="26" t="s">
        <v>914</v>
      </c>
      <c r="F216" s="29"/>
    </row>
    <row r="217" spans="1:6" x14ac:dyDescent="0.25">
      <c r="A217" s="27"/>
      <c r="B217" s="26" t="s">
        <v>898</v>
      </c>
      <c r="C217" s="26" t="s">
        <v>935</v>
      </c>
      <c r="D217" s="26" t="s">
        <v>46</v>
      </c>
      <c r="E217" s="26" t="s">
        <v>914</v>
      </c>
      <c r="F217" s="29"/>
    </row>
    <row r="218" spans="1:6" x14ac:dyDescent="0.25">
      <c r="A218" s="27"/>
      <c r="B218" s="26" t="s">
        <v>898</v>
      </c>
      <c r="C218" s="26" t="s">
        <v>935</v>
      </c>
      <c r="D218" s="26" t="s">
        <v>47</v>
      </c>
      <c r="E218" s="26" t="s">
        <v>914</v>
      </c>
      <c r="F218" s="29"/>
    </row>
    <row r="219" spans="1:6" x14ac:dyDescent="0.25">
      <c r="A219" s="27"/>
      <c r="B219" s="26" t="s">
        <v>898</v>
      </c>
      <c r="C219" s="26" t="s">
        <v>935</v>
      </c>
      <c r="D219" s="26" t="s">
        <v>115</v>
      </c>
      <c r="E219" s="26" t="s">
        <v>915</v>
      </c>
      <c r="F219" s="29"/>
    </row>
    <row r="220" spans="1:6" x14ac:dyDescent="0.25">
      <c r="A220" s="27"/>
      <c r="B220" s="26" t="s">
        <v>898</v>
      </c>
      <c r="C220" s="26" t="s">
        <v>935</v>
      </c>
      <c r="D220" s="26" t="s">
        <v>116</v>
      </c>
      <c r="E220" s="26" t="s">
        <v>915</v>
      </c>
      <c r="F220" s="29"/>
    </row>
    <row r="221" spans="1:6" x14ac:dyDescent="0.25">
      <c r="A221" s="27"/>
      <c r="B221" s="26" t="s">
        <v>898</v>
      </c>
      <c r="C221" s="26" t="s">
        <v>935</v>
      </c>
      <c r="D221" s="26" t="s">
        <v>117</v>
      </c>
      <c r="E221" s="26" t="s">
        <v>915</v>
      </c>
      <c r="F221" s="29"/>
    </row>
    <row r="222" spans="1:6" x14ac:dyDescent="0.25">
      <c r="A222" s="27"/>
      <c r="B222" s="26" t="s">
        <v>898</v>
      </c>
      <c r="C222" s="26" t="s">
        <v>935</v>
      </c>
      <c r="D222" s="26" t="s">
        <v>118</v>
      </c>
      <c r="E222" s="26" t="s">
        <v>915</v>
      </c>
      <c r="F222" s="29"/>
    </row>
    <row r="223" spans="1:6" x14ac:dyDescent="0.25">
      <c r="A223" s="27"/>
      <c r="B223" s="26" t="s">
        <v>898</v>
      </c>
      <c r="C223" s="26" t="s">
        <v>935</v>
      </c>
      <c r="D223" s="26" t="s">
        <v>119</v>
      </c>
      <c r="E223" s="26" t="s">
        <v>915</v>
      </c>
      <c r="F223" s="29"/>
    </row>
    <row r="224" spans="1:6" x14ac:dyDescent="0.25">
      <c r="A224" s="27"/>
      <c r="B224" s="26" t="s">
        <v>898</v>
      </c>
      <c r="C224" s="26" t="s">
        <v>935</v>
      </c>
      <c r="D224" s="26" t="s">
        <v>200</v>
      </c>
      <c r="E224" s="26" t="s">
        <v>915</v>
      </c>
      <c r="F224" s="29"/>
    </row>
    <row r="225" spans="1:6" x14ac:dyDescent="0.25">
      <c r="A225" s="27"/>
      <c r="B225" s="26" t="s">
        <v>898</v>
      </c>
      <c r="C225" s="26" t="s">
        <v>935</v>
      </c>
      <c r="D225" s="26" t="s">
        <v>201</v>
      </c>
      <c r="E225" s="26" t="s">
        <v>915</v>
      </c>
      <c r="F225" s="29"/>
    </row>
    <row r="226" spans="1:6" x14ac:dyDescent="0.25">
      <c r="A226" s="27"/>
      <c r="B226" s="26" t="s">
        <v>898</v>
      </c>
      <c r="C226" s="26" t="s">
        <v>935</v>
      </c>
      <c r="D226" s="26" t="s">
        <v>202</v>
      </c>
      <c r="E226" s="26" t="s">
        <v>915</v>
      </c>
      <c r="F226" s="29"/>
    </row>
    <row r="227" spans="1:6" x14ac:dyDescent="0.25">
      <c r="A227" s="27"/>
      <c r="B227" s="26" t="s">
        <v>898</v>
      </c>
      <c r="C227" s="26" t="s">
        <v>935</v>
      </c>
      <c r="D227" s="26" t="s">
        <v>203</v>
      </c>
      <c r="E227" s="26" t="s">
        <v>915</v>
      </c>
      <c r="F227" s="29"/>
    </row>
    <row r="228" spans="1:6" x14ac:dyDescent="0.25">
      <c r="A228" s="27"/>
      <c r="B228" s="26" t="s">
        <v>899</v>
      </c>
      <c r="C228" s="26" t="s">
        <v>917</v>
      </c>
      <c r="D228" s="26" t="s">
        <v>325</v>
      </c>
      <c r="E228" s="26" t="s">
        <v>914</v>
      </c>
      <c r="F228" s="29"/>
    </row>
    <row r="229" spans="1:6" x14ac:dyDescent="0.25">
      <c r="A229" s="27"/>
      <c r="B229" s="26" t="s">
        <v>899</v>
      </c>
      <c r="C229" s="26" t="s">
        <v>926</v>
      </c>
      <c r="D229" s="26" t="s">
        <v>326</v>
      </c>
      <c r="E229" s="26" t="s">
        <v>915</v>
      </c>
      <c r="F229" s="29"/>
    </row>
    <row r="230" spans="1:6" x14ac:dyDescent="0.25">
      <c r="A230" s="27"/>
      <c r="B230" s="26" t="s">
        <v>899</v>
      </c>
      <c r="C230" s="26" t="s">
        <v>932</v>
      </c>
      <c r="D230" s="26" t="s">
        <v>323</v>
      </c>
      <c r="E230" s="26" t="s">
        <v>914</v>
      </c>
      <c r="F230" s="29"/>
    </row>
    <row r="231" spans="1:6" x14ac:dyDescent="0.25">
      <c r="A231" s="27"/>
      <c r="B231" s="26" t="s">
        <v>899</v>
      </c>
      <c r="C231" s="26" t="s">
        <v>935</v>
      </c>
      <c r="D231" s="26" t="s">
        <v>324</v>
      </c>
      <c r="E231" s="26" t="s">
        <v>914</v>
      </c>
      <c r="F231" s="29"/>
    </row>
    <row r="232" spans="1:6" x14ac:dyDescent="0.25">
      <c r="A232" s="27"/>
      <c r="B232" s="26" t="s">
        <v>900</v>
      </c>
      <c r="C232" s="26" t="s">
        <v>936</v>
      </c>
      <c r="D232" s="26" t="s">
        <v>334</v>
      </c>
      <c r="E232" s="26" t="s">
        <v>914</v>
      </c>
      <c r="F232" s="29"/>
    </row>
    <row r="233" spans="1:6" x14ac:dyDescent="0.25">
      <c r="A233" s="27"/>
      <c r="B233" s="26" t="s">
        <v>900</v>
      </c>
      <c r="C233" s="26" t="s">
        <v>936</v>
      </c>
      <c r="D233" s="26" t="s">
        <v>335</v>
      </c>
      <c r="E233" s="26" t="s">
        <v>914</v>
      </c>
      <c r="F233" s="29"/>
    </row>
    <row r="234" spans="1:6" x14ac:dyDescent="0.25">
      <c r="A234" s="27"/>
      <c r="B234" s="26" t="s">
        <v>900</v>
      </c>
      <c r="C234" s="26" t="s">
        <v>936</v>
      </c>
      <c r="D234" s="26" t="s">
        <v>336</v>
      </c>
      <c r="E234" s="26" t="s">
        <v>914</v>
      </c>
      <c r="F234" s="29"/>
    </row>
    <row r="235" spans="1:6" x14ac:dyDescent="0.25">
      <c r="A235" s="27"/>
      <c r="B235" s="26" t="s">
        <v>900</v>
      </c>
      <c r="C235" s="26" t="s">
        <v>937</v>
      </c>
      <c r="D235" s="26" t="s">
        <v>328</v>
      </c>
      <c r="E235" s="26" t="s">
        <v>938</v>
      </c>
      <c r="F235" s="29"/>
    </row>
    <row r="236" spans="1:6" x14ac:dyDescent="0.25">
      <c r="A236" s="27"/>
      <c r="B236" s="26" t="s">
        <v>900</v>
      </c>
      <c r="C236" s="26" t="s">
        <v>937</v>
      </c>
      <c r="D236" s="26" t="s">
        <v>341</v>
      </c>
      <c r="E236" s="26" t="s">
        <v>914</v>
      </c>
      <c r="F236" s="29"/>
    </row>
    <row r="237" spans="1:6" x14ac:dyDescent="0.25">
      <c r="A237" s="27"/>
      <c r="B237" s="26" t="s">
        <v>900</v>
      </c>
      <c r="C237" s="26" t="s">
        <v>939</v>
      </c>
      <c r="D237" s="26" t="s">
        <v>353</v>
      </c>
      <c r="E237" s="26" t="s">
        <v>914</v>
      </c>
      <c r="F237" s="29"/>
    </row>
    <row r="238" spans="1:6" x14ac:dyDescent="0.25">
      <c r="A238" s="27"/>
      <c r="B238" s="26" t="s">
        <v>900</v>
      </c>
      <c r="C238" s="26" t="s">
        <v>940</v>
      </c>
      <c r="D238" s="26" t="s">
        <v>327</v>
      </c>
      <c r="E238" s="26" t="s">
        <v>914</v>
      </c>
      <c r="F238" s="29"/>
    </row>
    <row r="239" spans="1:6" x14ac:dyDescent="0.25">
      <c r="A239" s="27"/>
      <c r="B239" s="26" t="s">
        <v>900</v>
      </c>
      <c r="C239" s="26" t="s">
        <v>940</v>
      </c>
      <c r="D239" s="26" t="s">
        <v>329</v>
      </c>
      <c r="E239" s="26" t="s">
        <v>914</v>
      </c>
      <c r="F239" s="29"/>
    </row>
    <row r="240" spans="1:6" x14ac:dyDescent="0.25">
      <c r="A240" s="27"/>
      <c r="B240" s="26" t="s">
        <v>900</v>
      </c>
      <c r="C240" s="26" t="s">
        <v>940</v>
      </c>
      <c r="D240" s="26" t="s">
        <v>330</v>
      </c>
      <c r="E240" s="26" t="s">
        <v>914</v>
      </c>
      <c r="F240" s="29"/>
    </row>
    <row r="241" spans="1:6" x14ac:dyDescent="0.25">
      <c r="A241" s="27"/>
      <c r="B241" s="26" t="s">
        <v>900</v>
      </c>
      <c r="C241" s="26" t="s">
        <v>940</v>
      </c>
      <c r="D241" s="26" t="s">
        <v>331</v>
      </c>
      <c r="E241" s="26" t="s">
        <v>941</v>
      </c>
      <c r="F241" s="29"/>
    </row>
    <row r="242" spans="1:6" x14ac:dyDescent="0.25">
      <c r="A242" s="27"/>
      <c r="B242" s="26" t="s">
        <v>900</v>
      </c>
      <c r="C242" s="26" t="s">
        <v>940</v>
      </c>
      <c r="D242" s="26" t="s">
        <v>363</v>
      </c>
      <c r="E242" s="26" t="s">
        <v>914</v>
      </c>
      <c r="F242" s="29"/>
    </row>
    <row r="243" spans="1:6" x14ac:dyDescent="0.25">
      <c r="A243" s="27"/>
      <c r="B243" s="26" t="s">
        <v>900</v>
      </c>
      <c r="C243" s="26" t="s">
        <v>940</v>
      </c>
      <c r="D243" s="26" t="s">
        <v>332</v>
      </c>
      <c r="E243" s="26" t="s">
        <v>914</v>
      </c>
      <c r="F243" s="29"/>
    </row>
    <row r="244" spans="1:6" x14ac:dyDescent="0.25">
      <c r="A244" s="27"/>
      <c r="B244" s="26" t="s">
        <v>900</v>
      </c>
      <c r="C244" s="26" t="s">
        <v>940</v>
      </c>
      <c r="D244" s="26" t="s">
        <v>343</v>
      </c>
      <c r="E244" s="26" t="s">
        <v>914</v>
      </c>
      <c r="F244" s="29"/>
    </row>
    <row r="245" spans="1:6" x14ac:dyDescent="0.25">
      <c r="A245" s="27"/>
      <c r="B245" s="26" t="s">
        <v>900</v>
      </c>
      <c r="C245" s="26" t="s">
        <v>940</v>
      </c>
      <c r="D245" s="26" t="s">
        <v>344</v>
      </c>
      <c r="E245" s="26" t="s">
        <v>914</v>
      </c>
      <c r="F245" s="29"/>
    </row>
    <row r="246" spans="1:6" x14ac:dyDescent="0.25">
      <c r="A246" s="27"/>
      <c r="B246" s="26" t="s">
        <v>900</v>
      </c>
      <c r="C246" s="26" t="s">
        <v>940</v>
      </c>
      <c r="D246" s="26" t="s">
        <v>345</v>
      </c>
      <c r="E246" s="26" t="s">
        <v>914</v>
      </c>
      <c r="F246" s="29"/>
    </row>
    <row r="247" spans="1:6" x14ac:dyDescent="0.25">
      <c r="A247" s="27"/>
      <c r="B247" s="26" t="s">
        <v>900</v>
      </c>
      <c r="C247" s="26" t="s">
        <v>940</v>
      </c>
      <c r="D247" s="26" t="s">
        <v>362</v>
      </c>
      <c r="E247" s="26" t="s">
        <v>914</v>
      </c>
      <c r="F247" s="29"/>
    </row>
    <row r="248" spans="1:6" x14ac:dyDescent="0.25">
      <c r="A248" s="27"/>
      <c r="B248" s="26" t="s">
        <v>900</v>
      </c>
      <c r="C248" s="26" t="s">
        <v>940</v>
      </c>
      <c r="D248" s="26" t="s">
        <v>346</v>
      </c>
      <c r="E248" s="26" t="s">
        <v>914</v>
      </c>
      <c r="F248" s="29"/>
    </row>
    <row r="249" spans="1:6" x14ac:dyDescent="0.25">
      <c r="A249" s="27"/>
      <c r="B249" s="26" t="s">
        <v>900</v>
      </c>
      <c r="C249" s="26" t="s">
        <v>940</v>
      </c>
      <c r="D249" s="26" t="s">
        <v>347</v>
      </c>
      <c r="E249" s="26" t="s">
        <v>914</v>
      </c>
      <c r="F249" s="29"/>
    </row>
    <row r="250" spans="1:6" x14ac:dyDescent="0.25">
      <c r="A250" s="27"/>
      <c r="B250" s="26" t="s">
        <v>900</v>
      </c>
      <c r="C250" s="26" t="s">
        <v>940</v>
      </c>
      <c r="D250" s="26" t="s">
        <v>348</v>
      </c>
      <c r="E250" s="26" t="s">
        <v>914</v>
      </c>
      <c r="F250" s="29"/>
    </row>
    <row r="251" spans="1:6" x14ac:dyDescent="0.25">
      <c r="A251" s="27"/>
      <c r="B251" s="26" t="s">
        <v>900</v>
      </c>
      <c r="C251" s="26" t="s">
        <v>940</v>
      </c>
      <c r="D251" s="26" t="s">
        <v>349</v>
      </c>
      <c r="E251" s="26" t="s">
        <v>914</v>
      </c>
      <c r="F251" s="29"/>
    </row>
    <row r="252" spans="1:6" x14ac:dyDescent="0.25">
      <c r="A252" s="27"/>
      <c r="B252" s="26" t="s">
        <v>900</v>
      </c>
      <c r="C252" s="26" t="s">
        <v>942</v>
      </c>
      <c r="D252" s="26" t="s">
        <v>943</v>
      </c>
      <c r="E252" s="26" t="s">
        <v>914</v>
      </c>
      <c r="F252" s="29"/>
    </row>
    <row r="253" spans="1:6" x14ac:dyDescent="0.25">
      <c r="A253" s="27"/>
      <c r="B253" s="26" t="s">
        <v>900</v>
      </c>
      <c r="C253" s="26" t="s">
        <v>942</v>
      </c>
      <c r="D253" s="26" t="s">
        <v>944</v>
      </c>
      <c r="E253" s="26" t="s">
        <v>914</v>
      </c>
      <c r="F253" s="29"/>
    </row>
    <row r="254" spans="1:6" x14ac:dyDescent="0.25">
      <c r="A254" s="27"/>
      <c r="B254" s="26" t="s">
        <v>900</v>
      </c>
      <c r="C254" s="26" t="s">
        <v>942</v>
      </c>
      <c r="D254" s="26" t="s">
        <v>359</v>
      </c>
      <c r="E254" s="26" t="s">
        <v>914</v>
      </c>
      <c r="F254" s="29"/>
    </row>
    <row r="255" spans="1:6" x14ac:dyDescent="0.25">
      <c r="A255" s="27"/>
      <c r="B255" s="26" t="s">
        <v>900</v>
      </c>
      <c r="C255" s="26" t="s">
        <v>942</v>
      </c>
      <c r="D255" s="26" t="s">
        <v>360</v>
      </c>
      <c r="E255" s="26" t="s">
        <v>914</v>
      </c>
      <c r="F255" s="29"/>
    </row>
    <row r="256" spans="1:6" x14ac:dyDescent="0.25">
      <c r="A256" s="27"/>
      <c r="B256" s="26" t="s">
        <v>900</v>
      </c>
      <c r="C256" s="26" t="s">
        <v>942</v>
      </c>
      <c r="D256" s="26" t="s">
        <v>340</v>
      </c>
      <c r="E256" s="26" t="s">
        <v>914</v>
      </c>
      <c r="F256" s="29"/>
    </row>
    <row r="257" spans="1:6" x14ac:dyDescent="0.25">
      <c r="A257" s="27"/>
      <c r="B257" s="26" t="s">
        <v>900</v>
      </c>
      <c r="C257" s="26" t="s">
        <v>942</v>
      </c>
      <c r="D257" s="26" t="s">
        <v>350</v>
      </c>
      <c r="E257" s="26" t="s">
        <v>914</v>
      </c>
      <c r="F257" s="29"/>
    </row>
    <row r="258" spans="1:6" x14ac:dyDescent="0.25">
      <c r="A258" s="27"/>
      <c r="B258" s="26" t="s">
        <v>900</v>
      </c>
      <c r="C258" s="26" t="s">
        <v>942</v>
      </c>
      <c r="D258" s="26" t="s">
        <v>342</v>
      </c>
      <c r="E258" s="26" t="s">
        <v>914</v>
      </c>
      <c r="F258" s="29"/>
    </row>
    <row r="259" spans="1:6" x14ac:dyDescent="0.25">
      <c r="A259" s="27"/>
      <c r="B259" s="26" t="s">
        <v>900</v>
      </c>
      <c r="C259" s="26" t="s">
        <v>942</v>
      </c>
      <c r="D259" s="26" t="s">
        <v>351</v>
      </c>
      <c r="E259" s="26" t="s">
        <v>914</v>
      </c>
      <c r="F259" s="29"/>
    </row>
    <row r="260" spans="1:6" x14ac:dyDescent="0.25">
      <c r="A260" s="27"/>
      <c r="B260" s="26" t="s">
        <v>900</v>
      </c>
      <c r="C260" s="26" t="s">
        <v>942</v>
      </c>
      <c r="D260" s="26" t="s">
        <v>352</v>
      </c>
      <c r="E260" s="26" t="s">
        <v>914</v>
      </c>
      <c r="F260" s="29"/>
    </row>
    <row r="261" spans="1:6" x14ac:dyDescent="0.25">
      <c r="A261" s="27"/>
      <c r="B261" s="26" t="s">
        <v>945</v>
      </c>
      <c r="C261" s="26" t="s">
        <v>946</v>
      </c>
      <c r="D261" s="26" t="s">
        <v>717</v>
      </c>
      <c r="E261" s="26" t="s">
        <v>914</v>
      </c>
      <c r="F261" s="29"/>
    </row>
    <row r="262" spans="1:6" x14ac:dyDescent="0.25">
      <c r="A262" s="27"/>
      <c r="B262" s="26" t="s">
        <v>945</v>
      </c>
      <c r="C262" s="26" t="s">
        <v>946</v>
      </c>
      <c r="D262" s="26" t="s">
        <v>718</v>
      </c>
      <c r="E262" s="26" t="s">
        <v>914</v>
      </c>
      <c r="F262" s="29"/>
    </row>
    <row r="263" spans="1:6" x14ac:dyDescent="0.25">
      <c r="A263" s="27"/>
      <c r="B263" s="26" t="s">
        <v>945</v>
      </c>
      <c r="C263" s="26" t="s">
        <v>947</v>
      </c>
      <c r="D263" s="26" t="s">
        <v>591</v>
      </c>
      <c r="E263" s="26" t="s">
        <v>914</v>
      </c>
      <c r="F263" s="29"/>
    </row>
    <row r="264" spans="1:6" x14ac:dyDescent="0.25">
      <c r="A264" s="27"/>
      <c r="B264" s="26" t="s">
        <v>945</v>
      </c>
      <c r="C264" s="26" t="s">
        <v>947</v>
      </c>
      <c r="D264" s="26" t="s">
        <v>668</v>
      </c>
      <c r="E264" s="26" t="s">
        <v>914</v>
      </c>
      <c r="F264" s="29"/>
    </row>
    <row r="265" spans="1:6" x14ac:dyDescent="0.25">
      <c r="A265" s="27"/>
      <c r="B265" s="26" t="s">
        <v>945</v>
      </c>
      <c r="C265" s="26" t="s">
        <v>898</v>
      </c>
      <c r="D265" s="26" t="s">
        <v>948</v>
      </c>
      <c r="E265" s="26" t="s">
        <v>914</v>
      </c>
      <c r="F265" s="29"/>
    </row>
    <row r="266" spans="1:6" x14ac:dyDescent="0.25">
      <c r="A266" s="27"/>
      <c r="B266" s="26" t="s">
        <v>945</v>
      </c>
      <c r="C266" s="26" t="s">
        <v>898</v>
      </c>
      <c r="D266" s="26" t="s">
        <v>223</v>
      </c>
      <c r="E266" s="26" t="s">
        <v>914</v>
      </c>
      <c r="F266" s="29"/>
    </row>
    <row r="267" spans="1:6" x14ac:dyDescent="0.25">
      <c r="A267" s="27"/>
      <c r="B267" s="26" t="s">
        <v>945</v>
      </c>
      <c r="C267" s="26" t="s">
        <v>898</v>
      </c>
      <c r="D267" s="26" t="s">
        <v>221</v>
      </c>
      <c r="E267" s="26" t="s">
        <v>914</v>
      </c>
      <c r="F267" s="29"/>
    </row>
    <row r="268" spans="1:6" x14ac:dyDescent="0.25">
      <c r="A268" s="27"/>
      <c r="B268" s="26" t="s">
        <v>945</v>
      </c>
      <c r="C268" s="26" t="s">
        <v>898</v>
      </c>
      <c r="D268" s="26" t="s">
        <v>222</v>
      </c>
      <c r="E268" s="26" t="s">
        <v>914</v>
      </c>
      <c r="F268" s="29"/>
    </row>
    <row r="269" spans="1:6" x14ac:dyDescent="0.25">
      <c r="A269" s="27"/>
      <c r="B269" s="26" t="s">
        <v>945</v>
      </c>
      <c r="C269" s="26" t="s">
        <v>898</v>
      </c>
      <c r="D269" s="26" t="s">
        <v>949</v>
      </c>
      <c r="E269" s="26" t="s">
        <v>914</v>
      </c>
      <c r="F269" s="29"/>
    </row>
    <row r="270" spans="1:6" x14ac:dyDescent="0.25">
      <c r="A270" s="27"/>
      <c r="B270" s="26" t="s">
        <v>945</v>
      </c>
      <c r="C270" s="26" t="s">
        <v>898</v>
      </c>
      <c r="D270" s="26" t="s">
        <v>216</v>
      </c>
      <c r="E270" s="26" t="s">
        <v>914</v>
      </c>
      <c r="F270" s="29"/>
    </row>
    <row r="271" spans="1:6" x14ac:dyDescent="0.25">
      <c r="A271" s="27"/>
      <c r="B271" s="26" t="s">
        <v>945</v>
      </c>
      <c r="C271" s="26" t="s">
        <v>900</v>
      </c>
      <c r="D271" s="26" t="s">
        <v>333</v>
      </c>
      <c r="E271" s="26" t="s">
        <v>914</v>
      </c>
      <c r="F271" s="29"/>
    </row>
    <row r="272" spans="1:6" x14ac:dyDescent="0.25">
      <c r="A272" s="27"/>
      <c r="B272" s="26" t="s">
        <v>945</v>
      </c>
      <c r="C272" s="26" t="s">
        <v>900</v>
      </c>
      <c r="D272" s="26" t="s">
        <v>354</v>
      </c>
      <c r="E272" s="26" t="s">
        <v>914</v>
      </c>
      <c r="F272" s="29"/>
    </row>
    <row r="273" spans="1:6" x14ac:dyDescent="0.25">
      <c r="A273" s="27"/>
      <c r="B273" s="26" t="s">
        <v>945</v>
      </c>
      <c r="C273" s="26" t="s">
        <v>900</v>
      </c>
      <c r="D273" s="26" t="s">
        <v>355</v>
      </c>
      <c r="E273" s="26" t="s">
        <v>914</v>
      </c>
      <c r="F273" s="29"/>
    </row>
    <row r="274" spans="1:6" x14ac:dyDescent="0.25">
      <c r="A274" s="27"/>
      <c r="B274" s="26" t="s">
        <v>945</v>
      </c>
      <c r="C274" s="26" t="s">
        <v>900</v>
      </c>
      <c r="D274" s="26" t="s">
        <v>358</v>
      </c>
      <c r="E274" s="26" t="s">
        <v>914</v>
      </c>
      <c r="F274" s="29"/>
    </row>
    <row r="275" spans="1:6" x14ac:dyDescent="0.25">
      <c r="A275" s="27"/>
      <c r="B275" s="26" t="s">
        <v>945</v>
      </c>
      <c r="C275" s="26" t="s">
        <v>900</v>
      </c>
      <c r="D275" s="26" t="s">
        <v>337</v>
      </c>
      <c r="E275" s="26" t="s">
        <v>914</v>
      </c>
      <c r="F275" s="29"/>
    </row>
    <row r="276" spans="1:6" x14ac:dyDescent="0.25">
      <c r="A276" s="27"/>
      <c r="B276" s="26" t="s">
        <v>945</v>
      </c>
      <c r="C276" s="26" t="s">
        <v>900</v>
      </c>
      <c r="D276" s="26" t="s">
        <v>338</v>
      </c>
      <c r="E276" s="26" t="s">
        <v>914</v>
      </c>
      <c r="F276" s="29"/>
    </row>
    <row r="277" spans="1:6" x14ac:dyDescent="0.25">
      <c r="A277" s="27"/>
      <c r="B277" s="26" t="s">
        <v>945</v>
      </c>
      <c r="C277" s="26" t="s">
        <v>900</v>
      </c>
      <c r="D277" s="26" t="s">
        <v>339</v>
      </c>
      <c r="E277" s="26" t="s">
        <v>914</v>
      </c>
      <c r="F277" s="29"/>
    </row>
    <row r="278" spans="1:6" x14ac:dyDescent="0.25">
      <c r="A278" s="27"/>
      <c r="B278" s="26" t="s">
        <v>945</v>
      </c>
      <c r="C278" s="26" t="s">
        <v>900</v>
      </c>
      <c r="D278" s="26" t="s">
        <v>357</v>
      </c>
      <c r="E278" s="26" t="s">
        <v>914</v>
      </c>
      <c r="F278" s="29"/>
    </row>
    <row r="279" spans="1:6" x14ac:dyDescent="0.25">
      <c r="A279" s="27"/>
      <c r="B279" s="26" t="s">
        <v>945</v>
      </c>
      <c r="C279" s="26" t="s">
        <v>900</v>
      </c>
      <c r="D279" s="26" t="s">
        <v>356</v>
      </c>
      <c r="E279" s="26" t="s">
        <v>914</v>
      </c>
      <c r="F279" s="29"/>
    </row>
    <row r="280" spans="1:6" x14ac:dyDescent="0.25">
      <c r="A280" s="27"/>
      <c r="B280" s="26" t="s">
        <v>945</v>
      </c>
      <c r="C280" s="26" t="s">
        <v>901</v>
      </c>
      <c r="D280" s="26" t="s">
        <v>386</v>
      </c>
      <c r="E280" s="26" t="s">
        <v>914</v>
      </c>
      <c r="F280" s="29"/>
    </row>
    <row r="281" spans="1:6" x14ac:dyDescent="0.25">
      <c r="A281" s="27"/>
      <c r="B281" s="26" t="s">
        <v>945</v>
      </c>
      <c r="C281" s="26" t="s">
        <v>901</v>
      </c>
      <c r="D281" s="26" t="s">
        <v>458</v>
      </c>
      <c r="E281" s="26" t="s">
        <v>914</v>
      </c>
      <c r="F281" s="29"/>
    </row>
    <row r="282" spans="1:6" x14ac:dyDescent="0.25">
      <c r="A282" s="27"/>
      <c r="B282" s="26" t="s">
        <v>945</v>
      </c>
      <c r="C282" s="26" t="s">
        <v>901</v>
      </c>
      <c r="D282" s="26" t="s">
        <v>950</v>
      </c>
      <c r="E282" s="26" t="s">
        <v>914</v>
      </c>
      <c r="F282" s="29"/>
    </row>
    <row r="283" spans="1:6" x14ac:dyDescent="0.25">
      <c r="A283" s="27"/>
      <c r="B283" s="26" t="s">
        <v>945</v>
      </c>
      <c r="C283" s="26" t="s">
        <v>901</v>
      </c>
      <c r="D283" s="26" t="s">
        <v>365</v>
      </c>
      <c r="E283" s="26" t="s">
        <v>914</v>
      </c>
      <c r="F283" s="29"/>
    </row>
    <row r="284" spans="1:6" x14ac:dyDescent="0.25">
      <c r="A284" s="27"/>
      <c r="B284" s="26" t="s">
        <v>945</v>
      </c>
      <c r="C284" s="26" t="s">
        <v>951</v>
      </c>
      <c r="D284" s="26" t="s">
        <v>952</v>
      </c>
      <c r="E284" s="26" t="s">
        <v>914</v>
      </c>
      <c r="F284" s="29"/>
    </row>
    <row r="285" spans="1:6" x14ac:dyDescent="0.25">
      <c r="A285" s="27"/>
      <c r="B285" s="26" t="s">
        <v>945</v>
      </c>
      <c r="C285" s="26" t="s">
        <v>903</v>
      </c>
      <c r="D285" s="26" t="s">
        <v>753</v>
      </c>
      <c r="E285" s="26" t="s">
        <v>914</v>
      </c>
      <c r="F285" s="29"/>
    </row>
    <row r="286" spans="1:6" x14ac:dyDescent="0.25">
      <c r="A286" s="27"/>
      <c r="B286" s="26" t="s">
        <v>945</v>
      </c>
      <c r="C286" s="26" t="s">
        <v>903</v>
      </c>
      <c r="D286" s="26" t="s">
        <v>754</v>
      </c>
      <c r="E286" s="26" t="s">
        <v>914</v>
      </c>
      <c r="F286" s="29"/>
    </row>
    <row r="287" spans="1:6" x14ac:dyDescent="0.25">
      <c r="A287" s="27"/>
      <c r="B287" s="26" t="s">
        <v>945</v>
      </c>
      <c r="C287" s="26" t="s">
        <v>903</v>
      </c>
      <c r="D287" s="26" t="s">
        <v>755</v>
      </c>
      <c r="E287" s="26" t="s">
        <v>914</v>
      </c>
      <c r="F287" s="29"/>
    </row>
    <row r="288" spans="1:6" x14ac:dyDescent="0.25">
      <c r="A288" s="27"/>
      <c r="B288" s="26" t="s">
        <v>945</v>
      </c>
      <c r="C288" s="26" t="s">
        <v>903</v>
      </c>
      <c r="D288" s="26" t="s">
        <v>759</v>
      </c>
      <c r="E288" s="26" t="s">
        <v>914</v>
      </c>
      <c r="F288" s="29"/>
    </row>
    <row r="289" spans="1:6" x14ac:dyDescent="0.25">
      <c r="A289" s="27"/>
      <c r="B289" s="26" t="s">
        <v>945</v>
      </c>
      <c r="C289" s="26" t="s">
        <v>903</v>
      </c>
      <c r="D289" s="26" t="s">
        <v>760</v>
      </c>
      <c r="E289" s="26" t="s">
        <v>914</v>
      </c>
      <c r="F289" s="29"/>
    </row>
    <row r="290" spans="1:6" x14ac:dyDescent="0.25">
      <c r="A290" s="27"/>
      <c r="B290" s="26" t="s">
        <v>945</v>
      </c>
      <c r="C290" s="26" t="s">
        <v>903</v>
      </c>
      <c r="D290" s="26" t="s">
        <v>766</v>
      </c>
      <c r="E290" s="26" t="s">
        <v>914</v>
      </c>
      <c r="F290" s="29"/>
    </row>
    <row r="291" spans="1:6" x14ac:dyDescent="0.25">
      <c r="A291" s="27"/>
      <c r="B291" s="26" t="s">
        <v>945</v>
      </c>
      <c r="C291" s="26" t="s">
        <v>903</v>
      </c>
      <c r="D291" s="26" t="s">
        <v>777</v>
      </c>
      <c r="E291" s="26" t="s">
        <v>914</v>
      </c>
      <c r="F291" s="29"/>
    </row>
    <row r="292" spans="1:6" x14ac:dyDescent="0.25">
      <c r="A292" s="27"/>
      <c r="B292" s="26" t="s">
        <v>945</v>
      </c>
      <c r="C292" s="26" t="s">
        <v>903</v>
      </c>
      <c r="D292" s="26" t="s">
        <v>746</v>
      </c>
      <c r="E292" s="26" t="s">
        <v>914</v>
      </c>
      <c r="F292" s="29"/>
    </row>
    <row r="293" spans="1:6" x14ac:dyDescent="0.25">
      <c r="A293" s="27"/>
      <c r="B293" s="26" t="s">
        <v>945</v>
      </c>
      <c r="C293" s="26" t="s">
        <v>903</v>
      </c>
      <c r="D293" s="26" t="s">
        <v>747</v>
      </c>
      <c r="E293" s="26" t="s">
        <v>914</v>
      </c>
      <c r="F293" s="29"/>
    </row>
    <row r="294" spans="1:6" x14ac:dyDescent="0.25">
      <c r="A294" s="27"/>
      <c r="B294" s="26" t="s">
        <v>945</v>
      </c>
      <c r="C294" s="26" t="s">
        <v>903</v>
      </c>
      <c r="D294" s="26" t="s">
        <v>953</v>
      </c>
      <c r="E294" s="26" t="s">
        <v>914</v>
      </c>
      <c r="F294" s="29"/>
    </row>
    <row r="295" spans="1:6" x14ac:dyDescent="0.25">
      <c r="A295" s="27"/>
      <c r="B295" s="26" t="s">
        <v>945</v>
      </c>
      <c r="C295" s="26" t="s">
        <v>903</v>
      </c>
      <c r="D295" s="26" t="s">
        <v>784</v>
      </c>
      <c r="E295" s="26" t="s">
        <v>914</v>
      </c>
      <c r="F295" s="29"/>
    </row>
    <row r="296" spans="1:6" x14ac:dyDescent="0.25">
      <c r="A296" s="27"/>
      <c r="B296" s="26" t="s">
        <v>945</v>
      </c>
      <c r="C296" s="26" t="s">
        <v>903</v>
      </c>
      <c r="D296" s="26" t="s">
        <v>785</v>
      </c>
      <c r="E296" s="26" t="s">
        <v>914</v>
      </c>
      <c r="F296" s="29"/>
    </row>
    <row r="297" spans="1:6" x14ac:dyDescent="0.25">
      <c r="A297" s="27"/>
      <c r="B297" s="26" t="s">
        <v>945</v>
      </c>
      <c r="C297" s="26" t="s">
        <v>954</v>
      </c>
      <c r="D297" s="26" t="s">
        <v>955</v>
      </c>
      <c r="E297" s="26" t="s">
        <v>914</v>
      </c>
      <c r="F297" s="29"/>
    </row>
    <row r="298" spans="1:6" x14ac:dyDescent="0.25">
      <c r="A298" s="27"/>
      <c r="B298" s="26" t="s">
        <v>945</v>
      </c>
      <c r="C298" s="26" t="s">
        <v>954</v>
      </c>
      <c r="D298" s="26" t="s">
        <v>736</v>
      </c>
      <c r="E298" s="26" t="s">
        <v>914</v>
      </c>
      <c r="F298" s="29"/>
    </row>
    <row r="299" spans="1:6" x14ac:dyDescent="0.25">
      <c r="A299" s="27"/>
      <c r="B299" s="26" t="s">
        <v>945</v>
      </c>
      <c r="C299" s="26" t="s">
        <v>954</v>
      </c>
      <c r="D299" s="26" t="s">
        <v>473</v>
      </c>
      <c r="E299" s="26" t="s">
        <v>914</v>
      </c>
      <c r="F299" s="29"/>
    </row>
    <row r="300" spans="1:6" x14ac:dyDescent="0.25">
      <c r="A300" s="27"/>
      <c r="B300" s="26" t="s">
        <v>945</v>
      </c>
      <c r="C300" s="26" t="s">
        <v>954</v>
      </c>
      <c r="D300" s="26" t="s">
        <v>737</v>
      </c>
      <c r="E300" s="26" t="s">
        <v>914</v>
      </c>
      <c r="F300" s="29"/>
    </row>
    <row r="301" spans="1:6" x14ac:dyDescent="0.25">
      <c r="A301" s="27"/>
      <c r="B301" s="26" t="s">
        <v>945</v>
      </c>
      <c r="C301" s="26" t="s">
        <v>954</v>
      </c>
      <c r="D301" s="26" t="s">
        <v>956</v>
      </c>
      <c r="E301" s="26" t="s">
        <v>914</v>
      </c>
      <c r="F301" s="29"/>
    </row>
    <row r="302" spans="1:6" x14ac:dyDescent="0.25">
      <c r="A302" s="27"/>
      <c r="B302" s="26" t="s">
        <v>945</v>
      </c>
      <c r="C302" s="26" t="s">
        <v>954</v>
      </c>
      <c r="D302" s="26" t="s">
        <v>549</v>
      </c>
      <c r="E302" s="26" t="s">
        <v>914</v>
      </c>
      <c r="F302" s="29"/>
    </row>
    <row r="303" spans="1:6" x14ac:dyDescent="0.25">
      <c r="A303" s="27"/>
      <c r="B303" s="26" t="s">
        <v>945</v>
      </c>
      <c r="C303" s="26" t="s">
        <v>954</v>
      </c>
      <c r="D303" s="26" t="s">
        <v>590</v>
      </c>
      <c r="E303" s="26" t="s">
        <v>914</v>
      </c>
      <c r="F303" s="29"/>
    </row>
    <row r="304" spans="1:6" x14ac:dyDescent="0.25">
      <c r="A304" s="27"/>
      <c r="B304" s="26" t="s">
        <v>945</v>
      </c>
      <c r="C304" s="26" t="s">
        <v>954</v>
      </c>
      <c r="D304" s="26" t="s">
        <v>722</v>
      </c>
      <c r="E304" s="26" t="s">
        <v>914</v>
      </c>
      <c r="F304" s="29"/>
    </row>
    <row r="305" spans="1:6" x14ac:dyDescent="0.25">
      <c r="A305" s="27"/>
      <c r="B305" s="26" t="s">
        <v>945</v>
      </c>
      <c r="C305" s="26" t="s">
        <v>954</v>
      </c>
      <c r="D305" s="26" t="s">
        <v>669</v>
      </c>
      <c r="E305" s="26" t="s">
        <v>914</v>
      </c>
      <c r="F305" s="29"/>
    </row>
    <row r="306" spans="1:6" x14ac:dyDescent="0.25">
      <c r="A306" s="27"/>
      <c r="B306" s="26" t="s">
        <v>945</v>
      </c>
      <c r="C306" s="26" t="s">
        <v>954</v>
      </c>
      <c r="D306" s="26" t="s">
        <v>738</v>
      </c>
      <c r="E306" s="26" t="s">
        <v>914</v>
      </c>
      <c r="F306" s="29"/>
    </row>
    <row r="307" spans="1:6" x14ac:dyDescent="0.25">
      <c r="A307" s="27"/>
      <c r="B307" s="26" t="s">
        <v>945</v>
      </c>
      <c r="C307" s="26" t="s">
        <v>902</v>
      </c>
      <c r="D307" s="26" t="s">
        <v>592</v>
      </c>
      <c r="E307" s="26" t="s">
        <v>914</v>
      </c>
      <c r="F307" s="29"/>
    </row>
    <row r="308" spans="1:6" x14ac:dyDescent="0.25">
      <c r="A308" s="27"/>
      <c r="B308" s="26" t="s">
        <v>945</v>
      </c>
      <c r="C308" s="26" t="s">
        <v>904</v>
      </c>
      <c r="D308" s="26" t="s">
        <v>876</v>
      </c>
      <c r="E308" s="26" t="s">
        <v>914</v>
      </c>
      <c r="F308" s="29"/>
    </row>
    <row r="309" spans="1:6" x14ac:dyDescent="0.25">
      <c r="A309" s="27"/>
      <c r="B309" s="26" t="s">
        <v>945</v>
      </c>
      <c r="C309" s="26" t="s">
        <v>904</v>
      </c>
      <c r="D309" s="26" t="s">
        <v>877</v>
      </c>
      <c r="E309" s="26" t="s">
        <v>914</v>
      </c>
      <c r="F309" s="29"/>
    </row>
    <row r="310" spans="1:6" x14ac:dyDescent="0.25">
      <c r="A310" s="27"/>
      <c r="B310" s="26" t="s">
        <v>945</v>
      </c>
      <c r="C310" s="26" t="s">
        <v>904</v>
      </c>
      <c r="D310" s="26" t="s">
        <v>878</v>
      </c>
      <c r="E310" s="26" t="s">
        <v>914</v>
      </c>
      <c r="F310" s="29"/>
    </row>
    <row r="311" spans="1:6" x14ac:dyDescent="0.25">
      <c r="A311" s="27"/>
      <c r="B311" s="26" t="s">
        <v>945</v>
      </c>
      <c r="C311" s="26" t="s">
        <v>904</v>
      </c>
      <c r="D311" s="26" t="s">
        <v>891</v>
      </c>
      <c r="E311" s="26" t="s">
        <v>914</v>
      </c>
      <c r="F311" s="29"/>
    </row>
    <row r="312" spans="1:6" x14ac:dyDescent="0.25">
      <c r="A312" s="27"/>
      <c r="B312" s="26" t="s">
        <v>945</v>
      </c>
      <c r="C312" s="26" t="s">
        <v>904</v>
      </c>
      <c r="D312" s="26" t="s">
        <v>892</v>
      </c>
      <c r="E312" s="26" t="s">
        <v>914</v>
      </c>
      <c r="F312" s="29"/>
    </row>
    <row r="313" spans="1:6" x14ac:dyDescent="0.25">
      <c r="A313" s="27"/>
      <c r="B313" s="26" t="s">
        <v>945</v>
      </c>
      <c r="C313" s="26" t="s">
        <v>957</v>
      </c>
      <c r="D313" s="26" t="s">
        <v>958</v>
      </c>
      <c r="E313" s="26" t="s">
        <v>914</v>
      </c>
      <c r="F313" s="29"/>
    </row>
    <row r="314" spans="1:6" x14ac:dyDescent="0.25">
      <c r="A314" s="27"/>
      <c r="B314" s="26" t="s">
        <v>945</v>
      </c>
      <c r="C314" s="26" t="s">
        <v>959</v>
      </c>
      <c r="D314" s="26" t="s">
        <v>729</v>
      </c>
      <c r="E314" s="26" t="s">
        <v>914</v>
      </c>
      <c r="F314" s="29"/>
    </row>
    <row r="315" spans="1:6" x14ac:dyDescent="0.25">
      <c r="A315" s="27"/>
      <c r="B315" s="26" t="s">
        <v>945</v>
      </c>
      <c r="C315" s="26" t="s">
        <v>959</v>
      </c>
      <c r="D315" s="26" t="s">
        <v>728</v>
      </c>
      <c r="E315" s="26" t="s">
        <v>914</v>
      </c>
      <c r="F315" s="29"/>
    </row>
    <row r="316" spans="1:6" x14ac:dyDescent="0.25">
      <c r="A316" s="27"/>
      <c r="B316" s="26" t="s">
        <v>945</v>
      </c>
      <c r="C316" s="26" t="s">
        <v>959</v>
      </c>
      <c r="D316" s="26" t="s">
        <v>730</v>
      </c>
      <c r="E316" s="26" t="s">
        <v>914</v>
      </c>
      <c r="F316" s="29"/>
    </row>
    <row r="317" spans="1:6" x14ac:dyDescent="0.25">
      <c r="A317" s="27"/>
      <c r="B317" s="26" t="s">
        <v>901</v>
      </c>
      <c r="C317" s="26" t="s">
        <v>917</v>
      </c>
      <c r="D317" s="26" t="s">
        <v>368</v>
      </c>
      <c r="E317" s="26" t="s">
        <v>960</v>
      </c>
      <c r="F317" s="29"/>
    </row>
    <row r="318" spans="1:6" x14ac:dyDescent="0.25">
      <c r="A318" s="27"/>
      <c r="B318" s="26" t="s">
        <v>901</v>
      </c>
      <c r="C318" s="26" t="s">
        <v>917</v>
      </c>
      <c r="D318" s="26" t="s">
        <v>370</v>
      </c>
      <c r="E318" s="26" t="s">
        <v>914</v>
      </c>
      <c r="F318" s="29"/>
    </row>
    <row r="319" spans="1:6" x14ac:dyDescent="0.25">
      <c r="A319" s="27"/>
      <c r="B319" s="26" t="s">
        <v>901</v>
      </c>
      <c r="C319" s="26" t="s">
        <v>917</v>
      </c>
      <c r="D319" s="26" t="s">
        <v>371</v>
      </c>
      <c r="E319" s="26" t="s">
        <v>914</v>
      </c>
      <c r="F319" s="29"/>
    </row>
    <row r="320" spans="1:6" x14ac:dyDescent="0.25">
      <c r="A320" s="27"/>
      <c r="B320" s="26" t="s">
        <v>901</v>
      </c>
      <c r="C320" s="26" t="s">
        <v>917</v>
      </c>
      <c r="D320" s="26" t="s">
        <v>372</v>
      </c>
      <c r="E320" s="26" t="s">
        <v>914</v>
      </c>
      <c r="F320" s="29"/>
    </row>
    <row r="321" spans="1:6" x14ac:dyDescent="0.25">
      <c r="A321" s="27"/>
      <c r="B321" s="26" t="s">
        <v>901</v>
      </c>
      <c r="C321" s="26" t="s">
        <v>917</v>
      </c>
      <c r="D321" s="26" t="s">
        <v>452</v>
      </c>
      <c r="E321" s="26" t="s">
        <v>914</v>
      </c>
      <c r="F321" s="29"/>
    </row>
    <row r="322" spans="1:6" x14ac:dyDescent="0.25">
      <c r="A322" s="27"/>
      <c r="B322" s="26" t="s">
        <v>901</v>
      </c>
      <c r="C322" s="26" t="s">
        <v>917</v>
      </c>
      <c r="D322" s="26" t="s">
        <v>366</v>
      </c>
      <c r="E322" s="26" t="s">
        <v>914</v>
      </c>
      <c r="F322" s="29"/>
    </row>
    <row r="323" spans="1:6" x14ac:dyDescent="0.25">
      <c r="A323" s="27"/>
      <c r="B323" s="26" t="s">
        <v>901</v>
      </c>
      <c r="C323" s="26" t="s">
        <v>917</v>
      </c>
      <c r="D323" s="26" t="s">
        <v>961</v>
      </c>
      <c r="E323" s="26" t="s">
        <v>914</v>
      </c>
      <c r="F323" s="29"/>
    </row>
    <row r="324" spans="1:6" x14ac:dyDescent="0.25">
      <c r="A324" s="27"/>
      <c r="B324" s="26" t="s">
        <v>901</v>
      </c>
      <c r="C324" s="26" t="s">
        <v>917</v>
      </c>
      <c r="D324" s="26" t="s">
        <v>962</v>
      </c>
      <c r="E324" s="26" t="s">
        <v>914</v>
      </c>
      <c r="F324" s="29"/>
    </row>
    <row r="325" spans="1:6" x14ac:dyDescent="0.25">
      <c r="A325" s="27"/>
      <c r="B325" s="26" t="s">
        <v>901</v>
      </c>
      <c r="C325" s="26" t="s">
        <v>917</v>
      </c>
      <c r="D325" s="26" t="s">
        <v>373</v>
      </c>
      <c r="E325" s="26" t="s">
        <v>914</v>
      </c>
      <c r="F325" s="29"/>
    </row>
    <row r="326" spans="1:6" x14ac:dyDescent="0.25">
      <c r="A326" s="27"/>
      <c r="B326" s="26" t="s">
        <v>901</v>
      </c>
      <c r="C326" s="26" t="s">
        <v>917</v>
      </c>
      <c r="D326" s="26" t="s">
        <v>374</v>
      </c>
      <c r="E326" s="26" t="s">
        <v>915</v>
      </c>
      <c r="F326" s="29"/>
    </row>
    <row r="327" spans="1:6" x14ac:dyDescent="0.25">
      <c r="A327" s="27"/>
      <c r="B327" s="26" t="s">
        <v>901</v>
      </c>
      <c r="C327" s="26" t="s">
        <v>917</v>
      </c>
      <c r="D327" s="26" t="s">
        <v>375</v>
      </c>
      <c r="E327" s="26" t="s">
        <v>915</v>
      </c>
      <c r="F327" s="29"/>
    </row>
    <row r="328" spans="1:6" x14ac:dyDescent="0.25">
      <c r="A328" s="27"/>
      <c r="B328" s="26" t="s">
        <v>901</v>
      </c>
      <c r="C328" s="26" t="s">
        <v>917</v>
      </c>
      <c r="D328" s="26" t="s">
        <v>376</v>
      </c>
      <c r="E328" s="26" t="s">
        <v>915</v>
      </c>
      <c r="F328" s="29"/>
    </row>
    <row r="329" spans="1:6" x14ac:dyDescent="0.25">
      <c r="A329" s="27"/>
      <c r="B329" s="26" t="s">
        <v>901</v>
      </c>
      <c r="C329" s="26" t="s">
        <v>917</v>
      </c>
      <c r="D329" s="26" t="s">
        <v>377</v>
      </c>
      <c r="E329" s="26" t="s">
        <v>915</v>
      </c>
      <c r="F329" s="29"/>
    </row>
    <row r="330" spans="1:6" x14ac:dyDescent="0.25">
      <c r="A330" s="27"/>
      <c r="B330" s="26" t="s">
        <v>901</v>
      </c>
      <c r="C330" s="26" t="s">
        <v>917</v>
      </c>
      <c r="D330" s="26" t="s">
        <v>384</v>
      </c>
      <c r="E330" s="26" t="s">
        <v>914</v>
      </c>
      <c r="F330" s="29"/>
    </row>
    <row r="331" spans="1:6" x14ac:dyDescent="0.25">
      <c r="A331" s="27"/>
      <c r="B331" s="26" t="s">
        <v>901</v>
      </c>
      <c r="C331" s="26" t="s">
        <v>917</v>
      </c>
      <c r="D331" s="26" t="s">
        <v>385</v>
      </c>
      <c r="E331" s="26" t="s">
        <v>914</v>
      </c>
      <c r="F331" s="29"/>
    </row>
    <row r="332" spans="1:6" x14ac:dyDescent="0.25">
      <c r="A332" s="27"/>
      <c r="B332" s="26" t="s">
        <v>901</v>
      </c>
      <c r="C332" s="26" t="s">
        <v>917</v>
      </c>
      <c r="D332" s="26" t="s">
        <v>441</v>
      </c>
      <c r="E332" s="26" t="s">
        <v>914</v>
      </c>
      <c r="F332" s="29"/>
    </row>
    <row r="333" spans="1:6" x14ac:dyDescent="0.25">
      <c r="A333" s="27"/>
      <c r="B333" s="26" t="s">
        <v>901</v>
      </c>
      <c r="C333" s="26" t="s">
        <v>917</v>
      </c>
      <c r="D333" s="26" t="s">
        <v>440</v>
      </c>
      <c r="E333" s="26" t="s">
        <v>914</v>
      </c>
      <c r="F333" s="29"/>
    </row>
    <row r="334" spans="1:6" x14ac:dyDescent="0.25">
      <c r="A334" s="27"/>
      <c r="B334" s="26" t="s">
        <v>901</v>
      </c>
      <c r="C334" s="26" t="s">
        <v>917</v>
      </c>
      <c r="D334" s="26" t="s">
        <v>963</v>
      </c>
      <c r="E334" s="26" t="s">
        <v>914</v>
      </c>
      <c r="F334" s="29"/>
    </row>
    <row r="335" spans="1:6" x14ac:dyDescent="0.25">
      <c r="A335" s="27"/>
      <c r="B335" s="26" t="s">
        <v>901</v>
      </c>
      <c r="C335" s="26" t="s">
        <v>917</v>
      </c>
      <c r="D335" s="26" t="s">
        <v>442</v>
      </c>
      <c r="E335" s="26" t="s">
        <v>914</v>
      </c>
      <c r="F335" s="29"/>
    </row>
    <row r="336" spans="1:6" x14ac:dyDescent="0.25">
      <c r="A336" s="27"/>
      <c r="B336" s="26" t="s">
        <v>901</v>
      </c>
      <c r="C336" s="26" t="s">
        <v>917</v>
      </c>
      <c r="D336" s="26" t="s">
        <v>402</v>
      </c>
      <c r="E336" s="26" t="s">
        <v>914</v>
      </c>
      <c r="F336" s="29"/>
    </row>
    <row r="337" spans="1:6" x14ac:dyDescent="0.25">
      <c r="A337" s="27"/>
      <c r="B337" s="26" t="s">
        <v>901</v>
      </c>
      <c r="C337" s="26" t="s">
        <v>917</v>
      </c>
      <c r="D337" s="26" t="s">
        <v>403</v>
      </c>
      <c r="E337" s="26" t="s">
        <v>914</v>
      </c>
      <c r="F337" s="29"/>
    </row>
    <row r="338" spans="1:6" x14ac:dyDescent="0.25">
      <c r="A338" s="27"/>
      <c r="B338" s="26" t="s">
        <v>901</v>
      </c>
      <c r="C338" s="26" t="s">
        <v>917</v>
      </c>
      <c r="D338" s="26" t="s">
        <v>404</v>
      </c>
      <c r="E338" s="26" t="s">
        <v>914</v>
      </c>
      <c r="F338" s="29"/>
    </row>
    <row r="339" spans="1:6" x14ac:dyDescent="0.25">
      <c r="A339" s="27"/>
      <c r="B339" s="26" t="s">
        <v>901</v>
      </c>
      <c r="C339" s="26" t="s">
        <v>917</v>
      </c>
      <c r="D339" s="26" t="s">
        <v>451</v>
      </c>
      <c r="E339" s="26" t="s">
        <v>914</v>
      </c>
      <c r="F339" s="29"/>
    </row>
    <row r="340" spans="1:6" x14ac:dyDescent="0.25">
      <c r="A340" s="27"/>
      <c r="B340" s="26" t="s">
        <v>901</v>
      </c>
      <c r="C340" s="26" t="s">
        <v>917</v>
      </c>
      <c r="D340" s="26" t="s">
        <v>418</v>
      </c>
      <c r="E340" s="26" t="s">
        <v>914</v>
      </c>
      <c r="F340" s="29"/>
    </row>
    <row r="341" spans="1:6" x14ac:dyDescent="0.25">
      <c r="A341" s="27"/>
      <c r="B341" s="26" t="s">
        <v>901</v>
      </c>
      <c r="C341" s="26" t="s">
        <v>917</v>
      </c>
      <c r="D341" s="26" t="s">
        <v>420</v>
      </c>
      <c r="E341" s="26" t="s">
        <v>914</v>
      </c>
      <c r="F341" s="29"/>
    </row>
    <row r="342" spans="1:6" x14ac:dyDescent="0.25">
      <c r="A342" s="27"/>
      <c r="B342" s="26" t="s">
        <v>901</v>
      </c>
      <c r="C342" s="26" t="s">
        <v>917</v>
      </c>
      <c r="D342" s="26" t="s">
        <v>422</v>
      </c>
      <c r="E342" s="26" t="s">
        <v>914</v>
      </c>
      <c r="F342" s="29"/>
    </row>
    <row r="343" spans="1:6" x14ac:dyDescent="0.25">
      <c r="A343" s="27"/>
      <c r="B343" s="26" t="s">
        <v>901</v>
      </c>
      <c r="C343" s="26" t="s">
        <v>917</v>
      </c>
      <c r="D343" s="26" t="s">
        <v>443</v>
      </c>
      <c r="E343" s="26" t="s">
        <v>914</v>
      </c>
      <c r="F343" s="29"/>
    </row>
    <row r="344" spans="1:6" x14ac:dyDescent="0.25">
      <c r="A344" s="27"/>
      <c r="B344" s="26" t="s">
        <v>901</v>
      </c>
      <c r="C344" s="26" t="s">
        <v>917</v>
      </c>
      <c r="D344" s="26" t="s">
        <v>423</v>
      </c>
      <c r="E344" s="26" t="s">
        <v>914</v>
      </c>
      <c r="F344" s="29"/>
    </row>
    <row r="345" spans="1:6" x14ac:dyDescent="0.25">
      <c r="A345" s="27"/>
      <c r="B345" s="26" t="s">
        <v>901</v>
      </c>
      <c r="C345" s="26" t="s">
        <v>917</v>
      </c>
      <c r="D345" s="26" t="s">
        <v>446</v>
      </c>
      <c r="E345" s="26" t="s">
        <v>914</v>
      </c>
      <c r="F345" s="29"/>
    </row>
    <row r="346" spans="1:6" x14ac:dyDescent="0.25">
      <c r="A346" s="27"/>
      <c r="B346" s="26" t="s">
        <v>901</v>
      </c>
      <c r="C346" s="26" t="s">
        <v>917</v>
      </c>
      <c r="D346" s="26" t="s">
        <v>444</v>
      </c>
      <c r="E346" s="26" t="s">
        <v>914</v>
      </c>
      <c r="F346" s="29"/>
    </row>
    <row r="347" spans="1:6" x14ac:dyDescent="0.25">
      <c r="A347" s="27"/>
      <c r="B347" s="26" t="s">
        <v>901</v>
      </c>
      <c r="C347" s="26" t="s">
        <v>964</v>
      </c>
      <c r="D347" s="26" t="s">
        <v>449</v>
      </c>
      <c r="E347" s="26" t="s">
        <v>914</v>
      </c>
      <c r="F347" s="29"/>
    </row>
    <row r="348" spans="1:6" x14ac:dyDescent="0.25">
      <c r="A348" s="27"/>
      <c r="B348" s="26" t="s">
        <v>901</v>
      </c>
      <c r="C348" s="26" t="s">
        <v>940</v>
      </c>
      <c r="D348" s="26" t="s">
        <v>369</v>
      </c>
      <c r="E348" s="26" t="s">
        <v>914</v>
      </c>
      <c r="F348" s="29"/>
    </row>
    <row r="349" spans="1:6" x14ac:dyDescent="0.25">
      <c r="A349" s="27"/>
      <c r="B349" s="26" t="s">
        <v>901</v>
      </c>
      <c r="C349" s="26" t="s">
        <v>940</v>
      </c>
      <c r="D349" s="26" t="s">
        <v>378</v>
      </c>
      <c r="E349" s="26" t="s">
        <v>941</v>
      </c>
      <c r="F349" s="29"/>
    </row>
    <row r="350" spans="1:6" x14ac:dyDescent="0.25">
      <c r="A350" s="27"/>
      <c r="B350" s="26" t="s">
        <v>901</v>
      </c>
      <c r="C350" s="26" t="s">
        <v>940</v>
      </c>
      <c r="D350" s="26" t="s">
        <v>379</v>
      </c>
      <c r="E350" s="26" t="s">
        <v>941</v>
      </c>
      <c r="F350" s="29"/>
    </row>
    <row r="351" spans="1:6" x14ac:dyDescent="0.25">
      <c r="A351" s="27"/>
      <c r="B351" s="26" t="s">
        <v>901</v>
      </c>
      <c r="C351" s="26" t="s">
        <v>940</v>
      </c>
      <c r="D351" s="26" t="s">
        <v>380</v>
      </c>
      <c r="E351" s="26" t="s">
        <v>941</v>
      </c>
      <c r="F351" s="29"/>
    </row>
    <row r="352" spans="1:6" x14ac:dyDescent="0.25">
      <c r="A352" s="27"/>
      <c r="B352" s="26" t="s">
        <v>901</v>
      </c>
      <c r="C352" s="26" t="s">
        <v>940</v>
      </c>
      <c r="D352" s="26" t="s">
        <v>381</v>
      </c>
      <c r="E352" s="26" t="s">
        <v>941</v>
      </c>
      <c r="F352" s="29"/>
    </row>
    <row r="353" spans="1:6" x14ac:dyDescent="0.25">
      <c r="A353" s="27"/>
      <c r="B353" s="26" t="s">
        <v>901</v>
      </c>
      <c r="C353" s="26" t="s">
        <v>940</v>
      </c>
      <c r="D353" s="26" t="s">
        <v>382</v>
      </c>
      <c r="E353" s="26" t="s">
        <v>938</v>
      </c>
      <c r="F353" s="29"/>
    </row>
    <row r="354" spans="1:6" x14ac:dyDescent="0.25">
      <c r="A354" s="27"/>
      <c r="B354" s="26" t="s">
        <v>901</v>
      </c>
      <c r="C354" s="26" t="s">
        <v>940</v>
      </c>
      <c r="D354" s="26" t="s">
        <v>383</v>
      </c>
      <c r="E354" s="26" t="s">
        <v>938</v>
      </c>
      <c r="F354" s="29"/>
    </row>
    <row r="355" spans="1:6" x14ac:dyDescent="0.25">
      <c r="A355" s="27"/>
      <c r="B355" s="26" t="s">
        <v>901</v>
      </c>
      <c r="C355" s="26" t="s">
        <v>940</v>
      </c>
      <c r="D355" s="26" t="s">
        <v>364</v>
      </c>
      <c r="E355" s="26" t="s">
        <v>914</v>
      </c>
      <c r="F355" s="29"/>
    </row>
    <row r="356" spans="1:6" x14ac:dyDescent="0.25">
      <c r="A356" s="27"/>
      <c r="B356" s="26" t="s">
        <v>901</v>
      </c>
      <c r="C356" s="26" t="s">
        <v>940</v>
      </c>
      <c r="D356" s="26" t="s">
        <v>388</v>
      </c>
      <c r="E356" s="26" t="s">
        <v>914</v>
      </c>
      <c r="F356" s="29"/>
    </row>
    <row r="357" spans="1:6" x14ac:dyDescent="0.25">
      <c r="A357" s="27"/>
      <c r="B357" s="26" t="s">
        <v>901</v>
      </c>
      <c r="C357" s="26" t="s">
        <v>940</v>
      </c>
      <c r="D357" s="26" t="s">
        <v>389</v>
      </c>
      <c r="E357" s="26" t="s">
        <v>914</v>
      </c>
      <c r="F357" s="29"/>
    </row>
    <row r="358" spans="1:6" x14ac:dyDescent="0.25">
      <c r="A358" s="27"/>
      <c r="B358" s="26" t="s">
        <v>901</v>
      </c>
      <c r="C358" s="26" t="s">
        <v>940</v>
      </c>
      <c r="D358" s="26" t="s">
        <v>390</v>
      </c>
      <c r="E358" s="26" t="s">
        <v>914</v>
      </c>
      <c r="F358" s="29"/>
    </row>
    <row r="359" spans="1:6" x14ac:dyDescent="0.25">
      <c r="A359" s="27"/>
      <c r="B359" s="26" t="s">
        <v>901</v>
      </c>
      <c r="C359" s="26" t="s">
        <v>940</v>
      </c>
      <c r="D359" s="26" t="s">
        <v>391</v>
      </c>
      <c r="E359" s="26" t="s">
        <v>914</v>
      </c>
      <c r="F359" s="29"/>
    </row>
    <row r="360" spans="1:6" x14ac:dyDescent="0.25">
      <c r="A360" s="27"/>
      <c r="B360" s="26" t="s">
        <v>901</v>
      </c>
      <c r="C360" s="26" t="s">
        <v>940</v>
      </c>
      <c r="D360" s="26" t="s">
        <v>392</v>
      </c>
      <c r="E360" s="26" t="s">
        <v>914</v>
      </c>
      <c r="F360" s="29"/>
    </row>
    <row r="361" spans="1:6" x14ac:dyDescent="0.25">
      <c r="A361" s="27"/>
      <c r="B361" s="26" t="s">
        <v>901</v>
      </c>
      <c r="C361" s="26" t="s">
        <v>940</v>
      </c>
      <c r="D361" s="26" t="s">
        <v>393</v>
      </c>
      <c r="E361" s="26" t="s">
        <v>914</v>
      </c>
      <c r="F361" s="29"/>
    </row>
    <row r="362" spans="1:6" x14ac:dyDescent="0.25">
      <c r="A362" s="27"/>
      <c r="B362" s="26" t="s">
        <v>901</v>
      </c>
      <c r="C362" s="26" t="s">
        <v>940</v>
      </c>
      <c r="D362" s="26" t="s">
        <v>394</v>
      </c>
      <c r="E362" s="26" t="s">
        <v>914</v>
      </c>
      <c r="F362" s="29"/>
    </row>
    <row r="363" spans="1:6" x14ac:dyDescent="0.25">
      <c r="A363" s="27"/>
      <c r="B363" s="26" t="s">
        <v>901</v>
      </c>
      <c r="C363" s="26" t="s">
        <v>940</v>
      </c>
      <c r="D363" s="26" t="s">
        <v>395</v>
      </c>
      <c r="E363" s="26" t="s">
        <v>914</v>
      </c>
      <c r="F363" s="29"/>
    </row>
    <row r="364" spans="1:6" x14ac:dyDescent="0.25">
      <c r="A364" s="27"/>
      <c r="B364" s="26" t="s">
        <v>901</v>
      </c>
      <c r="C364" s="26" t="s">
        <v>940</v>
      </c>
      <c r="D364" s="26" t="s">
        <v>398</v>
      </c>
      <c r="E364" s="26" t="s">
        <v>914</v>
      </c>
      <c r="F364" s="29"/>
    </row>
    <row r="365" spans="1:6" x14ac:dyDescent="0.25">
      <c r="A365" s="27"/>
      <c r="B365" s="26" t="s">
        <v>901</v>
      </c>
      <c r="C365" s="26" t="s">
        <v>940</v>
      </c>
      <c r="D365" s="26" t="s">
        <v>399</v>
      </c>
      <c r="E365" s="26" t="s">
        <v>914</v>
      </c>
      <c r="F365" s="29"/>
    </row>
    <row r="366" spans="1:6" x14ac:dyDescent="0.25">
      <c r="A366" s="27"/>
      <c r="B366" s="26" t="s">
        <v>901</v>
      </c>
      <c r="C366" s="26" t="s">
        <v>940</v>
      </c>
      <c r="D366" s="26" t="s">
        <v>400</v>
      </c>
      <c r="E366" s="26" t="s">
        <v>914</v>
      </c>
      <c r="F366" s="29"/>
    </row>
    <row r="367" spans="1:6" x14ac:dyDescent="0.25">
      <c r="A367" s="27"/>
      <c r="B367" s="26" t="s">
        <v>901</v>
      </c>
      <c r="C367" s="26" t="s">
        <v>940</v>
      </c>
      <c r="D367" s="26" t="s">
        <v>401</v>
      </c>
      <c r="E367" s="26" t="s">
        <v>914</v>
      </c>
      <c r="F367" s="29"/>
    </row>
    <row r="368" spans="1:6" x14ac:dyDescent="0.25">
      <c r="A368" s="27"/>
      <c r="B368" s="26" t="s">
        <v>901</v>
      </c>
      <c r="C368" s="26" t="s">
        <v>940</v>
      </c>
      <c r="D368" s="26" t="s">
        <v>405</v>
      </c>
      <c r="E368" s="26" t="s">
        <v>914</v>
      </c>
      <c r="F368" s="29"/>
    </row>
    <row r="369" spans="1:6" x14ac:dyDescent="0.25">
      <c r="A369" s="27"/>
      <c r="B369" s="26" t="s">
        <v>901</v>
      </c>
      <c r="C369" s="26" t="s">
        <v>940</v>
      </c>
      <c r="D369" s="26" t="s">
        <v>406</v>
      </c>
      <c r="E369" s="26" t="s">
        <v>914</v>
      </c>
      <c r="F369" s="29"/>
    </row>
    <row r="370" spans="1:6" x14ac:dyDescent="0.25">
      <c r="A370" s="27"/>
      <c r="B370" s="26" t="s">
        <v>901</v>
      </c>
      <c r="C370" s="26" t="s">
        <v>940</v>
      </c>
      <c r="D370" s="26" t="s">
        <v>407</v>
      </c>
      <c r="E370" s="26" t="s">
        <v>960</v>
      </c>
      <c r="F370" s="29"/>
    </row>
    <row r="371" spans="1:6" x14ac:dyDescent="0.25">
      <c r="A371" s="27"/>
      <c r="B371" s="26" t="s">
        <v>901</v>
      </c>
      <c r="C371" s="26" t="s">
        <v>940</v>
      </c>
      <c r="D371" s="26" t="s">
        <v>408</v>
      </c>
      <c r="E371" s="26" t="s">
        <v>914</v>
      </c>
      <c r="F371" s="29"/>
    </row>
    <row r="372" spans="1:6" x14ac:dyDescent="0.25">
      <c r="A372" s="27"/>
      <c r="B372" s="26" t="s">
        <v>901</v>
      </c>
      <c r="C372" s="26" t="s">
        <v>940</v>
      </c>
      <c r="D372" s="26" t="s">
        <v>439</v>
      </c>
      <c r="E372" s="26" t="s">
        <v>914</v>
      </c>
      <c r="F372" s="29"/>
    </row>
    <row r="373" spans="1:6" x14ac:dyDescent="0.25">
      <c r="A373" s="27"/>
      <c r="B373" s="26" t="s">
        <v>901</v>
      </c>
      <c r="C373" s="26" t="s">
        <v>940</v>
      </c>
      <c r="D373" s="26" t="s">
        <v>438</v>
      </c>
      <c r="E373" s="26" t="s">
        <v>914</v>
      </c>
      <c r="F373" s="29"/>
    </row>
    <row r="374" spans="1:6" x14ac:dyDescent="0.25">
      <c r="A374" s="27"/>
      <c r="B374" s="26" t="s">
        <v>901</v>
      </c>
      <c r="C374" s="26" t="s">
        <v>940</v>
      </c>
      <c r="D374" s="26" t="s">
        <v>410</v>
      </c>
      <c r="E374" s="26" t="s">
        <v>914</v>
      </c>
      <c r="F374" s="29"/>
    </row>
    <row r="375" spans="1:6" x14ac:dyDescent="0.25">
      <c r="A375" s="27"/>
      <c r="B375" s="26" t="s">
        <v>901</v>
      </c>
      <c r="C375" s="26" t="s">
        <v>940</v>
      </c>
      <c r="D375" s="26" t="s">
        <v>411</v>
      </c>
      <c r="E375" s="26" t="s">
        <v>960</v>
      </c>
      <c r="F375" s="29"/>
    </row>
    <row r="376" spans="1:6" x14ac:dyDescent="0.25">
      <c r="A376" s="27"/>
      <c r="B376" s="26" t="s">
        <v>901</v>
      </c>
      <c r="C376" s="26" t="s">
        <v>940</v>
      </c>
      <c r="D376" s="26" t="s">
        <v>412</v>
      </c>
      <c r="E376" s="26" t="s">
        <v>960</v>
      </c>
      <c r="F376" s="29"/>
    </row>
    <row r="377" spans="1:6" x14ac:dyDescent="0.25">
      <c r="A377" s="27"/>
      <c r="B377" s="26" t="s">
        <v>901</v>
      </c>
      <c r="C377" s="26" t="s">
        <v>940</v>
      </c>
      <c r="D377" s="26" t="s">
        <v>413</v>
      </c>
      <c r="E377" s="26" t="s">
        <v>960</v>
      </c>
      <c r="F377" s="29"/>
    </row>
    <row r="378" spans="1:6" x14ac:dyDescent="0.25">
      <c r="A378" s="27"/>
      <c r="B378" s="26" t="s">
        <v>901</v>
      </c>
      <c r="C378" s="26" t="s">
        <v>940</v>
      </c>
      <c r="D378" s="26" t="s">
        <v>414</v>
      </c>
      <c r="E378" s="26" t="s">
        <v>915</v>
      </c>
      <c r="F378" s="29"/>
    </row>
    <row r="379" spans="1:6" x14ac:dyDescent="0.25">
      <c r="A379" s="27"/>
      <c r="B379" s="26" t="s">
        <v>901</v>
      </c>
      <c r="C379" s="26" t="s">
        <v>940</v>
      </c>
      <c r="D379" s="26" t="s">
        <v>965</v>
      </c>
      <c r="E379" s="26" t="s">
        <v>914</v>
      </c>
      <c r="F379" s="29"/>
    </row>
    <row r="380" spans="1:6" x14ac:dyDescent="0.25">
      <c r="A380" s="27"/>
      <c r="B380" s="26" t="s">
        <v>901</v>
      </c>
      <c r="C380" s="26" t="s">
        <v>940</v>
      </c>
      <c r="D380" s="26" t="s">
        <v>966</v>
      </c>
      <c r="E380" s="26" t="s">
        <v>914</v>
      </c>
      <c r="F380" s="29"/>
    </row>
    <row r="381" spans="1:6" x14ac:dyDescent="0.25">
      <c r="A381" s="27"/>
      <c r="B381" s="26" t="s">
        <v>901</v>
      </c>
      <c r="C381" s="26" t="s">
        <v>940</v>
      </c>
      <c r="D381" s="26" t="s">
        <v>967</v>
      </c>
      <c r="E381" s="26" t="s">
        <v>914</v>
      </c>
      <c r="F381" s="29"/>
    </row>
    <row r="382" spans="1:6" x14ac:dyDescent="0.25">
      <c r="A382" s="27"/>
      <c r="B382" s="26" t="s">
        <v>901</v>
      </c>
      <c r="C382" s="26" t="s">
        <v>940</v>
      </c>
      <c r="D382" s="26" t="s">
        <v>968</v>
      </c>
      <c r="E382" s="26" t="s">
        <v>914</v>
      </c>
      <c r="F382" s="29"/>
    </row>
    <row r="383" spans="1:6" x14ac:dyDescent="0.25">
      <c r="A383" s="27"/>
      <c r="B383" s="26" t="s">
        <v>901</v>
      </c>
      <c r="C383" s="26" t="s">
        <v>940</v>
      </c>
      <c r="D383" s="26" t="s">
        <v>969</v>
      </c>
      <c r="E383" s="26" t="s">
        <v>914</v>
      </c>
      <c r="F383" s="29"/>
    </row>
    <row r="384" spans="1:6" x14ac:dyDescent="0.25">
      <c r="A384" s="27"/>
      <c r="B384" s="26" t="s">
        <v>901</v>
      </c>
      <c r="C384" s="26" t="s">
        <v>940</v>
      </c>
      <c r="D384" s="26" t="s">
        <v>415</v>
      </c>
      <c r="E384" s="26" t="s">
        <v>914</v>
      </c>
      <c r="F384" s="29"/>
    </row>
    <row r="385" spans="1:6" x14ac:dyDescent="0.25">
      <c r="A385" s="27"/>
      <c r="B385" s="26" t="s">
        <v>901</v>
      </c>
      <c r="C385" s="26" t="s">
        <v>940</v>
      </c>
      <c r="D385" s="26" t="s">
        <v>416</v>
      </c>
      <c r="E385" s="26" t="s">
        <v>914</v>
      </c>
      <c r="F385" s="29"/>
    </row>
    <row r="386" spans="1:6" x14ac:dyDescent="0.25">
      <c r="A386" s="27"/>
      <c r="B386" s="26" t="s">
        <v>901</v>
      </c>
      <c r="C386" s="26" t="s">
        <v>940</v>
      </c>
      <c r="D386" s="26" t="s">
        <v>417</v>
      </c>
      <c r="E386" s="26" t="s">
        <v>914</v>
      </c>
      <c r="F386" s="29"/>
    </row>
    <row r="387" spans="1:6" x14ac:dyDescent="0.25">
      <c r="A387" s="27"/>
      <c r="B387" s="26" t="s">
        <v>901</v>
      </c>
      <c r="C387" s="26" t="s">
        <v>940</v>
      </c>
      <c r="D387" s="26" t="s">
        <v>455</v>
      </c>
      <c r="E387" s="26" t="s">
        <v>914</v>
      </c>
      <c r="F387" s="29"/>
    </row>
    <row r="388" spans="1:6" x14ac:dyDescent="0.25">
      <c r="A388" s="27"/>
      <c r="B388" s="26" t="s">
        <v>901</v>
      </c>
      <c r="C388" s="26" t="s">
        <v>940</v>
      </c>
      <c r="D388" s="26" t="s">
        <v>970</v>
      </c>
      <c r="E388" s="26" t="s">
        <v>914</v>
      </c>
      <c r="F388" s="29"/>
    </row>
    <row r="389" spans="1:6" x14ac:dyDescent="0.25">
      <c r="A389" s="27"/>
      <c r="B389" s="26" t="s">
        <v>901</v>
      </c>
      <c r="C389" s="26" t="s">
        <v>940</v>
      </c>
      <c r="D389" s="26" t="s">
        <v>419</v>
      </c>
      <c r="E389" s="26" t="s">
        <v>914</v>
      </c>
      <c r="F389" s="29"/>
    </row>
    <row r="390" spans="1:6" x14ac:dyDescent="0.25">
      <c r="A390" s="27"/>
      <c r="B390" s="26" t="s">
        <v>901</v>
      </c>
      <c r="C390" s="26" t="s">
        <v>940</v>
      </c>
      <c r="D390" s="26" t="s">
        <v>367</v>
      </c>
      <c r="E390" s="26" t="s">
        <v>914</v>
      </c>
      <c r="F390" s="29"/>
    </row>
    <row r="391" spans="1:6" x14ac:dyDescent="0.25">
      <c r="A391" s="27"/>
      <c r="B391" s="26" t="s">
        <v>901</v>
      </c>
      <c r="C391" s="26" t="s">
        <v>940</v>
      </c>
      <c r="D391" s="26" t="s">
        <v>425</v>
      </c>
      <c r="E391" s="26" t="s">
        <v>914</v>
      </c>
      <c r="F391" s="29"/>
    </row>
    <row r="392" spans="1:6" x14ac:dyDescent="0.25">
      <c r="A392" s="27"/>
      <c r="B392" s="26" t="s">
        <v>901</v>
      </c>
      <c r="C392" s="26" t="s">
        <v>940</v>
      </c>
      <c r="D392" s="26" t="s">
        <v>424</v>
      </c>
      <c r="E392" s="26" t="s">
        <v>914</v>
      </c>
      <c r="F392" s="29"/>
    </row>
    <row r="393" spans="1:6" x14ac:dyDescent="0.25">
      <c r="A393" s="27"/>
      <c r="B393" s="26" t="s">
        <v>901</v>
      </c>
      <c r="C393" s="26" t="s">
        <v>940</v>
      </c>
      <c r="D393" s="26" t="s">
        <v>426</v>
      </c>
      <c r="E393" s="26" t="s">
        <v>914</v>
      </c>
      <c r="F393" s="29"/>
    </row>
    <row r="394" spans="1:6" x14ac:dyDescent="0.25">
      <c r="A394" s="27"/>
      <c r="B394" s="26" t="s">
        <v>901</v>
      </c>
      <c r="C394" s="26" t="s">
        <v>940</v>
      </c>
      <c r="D394" s="26" t="s">
        <v>427</v>
      </c>
      <c r="E394" s="26" t="s">
        <v>914</v>
      </c>
      <c r="F394" s="29"/>
    </row>
    <row r="395" spans="1:6" x14ac:dyDescent="0.25">
      <c r="A395" s="27"/>
      <c r="B395" s="26" t="s">
        <v>901</v>
      </c>
      <c r="C395" s="26" t="s">
        <v>940</v>
      </c>
      <c r="D395" s="26" t="s">
        <v>428</v>
      </c>
      <c r="E395" s="26" t="s">
        <v>914</v>
      </c>
      <c r="F395" s="29"/>
    </row>
    <row r="396" spans="1:6" x14ac:dyDescent="0.25">
      <c r="A396" s="27"/>
      <c r="B396" s="26" t="s">
        <v>901</v>
      </c>
      <c r="C396" s="26" t="s">
        <v>940</v>
      </c>
      <c r="D396" s="26" t="s">
        <v>457</v>
      </c>
      <c r="E396" s="26" t="s">
        <v>914</v>
      </c>
      <c r="F396" s="29"/>
    </row>
    <row r="397" spans="1:6" x14ac:dyDescent="0.25">
      <c r="A397" s="27"/>
      <c r="B397" s="26" t="s">
        <v>901</v>
      </c>
      <c r="C397" s="26" t="s">
        <v>940</v>
      </c>
      <c r="D397" s="26" t="s">
        <v>429</v>
      </c>
      <c r="E397" s="26" t="s">
        <v>914</v>
      </c>
      <c r="F397" s="29"/>
    </row>
    <row r="398" spans="1:6" x14ac:dyDescent="0.25">
      <c r="A398" s="27"/>
      <c r="B398" s="26" t="s">
        <v>901</v>
      </c>
      <c r="C398" s="26" t="s">
        <v>940</v>
      </c>
      <c r="D398" s="26" t="s">
        <v>430</v>
      </c>
      <c r="E398" s="26" t="s">
        <v>914</v>
      </c>
      <c r="F398" s="29"/>
    </row>
    <row r="399" spans="1:6" x14ac:dyDescent="0.25">
      <c r="A399" s="27"/>
      <c r="B399" s="26" t="s">
        <v>901</v>
      </c>
      <c r="C399" s="26" t="s">
        <v>940</v>
      </c>
      <c r="D399" s="26" t="s">
        <v>431</v>
      </c>
      <c r="E399" s="26" t="s">
        <v>914</v>
      </c>
      <c r="F399" s="29"/>
    </row>
    <row r="400" spans="1:6" x14ac:dyDescent="0.25">
      <c r="A400" s="27"/>
      <c r="B400" s="26" t="s">
        <v>901</v>
      </c>
      <c r="C400" s="26" t="s">
        <v>940</v>
      </c>
      <c r="D400" s="26" t="s">
        <v>450</v>
      </c>
      <c r="E400" s="26" t="s">
        <v>914</v>
      </c>
      <c r="F400" s="29"/>
    </row>
    <row r="401" spans="1:6" x14ac:dyDescent="0.25">
      <c r="A401" s="27"/>
      <c r="B401" s="26" t="s">
        <v>901</v>
      </c>
      <c r="C401" s="26" t="s">
        <v>940</v>
      </c>
      <c r="D401" s="26" t="s">
        <v>454</v>
      </c>
      <c r="E401" s="26" t="s">
        <v>914</v>
      </c>
      <c r="F401" s="29"/>
    </row>
    <row r="402" spans="1:6" x14ac:dyDescent="0.25">
      <c r="A402" s="27"/>
      <c r="B402" s="26" t="s">
        <v>901</v>
      </c>
      <c r="C402" s="26" t="s">
        <v>940</v>
      </c>
      <c r="D402" s="26" t="s">
        <v>453</v>
      </c>
      <c r="E402" s="26" t="s">
        <v>914</v>
      </c>
      <c r="F402" s="29"/>
    </row>
    <row r="403" spans="1:6" x14ac:dyDescent="0.25">
      <c r="A403" s="27"/>
      <c r="B403" s="26" t="s">
        <v>901</v>
      </c>
      <c r="C403" s="26" t="s">
        <v>940</v>
      </c>
      <c r="D403" s="26" t="s">
        <v>432</v>
      </c>
      <c r="E403" s="26" t="s">
        <v>914</v>
      </c>
      <c r="F403" s="29"/>
    </row>
    <row r="404" spans="1:6" x14ac:dyDescent="0.25">
      <c r="A404" s="27"/>
      <c r="B404" s="26" t="s">
        <v>901</v>
      </c>
      <c r="C404" s="26" t="s">
        <v>940</v>
      </c>
      <c r="D404" s="26" t="s">
        <v>433</v>
      </c>
      <c r="E404" s="26" t="s">
        <v>914</v>
      </c>
      <c r="F404" s="29"/>
    </row>
    <row r="405" spans="1:6" x14ac:dyDescent="0.25">
      <c r="A405" s="27"/>
      <c r="B405" s="26" t="s">
        <v>901</v>
      </c>
      <c r="C405" s="26" t="s">
        <v>940</v>
      </c>
      <c r="D405" s="26" t="s">
        <v>447</v>
      </c>
      <c r="E405" s="26" t="s">
        <v>914</v>
      </c>
      <c r="F405" s="29"/>
    </row>
    <row r="406" spans="1:6" x14ac:dyDescent="0.25">
      <c r="A406" s="27"/>
      <c r="B406" s="26" t="s">
        <v>901</v>
      </c>
      <c r="C406" s="26" t="s">
        <v>940</v>
      </c>
      <c r="D406" s="26" t="s">
        <v>434</v>
      </c>
      <c r="E406" s="26" t="s">
        <v>914</v>
      </c>
      <c r="F406" s="29"/>
    </row>
    <row r="407" spans="1:6" x14ac:dyDescent="0.25">
      <c r="A407" s="27"/>
      <c r="B407" s="26" t="s">
        <v>901</v>
      </c>
      <c r="C407" s="26" t="s">
        <v>940</v>
      </c>
      <c r="D407" s="26" t="s">
        <v>971</v>
      </c>
      <c r="E407" s="26" t="s">
        <v>914</v>
      </c>
      <c r="F407" s="29"/>
    </row>
    <row r="408" spans="1:6" x14ac:dyDescent="0.25">
      <c r="A408" s="27"/>
      <c r="B408" s="26" t="s">
        <v>901</v>
      </c>
      <c r="C408" s="26" t="s">
        <v>940</v>
      </c>
      <c r="D408" s="26" t="s">
        <v>972</v>
      </c>
      <c r="E408" s="26" t="s">
        <v>914</v>
      </c>
      <c r="F408" s="29"/>
    </row>
    <row r="409" spans="1:6" x14ac:dyDescent="0.25">
      <c r="A409" s="27"/>
      <c r="B409" s="26" t="s">
        <v>901</v>
      </c>
      <c r="C409" s="26" t="s">
        <v>940</v>
      </c>
      <c r="D409" s="26" t="s">
        <v>435</v>
      </c>
      <c r="E409" s="26" t="s">
        <v>914</v>
      </c>
      <c r="F409" s="29"/>
    </row>
    <row r="410" spans="1:6" x14ac:dyDescent="0.25">
      <c r="A410" s="27"/>
      <c r="B410" s="26" t="s">
        <v>901</v>
      </c>
      <c r="C410" s="26" t="s">
        <v>940</v>
      </c>
      <c r="D410" s="26" t="s">
        <v>436</v>
      </c>
      <c r="E410" s="26" t="s">
        <v>914</v>
      </c>
      <c r="F410" s="29"/>
    </row>
    <row r="411" spans="1:6" x14ac:dyDescent="0.25">
      <c r="A411" s="27"/>
      <c r="B411" s="26" t="s">
        <v>901</v>
      </c>
      <c r="C411" s="26" t="s">
        <v>940</v>
      </c>
      <c r="D411" s="26" t="s">
        <v>437</v>
      </c>
      <c r="E411" s="26" t="s">
        <v>914</v>
      </c>
      <c r="F411" s="29"/>
    </row>
    <row r="412" spans="1:6" x14ac:dyDescent="0.25">
      <c r="A412" s="27"/>
      <c r="B412" s="26" t="s">
        <v>901</v>
      </c>
      <c r="C412" s="26" t="s">
        <v>940</v>
      </c>
      <c r="D412" s="26" t="s">
        <v>448</v>
      </c>
      <c r="E412" s="26" t="s">
        <v>914</v>
      </c>
      <c r="F412" s="29"/>
    </row>
    <row r="413" spans="1:6" x14ac:dyDescent="0.25">
      <c r="A413" s="27"/>
      <c r="B413" s="26" t="s">
        <v>901</v>
      </c>
      <c r="C413" s="26" t="s">
        <v>932</v>
      </c>
      <c r="D413" s="26" t="s">
        <v>396</v>
      </c>
      <c r="E413" s="26" t="s">
        <v>914</v>
      </c>
      <c r="F413" s="29"/>
    </row>
    <row r="414" spans="1:6" x14ac:dyDescent="0.25">
      <c r="A414" s="27"/>
      <c r="B414" s="26" t="s">
        <v>901</v>
      </c>
      <c r="C414" s="26" t="s">
        <v>932</v>
      </c>
      <c r="D414" s="26" t="s">
        <v>397</v>
      </c>
      <c r="E414" s="26" t="s">
        <v>914</v>
      </c>
      <c r="F414" s="29"/>
    </row>
    <row r="415" spans="1:6" x14ac:dyDescent="0.25">
      <c r="A415" s="27"/>
      <c r="B415" s="26" t="s">
        <v>901</v>
      </c>
      <c r="C415" s="26" t="s">
        <v>932</v>
      </c>
      <c r="D415" s="26" t="s">
        <v>445</v>
      </c>
      <c r="E415" s="26" t="s">
        <v>914</v>
      </c>
      <c r="F415" s="29"/>
    </row>
    <row r="416" spans="1:6" x14ac:dyDescent="0.25">
      <c r="A416" s="27"/>
      <c r="B416" s="26" t="s">
        <v>901</v>
      </c>
      <c r="C416" s="26" t="s">
        <v>932</v>
      </c>
      <c r="D416" s="26" t="s">
        <v>409</v>
      </c>
      <c r="E416" s="26" t="s">
        <v>914</v>
      </c>
      <c r="F416" s="29"/>
    </row>
    <row r="417" spans="1:6" x14ac:dyDescent="0.25">
      <c r="A417" s="27"/>
      <c r="B417" s="26" t="s">
        <v>901</v>
      </c>
      <c r="C417" s="26" t="s">
        <v>932</v>
      </c>
      <c r="D417" s="26" t="s">
        <v>421</v>
      </c>
      <c r="E417" s="26" t="s">
        <v>914</v>
      </c>
      <c r="F417" s="29"/>
    </row>
    <row r="418" spans="1:6" x14ac:dyDescent="0.25">
      <c r="A418" s="27"/>
      <c r="B418" s="26" t="s">
        <v>903</v>
      </c>
      <c r="C418" s="26" t="s">
        <v>917</v>
      </c>
      <c r="D418" s="26" t="s">
        <v>787</v>
      </c>
      <c r="E418" s="26" t="s">
        <v>914</v>
      </c>
      <c r="F418" s="29"/>
    </row>
    <row r="419" spans="1:6" x14ac:dyDescent="0.25">
      <c r="A419" s="27"/>
      <c r="B419" s="26" t="s">
        <v>903</v>
      </c>
      <c r="C419" s="26" t="s">
        <v>917</v>
      </c>
      <c r="D419" s="26" t="s">
        <v>823</v>
      </c>
      <c r="E419" s="26" t="s">
        <v>914</v>
      </c>
      <c r="F419" s="29"/>
    </row>
    <row r="420" spans="1:6" x14ac:dyDescent="0.25">
      <c r="A420" s="27"/>
      <c r="B420" s="26" t="s">
        <v>903</v>
      </c>
      <c r="C420" s="26" t="s">
        <v>917</v>
      </c>
      <c r="D420" s="26" t="s">
        <v>788</v>
      </c>
      <c r="E420" s="26" t="s">
        <v>914</v>
      </c>
      <c r="F420" s="29"/>
    </row>
    <row r="421" spans="1:6" x14ac:dyDescent="0.25">
      <c r="A421" s="27"/>
      <c r="B421" s="26" t="s">
        <v>903</v>
      </c>
      <c r="C421" s="26" t="s">
        <v>964</v>
      </c>
      <c r="D421" s="26" t="s">
        <v>822</v>
      </c>
      <c r="E421" s="26" t="s">
        <v>914</v>
      </c>
      <c r="F421" s="29"/>
    </row>
    <row r="422" spans="1:6" x14ac:dyDescent="0.25">
      <c r="A422" s="27"/>
      <c r="B422" s="26" t="s">
        <v>903</v>
      </c>
      <c r="C422" s="26" t="s">
        <v>964</v>
      </c>
      <c r="D422" s="26" t="s">
        <v>739</v>
      </c>
      <c r="E422" s="26" t="s">
        <v>914</v>
      </c>
      <c r="F422" s="29"/>
    </row>
    <row r="423" spans="1:6" x14ac:dyDescent="0.25">
      <c r="A423" s="27"/>
      <c r="B423" s="26" t="s">
        <v>903</v>
      </c>
      <c r="C423" s="26" t="s">
        <v>964</v>
      </c>
      <c r="D423" s="26" t="s">
        <v>740</v>
      </c>
      <c r="E423" s="26" t="s">
        <v>914</v>
      </c>
      <c r="F423" s="29"/>
    </row>
    <row r="424" spans="1:6" x14ac:dyDescent="0.25">
      <c r="A424" s="27"/>
      <c r="B424" s="26" t="s">
        <v>903</v>
      </c>
      <c r="C424" s="26" t="s">
        <v>964</v>
      </c>
      <c r="D424" s="26" t="s">
        <v>741</v>
      </c>
      <c r="E424" s="26" t="s">
        <v>914</v>
      </c>
      <c r="F424" s="29"/>
    </row>
    <row r="425" spans="1:6" x14ac:dyDescent="0.25">
      <c r="A425" s="27"/>
      <c r="B425" s="26" t="s">
        <v>903</v>
      </c>
      <c r="C425" s="26" t="s">
        <v>964</v>
      </c>
      <c r="D425" s="26" t="s">
        <v>818</v>
      </c>
      <c r="E425" s="26" t="s">
        <v>914</v>
      </c>
      <c r="F425" s="29"/>
    </row>
    <row r="426" spans="1:6" x14ac:dyDescent="0.25">
      <c r="A426" s="27"/>
      <c r="B426" s="26" t="s">
        <v>903</v>
      </c>
      <c r="C426" s="26" t="s">
        <v>964</v>
      </c>
      <c r="D426" s="26" t="s">
        <v>820</v>
      </c>
      <c r="E426" s="26" t="s">
        <v>914</v>
      </c>
      <c r="F426" s="29"/>
    </row>
    <row r="427" spans="1:6" x14ac:dyDescent="0.25">
      <c r="A427" s="27"/>
      <c r="B427" s="26" t="s">
        <v>903</v>
      </c>
      <c r="C427" s="26" t="s">
        <v>964</v>
      </c>
      <c r="D427" s="26" t="s">
        <v>742</v>
      </c>
      <c r="E427" s="26" t="s">
        <v>941</v>
      </c>
      <c r="F427" s="29"/>
    </row>
    <row r="428" spans="1:6" x14ac:dyDescent="0.25">
      <c r="A428" s="27"/>
      <c r="B428" s="26" t="s">
        <v>903</v>
      </c>
      <c r="C428" s="26" t="s">
        <v>964</v>
      </c>
      <c r="D428" s="26" t="s">
        <v>743</v>
      </c>
      <c r="E428" s="26" t="s">
        <v>941</v>
      </c>
      <c r="F428" s="29"/>
    </row>
    <row r="429" spans="1:6" x14ac:dyDescent="0.25">
      <c r="A429" s="27"/>
      <c r="B429" s="26" t="s">
        <v>903</v>
      </c>
      <c r="C429" s="26" t="s">
        <v>964</v>
      </c>
      <c r="D429" s="26" t="s">
        <v>744</v>
      </c>
      <c r="E429" s="26" t="s">
        <v>941</v>
      </c>
      <c r="F429" s="29"/>
    </row>
    <row r="430" spans="1:6" x14ac:dyDescent="0.25">
      <c r="A430" s="27"/>
      <c r="B430" s="26" t="s">
        <v>903</v>
      </c>
      <c r="C430" s="26" t="s">
        <v>964</v>
      </c>
      <c r="D430" s="26" t="s">
        <v>745</v>
      </c>
      <c r="E430" s="26" t="s">
        <v>941</v>
      </c>
      <c r="F430" s="29"/>
    </row>
    <row r="431" spans="1:6" x14ac:dyDescent="0.25">
      <c r="A431" s="27"/>
      <c r="B431" s="26" t="s">
        <v>903</v>
      </c>
      <c r="C431" s="26" t="s">
        <v>964</v>
      </c>
      <c r="D431" s="26" t="s">
        <v>821</v>
      </c>
      <c r="E431" s="26" t="s">
        <v>914</v>
      </c>
      <c r="F431" s="29"/>
    </row>
    <row r="432" spans="1:6" x14ac:dyDescent="0.25">
      <c r="A432" s="27"/>
      <c r="B432" s="26" t="s">
        <v>903</v>
      </c>
      <c r="C432" s="26" t="s">
        <v>973</v>
      </c>
      <c r="D432" s="26" t="s">
        <v>763</v>
      </c>
      <c r="E432" s="26" t="s">
        <v>938</v>
      </c>
      <c r="F432" s="29"/>
    </row>
    <row r="433" spans="1:6" x14ac:dyDescent="0.25">
      <c r="A433" s="27"/>
      <c r="B433" s="26" t="s">
        <v>903</v>
      </c>
      <c r="C433" s="26" t="s">
        <v>973</v>
      </c>
      <c r="D433" s="26" t="s">
        <v>790</v>
      </c>
      <c r="E433" s="26" t="s">
        <v>923</v>
      </c>
      <c r="F433" s="29"/>
    </row>
    <row r="434" spans="1:6" x14ac:dyDescent="0.25">
      <c r="A434" s="27"/>
      <c r="B434" s="26" t="s">
        <v>903</v>
      </c>
      <c r="C434" s="26" t="s">
        <v>974</v>
      </c>
      <c r="D434" s="26" t="s">
        <v>771</v>
      </c>
      <c r="E434" s="26" t="s">
        <v>938</v>
      </c>
      <c r="F434" s="29"/>
    </row>
    <row r="435" spans="1:6" x14ac:dyDescent="0.25">
      <c r="A435" s="27"/>
      <c r="B435" s="26" t="s">
        <v>903</v>
      </c>
      <c r="C435" s="26" t="s">
        <v>975</v>
      </c>
      <c r="D435" s="26" t="s">
        <v>748</v>
      </c>
      <c r="E435" s="26" t="s">
        <v>938</v>
      </c>
      <c r="F435" s="29"/>
    </row>
    <row r="436" spans="1:6" x14ac:dyDescent="0.25">
      <c r="A436" s="27"/>
      <c r="B436" s="26" t="s">
        <v>903</v>
      </c>
      <c r="C436" s="26" t="s">
        <v>975</v>
      </c>
      <c r="D436" s="26" t="s">
        <v>749</v>
      </c>
      <c r="E436" s="26" t="s">
        <v>938</v>
      </c>
      <c r="F436" s="29"/>
    </row>
    <row r="437" spans="1:6" x14ac:dyDescent="0.25">
      <c r="A437" s="27"/>
      <c r="B437" s="26" t="s">
        <v>903</v>
      </c>
      <c r="C437" s="26" t="s">
        <v>975</v>
      </c>
      <c r="D437" s="26" t="s">
        <v>750</v>
      </c>
      <c r="E437" s="26" t="s">
        <v>938</v>
      </c>
      <c r="F437" s="29"/>
    </row>
    <row r="438" spans="1:6" x14ac:dyDescent="0.25">
      <c r="A438" s="27"/>
      <c r="B438" s="26" t="s">
        <v>903</v>
      </c>
      <c r="C438" s="26" t="s">
        <v>975</v>
      </c>
      <c r="D438" s="26" t="s">
        <v>751</v>
      </c>
      <c r="E438" s="26" t="s">
        <v>938</v>
      </c>
      <c r="F438" s="29"/>
    </row>
    <row r="439" spans="1:6" x14ac:dyDescent="0.25">
      <c r="A439" s="27"/>
      <c r="B439" s="26" t="s">
        <v>903</v>
      </c>
      <c r="C439" s="26" t="s">
        <v>975</v>
      </c>
      <c r="D439" s="26" t="s">
        <v>752</v>
      </c>
      <c r="E439" s="26" t="s">
        <v>938</v>
      </c>
      <c r="F439" s="29"/>
    </row>
    <row r="440" spans="1:6" x14ac:dyDescent="0.25">
      <c r="A440" s="27"/>
      <c r="B440" s="26" t="s">
        <v>903</v>
      </c>
      <c r="C440" s="26" t="s">
        <v>975</v>
      </c>
      <c r="D440" s="26" t="s">
        <v>756</v>
      </c>
      <c r="E440" s="26" t="s">
        <v>938</v>
      </c>
      <c r="F440" s="29"/>
    </row>
    <row r="441" spans="1:6" x14ac:dyDescent="0.25">
      <c r="A441" s="27"/>
      <c r="B441" s="26" t="s">
        <v>903</v>
      </c>
      <c r="C441" s="26" t="s">
        <v>975</v>
      </c>
      <c r="D441" s="26" t="s">
        <v>757</v>
      </c>
      <c r="E441" s="26" t="s">
        <v>938</v>
      </c>
      <c r="F441" s="29"/>
    </row>
    <row r="442" spans="1:6" x14ac:dyDescent="0.25">
      <c r="A442" s="27"/>
      <c r="B442" s="26" t="s">
        <v>903</v>
      </c>
      <c r="C442" s="26" t="s">
        <v>975</v>
      </c>
      <c r="D442" s="26" t="s">
        <v>778</v>
      </c>
      <c r="E442" s="26" t="s">
        <v>976</v>
      </c>
      <c r="F442" s="29"/>
    </row>
    <row r="443" spans="1:6" x14ac:dyDescent="0.25">
      <c r="A443" s="27"/>
      <c r="B443" s="26" t="s">
        <v>903</v>
      </c>
      <c r="C443" s="26" t="s">
        <v>975</v>
      </c>
      <c r="D443" s="26" t="s">
        <v>781</v>
      </c>
      <c r="E443" s="26" t="s">
        <v>938</v>
      </c>
      <c r="F443" s="29"/>
    </row>
    <row r="444" spans="1:6" x14ac:dyDescent="0.25">
      <c r="A444" s="27"/>
      <c r="B444" s="26" t="s">
        <v>903</v>
      </c>
      <c r="C444" s="26" t="s">
        <v>975</v>
      </c>
      <c r="D444" s="26" t="s">
        <v>782</v>
      </c>
      <c r="E444" s="26" t="s">
        <v>938</v>
      </c>
      <c r="F444" s="29"/>
    </row>
    <row r="445" spans="1:6" x14ac:dyDescent="0.25">
      <c r="A445" s="27"/>
      <c r="B445" s="26" t="s">
        <v>903</v>
      </c>
      <c r="C445" s="26" t="s">
        <v>975</v>
      </c>
      <c r="D445" s="26" t="s">
        <v>783</v>
      </c>
      <c r="E445" s="26" t="s">
        <v>938</v>
      </c>
      <c r="F445" s="29"/>
    </row>
    <row r="446" spans="1:6" x14ac:dyDescent="0.25">
      <c r="A446" s="27"/>
      <c r="B446" s="26" t="s">
        <v>903</v>
      </c>
      <c r="C446" s="26" t="s">
        <v>975</v>
      </c>
      <c r="D446" s="26" t="s">
        <v>786</v>
      </c>
      <c r="E446" s="26" t="s">
        <v>923</v>
      </c>
      <c r="F446" s="29"/>
    </row>
    <row r="447" spans="1:6" x14ac:dyDescent="0.25">
      <c r="A447" s="27"/>
      <c r="B447" s="26" t="s">
        <v>903</v>
      </c>
      <c r="C447" s="26" t="s">
        <v>975</v>
      </c>
      <c r="D447" s="26" t="s">
        <v>819</v>
      </c>
      <c r="E447" s="26" t="s">
        <v>914</v>
      </c>
      <c r="F447" s="29"/>
    </row>
    <row r="448" spans="1:6" x14ac:dyDescent="0.25">
      <c r="A448" s="27"/>
      <c r="B448" s="26" t="s">
        <v>903</v>
      </c>
      <c r="C448" s="26" t="s">
        <v>975</v>
      </c>
      <c r="D448" s="26" t="s">
        <v>799</v>
      </c>
      <c r="E448" s="26" t="s">
        <v>938</v>
      </c>
      <c r="F448" s="29"/>
    </row>
    <row r="449" spans="1:6" x14ac:dyDescent="0.25">
      <c r="A449" s="27"/>
      <c r="B449" s="26" t="s">
        <v>903</v>
      </c>
      <c r="C449" s="26" t="s">
        <v>975</v>
      </c>
      <c r="D449" s="26" t="s">
        <v>800</v>
      </c>
      <c r="E449" s="26" t="s">
        <v>938</v>
      </c>
      <c r="F449" s="29"/>
    </row>
    <row r="450" spans="1:6" x14ac:dyDescent="0.25">
      <c r="A450" s="27"/>
      <c r="B450" s="26" t="s">
        <v>903</v>
      </c>
      <c r="C450" s="26" t="s">
        <v>975</v>
      </c>
      <c r="D450" s="26" t="s">
        <v>801</v>
      </c>
      <c r="E450" s="26" t="s">
        <v>938</v>
      </c>
      <c r="F450" s="29"/>
    </row>
    <row r="451" spans="1:6" x14ac:dyDescent="0.25">
      <c r="A451" s="27"/>
      <c r="B451" s="26" t="s">
        <v>903</v>
      </c>
      <c r="C451" s="26" t="s">
        <v>975</v>
      </c>
      <c r="D451" s="26" t="s">
        <v>802</v>
      </c>
      <c r="E451" s="26" t="s">
        <v>938</v>
      </c>
      <c r="F451" s="29"/>
    </row>
    <row r="452" spans="1:6" x14ac:dyDescent="0.25">
      <c r="A452" s="27"/>
      <c r="B452" s="26" t="s">
        <v>903</v>
      </c>
      <c r="C452" s="26" t="s">
        <v>975</v>
      </c>
      <c r="D452" s="26" t="s">
        <v>803</v>
      </c>
      <c r="E452" s="26" t="s">
        <v>938</v>
      </c>
      <c r="F452" s="29"/>
    </row>
    <row r="453" spans="1:6" x14ac:dyDescent="0.25">
      <c r="A453" s="27"/>
      <c r="B453" s="26" t="s">
        <v>903</v>
      </c>
      <c r="C453" s="26" t="s">
        <v>975</v>
      </c>
      <c r="D453" s="26" t="s">
        <v>804</v>
      </c>
      <c r="E453" s="26" t="s">
        <v>938</v>
      </c>
      <c r="F453" s="29"/>
    </row>
    <row r="454" spans="1:6" x14ac:dyDescent="0.25">
      <c r="A454" s="27"/>
      <c r="B454" s="26" t="s">
        <v>903</v>
      </c>
      <c r="C454" s="26" t="s">
        <v>975</v>
      </c>
      <c r="D454" s="26" t="s">
        <v>805</v>
      </c>
      <c r="E454" s="26" t="s">
        <v>938</v>
      </c>
      <c r="F454" s="29"/>
    </row>
    <row r="455" spans="1:6" x14ac:dyDescent="0.25">
      <c r="A455" s="27"/>
      <c r="B455" s="26" t="s">
        <v>903</v>
      </c>
      <c r="C455" s="26" t="s">
        <v>975</v>
      </c>
      <c r="D455" s="26" t="s">
        <v>806</v>
      </c>
      <c r="E455" s="26" t="s">
        <v>938</v>
      </c>
      <c r="F455" s="29"/>
    </row>
    <row r="456" spans="1:6" x14ac:dyDescent="0.25">
      <c r="A456" s="27"/>
      <c r="B456" s="26" t="s">
        <v>903</v>
      </c>
      <c r="C456" s="26" t="s">
        <v>975</v>
      </c>
      <c r="D456" s="26" t="s">
        <v>807</v>
      </c>
      <c r="E456" s="26" t="s">
        <v>938</v>
      </c>
      <c r="F456" s="29"/>
    </row>
    <row r="457" spans="1:6" x14ac:dyDescent="0.25">
      <c r="A457" s="27"/>
      <c r="B457" s="26" t="s">
        <v>903</v>
      </c>
      <c r="C457" s="26" t="s">
        <v>975</v>
      </c>
      <c r="D457" s="26" t="s">
        <v>808</v>
      </c>
      <c r="E457" s="26" t="s">
        <v>938</v>
      </c>
      <c r="F457" s="29"/>
    </row>
    <row r="458" spans="1:6" x14ac:dyDescent="0.25">
      <c r="A458" s="27"/>
      <c r="B458" s="26" t="s">
        <v>903</v>
      </c>
      <c r="C458" s="26" t="s">
        <v>975</v>
      </c>
      <c r="D458" s="26" t="s">
        <v>809</v>
      </c>
      <c r="E458" s="26" t="s">
        <v>938</v>
      </c>
      <c r="F458" s="29"/>
    </row>
    <row r="459" spans="1:6" x14ac:dyDescent="0.25">
      <c r="A459" s="27"/>
      <c r="B459" s="26" t="s">
        <v>903</v>
      </c>
      <c r="C459" s="26" t="s">
        <v>975</v>
      </c>
      <c r="D459" s="26" t="s">
        <v>810</v>
      </c>
      <c r="E459" s="26" t="s">
        <v>938</v>
      </c>
      <c r="F459" s="29"/>
    </row>
    <row r="460" spans="1:6" x14ac:dyDescent="0.25">
      <c r="A460" s="27"/>
      <c r="B460" s="26" t="s">
        <v>903</v>
      </c>
      <c r="C460" s="26" t="s">
        <v>975</v>
      </c>
      <c r="D460" s="26" t="s">
        <v>811</v>
      </c>
      <c r="E460" s="26" t="s">
        <v>938</v>
      </c>
      <c r="F460" s="29"/>
    </row>
    <row r="461" spans="1:6" x14ac:dyDescent="0.25">
      <c r="A461" s="27"/>
      <c r="B461" s="26" t="s">
        <v>903</v>
      </c>
      <c r="C461" s="26" t="s">
        <v>975</v>
      </c>
      <c r="D461" s="26" t="s">
        <v>812</v>
      </c>
      <c r="E461" s="26" t="s">
        <v>938</v>
      </c>
      <c r="F461" s="29"/>
    </row>
    <row r="462" spans="1:6" x14ac:dyDescent="0.25">
      <c r="A462" s="27"/>
      <c r="B462" s="26" t="s">
        <v>903</v>
      </c>
      <c r="C462" s="26" t="s">
        <v>975</v>
      </c>
      <c r="D462" s="26" t="s">
        <v>813</v>
      </c>
      <c r="E462" s="26" t="s">
        <v>938</v>
      </c>
      <c r="F462" s="29"/>
    </row>
    <row r="463" spans="1:6" x14ac:dyDescent="0.25">
      <c r="A463" s="27"/>
      <c r="B463" s="26" t="s">
        <v>903</v>
      </c>
      <c r="C463" s="26" t="s">
        <v>975</v>
      </c>
      <c r="D463" s="26" t="s">
        <v>814</v>
      </c>
      <c r="E463" s="26" t="s">
        <v>938</v>
      </c>
      <c r="F463" s="29"/>
    </row>
    <row r="464" spans="1:6" x14ac:dyDescent="0.25">
      <c r="A464" s="27"/>
      <c r="B464" s="26" t="s">
        <v>903</v>
      </c>
      <c r="C464" s="26" t="s">
        <v>975</v>
      </c>
      <c r="D464" s="26" t="s">
        <v>815</v>
      </c>
      <c r="E464" s="26" t="s">
        <v>938</v>
      </c>
      <c r="F464" s="29"/>
    </row>
    <row r="465" spans="1:6" x14ac:dyDescent="0.25">
      <c r="A465" s="27"/>
      <c r="B465" s="26" t="s">
        <v>903</v>
      </c>
      <c r="C465" s="26" t="s">
        <v>975</v>
      </c>
      <c r="D465" s="26" t="s">
        <v>816</v>
      </c>
      <c r="E465" s="26" t="s">
        <v>938</v>
      </c>
      <c r="F465" s="29"/>
    </row>
    <row r="466" spans="1:6" x14ac:dyDescent="0.25">
      <c r="A466" s="27"/>
      <c r="B466" s="26" t="s">
        <v>903</v>
      </c>
      <c r="C466" s="26" t="s">
        <v>975</v>
      </c>
      <c r="D466" s="26" t="s">
        <v>817</v>
      </c>
      <c r="E466" s="26" t="s">
        <v>938</v>
      </c>
      <c r="F466" s="29"/>
    </row>
    <row r="467" spans="1:6" x14ac:dyDescent="0.25">
      <c r="A467" s="27"/>
      <c r="B467" s="26" t="s">
        <v>903</v>
      </c>
      <c r="C467" s="26" t="s">
        <v>977</v>
      </c>
      <c r="D467" s="26" t="s">
        <v>758</v>
      </c>
      <c r="E467" s="26" t="s">
        <v>938</v>
      </c>
      <c r="F467" s="29"/>
    </row>
    <row r="468" spans="1:6" x14ac:dyDescent="0.25">
      <c r="A468" s="27"/>
      <c r="B468" s="26" t="s">
        <v>903</v>
      </c>
      <c r="C468" s="26" t="s">
        <v>977</v>
      </c>
      <c r="D468" s="26" t="s">
        <v>761</v>
      </c>
      <c r="E468" s="26" t="s">
        <v>938</v>
      </c>
      <c r="F468" s="29"/>
    </row>
    <row r="469" spans="1:6" x14ac:dyDescent="0.25">
      <c r="A469" s="27"/>
      <c r="B469" s="26" t="s">
        <v>903</v>
      </c>
      <c r="C469" s="26" t="s">
        <v>977</v>
      </c>
      <c r="D469" s="26" t="s">
        <v>978</v>
      </c>
      <c r="E469" s="26" t="s">
        <v>914</v>
      </c>
      <c r="F469" s="29"/>
    </row>
    <row r="470" spans="1:6" x14ac:dyDescent="0.25">
      <c r="A470" s="27"/>
      <c r="B470" s="26" t="s">
        <v>903</v>
      </c>
      <c r="C470" s="26" t="s">
        <v>977</v>
      </c>
      <c r="D470" s="26" t="s">
        <v>762</v>
      </c>
      <c r="E470" s="26" t="s">
        <v>923</v>
      </c>
      <c r="F470" s="29"/>
    </row>
    <row r="471" spans="1:6" x14ac:dyDescent="0.25">
      <c r="A471" s="27"/>
      <c r="B471" s="26" t="s">
        <v>903</v>
      </c>
      <c r="C471" s="26" t="s">
        <v>977</v>
      </c>
      <c r="D471" s="26" t="s">
        <v>764</v>
      </c>
      <c r="E471" s="26" t="s">
        <v>923</v>
      </c>
      <c r="F471" s="29"/>
    </row>
    <row r="472" spans="1:6" x14ac:dyDescent="0.25">
      <c r="A472" s="27"/>
      <c r="B472" s="26" t="s">
        <v>903</v>
      </c>
      <c r="C472" s="26" t="s">
        <v>977</v>
      </c>
      <c r="D472" s="26" t="s">
        <v>765</v>
      </c>
      <c r="E472" s="26" t="s">
        <v>923</v>
      </c>
      <c r="F472" s="29"/>
    </row>
    <row r="473" spans="1:6" x14ac:dyDescent="0.25">
      <c r="A473" s="27"/>
      <c r="B473" s="26" t="s">
        <v>903</v>
      </c>
      <c r="C473" s="26" t="s">
        <v>977</v>
      </c>
      <c r="D473" s="26" t="s">
        <v>780</v>
      </c>
      <c r="E473" s="26" t="s">
        <v>938</v>
      </c>
      <c r="F473" s="29"/>
    </row>
    <row r="474" spans="1:6" x14ac:dyDescent="0.25">
      <c r="A474" s="27"/>
      <c r="B474" s="26" t="s">
        <v>903</v>
      </c>
      <c r="C474" s="26" t="s">
        <v>977</v>
      </c>
      <c r="D474" s="26" t="s">
        <v>789</v>
      </c>
      <c r="E474" s="26" t="s">
        <v>923</v>
      </c>
      <c r="F474" s="29"/>
    </row>
    <row r="475" spans="1:6" x14ac:dyDescent="0.25">
      <c r="A475" s="27"/>
      <c r="B475" s="26" t="s">
        <v>903</v>
      </c>
      <c r="C475" s="26" t="s">
        <v>977</v>
      </c>
      <c r="D475" s="26" t="s">
        <v>791</v>
      </c>
      <c r="E475" s="26" t="s">
        <v>914</v>
      </c>
      <c r="F475" s="29"/>
    </row>
    <row r="476" spans="1:6" x14ac:dyDescent="0.25">
      <c r="A476" s="27"/>
      <c r="B476" s="26" t="s">
        <v>903</v>
      </c>
      <c r="C476" s="26" t="s">
        <v>977</v>
      </c>
      <c r="D476" s="26" t="s">
        <v>792</v>
      </c>
      <c r="E476" s="26" t="s">
        <v>914</v>
      </c>
      <c r="F476" s="29"/>
    </row>
    <row r="477" spans="1:6" x14ac:dyDescent="0.25">
      <c r="A477" s="27"/>
      <c r="B477" s="26" t="s">
        <v>903</v>
      </c>
      <c r="C477" s="26" t="s">
        <v>977</v>
      </c>
      <c r="D477" s="26" t="s">
        <v>793</v>
      </c>
      <c r="E477" s="26" t="s">
        <v>914</v>
      </c>
      <c r="F477" s="29"/>
    </row>
    <row r="478" spans="1:6" x14ac:dyDescent="0.25">
      <c r="A478" s="27"/>
      <c r="B478" s="26" t="s">
        <v>903</v>
      </c>
      <c r="C478" s="26" t="s">
        <v>977</v>
      </c>
      <c r="D478" s="26" t="s">
        <v>794</v>
      </c>
      <c r="E478" s="26" t="s">
        <v>914</v>
      </c>
      <c r="F478" s="29"/>
    </row>
    <row r="479" spans="1:6" x14ac:dyDescent="0.25">
      <c r="A479" s="27"/>
      <c r="B479" s="26" t="s">
        <v>903</v>
      </c>
      <c r="C479" s="26" t="s">
        <v>977</v>
      </c>
      <c r="D479" s="26" t="s">
        <v>795</v>
      </c>
      <c r="E479" s="26" t="s">
        <v>914</v>
      </c>
      <c r="F479" s="29"/>
    </row>
    <row r="480" spans="1:6" x14ac:dyDescent="0.25">
      <c r="A480" s="27"/>
      <c r="B480" s="26" t="s">
        <v>903</v>
      </c>
      <c r="C480" s="26" t="s">
        <v>977</v>
      </c>
      <c r="D480" s="26" t="s">
        <v>361</v>
      </c>
      <c r="E480" s="26" t="s">
        <v>914</v>
      </c>
      <c r="F480" s="29"/>
    </row>
    <row r="481" spans="1:6" x14ac:dyDescent="0.25">
      <c r="A481" s="27"/>
      <c r="B481" s="26" t="s">
        <v>903</v>
      </c>
      <c r="C481" s="26" t="s">
        <v>932</v>
      </c>
      <c r="D481" s="26" t="s">
        <v>767</v>
      </c>
      <c r="E481" s="26" t="s">
        <v>923</v>
      </c>
      <c r="F481" s="29"/>
    </row>
    <row r="482" spans="1:6" x14ac:dyDescent="0.25">
      <c r="A482" s="27"/>
      <c r="B482" s="26" t="s">
        <v>903</v>
      </c>
      <c r="C482" s="26" t="s">
        <v>932</v>
      </c>
      <c r="D482" s="26" t="s">
        <v>779</v>
      </c>
      <c r="E482" s="26" t="s">
        <v>938</v>
      </c>
      <c r="F482" s="29"/>
    </row>
    <row r="483" spans="1:6" x14ac:dyDescent="0.25">
      <c r="A483" s="27"/>
      <c r="B483" s="26" t="s">
        <v>903</v>
      </c>
      <c r="C483" s="26" t="s">
        <v>935</v>
      </c>
      <c r="D483" s="26" t="s">
        <v>768</v>
      </c>
      <c r="E483" s="26" t="s">
        <v>938</v>
      </c>
      <c r="F483" s="29"/>
    </row>
    <row r="484" spans="1:6" x14ac:dyDescent="0.25">
      <c r="A484" s="27"/>
      <c r="B484" s="26" t="s">
        <v>903</v>
      </c>
      <c r="C484" s="26" t="s">
        <v>935</v>
      </c>
      <c r="D484" s="26" t="s">
        <v>769</v>
      </c>
      <c r="E484" s="26" t="s">
        <v>938</v>
      </c>
      <c r="F484" s="29"/>
    </row>
    <row r="485" spans="1:6" x14ac:dyDescent="0.25">
      <c r="A485" s="27"/>
      <c r="B485" s="26" t="s">
        <v>903</v>
      </c>
      <c r="C485" s="26" t="s">
        <v>935</v>
      </c>
      <c r="D485" s="26" t="s">
        <v>770</v>
      </c>
      <c r="E485" s="26" t="s">
        <v>938</v>
      </c>
      <c r="F485" s="29"/>
    </row>
    <row r="486" spans="1:6" x14ac:dyDescent="0.25">
      <c r="A486" s="27"/>
      <c r="B486" s="26" t="s">
        <v>903</v>
      </c>
      <c r="C486" s="26" t="s">
        <v>979</v>
      </c>
      <c r="D486" s="26" t="s">
        <v>387</v>
      </c>
      <c r="E486" s="26" t="s">
        <v>914</v>
      </c>
      <c r="F486" s="29"/>
    </row>
    <row r="487" spans="1:6" x14ac:dyDescent="0.25">
      <c r="A487" s="27"/>
      <c r="B487" s="26" t="s">
        <v>903</v>
      </c>
      <c r="C487" s="26" t="s">
        <v>980</v>
      </c>
      <c r="D487" s="26" t="s">
        <v>772</v>
      </c>
      <c r="E487" s="26" t="s">
        <v>914</v>
      </c>
      <c r="F487" s="29"/>
    </row>
    <row r="488" spans="1:6" x14ac:dyDescent="0.25">
      <c r="A488" s="27"/>
      <c r="B488" s="26" t="s">
        <v>903</v>
      </c>
      <c r="C488" s="26" t="s">
        <v>980</v>
      </c>
      <c r="D488" s="26" t="s">
        <v>773</v>
      </c>
      <c r="E488" s="26" t="s">
        <v>923</v>
      </c>
      <c r="F488" s="29"/>
    </row>
    <row r="489" spans="1:6" x14ac:dyDescent="0.25">
      <c r="A489" s="27"/>
      <c r="B489" s="26" t="s">
        <v>903</v>
      </c>
      <c r="C489" s="26" t="s">
        <v>980</v>
      </c>
      <c r="D489" s="26" t="s">
        <v>774</v>
      </c>
      <c r="E489" s="26" t="s">
        <v>914</v>
      </c>
      <c r="F489" s="29"/>
    </row>
    <row r="490" spans="1:6" x14ac:dyDescent="0.25">
      <c r="A490" s="27"/>
      <c r="B490" s="26" t="s">
        <v>903</v>
      </c>
      <c r="C490" s="26" t="s">
        <v>980</v>
      </c>
      <c r="D490" s="26" t="s">
        <v>775</v>
      </c>
      <c r="E490" s="26" t="s">
        <v>914</v>
      </c>
      <c r="F490" s="29"/>
    </row>
    <row r="491" spans="1:6" x14ac:dyDescent="0.25">
      <c r="A491" s="27"/>
      <c r="B491" s="26" t="s">
        <v>903</v>
      </c>
      <c r="C491" s="26" t="s">
        <v>980</v>
      </c>
      <c r="D491" s="26" t="s">
        <v>776</v>
      </c>
      <c r="E491" s="26" t="s">
        <v>914</v>
      </c>
      <c r="F491" s="29"/>
    </row>
    <row r="492" spans="1:6" x14ac:dyDescent="0.25">
      <c r="A492" s="27"/>
      <c r="B492" s="26" t="s">
        <v>903</v>
      </c>
      <c r="C492" s="26" t="s">
        <v>981</v>
      </c>
      <c r="D492" s="26" t="s">
        <v>796</v>
      </c>
      <c r="E492" s="26" t="s">
        <v>914</v>
      </c>
      <c r="F492" s="29"/>
    </row>
    <row r="493" spans="1:6" x14ac:dyDescent="0.25">
      <c r="A493" s="27"/>
      <c r="B493" s="26" t="s">
        <v>903</v>
      </c>
      <c r="C493" s="26" t="s">
        <v>981</v>
      </c>
      <c r="D493" s="26" t="s">
        <v>797</v>
      </c>
      <c r="E493" s="26" t="s">
        <v>914</v>
      </c>
      <c r="F493" s="29"/>
    </row>
    <row r="494" spans="1:6" x14ac:dyDescent="0.25">
      <c r="A494" s="27"/>
      <c r="B494" s="26" t="s">
        <v>903</v>
      </c>
      <c r="C494" s="26" t="s">
        <v>981</v>
      </c>
      <c r="D494" s="26" t="s">
        <v>798</v>
      </c>
      <c r="E494" s="26" t="s">
        <v>914</v>
      </c>
      <c r="F494" s="29"/>
    </row>
    <row r="495" spans="1:6" x14ac:dyDescent="0.25">
      <c r="A495" s="27"/>
      <c r="B495" s="26" t="s">
        <v>982</v>
      </c>
      <c r="C495" s="26" t="s">
        <v>983</v>
      </c>
      <c r="D495" s="26" t="s">
        <v>258</v>
      </c>
      <c r="E495" s="26" t="s">
        <v>914</v>
      </c>
      <c r="F495" s="29"/>
    </row>
    <row r="496" spans="1:6" x14ac:dyDescent="0.25">
      <c r="A496" s="27"/>
      <c r="B496" s="26" t="s">
        <v>982</v>
      </c>
      <c r="C496" s="26" t="s">
        <v>983</v>
      </c>
      <c r="D496" s="26" t="s">
        <v>259</v>
      </c>
      <c r="E496" s="26" t="s">
        <v>914</v>
      </c>
      <c r="F496" s="29"/>
    </row>
    <row r="497" spans="1:6" x14ac:dyDescent="0.25">
      <c r="A497" s="27"/>
      <c r="B497" s="26" t="s">
        <v>982</v>
      </c>
      <c r="C497" s="26" t="s">
        <v>983</v>
      </c>
      <c r="D497" s="26" t="s">
        <v>224</v>
      </c>
      <c r="E497" s="26" t="s">
        <v>914</v>
      </c>
      <c r="F497" s="29"/>
    </row>
    <row r="498" spans="1:6" x14ac:dyDescent="0.25">
      <c r="A498" s="27"/>
      <c r="B498" s="26" t="s">
        <v>982</v>
      </c>
      <c r="C498" s="26" t="s">
        <v>983</v>
      </c>
      <c r="D498" s="26" t="s">
        <v>225</v>
      </c>
      <c r="E498" s="26" t="s">
        <v>914</v>
      </c>
      <c r="F498" s="29"/>
    </row>
    <row r="499" spans="1:6" x14ac:dyDescent="0.25">
      <c r="A499" s="27"/>
      <c r="B499" s="26" t="s">
        <v>982</v>
      </c>
      <c r="C499" s="26" t="s">
        <v>983</v>
      </c>
      <c r="D499" s="26" t="s">
        <v>227</v>
      </c>
      <c r="E499" s="26" t="s">
        <v>914</v>
      </c>
      <c r="F499" s="29"/>
    </row>
    <row r="500" spans="1:6" x14ac:dyDescent="0.25">
      <c r="A500" s="27"/>
      <c r="B500" s="26" t="s">
        <v>982</v>
      </c>
      <c r="C500" s="26" t="s">
        <v>983</v>
      </c>
      <c r="D500" s="26" t="s">
        <v>228</v>
      </c>
      <c r="E500" s="26" t="s">
        <v>914</v>
      </c>
      <c r="F500" s="29"/>
    </row>
    <row r="501" spans="1:6" x14ac:dyDescent="0.25">
      <c r="A501" s="27"/>
      <c r="B501" s="26" t="s">
        <v>982</v>
      </c>
      <c r="C501" s="26" t="s">
        <v>983</v>
      </c>
      <c r="D501" s="26" t="s">
        <v>226</v>
      </c>
      <c r="E501" s="26" t="s">
        <v>914</v>
      </c>
      <c r="F501" s="29"/>
    </row>
    <row r="502" spans="1:6" x14ac:dyDescent="0.25">
      <c r="A502" s="27"/>
      <c r="B502" s="26" t="s">
        <v>982</v>
      </c>
      <c r="C502" s="26" t="s">
        <v>983</v>
      </c>
      <c r="D502" s="26" t="s">
        <v>232</v>
      </c>
      <c r="E502" s="26" t="s">
        <v>914</v>
      </c>
      <c r="F502" s="29"/>
    </row>
    <row r="503" spans="1:6" x14ac:dyDescent="0.25">
      <c r="A503" s="27"/>
      <c r="B503" s="26" t="s">
        <v>982</v>
      </c>
      <c r="C503" s="26" t="s">
        <v>983</v>
      </c>
      <c r="D503" s="26" t="s">
        <v>229</v>
      </c>
      <c r="E503" s="26" t="s">
        <v>914</v>
      </c>
      <c r="F503" s="29"/>
    </row>
    <row r="504" spans="1:6" x14ac:dyDescent="0.25">
      <c r="A504" s="27"/>
      <c r="B504" s="26" t="s">
        <v>982</v>
      </c>
      <c r="C504" s="26" t="s">
        <v>983</v>
      </c>
      <c r="D504" s="26" t="s">
        <v>230</v>
      </c>
      <c r="E504" s="26" t="s">
        <v>914</v>
      </c>
      <c r="F504" s="29"/>
    </row>
    <row r="505" spans="1:6" x14ac:dyDescent="0.25">
      <c r="A505" s="27"/>
      <c r="B505" s="26" t="s">
        <v>982</v>
      </c>
      <c r="C505" s="26" t="s">
        <v>983</v>
      </c>
      <c r="D505" s="26" t="s">
        <v>231</v>
      </c>
      <c r="E505" s="26" t="s">
        <v>914</v>
      </c>
      <c r="F505" s="29"/>
    </row>
    <row r="506" spans="1:6" x14ac:dyDescent="0.25">
      <c r="A506" s="27"/>
      <c r="B506" s="26" t="s">
        <v>982</v>
      </c>
      <c r="C506" s="26" t="s">
        <v>983</v>
      </c>
      <c r="D506" s="26" t="s">
        <v>233</v>
      </c>
      <c r="E506" s="26" t="s">
        <v>914</v>
      </c>
      <c r="F506" s="29"/>
    </row>
    <row r="507" spans="1:6" x14ac:dyDescent="0.25">
      <c r="A507" s="27"/>
      <c r="B507" s="26" t="s">
        <v>982</v>
      </c>
      <c r="C507" s="26" t="s">
        <v>983</v>
      </c>
      <c r="D507" s="26" t="s">
        <v>234</v>
      </c>
      <c r="E507" s="26" t="s">
        <v>914</v>
      </c>
      <c r="F507" s="29"/>
    </row>
    <row r="508" spans="1:6" x14ac:dyDescent="0.25">
      <c r="A508" s="27"/>
      <c r="B508" s="26" t="s">
        <v>982</v>
      </c>
      <c r="C508" s="26" t="s">
        <v>983</v>
      </c>
      <c r="D508" s="26" t="s">
        <v>235</v>
      </c>
      <c r="E508" s="26" t="s">
        <v>914</v>
      </c>
      <c r="F508" s="29"/>
    </row>
    <row r="509" spans="1:6" x14ac:dyDescent="0.25">
      <c r="A509" s="27"/>
      <c r="B509" s="26" t="s">
        <v>982</v>
      </c>
      <c r="C509" s="26" t="s">
        <v>983</v>
      </c>
      <c r="D509" s="26" t="s">
        <v>236</v>
      </c>
      <c r="E509" s="26" t="s">
        <v>914</v>
      </c>
      <c r="F509" s="29"/>
    </row>
    <row r="510" spans="1:6" x14ac:dyDescent="0.25">
      <c r="A510" s="27"/>
      <c r="B510" s="26" t="s">
        <v>982</v>
      </c>
      <c r="C510" s="26" t="s">
        <v>983</v>
      </c>
      <c r="D510" s="26" t="s">
        <v>237</v>
      </c>
      <c r="E510" s="26" t="s">
        <v>914</v>
      </c>
      <c r="F510" s="29"/>
    </row>
    <row r="511" spans="1:6" x14ac:dyDescent="0.25">
      <c r="A511" s="27"/>
      <c r="B511" s="26" t="s">
        <v>982</v>
      </c>
      <c r="C511" s="26" t="s">
        <v>983</v>
      </c>
      <c r="D511" s="26" t="s">
        <v>238</v>
      </c>
      <c r="E511" s="26" t="s">
        <v>914</v>
      </c>
      <c r="F511" s="29"/>
    </row>
    <row r="512" spans="1:6" x14ac:dyDescent="0.25">
      <c r="A512" s="27"/>
      <c r="B512" s="26" t="s">
        <v>982</v>
      </c>
      <c r="C512" s="26" t="s">
        <v>983</v>
      </c>
      <c r="D512" s="26" t="s">
        <v>239</v>
      </c>
      <c r="E512" s="26" t="s">
        <v>914</v>
      </c>
      <c r="F512" s="29"/>
    </row>
    <row r="513" spans="1:6" x14ac:dyDescent="0.25">
      <c r="A513" s="27"/>
      <c r="B513" s="26" t="s">
        <v>982</v>
      </c>
      <c r="C513" s="26" t="s">
        <v>983</v>
      </c>
      <c r="D513" s="26" t="s">
        <v>240</v>
      </c>
      <c r="E513" s="26" t="s">
        <v>914</v>
      </c>
      <c r="F513" s="29"/>
    </row>
    <row r="514" spans="1:6" x14ac:dyDescent="0.25">
      <c r="A514" s="27"/>
      <c r="B514" s="26" t="s">
        <v>982</v>
      </c>
      <c r="C514" s="26" t="s">
        <v>983</v>
      </c>
      <c r="D514" s="26" t="s">
        <v>241</v>
      </c>
      <c r="E514" s="26" t="s">
        <v>914</v>
      </c>
      <c r="F514" s="29"/>
    </row>
    <row r="515" spans="1:6" x14ac:dyDescent="0.25">
      <c r="A515" s="27"/>
      <c r="B515" s="26" t="s">
        <v>982</v>
      </c>
      <c r="C515" s="26" t="s">
        <v>983</v>
      </c>
      <c r="D515" s="26" t="s">
        <v>242</v>
      </c>
      <c r="E515" s="26" t="s">
        <v>914</v>
      </c>
      <c r="F515" s="29"/>
    </row>
    <row r="516" spans="1:6" x14ac:dyDescent="0.25">
      <c r="A516" s="27"/>
      <c r="B516" s="26" t="s">
        <v>982</v>
      </c>
      <c r="C516" s="26" t="s">
        <v>983</v>
      </c>
      <c r="D516" s="26" t="s">
        <v>243</v>
      </c>
      <c r="E516" s="26" t="s">
        <v>914</v>
      </c>
      <c r="F516" s="29"/>
    </row>
    <row r="517" spans="1:6" x14ac:dyDescent="0.25">
      <c r="A517" s="27"/>
      <c r="B517" s="26" t="s">
        <v>982</v>
      </c>
      <c r="C517" s="26" t="s">
        <v>983</v>
      </c>
      <c r="D517" s="26" t="s">
        <v>244</v>
      </c>
      <c r="E517" s="26" t="s">
        <v>914</v>
      </c>
      <c r="F517" s="29"/>
    </row>
    <row r="518" spans="1:6" x14ac:dyDescent="0.25">
      <c r="A518" s="27"/>
      <c r="B518" s="26" t="s">
        <v>982</v>
      </c>
      <c r="C518" s="26" t="s">
        <v>983</v>
      </c>
      <c r="D518" s="26" t="s">
        <v>245</v>
      </c>
      <c r="E518" s="26" t="s">
        <v>914</v>
      </c>
      <c r="F518" s="29"/>
    </row>
    <row r="519" spans="1:6" x14ac:dyDescent="0.25">
      <c r="A519" s="27"/>
      <c r="B519" s="26" t="s">
        <v>982</v>
      </c>
      <c r="C519" s="26" t="s">
        <v>983</v>
      </c>
      <c r="D519" s="26" t="s">
        <v>246</v>
      </c>
      <c r="E519" s="26" t="s">
        <v>914</v>
      </c>
      <c r="F519" s="29"/>
    </row>
    <row r="520" spans="1:6" x14ac:dyDescent="0.25">
      <c r="A520" s="27"/>
      <c r="B520" s="26" t="s">
        <v>982</v>
      </c>
      <c r="C520" s="26" t="s">
        <v>983</v>
      </c>
      <c r="D520" s="26" t="s">
        <v>247</v>
      </c>
      <c r="E520" s="26" t="s">
        <v>914</v>
      </c>
      <c r="F520" s="29"/>
    </row>
    <row r="521" spans="1:6" x14ac:dyDescent="0.25">
      <c r="A521" s="27"/>
      <c r="B521" s="26" t="s">
        <v>982</v>
      </c>
      <c r="C521" s="26" t="s">
        <v>983</v>
      </c>
      <c r="D521" s="26" t="s">
        <v>248</v>
      </c>
      <c r="E521" s="26" t="s">
        <v>914</v>
      </c>
      <c r="F521" s="29"/>
    </row>
    <row r="522" spans="1:6" x14ac:dyDescent="0.25">
      <c r="A522" s="27"/>
      <c r="B522" s="26" t="s">
        <v>982</v>
      </c>
      <c r="C522" s="26" t="s">
        <v>983</v>
      </c>
      <c r="D522" s="26" t="s">
        <v>249</v>
      </c>
      <c r="E522" s="26" t="s">
        <v>914</v>
      </c>
      <c r="F522" s="29"/>
    </row>
    <row r="523" spans="1:6" x14ac:dyDescent="0.25">
      <c r="A523" s="27"/>
      <c r="B523" s="26" t="s">
        <v>982</v>
      </c>
      <c r="C523" s="26" t="s">
        <v>983</v>
      </c>
      <c r="D523" s="26" t="s">
        <v>250</v>
      </c>
      <c r="E523" s="26" t="s">
        <v>914</v>
      </c>
      <c r="F523" s="29"/>
    </row>
    <row r="524" spans="1:6" x14ac:dyDescent="0.25">
      <c r="A524" s="27"/>
      <c r="B524" s="26" t="s">
        <v>982</v>
      </c>
      <c r="C524" s="26" t="s">
        <v>983</v>
      </c>
      <c r="D524" s="26" t="s">
        <v>251</v>
      </c>
      <c r="E524" s="26" t="s">
        <v>914</v>
      </c>
      <c r="F524" s="29"/>
    </row>
    <row r="525" spans="1:6" x14ac:dyDescent="0.25">
      <c r="A525" s="27"/>
      <c r="B525" s="26" t="s">
        <v>982</v>
      </c>
      <c r="C525" s="26" t="s">
        <v>983</v>
      </c>
      <c r="D525" s="26" t="s">
        <v>252</v>
      </c>
      <c r="E525" s="26" t="s">
        <v>914</v>
      </c>
      <c r="F525" s="29"/>
    </row>
    <row r="526" spans="1:6" x14ac:dyDescent="0.25">
      <c r="A526" s="27"/>
      <c r="B526" s="26" t="s">
        <v>982</v>
      </c>
      <c r="C526" s="26" t="s">
        <v>983</v>
      </c>
      <c r="D526" s="26" t="s">
        <v>253</v>
      </c>
      <c r="E526" s="26" t="s">
        <v>914</v>
      </c>
      <c r="F526" s="29"/>
    </row>
    <row r="527" spans="1:6" x14ac:dyDescent="0.25">
      <c r="A527" s="27"/>
      <c r="B527" s="26" t="s">
        <v>982</v>
      </c>
      <c r="C527" s="26" t="s">
        <v>983</v>
      </c>
      <c r="D527" s="26" t="s">
        <v>254</v>
      </c>
      <c r="E527" s="26" t="s">
        <v>914</v>
      </c>
      <c r="F527" s="29"/>
    </row>
    <row r="528" spans="1:6" x14ac:dyDescent="0.25">
      <c r="A528" s="27"/>
      <c r="B528" s="26" t="s">
        <v>982</v>
      </c>
      <c r="C528" s="26" t="s">
        <v>983</v>
      </c>
      <c r="D528" s="26" t="s">
        <v>255</v>
      </c>
      <c r="E528" s="26" t="s">
        <v>914</v>
      </c>
      <c r="F528" s="29"/>
    </row>
    <row r="529" spans="1:6" x14ac:dyDescent="0.25">
      <c r="A529" s="27"/>
      <c r="B529" s="26" t="s">
        <v>982</v>
      </c>
      <c r="C529" s="26" t="s">
        <v>983</v>
      </c>
      <c r="D529" s="26" t="s">
        <v>984</v>
      </c>
      <c r="E529" s="26" t="s">
        <v>914</v>
      </c>
      <c r="F529" s="29"/>
    </row>
    <row r="530" spans="1:6" x14ac:dyDescent="0.25">
      <c r="A530" s="27"/>
      <c r="B530" s="26" t="s">
        <v>982</v>
      </c>
      <c r="C530" s="26" t="s">
        <v>985</v>
      </c>
      <c r="D530" s="26" t="s">
        <v>303</v>
      </c>
      <c r="E530" s="26" t="s">
        <v>914</v>
      </c>
      <c r="F530" s="29"/>
    </row>
    <row r="531" spans="1:6" x14ac:dyDescent="0.25">
      <c r="A531" s="27"/>
      <c r="B531" s="26" t="s">
        <v>982</v>
      </c>
      <c r="C531" s="26" t="s">
        <v>985</v>
      </c>
      <c r="D531" s="26" t="s">
        <v>260</v>
      </c>
      <c r="E531" s="26" t="s">
        <v>914</v>
      </c>
      <c r="F531" s="29"/>
    </row>
    <row r="532" spans="1:6" x14ac:dyDescent="0.25">
      <c r="A532" s="27"/>
      <c r="B532" s="26" t="s">
        <v>982</v>
      </c>
      <c r="C532" s="26" t="s">
        <v>985</v>
      </c>
      <c r="D532" s="26" t="s">
        <v>261</v>
      </c>
      <c r="E532" s="26" t="s">
        <v>914</v>
      </c>
      <c r="F532" s="29"/>
    </row>
    <row r="533" spans="1:6" x14ac:dyDescent="0.25">
      <c r="A533" s="27"/>
      <c r="B533" s="26" t="s">
        <v>982</v>
      </c>
      <c r="C533" s="26" t="s">
        <v>985</v>
      </c>
      <c r="D533" s="26" t="s">
        <v>302</v>
      </c>
      <c r="E533" s="26" t="s">
        <v>914</v>
      </c>
      <c r="F533" s="29"/>
    </row>
    <row r="534" spans="1:6" x14ac:dyDescent="0.25">
      <c r="A534" s="27"/>
      <c r="B534" s="26" t="s">
        <v>982</v>
      </c>
      <c r="C534" s="26" t="s">
        <v>985</v>
      </c>
      <c r="D534" s="26" t="s">
        <v>262</v>
      </c>
      <c r="E534" s="26" t="s">
        <v>914</v>
      </c>
      <c r="F534" s="29"/>
    </row>
    <row r="535" spans="1:6" x14ac:dyDescent="0.25">
      <c r="A535" s="27"/>
      <c r="B535" s="26" t="s">
        <v>982</v>
      </c>
      <c r="C535" s="26" t="s">
        <v>985</v>
      </c>
      <c r="D535" s="26" t="s">
        <v>263</v>
      </c>
      <c r="E535" s="26" t="s">
        <v>914</v>
      </c>
      <c r="F535" s="29"/>
    </row>
    <row r="536" spans="1:6" x14ac:dyDescent="0.25">
      <c r="A536" s="27"/>
      <c r="B536" s="26" t="s">
        <v>982</v>
      </c>
      <c r="C536" s="26" t="s">
        <v>985</v>
      </c>
      <c r="D536" s="26" t="s">
        <v>264</v>
      </c>
      <c r="E536" s="26" t="s">
        <v>914</v>
      </c>
      <c r="F536" s="29"/>
    </row>
    <row r="537" spans="1:6" x14ac:dyDescent="0.25">
      <c r="A537" s="27"/>
      <c r="B537" s="26" t="s">
        <v>982</v>
      </c>
      <c r="C537" s="26" t="s">
        <v>985</v>
      </c>
      <c r="D537" s="26" t="s">
        <v>986</v>
      </c>
      <c r="E537" s="26" t="s">
        <v>914</v>
      </c>
      <c r="F537" s="29"/>
    </row>
    <row r="538" spans="1:6" x14ac:dyDescent="0.25">
      <c r="A538" s="27"/>
      <c r="B538" s="26" t="s">
        <v>982</v>
      </c>
      <c r="C538" s="26" t="s">
        <v>985</v>
      </c>
      <c r="D538" s="26" t="s">
        <v>265</v>
      </c>
      <c r="E538" s="26" t="s">
        <v>914</v>
      </c>
      <c r="F538" s="29"/>
    </row>
    <row r="539" spans="1:6" x14ac:dyDescent="0.25">
      <c r="A539" s="27"/>
      <c r="B539" s="26" t="s">
        <v>982</v>
      </c>
      <c r="C539" s="26" t="s">
        <v>985</v>
      </c>
      <c r="D539" s="26" t="s">
        <v>266</v>
      </c>
      <c r="E539" s="26" t="s">
        <v>914</v>
      </c>
      <c r="F539" s="29"/>
    </row>
    <row r="540" spans="1:6" x14ac:dyDescent="0.25">
      <c r="A540" s="27"/>
      <c r="B540" s="26" t="s">
        <v>982</v>
      </c>
      <c r="C540" s="26" t="s">
        <v>985</v>
      </c>
      <c r="D540" s="26" t="s">
        <v>267</v>
      </c>
      <c r="E540" s="26" t="s">
        <v>914</v>
      </c>
      <c r="F540" s="29"/>
    </row>
    <row r="541" spans="1:6" x14ac:dyDescent="0.25">
      <c r="A541" s="27"/>
      <c r="B541" s="26" t="s">
        <v>982</v>
      </c>
      <c r="C541" s="26" t="s">
        <v>985</v>
      </c>
      <c r="D541" s="26" t="s">
        <v>299</v>
      </c>
      <c r="E541" s="26" t="s">
        <v>914</v>
      </c>
      <c r="F541" s="29"/>
    </row>
    <row r="542" spans="1:6" x14ac:dyDescent="0.25">
      <c r="A542" s="27"/>
      <c r="B542" s="26" t="s">
        <v>982</v>
      </c>
      <c r="C542" s="26" t="s">
        <v>985</v>
      </c>
      <c r="D542" s="26" t="s">
        <v>268</v>
      </c>
      <c r="E542" s="26" t="s">
        <v>914</v>
      </c>
      <c r="F542" s="29"/>
    </row>
    <row r="543" spans="1:6" x14ac:dyDescent="0.25">
      <c r="A543" s="27"/>
      <c r="B543" s="26" t="s">
        <v>982</v>
      </c>
      <c r="C543" s="26" t="s">
        <v>985</v>
      </c>
      <c r="D543" s="26" t="s">
        <v>269</v>
      </c>
      <c r="E543" s="26" t="s">
        <v>914</v>
      </c>
      <c r="F543" s="29"/>
    </row>
    <row r="544" spans="1:6" x14ac:dyDescent="0.25">
      <c r="A544" s="27"/>
      <c r="B544" s="26" t="s">
        <v>982</v>
      </c>
      <c r="C544" s="26" t="s">
        <v>985</v>
      </c>
      <c r="D544" s="26" t="s">
        <v>306</v>
      </c>
      <c r="E544" s="26" t="s">
        <v>914</v>
      </c>
      <c r="F544" s="29"/>
    </row>
    <row r="545" spans="1:6" x14ac:dyDescent="0.25">
      <c r="A545" s="27"/>
      <c r="B545" s="26" t="s">
        <v>982</v>
      </c>
      <c r="C545" s="26" t="s">
        <v>985</v>
      </c>
      <c r="D545" s="26" t="s">
        <v>987</v>
      </c>
      <c r="E545" s="26" t="s">
        <v>914</v>
      </c>
      <c r="F545" s="29"/>
    </row>
    <row r="546" spans="1:6" x14ac:dyDescent="0.25">
      <c r="A546" s="27"/>
      <c r="B546" s="26" t="s">
        <v>982</v>
      </c>
      <c r="C546" s="26" t="s">
        <v>985</v>
      </c>
      <c r="D546" s="26" t="s">
        <v>270</v>
      </c>
      <c r="E546" s="26" t="s">
        <v>914</v>
      </c>
      <c r="F546" s="29"/>
    </row>
    <row r="547" spans="1:6" x14ac:dyDescent="0.25">
      <c r="A547" s="27"/>
      <c r="B547" s="26" t="s">
        <v>982</v>
      </c>
      <c r="C547" s="26" t="s">
        <v>985</v>
      </c>
      <c r="D547" s="26" t="s">
        <v>271</v>
      </c>
      <c r="E547" s="26" t="s">
        <v>914</v>
      </c>
      <c r="F547" s="29"/>
    </row>
    <row r="548" spans="1:6" x14ac:dyDescent="0.25">
      <c r="A548" s="27"/>
      <c r="B548" s="26" t="s">
        <v>982</v>
      </c>
      <c r="C548" s="26" t="s">
        <v>985</v>
      </c>
      <c r="D548" s="26" t="s">
        <v>272</v>
      </c>
      <c r="E548" s="26" t="s">
        <v>914</v>
      </c>
      <c r="F548" s="29"/>
    </row>
    <row r="549" spans="1:6" x14ac:dyDescent="0.25">
      <c r="A549" s="27"/>
      <c r="B549" s="26" t="s">
        <v>982</v>
      </c>
      <c r="C549" s="26" t="s">
        <v>985</v>
      </c>
      <c r="D549" s="26" t="s">
        <v>273</v>
      </c>
      <c r="E549" s="26" t="s">
        <v>914</v>
      </c>
      <c r="F549" s="29"/>
    </row>
    <row r="550" spans="1:6" x14ac:dyDescent="0.25">
      <c r="A550" s="27"/>
      <c r="B550" s="26" t="s">
        <v>982</v>
      </c>
      <c r="C550" s="26" t="s">
        <v>985</v>
      </c>
      <c r="D550" s="26" t="s">
        <v>274</v>
      </c>
      <c r="E550" s="26" t="s">
        <v>915</v>
      </c>
      <c r="F550" s="29"/>
    </row>
    <row r="551" spans="1:6" x14ac:dyDescent="0.25">
      <c r="A551" s="27"/>
      <c r="B551" s="26" t="s">
        <v>982</v>
      </c>
      <c r="C551" s="26" t="s">
        <v>985</v>
      </c>
      <c r="D551" s="26" t="s">
        <v>305</v>
      </c>
      <c r="E551" s="26" t="s">
        <v>914</v>
      </c>
      <c r="F551" s="29"/>
    </row>
    <row r="552" spans="1:6" x14ac:dyDescent="0.25">
      <c r="A552" s="27"/>
      <c r="B552" s="26" t="s">
        <v>982</v>
      </c>
      <c r="C552" s="26" t="s">
        <v>985</v>
      </c>
      <c r="D552" s="26" t="s">
        <v>275</v>
      </c>
      <c r="E552" s="26" t="s">
        <v>914</v>
      </c>
      <c r="F552" s="29"/>
    </row>
    <row r="553" spans="1:6" x14ac:dyDescent="0.25">
      <c r="A553" s="27"/>
      <c r="B553" s="26" t="s">
        <v>982</v>
      </c>
      <c r="C553" s="26" t="s">
        <v>985</v>
      </c>
      <c r="D553" s="26" t="s">
        <v>276</v>
      </c>
      <c r="E553" s="26" t="s">
        <v>914</v>
      </c>
      <c r="F553" s="29"/>
    </row>
    <row r="554" spans="1:6" x14ac:dyDescent="0.25">
      <c r="A554" s="27"/>
      <c r="B554" s="26" t="s">
        <v>982</v>
      </c>
      <c r="C554" s="26" t="s">
        <v>985</v>
      </c>
      <c r="D554" s="26" t="s">
        <v>277</v>
      </c>
      <c r="E554" s="26" t="s">
        <v>914</v>
      </c>
      <c r="F554" s="29"/>
    </row>
    <row r="555" spans="1:6" x14ac:dyDescent="0.25">
      <c r="A555" s="27"/>
      <c r="B555" s="26" t="s">
        <v>982</v>
      </c>
      <c r="C555" s="26" t="s">
        <v>985</v>
      </c>
      <c r="D555" s="26" t="s">
        <v>278</v>
      </c>
      <c r="E555" s="26" t="s">
        <v>914</v>
      </c>
      <c r="F555" s="29"/>
    </row>
    <row r="556" spans="1:6" x14ac:dyDescent="0.25">
      <c r="A556" s="27"/>
      <c r="B556" s="26" t="s">
        <v>982</v>
      </c>
      <c r="C556" s="26" t="s">
        <v>985</v>
      </c>
      <c r="D556" s="26" t="s">
        <v>297</v>
      </c>
      <c r="E556" s="26" t="s">
        <v>914</v>
      </c>
      <c r="F556" s="29"/>
    </row>
    <row r="557" spans="1:6" x14ac:dyDescent="0.25">
      <c r="A557" s="27"/>
      <c r="B557" s="26" t="s">
        <v>982</v>
      </c>
      <c r="C557" s="26" t="s">
        <v>985</v>
      </c>
      <c r="D557" s="26" t="s">
        <v>279</v>
      </c>
      <c r="E557" s="26" t="s">
        <v>914</v>
      </c>
      <c r="F557" s="29"/>
    </row>
    <row r="558" spans="1:6" x14ac:dyDescent="0.25">
      <c r="A558" s="27"/>
      <c r="B558" s="26" t="s">
        <v>982</v>
      </c>
      <c r="C558" s="26" t="s">
        <v>985</v>
      </c>
      <c r="D558" s="26" t="s">
        <v>280</v>
      </c>
      <c r="E558" s="26" t="s">
        <v>914</v>
      </c>
      <c r="F558" s="29"/>
    </row>
    <row r="559" spans="1:6" x14ac:dyDescent="0.25">
      <c r="A559" s="27"/>
      <c r="B559" s="26" t="s">
        <v>982</v>
      </c>
      <c r="C559" s="26" t="s">
        <v>985</v>
      </c>
      <c r="D559" s="26" t="s">
        <v>988</v>
      </c>
      <c r="E559" s="26" t="s">
        <v>914</v>
      </c>
      <c r="F559" s="29"/>
    </row>
    <row r="560" spans="1:6" x14ac:dyDescent="0.25">
      <c r="A560" s="27"/>
      <c r="B560" s="26" t="s">
        <v>982</v>
      </c>
      <c r="C560" s="26" t="s">
        <v>985</v>
      </c>
      <c r="D560" s="26" t="s">
        <v>281</v>
      </c>
      <c r="E560" s="26" t="s">
        <v>914</v>
      </c>
      <c r="F560" s="29"/>
    </row>
    <row r="561" spans="1:6" x14ac:dyDescent="0.25">
      <c r="A561" s="27"/>
      <c r="B561" s="26" t="s">
        <v>982</v>
      </c>
      <c r="C561" s="26" t="s">
        <v>985</v>
      </c>
      <c r="D561" s="26" t="s">
        <v>300</v>
      </c>
      <c r="E561" s="26" t="s">
        <v>914</v>
      </c>
      <c r="F561" s="29"/>
    </row>
    <row r="562" spans="1:6" x14ac:dyDescent="0.25">
      <c r="A562" s="27"/>
      <c r="B562" s="26" t="s">
        <v>982</v>
      </c>
      <c r="C562" s="26" t="s">
        <v>985</v>
      </c>
      <c r="D562" s="26" t="s">
        <v>282</v>
      </c>
      <c r="E562" s="26" t="s">
        <v>914</v>
      </c>
      <c r="F562" s="29"/>
    </row>
    <row r="563" spans="1:6" x14ac:dyDescent="0.25">
      <c r="A563" s="27"/>
      <c r="B563" s="26" t="s">
        <v>982</v>
      </c>
      <c r="C563" s="26" t="s">
        <v>985</v>
      </c>
      <c r="D563" s="26" t="s">
        <v>301</v>
      </c>
      <c r="E563" s="26" t="s">
        <v>914</v>
      </c>
      <c r="F563" s="29"/>
    </row>
    <row r="564" spans="1:6" x14ac:dyDescent="0.25">
      <c r="A564" s="27"/>
      <c r="B564" s="26" t="s">
        <v>982</v>
      </c>
      <c r="C564" s="26" t="s">
        <v>985</v>
      </c>
      <c r="D564" s="26" t="s">
        <v>283</v>
      </c>
      <c r="E564" s="26" t="s">
        <v>914</v>
      </c>
      <c r="F564" s="29"/>
    </row>
    <row r="565" spans="1:6" x14ac:dyDescent="0.25">
      <c r="A565" s="27"/>
      <c r="B565" s="26" t="s">
        <v>982</v>
      </c>
      <c r="C565" s="26" t="s">
        <v>985</v>
      </c>
      <c r="D565" s="26" t="s">
        <v>284</v>
      </c>
      <c r="E565" s="26" t="s">
        <v>914</v>
      </c>
      <c r="F565" s="29"/>
    </row>
    <row r="566" spans="1:6" x14ac:dyDescent="0.25">
      <c r="A566" s="27"/>
      <c r="B566" s="26" t="s">
        <v>982</v>
      </c>
      <c r="C566" s="26" t="s">
        <v>985</v>
      </c>
      <c r="D566" s="26" t="s">
        <v>304</v>
      </c>
      <c r="E566" s="26" t="s">
        <v>914</v>
      </c>
      <c r="F566" s="29"/>
    </row>
    <row r="567" spans="1:6" x14ac:dyDescent="0.25">
      <c r="A567" s="27"/>
      <c r="B567" s="26" t="s">
        <v>982</v>
      </c>
      <c r="C567" s="26" t="s">
        <v>985</v>
      </c>
      <c r="D567" s="26" t="s">
        <v>285</v>
      </c>
      <c r="E567" s="26" t="s">
        <v>914</v>
      </c>
      <c r="F567" s="29"/>
    </row>
    <row r="568" spans="1:6" x14ac:dyDescent="0.25">
      <c r="A568" s="27"/>
      <c r="B568" s="26" t="s">
        <v>982</v>
      </c>
      <c r="C568" s="26" t="s">
        <v>985</v>
      </c>
      <c r="D568" s="26" t="s">
        <v>286</v>
      </c>
      <c r="E568" s="26" t="s">
        <v>914</v>
      </c>
      <c r="F568" s="29"/>
    </row>
    <row r="569" spans="1:6" x14ac:dyDescent="0.25">
      <c r="A569" s="27"/>
      <c r="B569" s="26" t="s">
        <v>982</v>
      </c>
      <c r="C569" s="26" t="s">
        <v>985</v>
      </c>
      <c r="D569" s="26" t="s">
        <v>287</v>
      </c>
      <c r="E569" s="26" t="s">
        <v>914</v>
      </c>
      <c r="F569" s="29"/>
    </row>
    <row r="570" spans="1:6" x14ac:dyDescent="0.25">
      <c r="A570" s="27"/>
      <c r="B570" s="26" t="s">
        <v>982</v>
      </c>
      <c r="C570" s="26" t="s">
        <v>985</v>
      </c>
      <c r="D570" s="26" t="s">
        <v>288</v>
      </c>
      <c r="E570" s="26" t="s">
        <v>914</v>
      </c>
      <c r="F570" s="29"/>
    </row>
    <row r="571" spans="1:6" x14ac:dyDescent="0.25">
      <c r="A571" s="27"/>
      <c r="B571" s="26" t="s">
        <v>982</v>
      </c>
      <c r="C571" s="26" t="s">
        <v>985</v>
      </c>
      <c r="D571" s="26" t="s">
        <v>289</v>
      </c>
      <c r="E571" s="26" t="s">
        <v>914</v>
      </c>
      <c r="F571" s="29"/>
    </row>
    <row r="572" spans="1:6" x14ac:dyDescent="0.25">
      <c r="A572" s="27"/>
      <c r="B572" s="26" t="s">
        <v>982</v>
      </c>
      <c r="C572" s="26" t="s">
        <v>985</v>
      </c>
      <c r="D572" s="26" t="s">
        <v>290</v>
      </c>
      <c r="E572" s="26" t="s">
        <v>914</v>
      </c>
      <c r="F572" s="29"/>
    </row>
    <row r="573" spans="1:6" x14ac:dyDescent="0.25">
      <c r="A573" s="27"/>
      <c r="B573" s="26" t="s">
        <v>982</v>
      </c>
      <c r="C573" s="26" t="s">
        <v>985</v>
      </c>
      <c r="D573" s="26" t="s">
        <v>291</v>
      </c>
      <c r="E573" s="26" t="s">
        <v>914</v>
      </c>
      <c r="F573" s="29"/>
    </row>
    <row r="574" spans="1:6" x14ac:dyDescent="0.25">
      <c r="A574" s="27"/>
      <c r="B574" s="26" t="s">
        <v>982</v>
      </c>
      <c r="C574" s="26" t="s">
        <v>985</v>
      </c>
      <c r="D574" s="26" t="s">
        <v>292</v>
      </c>
      <c r="E574" s="26" t="s">
        <v>914</v>
      </c>
      <c r="F574" s="29"/>
    </row>
    <row r="575" spans="1:6" x14ac:dyDescent="0.25">
      <c r="A575" s="27"/>
      <c r="B575" s="26" t="s">
        <v>982</v>
      </c>
      <c r="C575" s="26" t="s">
        <v>985</v>
      </c>
      <c r="D575" s="26" t="s">
        <v>298</v>
      </c>
      <c r="E575" s="26" t="s">
        <v>914</v>
      </c>
      <c r="F575" s="29"/>
    </row>
    <row r="576" spans="1:6" x14ac:dyDescent="0.25">
      <c r="A576" s="27"/>
      <c r="B576" s="26" t="s">
        <v>982</v>
      </c>
      <c r="C576" s="26" t="s">
        <v>985</v>
      </c>
      <c r="D576" s="26" t="s">
        <v>989</v>
      </c>
      <c r="E576" s="26" t="s">
        <v>914</v>
      </c>
      <c r="F576" s="29"/>
    </row>
    <row r="577" spans="1:6" x14ac:dyDescent="0.25">
      <c r="A577" s="27"/>
      <c r="B577" s="26" t="s">
        <v>982</v>
      </c>
      <c r="C577" s="26" t="s">
        <v>985</v>
      </c>
      <c r="D577" s="26" t="s">
        <v>293</v>
      </c>
      <c r="E577" s="26" t="s">
        <v>914</v>
      </c>
      <c r="F577" s="29"/>
    </row>
    <row r="578" spans="1:6" x14ac:dyDescent="0.25">
      <c r="A578" s="27"/>
      <c r="B578" s="26" t="s">
        <v>982</v>
      </c>
      <c r="C578" s="26" t="s">
        <v>985</v>
      </c>
      <c r="D578" s="26" t="s">
        <v>990</v>
      </c>
      <c r="E578" s="26" t="s">
        <v>914</v>
      </c>
      <c r="F578" s="29"/>
    </row>
    <row r="579" spans="1:6" x14ac:dyDescent="0.25">
      <c r="A579" s="27"/>
      <c r="B579" s="26" t="s">
        <v>982</v>
      </c>
      <c r="C579" s="26" t="s">
        <v>985</v>
      </c>
      <c r="D579" s="26" t="s">
        <v>294</v>
      </c>
      <c r="E579" s="26" t="s">
        <v>914</v>
      </c>
      <c r="F579" s="29"/>
    </row>
    <row r="580" spans="1:6" x14ac:dyDescent="0.25">
      <c r="A580" s="27"/>
      <c r="B580" s="26" t="s">
        <v>982</v>
      </c>
      <c r="C580" s="26" t="s">
        <v>985</v>
      </c>
      <c r="D580" s="26" t="s">
        <v>295</v>
      </c>
      <c r="E580" s="26" t="s">
        <v>914</v>
      </c>
      <c r="F580" s="29"/>
    </row>
    <row r="581" spans="1:6" x14ac:dyDescent="0.25">
      <c r="A581" s="27"/>
      <c r="B581" s="26" t="s">
        <v>982</v>
      </c>
      <c r="C581" s="26" t="s">
        <v>985</v>
      </c>
      <c r="D581" s="26" t="s">
        <v>296</v>
      </c>
      <c r="E581" s="26" t="s">
        <v>914</v>
      </c>
      <c r="F581" s="29"/>
    </row>
    <row r="582" spans="1:6" x14ac:dyDescent="0.25">
      <c r="A582" s="27"/>
      <c r="B582" s="26" t="s">
        <v>982</v>
      </c>
      <c r="C582" s="26" t="s">
        <v>985</v>
      </c>
      <c r="D582" s="26" t="s">
        <v>991</v>
      </c>
      <c r="E582" s="26" t="s">
        <v>914</v>
      </c>
      <c r="F582" s="29"/>
    </row>
    <row r="583" spans="1:6" x14ac:dyDescent="0.25">
      <c r="A583" s="27"/>
      <c r="B583" s="26" t="s">
        <v>982</v>
      </c>
      <c r="C583" s="26" t="s">
        <v>992</v>
      </c>
      <c r="D583" s="26" t="s">
        <v>856</v>
      </c>
      <c r="E583" s="26" t="s">
        <v>914</v>
      </c>
      <c r="F583" s="29"/>
    </row>
    <row r="584" spans="1:6" x14ac:dyDescent="0.25">
      <c r="A584" s="27"/>
      <c r="B584" s="26" t="s">
        <v>982</v>
      </c>
      <c r="C584" s="26" t="s">
        <v>992</v>
      </c>
      <c r="D584" s="26" t="s">
        <v>842</v>
      </c>
      <c r="E584" s="26" t="s">
        <v>914</v>
      </c>
      <c r="F584" s="29"/>
    </row>
    <row r="585" spans="1:6" x14ac:dyDescent="0.25">
      <c r="A585" s="27"/>
      <c r="B585" s="26" t="s">
        <v>982</v>
      </c>
      <c r="C585" s="26" t="s">
        <v>992</v>
      </c>
      <c r="D585" s="26" t="s">
        <v>862</v>
      </c>
      <c r="E585" s="26" t="s">
        <v>914</v>
      </c>
      <c r="F585" s="29"/>
    </row>
    <row r="586" spans="1:6" x14ac:dyDescent="0.25">
      <c r="A586" s="27"/>
      <c r="B586" s="26" t="s">
        <v>982</v>
      </c>
      <c r="C586" s="26" t="s">
        <v>992</v>
      </c>
      <c r="D586" s="26" t="s">
        <v>827</v>
      </c>
      <c r="E586" s="26" t="s">
        <v>914</v>
      </c>
      <c r="F586" s="29"/>
    </row>
    <row r="587" spans="1:6" x14ac:dyDescent="0.25">
      <c r="A587" s="27"/>
      <c r="B587" s="26" t="s">
        <v>982</v>
      </c>
      <c r="C587" s="26" t="s">
        <v>992</v>
      </c>
      <c r="D587" s="26" t="s">
        <v>833</v>
      </c>
      <c r="E587" s="26" t="s">
        <v>914</v>
      </c>
      <c r="F587" s="29"/>
    </row>
    <row r="588" spans="1:6" x14ac:dyDescent="0.25">
      <c r="A588" s="27"/>
      <c r="B588" s="26" t="s">
        <v>982</v>
      </c>
      <c r="C588" s="26" t="s">
        <v>992</v>
      </c>
      <c r="D588" s="26" t="s">
        <v>829</v>
      </c>
      <c r="E588" s="26" t="s">
        <v>914</v>
      </c>
      <c r="F588" s="29"/>
    </row>
    <row r="589" spans="1:6" x14ac:dyDescent="0.25">
      <c r="A589" s="27"/>
      <c r="B589" s="26" t="s">
        <v>982</v>
      </c>
      <c r="C589" s="26" t="s">
        <v>992</v>
      </c>
      <c r="D589" s="26" t="s">
        <v>834</v>
      </c>
      <c r="E589" s="26" t="s">
        <v>914</v>
      </c>
      <c r="F589" s="29"/>
    </row>
    <row r="590" spans="1:6" x14ac:dyDescent="0.25">
      <c r="A590" s="27"/>
      <c r="B590" s="26" t="s">
        <v>982</v>
      </c>
      <c r="C590" s="26" t="s">
        <v>992</v>
      </c>
      <c r="D590" s="26" t="s">
        <v>848</v>
      </c>
      <c r="E590" s="26" t="s">
        <v>914</v>
      </c>
      <c r="F590" s="29"/>
    </row>
    <row r="591" spans="1:6" x14ac:dyDescent="0.25">
      <c r="A591" s="27"/>
      <c r="B591" s="26" t="s">
        <v>982</v>
      </c>
      <c r="C591" s="26" t="s">
        <v>992</v>
      </c>
      <c r="D591" s="26" t="s">
        <v>860</v>
      </c>
      <c r="E591" s="26" t="s">
        <v>914</v>
      </c>
      <c r="F591" s="29"/>
    </row>
    <row r="592" spans="1:6" x14ac:dyDescent="0.25">
      <c r="A592" s="27"/>
      <c r="B592" s="26" t="s">
        <v>982</v>
      </c>
      <c r="C592" s="26" t="s">
        <v>992</v>
      </c>
      <c r="D592" s="26" t="s">
        <v>859</v>
      </c>
      <c r="E592" s="26" t="s">
        <v>914</v>
      </c>
      <c r="F592" s="29"/>
    </row>
    <row r="593" spans="1:6" x14ac:dyDescent="0.25">
      <c r="A593" s="27"/>
      <c r="B593" s="26" t="s">
        <v>982</v>
      </c>
      <c r="C593" s="26" t="s">
        <v>992</v>
      </c>
      <c r="D593" s="26" t="s">
        <v>865</v>
      </c>
      <c r="E593" s="26" t="s">
        <v>914</v>
      </c>
      <c r="F593" s="29"/>
    </row>
    <row r="594" spans="1:6" x14ac:dyDescent="0.25">
      <c r="A594" s="27"/>
      <c r="B594" s="26" t="s">
        <v>982</v>
      </c>
      <c r="C594" s="26" t="s">
        <v>992</v>
      </c>
      <c r="D594" s="26" t="s">
        <v>832</v>
      </c>
      <c r="E594" s="26" t="s">
        <v>914</v>
      </c>
      <c r="F594" s="29"/>
    </row>
    <row r="595" spans="1:6" x14ac:dyDescent="0.25">
      <c r="A595" s="27"/>
      <c r="B595" s="26" t="s">
        <v>982</v>
      </c>
      <c r="C595" s="26" t="s">
        <v>992</v>
      </c>
      <c r="D595" s="26" t="s">
        <v>863</v>
      </c>
      <c r="E595" s="26" t="s">
        <v>914</v>
      </c>
      <c r="F595" s="29"/>
    </row>
    <row r="596" spans="1:6" x14ac:dyDescent="0.25">
      <c r="A596" s="27"/>
      <c r="B596" s="26" t="s">
        <v>982</v>
      </c>
      <c r="C596" s="26" t="s">
        <v>992</v>
      </c>
      <c r="D596" s="26" t="s">
        <v>846</v>
      </c>
      <c r="E596" s="26" t="s">
        <v>914</v>
      </c>
      <c r="F596" s="29"/>
    </row>
    <row r="597" spans="1:6" x14ac:dyDescent="0.25">
      <c r="A597" s="27"/>
      <c r="B597" s="26" t="s">
        <v>982</v>
      </c>
      <c r="C597" s="26" t="s">
        <v>992</v>
      </c>
      <c r="D597" s="26" t="s">
        <v>850</v>
      </c>
      <c r="E597" s="26" t="s">
        <v>914</v>
      </c>
      <c r="F597" s="29"/>
    </row>
    <row r="598" spans="1:6" x14ac:dyDescent="0.25">
      <c r="A598" s="27"/>
      <c r="B598" s="26" t="s">
        <v>982</v>
      </c>
      <c r="C598" s="26" t="s">
        <v>992</v>
      </c>
      <c r="D598" s="26" t="s">
        <v>839</v>
      </c>
      <c r="E598" s="26" t="s">
        <v>914</v>
      </c>
      <c r="F598" s="29"/>
    </row>
    <row r="599" spans="1:6" x14ac:dyDescent="0.25">
      <c r="A599" s="27"/>
      <c r="B599" s="26" t="s">
        <v>982</v>
      </c>
      <c r="C599" s="26" t="s">
        <v>992</v>
      </c>
      <c r="D599" s="26" t="s">
        <v>831</v>
      </c>
      <c r="E599" s="26" t="s">
        <v>914</v>
      </c>
      <c r="F599" s="29"/>
    </row>
    <row r="600" spans="1:6" x14ac:dyDescent="0.25">
      <c r="A600" s="27"/>
      <c r="B600" s="26" t="s">
        <v>982</v>
      </c>
      <c r="C600" s="26" t="s">
        <v>992</v>
      </c>
      <c r="D600" s="26" t="s">
        <v>858</v>
      </c>
      <c r="E600" s="26" t="s">
        <v>914</v>
      </c>
      <c r="F600" s="29"/>
    </row>
    <row r="601" spans="1:6" x14ac:dyDescent="0.25">
      <c r="A601" s="27"/>
      <c r="B601" s="26" t="s">
        <v>982</v>
      </c>
      <c r="C601" s="26" t="s">
        <v>992</v>
      </c>
      <c r="D601" s="26" t="s">
        <v>826</v>
      </c>
      <c r="E601" s="26" t="s">
        <v>914</v>
      </c>
      <c r="F601" s="29"/>
    </row>
    <row r="602" spans="1:6" x14ac:dyDescent="0.25">
      <c r="A602" s="27"/>
      <c r="B602" s="26" t="s">
        <v>982</v>
      </c>
      <c r="C602" s="26" t="s">
        <v>992</v>
      </c>
      <c r="D602" s="26" t="s">
        <v>857</v>
      </c>
      <c r="E602" s="26" t="s">
        <v>914</v>
      </c>
      <c r="F602" s="29"/>
    </row>
    <row r="603" spans="1:6" x14ac:dyDescent="0.25">
      <c r="A603" s="27"/>
      <c r="B603" s="26" t="s">
        <v>982</v>
      </c>
      <c r="C603" s="26" t="s">
        <v>992</v>
      </c>
      <c r="D603" s="26" t="s">
        <v>855</v>
      </c>
      <c r="E603" s="26" t="s">
        <v>914</v>
      </c>
      <c r="F603" s="29"/>
    </row>
    <row r="604" spans="1:6" x14ac:dyDescent="0.25">
      <c r="A604" s="27"/>
      <c r="B604" s="26" t="s">
        <v>982</v>
      </c>
      <c r="C604" s="26" t="s">
        <v>992</v>
      </c>
      <c r="D604" s="26" t="s">
        <v>851</v>
      </c>
      <c r="E604" s="26" t="s">
        <v>914</v>
      </c>
      <c r="F604" s="29"/>
    </row>
    <row r="605" spans="1:6" x14ac:dyDescent="0.25">
      <c r="A605" s="27"/>
      <c r="B605" s="26" t="s">
        <v>982</v>
      </c>
      <c r="C605" s="26" t="s">
        <v>992</v>
      </c>
      <c r="D605" s="26" t="s">
        <v>853</v>
      </c>
      <c r="E605" s="26" t="s">
        <v>914</v>
      </c>
      <c r="F605" s="29"/>
    </row>
    <row r="606" spans="1:6" x14ac:dyDescent="0.25">
      <c r="A606" s="27"/>
      <c r="B606" s="26" t="s">
        <v>982</v>
      </c>
      <c r="C606" s="26" t="s">
        <v>992</v>
      </c>
      <c r="D606" s="26" t="s">
        <v>835</v>
      </c>
      <c r="E606" s="26" t="s">
        <v>914</v>
      </c>
      <c r="F606" s="29"/>
    </row>
    <row r="607" spans="1:6" x14ac:dyDescent="0.25">
      <c r="A607" s="27"/>
      <c r="B607" s="26" t="s">
        <v>982</v>
      </c>
      <c r="C607" s="26" t="s">
        <v>992</v>
      </c>
      <c r="D607" s="26" t="s">
        <v>825</v>
      </c>
      <c r="E607" s="26" t="s">
        <v>914</v>
      </c>
      <c r="F607" s="29"/>
    </row>
    <row r="608" spans="1:6" x14ac:dyDescent="0.25">
      <c r="A608" s="27"/>
      <c r="B608" s="26" t="s">
        <v>982</v>
      </c>
      <c r="C608" s="26" t="s">
        <v>992</v>
      </c>
      <c r="D608" s="26" t="s">
        <v>830</v>
      </c>
      <c r="E608" s="26" t="s">
        <v>914</v>
      </c>
      <c r="F608" s="29"/>
    </row>
    <row r="609" spans="1:6" x14ac:dyDescent="0.25">
      <c r="A609" s="27"/>
      <c r="B609" s="26" t="s">
        <v>982</v>
      </c>
      <c r="C609" s="26" t="s">
        <v>992</v>
      </c>
      <c r="D609" s="26" t="s">
        <v>993</v>
      </c>
      <c r="E609" s="26" t="s">
        <v>914</v>
      </c>
      <c r="F609" s="29"/>
    </row>
    <row r="610" spans="1:6" x14ac:dyDescent="0.25">
      <c r="A610" s="27"/>
      <c r="B610" s="26" t="s">
        <v>982</v>
      </c>
      <c r="C610" s="26" t="s">
        <v>992</v>
      </c>
      <c r="D610" s="26" t="s">
        <v>866</v>
      </c>
      <c r="E610" s="26" t="s">
        <v>914</v>
      </c>
      <c r="F610" s="29"/>
    </row>
    <row r="611" spans="1:6" x14ac:dyDescent="0.25">
      <c r="A611" s="27"/>
      <c r="B611" s="26" t="s">
        <v>982</v>
      </c>
      <c r="C611" s="26" t="s">
        <v>992</v>
      </c>
      <c r="D611" s="26" t="s">
        <v>824</v>
      </c>
      <c r="E611" s="26" t="s">
        <v>914</v>
      </c>
      <c r="F611" s="29"/>
    </row>
    <row r="612" spans="1:6" x14ac:dyDescent="0.25">
      <c r="A612" s="27"/>
      <c r="B612" s="26" t="s">
        <v>982</v>
      </c>
      <c r="C612" s="26" t="s">
        <v>992</v>
      </c>
      <c r="D612" s="26" t="s">
        <v>836</v>
      </c>
      <c r="E612" s="26" t="s">
        <v>914</v>
      </c>
      <c r="F612" s="29"/>
    </row>
    <row r="613" spans="1:6" x14ac:dyDescent="0.25">
      <c r="A613" s="27"/>
      <c r="B613" s="26" t="s">
        <v>982</v>
      </c>
      <c r="C613" s="26" t="s">
        <v>992</v>
      </c>
      <c r="D613" s="26" t="s">
        <v>845</v>
      </c>
      <c r="E613" s="26" t="s">
        <v>914</v>
      </c>
      <c r="F613" s="29"/>
    </row>
    <row r="614" spans="1:6" x14ac:dyDescent="0.25">
      <c r="A614" s="27"/>
      <c r="B614" s="26" t="s">
        <v>982</v>
      </c>
      <c r="C614" s="26" t="s">
        <v>992</v>
      </c>
      <c r="D614" s="26" t="s">
        <v>828</v>
      </c>
      <c r="E614" s="26" t="s">
        <v>914</v>
      </c>
      <c r="F614" s="29"/>
    </row>
    <row r="615" spans="1:6" x14ac:dyDescent="0.25">
      <c r="A615" s="27"/>
      <c r="B615" s="26" t="s">
        <v>982</v>
      </c>
      <c r="C615" s="26" t="s">
        <v>992</v>
      </c>
      <c r="D615" s="26" t="s">
        <v>864</v>
      </c>
      <c r="E615" s="26" t="s">
        <v>914</v>
      </c>
      <c r="F615" s="29"/>
    </row>
    <row r="616" spans="1:6" x14ac:dyDescent="0.25">
      <c r="A616" s="27"/>
      <c r="B616" s="26" t="s">
        <v>982</v>
      </c>
      <c r="C616" s="26" t="s">
        <v>992</v>
      </c>
      <c r="D616" s="26" t="s">
        <v>841</v>
      </c>
      <c r="E616" s="26" t="s">
        <v>914</v>
      </c>
      <c r="F616" s="29"/>
    </row>
    <row r="617" spans="1:6" x14ac:dyDescent="0.25">
      <c r="A617" s="27"/>
      <c r="B617" s="26" t="s">
        <v>982</v>
      </c>
      <c r="C617" s="26" t="s">
        <v>992</v>
      </c>
      <c r="D617" s="26" t="s">
        <v>837</v>
      </c>
      <c r="E617" s="26" t="s">
        <v>914</v>
      </c>
      <c r="F617" s="29"/>
    </row>
    <row r="618" spans="1:6" x14ac:dyDescent="0.25">
      <c r="A618" s="27"/>
      <c r="B618" s="26" t="s">
        <v>982</v>
      </c>
      <c r="C618" s="26" t="s">
        <v>992</v>
      </c>
      <c r="D618" s="26" t="s">
        <v>849</v>
      </c>
      <c r="E618" s="26" t="s">
        <v>914</v>
      </c>
      <c r="F618" s="29"/>
    </row>
    <row r="619" spans="1:6" x14ac:dyDescent="0.25">
      <c r="A619" s="27"/>
      <c r="B619" s="26" t="s">
        <v>982</v>
      </c>
      <c r="C619" s="26" t="s">
        <v>992</v>
      </c>
      <c r="D619" s="26" t="s">
        <v>852</v>
      </c>
      <c r="E619" s="26" t="s">
        <v>914</v>
      </c>
      <c r="F619" s="29"/>
    </row>
    <row r="620" spans="1:6" x14ac:dyDescent="0.25">
      <c r="A620" s="27"/>
      <c r="B620" s="26" t="s">
        <v>982</v>
      </c>
      <c r="C620" s="26" t="s">
        <v>992</v>
      </c>
      <c r="D620" s="26" t="s">
        <v>861</v>
      </c>
      <c r="E620" s="26" t="s">
        <v>914</v>
      </c>
      <c r="F620" s="29"/>
    </row>
    <row r="621" spans="1:6" x14ac:dyDescent="0.25">
      <c r="A621" s="27"/>
      <c r="B621" s="26" t="s">
        <v>982</v>
      </c>
      <c r="C621" s="26" t="s">
        <v>992</v>
      </c>
      <c r="D621" s="26" t="s">
        <v>847</v>
      </c>
      <c r="E621" s="26" t="s">
        <v>914</v>
      </c>
      <c r="F621" s="29"/>
    </row>
    <row r="622" spans="1:6" x14ac:dyDescent="0.25">
      <c r="A622" s="27"/>
      <c r="B622" s="26" t="s">
        <v>982</v>
      </c>
      <c r="C622" s="26" t="s">
        <v>992</v>
      </c>
      <c r="D622" s="26" t="s">
        <v>840</v>
      </c>
      <c r="E622" s="26" t="s">
        <v>914</v>
      </c>
      <c r="F622" s="29"/>
    </row>
    <row r="623" spans="1:6" x14ac:dyDescent="0.25">
      <c r="A623" s="27"/>
      <c r="B623" s="26" t="s">
        <v>982</v>
      </c>
      <c r="C623" s="26" t="s">
        <v>992</v>
      </c>
      <c r="D623" s="26" t="s">
        <v>838</v>
      </c>
      <c r="E623" s="26" t="s">
        <v>914</v>
      </c>
      <c r="F623" s="29"/>
    </row>
    <row r="624" spans="1:6" x14ac:dyDescent="0.25">
      <c r="A624" s="27"/>
      <c r="B624" s="26" t="s">
        <v>982</v>
      </c>
      <c r="C624" s="26" t="s">
        <v>992</v>
      </c>
      <c r="D624" s="26" t="s">
        <v>843</v>
      </c>
      <c r="E624" s="26" t="s">
        <v>914</v>
      </c>
      <c r="F624" s="29"/>
    </row>
    <row r="625" spans="1:6" x14ac:dyDescent="0.25">
      <c r="A625" s="27"/>
      <c r="B625" s="26" t="s">
        <v>982</v>
      </c>
      <c r="C625" s="26" t="s">
        <v>992</v>
      </c>
      <c r="D625" s="26" t="s">
        <v>844</v>
      </c>
      <c r="E625" s="26" t="s">
        <v>914</v>
      </c>
      <c r="F625" s="29"/>
    </row>
    <row r="626" spans="1:6" x14ac:dyDescent="0.25">
      <c r="A626" s="27"/>
      <c r="B626" s="26" t="s">
        <v>982</v>
      </c>
      <c r="C626" s="26" t="s">
        <v>992</v>
      </c>
      <c r="D626" s="26" t="s">
        <v>854</v>
      </c>
      <c r="E626" s="26" t="s">
        <v>914</v>
      </c>
      <c r="F626" s="29"/>
    </row>
    <row r="627" spans="1:6" x14ac:dyDescent="0.25">
      <c r="A627" s="27"/>
      <c r="B627" s="26" t="s">
        <v>982</v>
      </c>
      <c r="C627" s="26" t="s">
        <v>994</v>
      </c>
      <c r="D627" s="26" t="s">
        <v>867</v>
      </c>
      <c r="E627" s="26" t="s">
        <v>914</v>
      </c>
      <c r="F627" s="29"/>
    </row>
    <row r="628" spans="1:6" x14ac:dyDescent="0.25">
      <c r="A628" s="27"/>
      <c r="B628" s="26" t="s">
        <v>982</v>
      </c>
      <c r="C628" s="26" t="s">
        <v>994</v>
      </c>
      <c r="D628" s="26" t="s">
        <v>870</v>
      </c>
      <c r="E628" s="26" t="s">
        <v>914</v>
      </c>
      <c r="F628" s="29"/>
    </row>
    <row r="629" spans="1:6" x14ac:dyDescent="0.25">
      <c r="A629" s="27"/>
      <c r="B629" s="26" t="s">
        <v>982</v>
      </c>
      <c r="C629" s="26" t="s">
        <v>994</v>
      </c>
      <c r="D629" s="26" t="s">
        <v>868</v>
      </c>
      <c r="E629" s="26" t="s">
        <v>914</v>
      </c>
      <c r="F629" s="29"/>
    </row>
    <row r="630" spans="1:6" x14ac:dyDescent="0.25">
      <c r="A630" s="27"/>
      <c r="B630" s="26" t="s">
        <v>982</v>
      </c>
      <c r="C630" s="26" t="s">
        <v>994</v>
      </c>
      <c r="D630" s="26" t="s">
        <v>869</v>
      </c>
      <c r="E630" s="26" t="s">
        <v>914</v>
      </c>
      <c r="F630" s="29"/>
    </row>
    <row r="631" spans="1:6" x14ac:dyDescent="0.25">
      <c r="A631" s="27"/>
      <c r="B631" s="26" t="s">
        <v>982</v>
      </c>
      <c r="C631" s="26" t="s">
        <v>995</v>
      </c>
      <c r="D631" s="26" t="s">
        <v>256</v>
      </c>
      <c r="E631" s="26" t="s">
        <v>914</v>
      </c>
      <c r="F631" s="29"/>
    </row>
    <row r="632" spans="1:6" x14ac:dyDescent="0.25">
      <c r="A632" s="27"/>
      <c r="B632" s="26" t="s">
        <v>982</v>
      </c>
      <c r="C632" s="26" t="s">
        <v>995</v>
      </c>
      <c r="D632" s="26" t="s">
        <v>257</v>
      </c>
      <c r="E632" s="26" t="s">
        <v>914</v>
      </c>
      <c r="F632" s="29"/>
    </row>
    <row r="633" spans="1:6" x14ac:dyDescent="0.25">
      <c r="A633" s="27"/>
      <c r="B633" s="26" t="s">
        <v>902</v>
      </c>
      <c r="C633" s="26" t="s">
        <v>996</v>
      </c>
      <c r="D633" s="26" t="s">
        <v>726</v>
      </c>
      <c r="E633" s="26" t="s">
        <v>914</v>
      </c>
      <c r="F633" s="29"/>
    </row>
    <row r="634" spans="1:6" x14ac:dyDescent="0.25">
      <c r="A634" s="27"/>
      <c r="B634" s="26" t="s">
        <v>902</v>
      </c>
      <c r="C634" s="26" t="s">
        <v>996</v>
      </c>
      <c r="D634" s="26" t="s">
        <v>997</v>
      </c>
      <c r="E634" s="26" t="s">
        <v>914</v>
      </c>
      <c r="F634" s="29"/>
    </row>
    <row r="635" spans="1:6" x14ac:dyDescent="0.25">
      <c r="A635" s="27"/>
      <c r="B635" s="26" t="s">
        <v>902</v>
      </c>
      <c r="C635" s="26" t="s">
        <v>996</v>
      </c>
      <c r="D635" s="26" t="s">
        <v>639</v>
      </c>
      <c r="E635" s="26" t="s">
        <v>914</v>
      </c>
      <c r="F635" s="29"/>
    </row>
    <row r="636" spans="1:6" x14ac:dyDescent="0.25">
      <c r="A636" s="27"/>
      <c r="B636" s="26" t="s">
        <v>902</v>
      </c>
      <c r="C636" s="26" t="s">
        <v>996</v>
      </c>
      <c r="D636" s="26" t="s">
        <v>640</v>
      </c>
      <c r="E636" s="26" t="s">
        <v>914</v>
      </c>
      <c r="F636" s="29"/>
    </row>
    <row r="637" spans="1:6" x14ac:dyDescent="0.25">
      <c r="A637" s="27"/>
      <c r="B637" s="26" t="s">
        <v>902</v>
      </c>
      <c r="C637" s="26" t="s">
        <v>996</v>
      </c>
      <c r="D637" s="26" t="s">
        <v>641</v>
      </c>
      <c r="E637" s="26" t="s">
        <v>914</v>
      </c>
      <c r="F637" s="29"/>
    </row>
    <row r="638" spans="1:6" x14ac:dyDescent="0.25">
      <c r="A638" s="27"/>
      <c r="B638" s="26" t="s">
        <v>902</v>
      </c>
      <c r="C638" s="26" t="s">
        <v>996</v>
      </c>
      <c r="D638" s="26" t="s">
        <v>642</v>
      </c>
      <c r="E638" s="26" t="s">
        <v>914</v>
      </c>
      <c r="F638" s="29"/>
    </row>
    <row r="639" spans="1:6" x14ac:dyDescent="0.25">
      <c r="A639" s="27"/>
      <c r="B639" s="26" t="s">
        <v>902</v>
      </c>
      <c r="C639" s="26" t="s">
        <v>996</v>
      </c>
      <c r="D639" s="26" t="s">
        <v>643</v>
      </c>
      <c r="E639" s="26" t="s">
        <v>914</v>
      </c>
      <c r="F639" s="29"/>
    </row>
    <row r="640" spans="1:6" x14ac:dyDescent="0.25">
      <c r="A640" s="27"/>
      <c r="B640" s="26" t="s">
        <v>902</v>
      </c>
      <c r="C640" s="26" t="s">
        <v>996</v>
      </c>
      <c r="D640" s="26" t="s">
        <v>665</v>
      </c>
      <c r="E640" s="26" t="s">
        <v>914</v>
      </c>
      <c r="F640" s="29"/>
    </row>
    <row r="641" spans="1:6" x14ac:dyDescent="0.25">
      <c r="A641" s="27"/>
      <c r="B641" s="26" t="s">
        <v>902</v>
      </c>
      <c r="C641" s="26" t="s">
        <v>996</v>
      </c>
      <c r="D641" s="26" t="s">
        <v>666</v>
      </c>
      <c r="E641" s="26" t="s">
        <v>914</v>
      </c>
      <c r="F641" s="29"/>
    </row>
    <row r="642" spans="1:6" x14ac:dyDescent="0.25">
      <c r="A642" s="27"/>
      <c r="B642" s="26" t="s">
        <v>902</v>
      </c>
      <c r="C642" s="26" t="s">
        <v>996</v>
      </c>
      <c r="D642" s="26" t="s">
        <v>667</v>
      </c>
      <c r="E642" s="26" t="s">
        <v>914</v>
      </c>
      <c r="F642" s="29"/>
    </row>
    <row r="643" spans="1:6" x14ac:dyDescent="0.25">
      <c r="A643" s="27"/>
      <c r="B643" s="26" t="s">
        <v>902</v>
      </c>
      <c r="C643" s="26" t="s">
        <v>998</v>
      </c>
      <c r="D643" s="26" t="s">
        <v>999</v>
      </c>
      <c r="E643" s="26" t="s">
        <v>914</v>
      </c>
      <c r="F643" s="29"/>
    </row>
    <row r="644" spans="1:6" x14ac:dyDescent="0.25">
      <c r="A644" s="27"/>
      <c r="B644" s="26" t="s">
        <v>902</v>
      </c>
      <c r="C644" s="26" t="s">
        <v>998</v>
      </c>
      <c r="D644" s="26" t="s">
        <v>587</v>
      </c>
      <c r="E644" s="26" t="s">
        <v>914</v>
      </c>
      <c r="F644" s="29"/>
    </row>
    <row r="645" spans="1:6" x14ac:dyDescent="0.25">
      <c r="A645" s="27"/>
      <c r="B645" s="26" t="s">
        <v>902</v>
      </c>
      <c r="C645" s="26" t="s">
        <v>998</v>
      </c>
      <c r="D645" s="26" t="s">
        <v>1000</v>
      </c>
      <c r="E645" s="26" t="s">
        <v>914</v>
      </c>
      <c r="F645" s="29"/>
    </row>
    <row r="646" spans="1:6" x14ac:dyDescent="0.25">
      <c r="A646" s="27"/>
      <c r="B646" s="26" t="s">
        <v>902</v>
      </c>
      <c r="C646" s="26" t="s">
        <v>998</v>
      </c>
      <c r="D646" s="26" t="s">
        <v>588</v>
      </c>
      <c r="E646" s="26" t="s">
        <v>914</v>
      </c>
      <c r="F646" s="29"/>
    </row>
    <row r="647" spans="1:6" x14ac:dyDescent="0.25">
      <c r="A647" s="27"/>
      <c r="B647" s="26" t="s">
        <v>902</v>
      </c>
      <c r="C647" s="26" t="s">
        <v>998</v>
      </c>
      <c r="D647" s="26" t="s">
        <v>633</v>
      </c>
      <c r="E647" s="26" t="s">
        <v>914</v>
      </c>
      <c r="F647" s="29"/>
    </row>
    <row r="648" spans="1:6" x14ac:dyDescent="0.25">
      <c r="A648" s="27"/>
      <c r="B648" s="26" t="s">
        <v>902</v>
      </c>
      <c r="C648" s="26" t="s">
        <v>998</v>
      </c>
      <c r="D648" s="26" t="s">
        <v>634</v>
      </c>
      <c r="E648" s="26" t="s">
        <v>914</v>
      </c>
      <c r="F648" s="29"/>
    </row>
    <row r="649" spans="1:6" x14ac:dyDescent="0.25">
      <c r="A649" s="27"/>
      <c r="B649" s="26" t="s">
        <v>902</v>
      </c>
      <c r="C649" s="26" t="s">
        <v>998</v>
      </c>
      <c r="D649" s="26" t="s">
        <v>727</v>
      </c>
      <c r="E649" s="26" t="s">
        <v>914</v>
      </c>
      <c r="F649" s="29"/>
    </row>
    <row r="650" spans="1:6" x14ac:dyDescent="0.25">
      <c r="A650" s="27"/>
      <c r="B650" s="26" t="s">
        <v>902</v>
      </c>
      <c r="C650" s="26" t="s">
        <v>998</v>
      </c>
      <c r="D650" s="26" t="s">
        <v>635</v>
      </c>
      <c r="E650" s="26" t="s">
        <v>914</v>
      </c>
      <c r="F650" s="29"/>
    </row>
    <row r="651" spans="1:6" x14ac:dyDescent="0.25">
      <c r="A651" s="27"/>
      <c r="B651" s="26" t="s">
        <v>902</v>
      </c>
      <c r="C651" s="26" t="s">
        <v>998</v>
      </c>
      <c r="D651" s="26" t="s">
        <v>636</v>
      </c>
      <c r="E651" s="26" t="s">
        <v>914</v>
      </c>
      <c r="F651" s="29"/>
    </row>
    <row r="652" spans="1:6" x14ac:dyDescent="0.25">
      <c r="A652" s="27"/>
      <c r="B652" s="26" t="s">
        <v>902</v>
      </c>
      <c r="C652" s="26" t="s">
        <v>998</v>
      </c>
      <c r="D652" s="26" t="s">
        <v>1001</v>
      </c>
      <c r="E652" s="26" t="s">
        <v>914</v>
      </c>
      <c r="F652" s="29"/>
    </row>
    <row r="653" spans="1:6" x14ac:dyDescent="0.25">
      <c r="A653" s="27"/>
      <c r="B653" s="26" t="s">
        <v>902</v>
      </c>
      <c r="C653" s="26" t="s">
        <v>1002</v>
      </c>
      <c r="D653" s="26" t="s">
        <v>1003</v>
      </c>
      <c r="E653" s="26" t="s">
        <v>914</v>
      </c>
      <c r="F653" s="29"/>
    </row>
    <row r="654" spans="1:6" x14ac:dyDescent="0.25">
      <c r="A654" s="27"/>
      <c r="B654" s="26" t="s">
        <v>902</v>
      </c>
      <c r="C654" s="26" t="s">
        <v>1004</v>
      </c>
      <c r="D654" s="26" t="s">
        <v>460</v>
      </c>
      <c r="E654" s="26" t="s">
        <v>914</v>
      </c>
      <c r="F654" s="29"/>
    </row>
    <row r="655" spans="1:6" x14ac:dyDescent="0.25">
      <c r="A655" s="27"/>
      <c r="B655" s="26" t="s">
        <v>902</v>
      </c>
      <c r="C655" s="26" t="s">
        <v>1004</v>
      </c>
      <c r="D655" s="26" t="s">
        <v>461</v>
      </c>
      <c r="E655" s="26" t="s">
        <v>914</v>
      </c>
      <c r="F655" s="29"/>
    </row>
    <row r="656" spans="1:6" x14ac:dyDescent="0.25">
      <c r="A656" s="27"/>
      <c r="B656" s="26" t="s">
        <v>902</v>
      </c>
      <c r="C656" s="26" t="s">
        <v>1004</v>
      </c>
      <c r="D656" s="26" t="s">
        <v>721</v>
      </c>
      <c r="E656" s="26" t="s">
        <v>914</v>
      </c>
      <c r="F656" s="29"/>
    </row>
    <row r="657" spans="1:6" x14ac:dyDescent="0.25">
      <c r="A657" s="27"/>
      <c r="B657" s="26" t="s">
        <v>902</v>
      </c>
      <c r="C657" s="26" t="s">
        <v>1004</v>
      </c>
      <c r="D657" s="26" t="s">
        <v>711</v>
      </c>
      <c r="E657" s="26" t="s">
        <v>914</v>
      </c>
      <c r="F657" s="29"/>
    </row>
    <row r="658" spans="1:6" x14ac:dyDescent="0.25">
      <c r="A658" s="27"/>
      <c r="B658" s="26" t="s">
        <v>902</v>
      </c>
      <c r="C658" s="26" t="s">
        <v>1004</v>
      </c>
      <c r="D658" s="26" t="s">
        <v>1005</v>
      </c>
      <c r="E658" s="26" t="s">
        <v>914</v>
      </c>
      <c r="F658" s="29"/>
    </row>
    <row r="659" spans="1:6" x14ac:dyDescent="0.25">
      <c r="A659" s="27"/>
      <c r="B659" s="26" t="s">
        <v>902</v>
      </c>
      <c r="C659" s="26" t="s">
        <v>1004</v>
      </c>
      <c r="D659" s="26" t="s">
        <v>550</v>
      </c>
      <c r="E659" s="26" t="s">
        <v>914</v>
      </c>
      <c r="F659" s="29"/>
    </row>
    <row r="660" spans="1:6" x14ac:dyDescent="0.25">
      <c r="A660" s="27"/>
      <c r="B660" s="26" t="s">
        <v>902</v>
      </c>
      <c r="C660" s="26" t="s">
        <v>1004</v>
      </c>
      <c r="D660" s="26" t="s">
        <v>708</v>
      </c>
      <c r="E660" s="26" t="s">
        <v>914</v>
      </c>
      <c r="F660" s="29"/>
    </row>
    <row r="661" spans="1:6" x14ac:dyDescent="0.25">
      <c r="A661" s="27"/>
      <c r="B661" s="26" t="s">
        <v>902</v>
      </c>
      <c r="C661" s="26" t="s">
        <v>1004</v>
      </c>
      <c r="D661" s="26" t="s">
        <v>720</v>
      </c>
      <c r="E661" s="26" t="s">
        <v>914</v>
      </c>
      <c r="F661" s="29"/>
    </row>
    <row r="662" spans="1:6" x14ac:dyDescent="0.25">
      <c r="A662" s="27"/>
      <c r="B662" s="26" t="s">
        <v>902</v>
      </c>
      <c r="C662" s="26" t="s">
        <v>1006</v>
      </c>
      <c r="D662" s="26" t="s">
        <v>463</v>
      </c>
      <c r="E662" s="26" t="s">
        <v>914</v>
      </c>
      <c r="F662" s="29"/>
    </row>
    <row r="663" spans="1:6" x14ac:dyDescent="0.25">
      <c r="A663" s="27"/>
      <c r="B663" s="26" t="s">
        <v>902</v>
      </c>
      <c r="C663" s="26" t="s">
        <v>1007</v>
      </c>
      <c r="D663" s="26" t="s">
        <v>551</v>
      </c>
      <c r="E663" s="26" t="s">
        <v>914</v>
      </c>
      <c r="F663" s="29"/>
    </row>
    <row r="664" spans="1:6" x14ac:dyDescent="0.25">
      <c r="A664" s="27"/>
      <c r="B664" s="26" t="s">
        <v>902</v>
      </c>
      <c r="C664" s="26" t="s">
        <v>1007</v>
      </c>
      <c r="D664" s="26" t="s">
        <v>552</v>
      </c>
      <c r="E664" s="26" t="s">
        <v>914</v>
      </c>
      <c r="F664" s="29"/>
    </row>
    <row r="665" spans="1:6" x14ac:dyDescent="0.25">
      <c r="A665" s="27"/>
      <c r="B665" s="26" t="s">
        <v>902</v>
      </c>
      <c r="C665" s="26" t="s">
        <v>1007</v>
      </c>
      <c r="D665" s="26" t="s">
        <v>553</v>
      </c>
      <c r="E665" s="26" t="s">
        <v>914</v>
      </c>
      <c r="F665" s="29"/>
    </row>
    <row r="666" spans="1:6" x14ac:dyDescent="0.25">
      <c r="A666" s="27"/>
      <c r="B666" s="26" t="s">
        <v>902</v>
      </c>
      <c r="C666" s="26" t="s">
        <v>1007</v>
      </c>
      <c r="D666" s="26" t="s">
        <v>554</v>
      </c>
      <c r="E666" s="26" t="s">
        <v>914</v>
      </c>
      <c r="F666" s="29"/>
    </row>
    <row r="667" spans="1:6" x14ac:dyDescent="0.25">
      <c r="A667" s="27"/>
      <c r="B667" s="26" t="s">
        <v>902</v>
      </c>
      <c r="C667" s="26" t="s">
        <v>1007</v>
      </c>
      <c r="D667" s="26" t="s">
        <v>555</v>
      </c>
      <c r="E667" s="26" t="s">
        <v>914</v>
      </c>
      <c r="F667" s="29"/>
    </row>
    <row r="668" spans="1:6" x14ac:dyDescent="0.25">
      <c r="A668" s="27"/>
      <c r="B668" s="26" t="s">
        <v>902</v>
      </c>
      <c r="C668" s="26" t="s">
        <v>1007</v>
      </c>
      <c r="D668" s="26" t="s">
        <v>556</v>
      </c>
      <c r="E668" s="26" t="s">
        <v>914</v>
      </c>
      <c r="F668" s="29"/>
    </row>
    <row r="669" spans="1:6" x14ac:dyDescent="0.25">
      <c r="A669" s="27"/>
      <c r="B669" s="26" t="s">
        <v>902</v>
      </c>
      <c r="C669" s="26" t="s">
        <v>1007</v>
      </c>
      <c r="D669" s="26" t="s">
        <v>557</v>
      </c>
      <c r="E669" s="26" t="s">
        <v>914</v>
      </c>
      <c r="F669" s="29"/>
    </row>
    <row r="670" spans="1:6" x14ac:dyDescent="0.25">
      <c r="A670" s="27"/>
      <c r="B670" s="26" t="s">
        <v>902</v>
      </c>
      <c r="C670" s="26" t="s">
        <v>1007</v>
      </c>
      <c r="D670" s="26" t="s">
        <v>734</v>
      </c>
      <c r="E670" s="26" t="s">
        <v>914</v>
      </c>
      <c r="F670" s="29"/>
    </row>
    <row r="671" spans="1:6" x14ac:dyDescent="0.25">
      <c r="A671" s="27"/>
      <c r="B671" s="26" t="s">
        <v>902</v>
      </c>
      <c r="C671" s="26" t="s">
        <v>1007</v>
      </c>
      <c r="D671" s="26" t="s">
        <v>724</v>
      </c>
      <c r="E671" s="26" t="s">
        <v>914</v>
      </c>
      <c r="F671" s="29"/>
    </row>
    <row r="672" spans="1:6" x14ac:dyDescent="0.25">
      <c r="A672" s="27"/>
      <c r="B672" s="26" t="s">
        <v>902</v>
      </c>
      <c r="C672" s="26" t="s">
        <v>1007</v>
      </c>
      <c r="D672" s="26" t="s">
        <v>725</v>
      </c>
      <c r="E672" s="26" t="s">
        <v>914</v>
      </c>
      <c r="F672" s="29"/>
    </row>
    <row r="673" spans="1:6" x14ac:dyDescent="0.25">
      <c r="A673" s="27"/>
      <c r="B673" s="26" t="s">
        <v>902</v>
      </c>
      <c r="C673" s="26" t="s">
        <v>1007</v>
      </c>
      <c r="D673" s="26" t="s">
        <v>1008</v>
      </c>
      <c r="E673" s="26" t="s">
        <v>914</v>
      </c>
      <c r="F673" s="29"/>
    </row>
    <row r="674" spans="1:6" x14ac:dyDescent="0.25">
      <c r="A674" s="27"/>
      <c r="B674" s="26" t="s">
        <v>902</v>
      </c>
      <c r="C674" s="26" t="s">
        <v>1007</v>
      </c>
      <c r="D674" s="26" t="s">
        <v>688</v>
      </c>
      <c r="E674" s="26" t="s">
        <v>914</v>
      </c>
      <c r="F674" s="29"/>
    </row>
    <row r="675" spans="1:6" x14ac:dyDescent="0.25">
      <c r="A675" s="27"/>
      <c r="B675" s="26" t="s">
        <v>902</v>
      </c>
      <c r="C675" s="26" t="s">
        <v>1007</v>
      </c>
      <c r="D675" s="26" t="s">
        <v>689</v>
      </c>
      <c r="E675" s="26" t="s">
        <v>914</v>
      </c>
      <c r="F675" s="29"/>
    </row>
    <row r="676" spans="1:6" x14ac:dyDescent="0.25">
      <c r="A676" s="27"/>
      <c r="B676" s="26" t="s">
        <v>902</v>
      </c>
      <c r="C676" s="26" t="s">
        <v>1007</v>
      </c>
      <c r="D676" s="26" t="s">
        <v>690</v>
      </c>
      <c r="E676" s="26" t="s">
        <v>914</v>
      </c>
      <c r="F676" s="29"/>
    </row>
    <row r="677" spans="1:6" x14ac:dyDescent="0.25">
      <c r="A677" s="27"/>
      <c r="B677" s="26" t="s">
        <v>902</v>
      </c>
      <c r="C677" s="26" t="s">
        <v>1007</v>
      </c>
      <c r="D677" s="26" t="s">
        <v>691</v>
      </c>
      <c r="E677" s="26" t="s">
        <v>914</v>
      </c>
      <c r="F677" s="29"/>
    </row>
    <row r="678" spans="1:6" x14ac:dyDescent="0.25">
      <c r="A678" s="27"/>
      <c r="B678" s="26" t="s">
        <v>902</v>
      </c>
      <c r="C678" s="26" t="s">
        <v>1007</v>
      </c>
      <c r="D678" s="26" t="s">
        <v>692</v>
      </c>
      <c r="E678" s="26" t="s">
        <v>914</v>
      </c>
      <c r="F678" s="29"/>
    </row>
    <row r="679" spans="1:6" x14ac:dyDescent="0.25">
      <c r="A679" s="27"/>
      <c r="B679" s="26" t="s">
        <v>902</v>
      </c>
      <c r="C679" s="26" t="s">
        <v>1007</v>
      </c>
      <c r="D679" s="26" t="s">
        <v>693</v>
      </c>
      <c r="E679" s="26" t="s">
        <v>914</v>
      </c>
      <c r="F679" s="29"/>
    </row>
    <row r="680" spans="1:6" x14ac:dyDescent="0.25">
      <c r="A680" s="27"/>
      <c r="B680" s="26" t="s">
        <v>902</v>
      </c>
      <c r="C680" s="26" t="s">
        <v>1007</v>
      </c>
      <c r="D680" s="26" t="s">
        <v>723</v>
      </c>
      <c r="E680" s="26" t="s">
        <v>914</v>
      </c>
      <c r="F680" s="29"/>
    </row>
    <row r="681" spans="1:6" x14ac:dyDescent="0.25">
      <c r="A681" s="27"/>
      <c r="B681" s="26" t="s">
        <v>902</v>
      </c>
      <c r="C681" s="26" t="s">
        <v>1007</v>
      </c>
      <c r="D681" s="26" t="s">
        <v>694</v>
      </c>
      <c r="E681" s="26" t="s">
        <v>914</v>
      </c>
      <c r="F681" s="29"/>
    </row>
    <row r="682" spans="1:6" x14ac:dyDescent="0.25">
      <c r="A682" s="27"/>
      <c r="B682" s="26" t="s">
        <v>902</v>
      </c>
      <c r="C682" s="26" t="s">
        <v>1007</v>
      </c>
      <c r="D682" s="26" t="s">
        <v>695</v>
      </c>
      <c r="E682" s="26" t="s">
        <v>914</v>
      </c>
      <c r="F682" s="29"/>
    </row>
    <row r="683" spans="1:6" x14ac:dyDescent="0.25">
      <c r="A683" s="27"/>
      <c r="B683" s="26" t="s">
        <v>902</v>
      </c>
      <c r="C683" s="26" t="s">
        <v>1007</v>
      </c>
      <c r="D683" s="26" t="s">
        <v>696</v>
      </c>
      <c r="E683" s="26" t="s">
        <v>914</v>
      </c>
      <c r="F683" s="29"/>
    </row>
    <row r="684" spans="1:6" x14ac:dyDescent="0.25">
      <c r="A684" s="27"/>
      <c r="B684" s="26" t="s">
        <v>902</v>
      </c>
      <c r="C684" s="26" t="s">
        <v>1007</v>
      </c>
      <c r="D684" s="26" t="s">
        <v>1009</v>
      </c>
      <c r="E684" s="26" t="s">
        <v>914</v>
      </c>
      <c r="F684" s="29"/>
    </row>
    <row r="685" spans="1:6" x14ac:dyDescent="0.25">
      <c r="A685" s="27"/>
      <c r="B685" s="26" t="s">
        <v>902</v>
      </c>
      <c r="C685" s="26" t="s">
        <v>1007</v>
      </c>
      <c r="D685" s="26" t="s">
        <v>697</v>
      </c>
      <c r="E685" s="26" t="s">
        <v>914</v>
      </c>
      <c r="F685" s="29"/>
    </row>
    <row r="686" spans="1:6" x14ac:dyDescent="0.25">
      <c r="A686" s="27"/>
      <c r="B686" s="26" t="s">
        <v>902</v>
      </c>
      <c r="C686" s="26" t="s">
        <v>1007</v>
      </c>
      <c r="D686" s="26" t="s">
        <v>1010</v>
      </c>
      <c r="E686" s="26" t="s">
        <v>914</v>
      </c>
      <c r="F686" s="29"/>
    </row>
    <row r="687" spans="1:6" x14ac:dyDescent="0.25">
      <c r="A687" s="27"/>
      <c r="B687" s="26" t="s">
        <v>902</v>
      </c>
      <c r="C687" s="26" t="s">
        <v>1007</v>
      </c>
      <c r="D687" s="26" t="s">
        <v>698</v>
      </c>
      <c r="E687" s="26" t="s">
        <v>914</v>
      </c>
      <c r="F687" s="29"/>
    </row>
    <row r="688" spans="1:6" x14ac:dyDescent="0.25">
      <c r="A688" s="27"/>
      <c r="B688" s="26" t="s">
        <v>902</v>
      </c>
      <c r="C688" s="26" t="s">
        <v>1007</v>
      </c>
      <c r="D688" s="26" t="s">
        <v>699</v>
      </c>
      <c r="E688" s="26" t="s">
        <v>914</v>
      </c>
      <c r="F688" s="29"/>
    </row>
    <row r="689" spans="1:6" x14ac:dyDescent="0.25">
      <c r="A689" s="27"/>
      <c r="B689" s="26" t="s">
        <v>902</v>
      </c>
      <c r="C689" s="26" t="s">
        <v>1007</v>
      </c>
      <c r="D689" s="26" t="s">
        <v>700</v>
      </c>
      <c r="E689" s="26" t="s">
        <v>914</v>
      </c>
      <c r="F689" s="29"/>
    </row>
    <row r="690" spans="1:6" x14ac:dyDescent="0.25">
      <c r="A690" s="27"/>
      <c r="B690" s="26" t="s">
        <v>902</v>
      </c>
      <c r="C690" s="26" t="s">
        <v>1007</v>
      </c>
      <c r="D690" s="26" t="s">
        <v>701</v>
      </c>
      <c r="E690" s="26" t="s">
        <v>914</v>
      </c>
      <c r="F690" s="29"/>
    </row>
    <row r="691" spans="1:6" x14ac:dyDescent="0.25">
      <c r="A691" s="27"/>
      <c r="B691" s="26" t="s">
        <v>902</v>
      </c>
      <c r="C691" s="26" t="s">
        <v>1007</v>
      </c>
      <c r="D691" s="26" t="s">
        <v>702</v>
      </c>
      <c r="E691" s="26" t="s">
        <v>914</v>
      </c>
      <c r="F691" s="29"/>
    </row>
    <row r="692" spans="1:6" x14ac:dyDescent="0.25">
      <c r="A692" s="27"/>
      <c r="B692" s="26" t="s">
        <v>902</v>
      </c>
      <c r="C692" s="26" t="s">
        <v>1007</v>
      </c>
      <c r="D692" s="26" t="s">
        <v>1011</v>
      </c>
      <c r="E692" s="26" t="s">
        <v>914</v>
      </c>
      <c r="F692" s="29"/>
    </row>
    <row r="693" spans="1:6" x14ac:dyDescent="0.25">
      <c r="A693" s="27"/>
      <c r="B693" s="26" t="s">
        <v>902</v>
      </c>
      <c r="C693" s="26" t="s">
        <v>1007</v>
      </c>
      <c r="D693" s="26" t="s">
        <v>1012</v>
      </c>
      <c r="E693" s="26" t="s">
        <v>914</v>
      </c>
      <c r="F693" s="29"/>
    </row>
    <row r="694" spans="1:6" x14ac:dyDescent="0.25">
      <c r="A694" s="27"/>
      <c r="B694" s="26" t="s">
        <v>902</v>
      </c>
      <c r="C694" s="26" t="s">
        <v>1007</v>
      </c>
      <c r="D694" s="26" t="s">
        <v>703</v>
      </c>
      <c r="E694" s="26" t="s">
        <v>914</v>
      </c>
      <c r="F694" s="29"/>
    </row>
    <row r="695" spans="1:6" x14ac:dyDescent="0.25">
      <c r="A695" s="27"/>
      <c r="B695" s="26" t="s">
        <v>902</v>
      </c>
      <c r="C695" s="26" t="s">
        <v>1013</v>
      </c>
      <c r="D695" s="26" t="s">
        <v>462</v>
      </c>
      <c r="E695" s="26" t="s">
        <v>914</v>
      </c>
      <c r="F695" s="29"/>
    </row>
    <row r="696" spans="1:6" x14ac:dyDescent="0.25">
      <c r="A696" s="27"/>
      <c r="B696" s="26" t="s">
        <v>902</v>
      </c>
      <c r="C696" s="26" t="s">
        <v>1013</v>
      </c>
      <c r="D696" s="26" t="s">
        <v>478</v>
      </c>
      <c r="E696" s="26" t="s">
        <v>914</v>
      </c>
      <c r="F696" s="29"/>
    </row>
    <row r="697" spans="1:6" x14ac:dyDescent="0.25">
      <c r="A697" s="27"/>
      <c r="B697" s="26" t="s">
        <v>902</v>
      </c>
      <c r="C697" s="26" t="s">
        <v>1013</v>
      </c>
      <c r="D697" s="26" t="s">
        <v>1014</v>
      </c>
      <c r="E697" s="26" t="s">
        <v>914</v>
      </c>
      <c r="F697" s="29"/>
    </row>
    <row r="698" spans="1:6" x14ac:dyDescent="0.25">
      <c r="A698" s="27"/>
      <c r="B698" s="26" t="s">
        <v>902</v>
      </c>
      <c r="C698" s="26" t="s">
        <v>1013</v>
      </c>
      <c r="D698" s="26" t="s">
        <v>733</v>
      </c>
      <c r="E698" s="26" t="s">
        <v>914</v>
      </c>
      <c r="F698" s="29"/>
    </row>
    <row r="699" spans="1:6" x14ac:dyDescent="0.25">
      <c r="A699" s="27"/>
      <c r="B699" s="26" t="s">
        <v>902</v>
      </c>
      <c r="C699" s="26" t="s">
        <v>1013</v>
      </c>
      <c r="D699" s="26" t="s">
        <v>479</v>
      </c>
      <c r="E699" s="26" t="s">
        <v>914</v>
      </c>
      <c r="F699" s="29"/>
    </row>
    <row r="700" spans="1:6" x14ac:dyDescent="0.25">
      <c r="A700" s="27"/>
      <c r="B700" s="26" t="s">
        <v>902</v>
      </c>
      <c r="C700" s="26" t="s">
        <v>1013</v>
      </c>
      <c r="D700" s="26" t="s">
        <v>481</v>
      </c>
      <c r="E700" s="26" t="s">
        <v>914</v>
      </c>
      <c r="F700" s="29"/>
    </row>
    <row r="701" spans="1:6" x14ac:dyDescent="0.25">
      <c r="A701" s="27"/>
      <c r="B701" s="26" t="s">
        <v>902</v>
      </c>
      <c r="C701" s="26" t="s">
        <v>1013</v>
      </c>
      <c r="D701" s="26" t="s">
        <v>482</v>
      </c>
      <c r="E701" s="26" t="s">
        <v>914</v>
      </c>
      <c r="F701" s="29"/>
    </row>
    <row r="702" spans="1:6" x14ac:dyDescent="0.25">
      <c r="A702" s="27"/>
      <c r="B702" s="26" t="s">
        <v>902</v>
      </c>
      <c r="C702" s="26" t="s">
        <v>1013</v>
      </c>
      <c r="D702" s="26" t="s">
        <v>483</v>
      </c>
      <c r="E702" s="26" t="s">
        <v>914</v>
      </c>
      <c r="F702" s="29"/>
    </row>
    <row r="703" spans="1:6" x14ac:dyDescent="0.25">
      <c r="A703" s="27"/>
      <c r="B703" s="26" t="s">
        <v>902</v>
      </c>
      <c r="C703" s="26" t="s">
        <v>1013</v>
      </c>
      <c r="D703" s="26" t="s">
        <v>484</v>
      </c>
      <c r="E703" s="26" t="s">
        <v>914</v>
      </c>
      <c r="F703" s="29"/>
    </row>
    <row r="704" spans="1:6" x14ac:dyDescent="0.25">
      <c r="A704" s="27"/>
      <c r="B704" s="26" t="s">
        <v>902</v>
      </c>
      <c r="C704" s="26" t="s">
        <v>1013</v>
      </c>
      <c r="D704" s="26" t="s">
        <v>485</v>
      </c>
      <c r="E704" s="26" t="s">
        <v>914</v>
      </c>
      <c r="F704" s="29"/>
    </row>
    <row r="705" spans="1:6" x14ac:dyDescent="0.25">
      <c r="A705" s="27"/>
      <c r="B705" s="26" t="s">
        <v>902</v>
      </c>
      <c r="C705" s="26" t="s">
        <v>1013</v>
      </c>
      <c r="D705" s="26" t="s">
        <v>486</v>
      </c>
      <c r="E705" s="26" t="s">
        <v>914</v>
      </c>
      <c r="F705" s="29"/>
    </row>
    <row r="706" spans="1:6" x14ac:dyDescent="0.25">
      <c r="A706" s="27"/>
      <c r="B706" s="26" t="s">
        <v>902</v>
      </c>
      <c r="C706" s="26" t="s">
        <v>1013</v>
      </c>
      <c r="D706" s="26" t="s">
        <v>487</v>
      </c>
      <c r="E706" s="26" t="s">
        <v>914</v>
      </c>
      <c r="F706" s="29"/>
    </row>
    <row r="707" spans="1:6" x14ac:dyDescent="0.25">
      <c r="A707" s="27"/>
      <c r="B707" s="26" t="s">
        <v>902</v>
      </c>
      <c r="C707" s="26" t="s">
        <v>1013</v>
      </c>
      <c r="D707" s="26" t="s">
        <v>707</v>
      </c>
      <c r="E707" s="26" t="s">
        <v>914</v>
      </c>
      <c r="F707" s="29"/>
    </row>
    <row r="708" spans="1:6" x14ac:dyDescent="0.25">
      <c r="A708" s="27"/>
      <c r="B708" s="26" t="s">
        <v>902</v>
      </c>
      <c r="C708" s="26" t="s">
        <v>1013</v>
      </c>
      <c r="D708" s="26" t="s">
        <v>488</v>
      </c>
      <c r="E708" s="26" t="s">
        <v>914</v>
      </c>
      <c r="F708" s="29"/>
    </row>
    <row r="709" spans="1:6" x14ac:dyDescent="0.25">
      <c r="A709" s="27"/>
      <c r="B709" s="26" t="s">
        <v>902</v>
      </c>
      <c r="C709" s="26" t="s">
        <v>1013</v>
      </c>
      <c r="D709" s="26" t="s">
        <v>489</v>
      </c>
      <c r="E709" s="26" t="s">
        <v>914</v>
      </c>
      <c r="F709" s="29"/>
    </row>
    <row r="710" spans="1:6" x14ac:dyDescent="0.25">
      <c r="A710" s="27"/>
      <c r="B710" s="26" t="s">
        <v>902</v>
      </c>
      <c r="C710" s="26" t="s">
        <v>1013</v>
      </c>
      <c r="D710" s="26" t="s">
        <v>490</v>
      </c>
      <c r="E710" s="26" t="s">
        <v>914</v>
      </c>
      <c r="F710" s="29"/>
    </row>
    <row r="711" spans="1:6" x14ac:dyDescent="0.25">
      <c r="A711" s="27"/>
      <c r="B711" s="26" t="s">
        <v>902</v>
      </c>
      <c r="C711" s="26" t="s">
        <v>1013</v>
      </c>
      <c r="D711" s="26" t="s">
        <v>491</v>
      </c>
      <c r="E711" s="26" t="s">
        <v>914</v>
      </c>
      <c r="F711" s="29"/>
    </row>
    <row r="712" spans="1:6" x14ac:dyDescent="0.25">
      <c r="A712" s="27"/>
      <c r="B712" s="26" t="s">
        <v>902</v>
      </c>
      <c r="C712" s="26" t="s">
        <v>1013</v>
      </c>
      <c r="D712" s="26" t="s">
        <v>492</v>
      </c>
      <c r="E712" s="26" t="s">
        <v>914</v>
      </c>
      <c r="F712" s="29"/>
    </row>
    <row r="713" spans="1:6" x14ac:dyDescent="0.25">
      <c r="A713" s="27"/>
      <c r="B713" s="26" t="s">
        <v>902</v>
      </c>
      <c r="C713" s="26" t="s">
        <v>1013</v>
      </c>
      <c r="D713" s="26" t="s">
        <v>493</v>
      </c>
      <c r="E713" s="26" t="s">
        <v>914</v>
      </c>
      <c r="F713" s="29"/>
    </row>
    <row r="714" spans="1:6" x14ac:dyDescent="0.25">
      <c r="A714" s="27"/>
      <c r="B714" s="26" t="s">
        <v>902</v>
      </c>
      <c r="C714" s="26" t="s">
        <v>1013</v>
      </c>
      <c r="D714" s="26" t="s">
        <v>494</v>
      </c>
      <c r="E714" s="26" t="s">
        <v>914</v>
      </c>
      <c r="F714" s="29"/>
    </row>
    <row r="715" spans="1:6" x14ac:dyDescent="0.25">
      <c r="A715" s="27"/>
      <c r="B715" s="26" t="s">
        <v>902</v>
      </c>
      <c r="C715" s="26" t="s">
        <v>1013</v>
      </c>
      <c r="D715" s="26" t="s">
        <v>1015</v>
      </c>
      <c r="E715" s="26" t="s">
        <v>914</v>
      </c>
      <c r="F715" s="29"/>
    </row>
    <row r="716" spans="1:6" x14ac:dyDescent="0.25">
      <c r="A716" s="27"/>
      <c r="B716" s="26" t="s">
        <v>902</v>
      </c>
      <c r="C716" s="26" t="s">
        <v>1013</v>
      </c>
      <c r="D716" s="26" t="s">
        <v>586</v>
      </c>
      <c r="E716" s="26" t="s">
        <v>941</v>
      </c>
      <c r="F716" s="29"/>
    </row>
    <row r="717" spans="1:6" x14ac:dyDescent="0.25">
      <c r="A717" s="27"/>
      <c r="B717" s="26" t="s">
        <v>902</v>
      </c>
      <c r="C717" s="26" t="s">
        <v>1013</v>
      </c>
      <c r="D717" s="26" t="s">
        <v>1016</v>
      </c>
      <c r="E717" s="26" t="s">
        <v>914</v>
      </c>
      <c r="F717" s="29"/>
    </row>
    <row r="718" spans="1:6" x14ac:dyDescent="0.25">
      <c r="A718" s="27"/>
      <c r="B718" s="26" t="s">
        <v>902</v>
      </c>
      <c r="C718" s="26" t="s">
        <v>1013</v>
      </c>
      <c r="D718" s="26" t="s">
        <v>637</v>
      </c>
      <c r="E718" s="26" t="s">
        <v>914</v>
      </c>
      <c r="F718" s="29"/>
    </row>
    <row r="719" spans="1:6" x14ac:dyDescent="0.25">
      <c r="A719" s="27"/>
      <c r="B719" s="26" t="s">
        <v>902</v>
      </c>
      <c r="C719" s="26" t="s">
        <v>1013</v>
      </c>
      <c r="D719" s="26" t="s">
        <v>638</v>
      </c>
      <c r="E719" s="26" t="s">
        <v>914</v>
      </c>
      <c r="F719" s="29"/>
    </row>
    <row r="720" spans="1:6" x14ac:dyDescent="0.25">
      <c r="A720" s="27"/>
      <c r="B720" s="26" t="s">
        <v>902</v>
      </c>
      <c r="C720" s="26" t="s">
        <v>1013</v>
      </c>
      <c r="D720" s="26" t="s">
        <v>664</v>
      </c>
      <c r="E720" s="26" t="s">
        <v>914</v>
      </c>
      <c r="F720" s="29"/>
    </row>
    <row r="721" spans="1:6" x14ac:dyDescent="0.25">
      <c r="A721" s="27"/>
      <c r="B721" s="26" t="s">
        <v>902</v>
      </c>
      <c r="C721" s="26" t="s">
        <v>1013</v>
      </c>
      <c r="D721" s="26" t="s">
        <v>735</v>
      </c>
      <c r="E721" s="26" t="s">
        <v>914</v>
      </c>
      <c r="F721" s="29"/>
    </row>
    <row r="722" spans="1:6" x14ac:dyDescent="0.25">
      <c r="A722" s="27"/>
      <c r="B722" s="26" t="s">
        <v>902</v>
      </c>
      <c r="C722" s="26" t="s">
        <v>1017</v>
      </c>
      <c r="D722" s="26" t="s">
        <v>123</v>
      </c>
      <c r="E722" s="26" t="s">
        <v>923</v>
      </c>
      <c r="F722" s="29"/>
    </row>
    <row r="723" spans="1:6" x14ac:dyDescent="0.25">
      <c r="A723" s="27"/>
      <c r="B723" s="26" t="s">
        <v>902</v>
      </c>
      <c r="C723" s="26" t="s">
        <v>954</v>
      </c>
      <c r="D723" s="26" t="s">
        <v>704</v>
      </c>
      <c r="E723" s="26" t="s">
        <v>914</v>
      </c>
      <c r="F723" s="29"/>
    </row>
    <row r="724" spans="1:6" x14ac:dyDescent="0.25">
      <c r="A724" s="27"/>
      <c r="B724" s="26" t="s">
        <v>902</v>
      </c>
      <c r="C724" s="26" t="s">
        <v>954</v>
      </c>
      <c r="D724" s="26" t="s">
        <v>456</v>
      </c>
      <c r="E724" s="26" t="s">
        <v>914</v>
      </c>
      <c r="F724" s="29"/>
    </row>
    <row r="725" spans="1:6" x14ac:dyDescent="0.25">
      <c r="A725" s="27"/>
      <c r="B725" s="26" t="s">
        <v>902</v>
      </c>
      <c r="C725" s="26" t="s">
        <v>932</v>
      </c>
      <c r="D725" s="26" t="s">
        <v>472</v>
      </c>
      <c r="E725" s="26" t="s">
        <v>914</v>
      </c>
      <c r="F725" s="29"/>
    </row>
    <row r="726" spans="1:6" x14ac:dyDescent="0.25">
      <c r="A726" s="27"/>
      <c r="B726" s="26" t="s">
        <v>902</v>
      </c>
      <c r="C726" s="26" t="s">
        <v>932</v>
      </c>
      <c r="D726" s="26" t="s">
        <v>1018</v>
      </c>
      <c r="E726" s="26" t="s">
        <v>914</v>
      </c>
      <c r="F726" s="29"/>
    </row>
    <row r="727" spans="1:6" x14ac:dyDescent="0.25">
      <c r="A727" s="27"/>
      <c r="B727" s="26" t="s">
        <v>902</v>
      </c>
      <c r="C727" s="26" t="s">
        <v>932</v>
      </c>
      <c r="D727" s="26" t="s">
        <v>1019</v>
      </c>
      <c r="E727" s="26" t="s">
        <v>914</v>
      </c>
      <c r="F727" s="29"/>
    </row>
    <row r="728" spans="1:6" x14ac:dyDescent="0.25">
      <c r="A728" s="27"/>
      <c r="B728" s="26" t="s">
        <v>902</v>
      </c>
      <c r="C728" s="26" t="s">
        <v>932</v>
      </c>
      <c r="D728" s="26" t="s">
        <v>474</v>
      </c>
      <c r="E728" s="26" t="s">
        <v>914</v>
      </c>
      <c r="F728" s="29"/>
    </row>
    <row r="729" spans="1:6" x14ac:dyDescent="0.25">
      <c r="A729" s="27"/>
      <c r="B729" s="26" t="s">
        <v>902</v>
      </c>
      <c r="C729" s="26" t="s">
        <v>932</v>
      </c>
      <c r="D729" s="26" t="s">
        <v>1020</v>
      </c>
      <c r="E729" s="26" t="s">
        <v>914</v>
      </c>
      <c r="F729" s="29"/>
    </row>
    <row r="730" spans="1:6" x14ac:dyDescent="0.25">
      <c r="A730" s="27"/>
      <c r="B730" s="26" t="s">
        <v>902</v>
      </c>
      <c r="C730" s="26" t="s">
        <v>932</v>
      </c>
      <c r="D730" s="26" t="s">
        <v>475</v>
      </c>
      <c r="E730" s="26" t="s">
        <v>914</v>
      </c>
      <c r="F730" s="29"/>
    </row>
    <row r="731" spans="1:6" x14ac:dyDescent="0.25">
      <c r="A731" s="27"/>
      <c r="B731" s="26" t="s">
        <v>902</v>
      </c>
      <c r="C731" s="26" t="s">
        <v>932</v>
      </c>
      <c r="D731" s="26" t="s">
        <v>476</v>
      </c>
      <c r="E731" s="26" t="s">
        <v>914</v>
      </c>
      <c r="F731" s="29"/>
    </row>
    <row r="732" spans="1:6" x14ac:dyDescent="0.25">
      <c r="A732" s="27"/>
      <c r="B732" s="26" t="s">
        <v>902</v>
      </c>
      <c r="C732" s="26" t="s">
        <v>932</v>
      </c>
      <c r="D732" s="26" t="s">
        <v>477</v>
      </c>
      <c r="E732" s="26" t="s">
        <v>914</v>
      </c>
      <c r="F732" s="29"/>
    </row>
    <row r="733" spans="1:6" x14ac:dyDescent="0.25">
      <c r="A733" s="27"/>
      <c r="B733" s="26" t="s">
        <v>902</v>
      </c>
      <c r="C733" s="26" t="s">
        <v>932</v>
      </c>
      <c r="D733" s="26" t="s">
        <v>558</v>
      </c>
      <c r="E733" s="26" t="s">
        <v>914</v>
      </c>
      <c r="F733" s="29"/>
    </row>
    <row r="734" spans="1:6" x14ac:dyDescent="0.25">
      <c r="A734" s="27"/>
      <c r="B734" s="26" t="s">
        <v>902</v>
      </c>
      <c r="C734" s="26" t="s">
        <v>932</v>
      </c>
      <c r="D734" s="26" t="s">
        <v>570</v>
      </c>
      <c r="E734" s="26" t="s">
        <v>914</v>
      </c>
      <c r="F734" s="29"/>
    </row>
    <row r="735" spans="1:6" x14ac:dyDescent="0.25">
      <c r="A735" s="27"/>
      <c r="B735" s="26" t="s">
        <v>902</v>
      </c>
      <c r="C735" s="26" t="s">
        <v>932</v>
      </c>
      <c r="D735" s="26" t="s">
        <v>572</v>
      </c>
      <c r="E735" s="26" t="s">
        <v>914</v>
      </c>
      <c r="F735" s="29"/>
    </row>
    <row r="736" spans="1:6" x14ac:dyDescent="0.25">
      <c r="A736" s="27"/>
      <c r="B736" s="26" t="s">
        <v>902</v>
      </c>
      <c r="C736" s="26" t="s">
        <v>932</v>
      </c>
      <c r="D736" s="26" t="s">
        <v>573</v>
      </c>
      <c r="E736" s="26" t="s">
        <v>914</v>
      </c>
      <c r="F736" s="29"/>
    </row>
    <row r="737" spans="1:6" x14ac:dyDescent="0.25">
      <c r="A737" s="27"/>
      <c r="B737" s="26" t="s">
        <v>902</v>
      </c>
      <c r="C737" s="26" t="s">
        <v>932</v>
      </c>
      <c r="D737" s="26" t="s">
        <v>644</v>
      </c>
      <c r="E737" s="26" t="s">
        <v>914</v>
      </c>
      <c r="F737" s="29"/>
    </row>
    <row r="738" spans="1:6" x14ac:dyDescent="0.25">
      <c r="A738" s="27"/>
      <c r="B738" s="26" t="s">
        <v>902</v>
      </c>
      <c r="C738" s="26" t="s">
        <v>932</v>
      </c>
      <c r="D738" s="26" t="s">
        <v>645</v>
      </c>
      <c r="E738" s="26" t="s">
        <v>914</v>
      </c>
      <c r="F738" s="29"/>
    </row>
    <row r="739" spans="1:6" x14ac:dyDescent="0.25">
      <c r="A739" s="27"/>
      <c r="B739" s="26" t="s">
        <v>902</v>
      </c>
      <c r="C739" s="26" t="s">
        <v>1021</v>
      </c>
      <c r="D739" s="26" t="s">
        <v>464</v>
      </c>
      <c r="E739" s="26" t="s">
        <v>914</v>
      </c>
      <c r="F739" s="29"/>
    </row>
    <row r="740" spans="1:6" x14ac:dyDescent="0.25">
      <c r="A740" s="27"/>
      <c r="B740" s="26" t="s">
        <v>902</v>
      </c>
      <c r="C740" s="26" t="s">
        <v>1021</v>
      </c>
      <c r="D740" s="26" t="s">
        <v>465</v>
      </c>
      <c r="E740" s="26" t="s">
        <v>914</v>
      </c>
      <c r="F740" s="29"/>
    </row>
    <row r="741" spans="1:6" x14ac:dyDescent="0.25">
      <c r="A741" s="27"/>
      <c r="B741" s="26" t="s">
        <v>902</v>
      </c>
      <c r="C741" s="26" t="s">
        <v>1021</v>
      </c>
      <c r="D741" s="26" t="s">
        <v>466</v>
      </c>
      <c r="E741" s="26" t="s">
        <v>914</v>
      </c>
      <c r="F741" s="29"/>
    </row>
    <row r="742" spans="1:6" x14ac:dyDescent="0.25">
      <c r="A742" s="27"/>
      <c r="B742" s="26" t="s">
        <v>902</v>
      </c>
      <c r="C742" s="26" t="s">
        <v>1021</v>
      </c>
      <c r="D742" s="26" t="s">
        <v>467</v>
      </c>
      <c r="E742" s="26" t="s">
        <v>914</v>
      </c>
      <c r="F742" s="29"/>
    </row>
    <row r="743" spans="1:6" x14ac:dyDescent="0.25">
      <c r="A743" s="27"/>
      <c r="B743" s="26" t="s">
        <v>902</v>
      </c>
      <c r="C743" s="26" t="s">
        <v>1021</v>
      </c>
      <c r="D743" s="26" t="s">
        <v>468</v>
      </c>
      <c r="E743" s="26" t="s">
        <v>914</v>
      </c>
      <c r="F743" s="29"/>
    </row>
    <row r="744" spans="1:6" x14ac:dyDescent="0.25">
      <c r="A744" s="27"/>
      <c r="B744" s="26" t="s">
        <v>902</v>
      </c>
      <c r="C744" s="26" t="s">
        <v>1021</v>
      </c>
      <c r="D744" s="26" t="s">
        <v>469</v>
      </c>
      <c r="E744" s="26" t="s">
        <v>914</v>
      </c>
      <c r="F744" s="29"/>
    </row>
    <row r="745" spans="1:6" x14ac:dyDescent="0.25">
      <c r="A745" s="27"/>
      <c r="B745" s="26" t="s">
        <v>902</v>
      </c>
      <c r="C745" s="26" t="s">
        <v>1021</v>
      </c>
      <c r="D745" s="26" t="s">
        <v>470</v>
      </c>
      <c r="E745" s="26" t="s">
        <v>914</v>
      </c>
      <c r="F745" s="29"/>
    </row>
    <row r="746" spans="1:6" x14ac:dyDescent="0.25">
      <c r="A746" s="27"/>
      <c r="B746" s="26" t="s">
        <v>902</v>
      </c>
      <c r="C746" s="26" t="s">
        <v>1021</v>
      </c>
      <c r="D746" s="26" t="s">
        <v>471</v>
      </c>
      <c r="E746" s="26" t="s">
        <v>914</v>
      </c>
      <c r="F746" s="29"/>
    </row>
    <row r="747" spans="1:6" x14ac:dyDescent="0.25">
      <c r="A747" s="27"/>
      <c r="B747" s="26" t="s">
        <v>902</v>
      </c>
      <c r="C747" s="26" t="s">
        <v>1021</v>
      </c>
      <c r="D747" s="26" t="s">
        <v>480</v>
      </c>
      <c r="E747" s="26" t="s">
        <v>914</v>
      </c>
      <c r="F747" s="29"/>
    </row>
    <row r="748" spans="1:6" x14ac:dyDescent="0.25">
      <c r="A748" s="27"/>
      <c r="B748" s="26" t="s">
        <v>902</v>
      </c>
      <c r="C748" s="26" t="s">
        <v>1021</v>
      </c>
      <c r="D748" s="26" t="s">
        <v>495</v>
      </c>
      <c r="E748" s="26" t="s">
        <v>914</v>
      </c>
      <c r="F748" s="29"/>
    </row>
    <row r="749" spans="1:6" x14ac:dyDescent="0.25">
      <c r="A749" s="27"/>
      <c r="B749" s="26" t="s">
        <v>902</v>
      </c>
      <c r="C749" s="26" t="s">
        <v>1021</v>
      </c>
      <c r="D749" s="26" t="s">
        <v>496</v>
      </c>
      <c r="E749" s="26" t="s">
        <v>914</v>
      </c>
      <c r="F749" s="29"/>
    </row>
    <row r="750" spans="1:6" x14ac:dyDescent="0.25">
      <c r="A750" s="27"/>
      <c r="B750" s="26" t="s">
        <v>902</v>
      </c>
      <c r="C750" s="26" t="s">
        <v>1021</v>
      </c>
      <c r="D750" s="26" t="s">
        <v>497</v>
      </c>
      <c r="E750" s="26" t="s">
        <v>914</v>
      </c>
      <c r="F750" s="29"/>
    </row>
    <row r="751" spans="1:6" x14ac:dyDescent="0.25">
      <c r="A751" s="27"/>
      <c r="B751" s="26" t="s">
        <v>902</v>
      </c>
      <c r="C751" s="26" t="s">
        <v>1021</v>
      </c>
      <c r="D751" s="26" t="s">
        <v>498</v>
      </c>
      <c r="E751" s="26" t="s">
        <v>914</v>
      </c>
      <c r="F751" s="29"/>
    </row>
    <row r="752" spans="1:6" x14ac:dyDescent="0.25">
      <c r="A752" s="27"/>
      <c r="B752" s="26" t="s">
        <v>902</v>
      </c>
      <c r="C752" s="26" t="s">
        <v>1021</v>
      </c>
      <c r="D752" s="26" t="s">
        <v>1022</v>
      </c>
      <c r="E752" s="26" t="s">
        <v>914</v>
      </c>
      <c r="F752" s="29"/>
    </row>
    <row r="753" spans="1:6" x14ac:dyDescent="0.25">
      <c r="A753" s="27"/>
      <c r="B753" s="26" t="s">
        <v>902</v>
      </c>
      <c r="C753" s="26" t="s">
        <v>1021</v>
      </c>
      <c r="D753" s="26" t="s">
        <v>1023</v>
      </c>
      <c r="E753" s="26" t="s">
        <v>914</v>
      </c>
      <c r="F753" s="29"/>
    </row>
    <row r="754" spans="1:6" x14ac:dyDescent="0.25">
      <c r="A754" s="27"/>
      <c r="B754" s="26" t="s">
        <v>902</v>
      </c>
      <c r="C754" s="26" t="s">
        <v>1021</v>
      </c>
      <c r="D754" s="26" t="s">
        <v>1024</v>
      </c>
      <c r="E754" s="26" t="s">
        <v>914</v>
      </c>
      <c r="F754" s="29"/>
    </row>
    <row r="755" spans="1:6" x14ac:dyDescent="0.25">
      <c r="A755" s="27"/>
      <c r="B755" s="26" t="s">
        <v>902</v>
      </c>
      <c r="C755" s="26" t="s">
        <v>1021</v>
      </c>
      <c r="D755" s="26" t="s">
        <v>499</v>
      </c>
      <c r="E755" s="26" t="s">
        <v>914</v>
      </c>
      <c r="F755" s="29"/>
    </row>
    <row r="756" spans="1:6" x14ac:dyDescent="0.25">
      <c r="A756" s="27"/>
      <c r="B756" s="26" t="s">
        <v>902</v>
      </c>
      <c r="C756" s="26" t="s">
        <v>1021</v>
      </c>
      <c r="D756" s="26" t="s">
        <v>500</v>
      </c>
      <c r="E756" s="26" t="s">
        <v>914</v>
      </c>
      <c r="F756" s="29"/>
    </row>
    <row r="757" spans="1:6" x14ac:dyDescent="0.25">
      <c r="A757" s="27"/>
      <c r="B757" s="26" t="s">
        <v>902</v>
      </c>
      <c r="C757" s="26" t="s">
        <v>1021</v>
      </c>
      <c r="D757" s="26" t="s">
        <v>501</v>
      </c>
      <c r="E757" s="26" t="s">
        <v>914</v>
      </c>
      <c r="F757" s="29"/>
    </row>
    <row r="758" spans="1:6" x14ac:dyDescent="0.25">
      <c r="A758" s="27"/>
      <c r="B758" s="26" t="s">
        <v>902</v>
      </c>
      <c r="C758" s="26" t="s">
        <v>1021</v>
      </c>
      <c r="D758" s="26" t="s">
        <v>502</v>
      </c>
      <c r="E758" s="26" t="s">
        <v>914</v>
      </c>
      <c r="F758" s="29"/>
    </row>
    <row r="759" spans="1:6" x14ac:dyDescent="0.25">
      <c r="A759" s="27"/>
      <c r="B759" s="26" t="s">
        <v>902</v>
      </c>
      <c r="C759" s="26" t="s">
        <v>1021</v>
      </c>
      <c r="D759" s="26" t="s">
        <v>503</v>
      </c>
      <c r="E759" s="26" t="s">
        <v>914</v>
      </c>
      <c r="F759" s="29"/>
    </row>
    <row r="760" spans="1:6" x14ac:dyDescent="0.25">
      <c r="A760" s="27"/>
      <c r="B760" s="26" t="s">
        <v>902</v>
      </c>
      <c r="C760" s="26" t="s">
        <v>1021</v>
      </c>
      <c r="D760" s="26" t="s">
        <v>504</v>
      </c>
      <c r="E760" s="26" t="s">
        <v>914</v>
      </c>
      <c r="F760" s="29"/>
    </row>
    <row r="761" spans="1:6" x14ac:dyDescent="0.25">
      <c r="A761" s="27"/>
      <c r="B761" s="26" t="s">
        <v>902</v>
      </c>
      <c r="C761" s="26" t="s">
        <v>1021</v>
      </c>
      <c r="D761" s="26" t="s">
        <v>505</v>
      </c>
      <c r="E761" s="26" t="s">
        <v>914</v>
      </c>
      <c r="F761" s="29"/>
    </row>
    <row r="762" spans="1:6" x14ac:dyDescent="0.25">
      <c r="A762" s="27"/>
      <c r="B762" s="26" t="s">
        <v>902</v>
      </c>
      <c r="C762" s="26" t="s">
        <v>1021</v>
      </c>
      <c r="D762" s="26" t="s">
        <v>506</v>
      </c>
      <c r="E762" s="26" t="s">
        <v>914</v>
      </c>
      <c r="F762" s="29"/>
    </row>
    <row r="763" spans="1:6" x14ac:dyDescent="0.25">
      <c r="A763" s="27"/>
      <c r="B763" s="26" t="s">
        <v>902</v>
      </c>
      <c r="C763" s="26" t="s">
        <v>1021</v>
      </c>
      <c r="D763" s="26" t="s">
        <v>507</v>
      </c>
      <c r="E763" s="26" t="s">
        <v>914</v>
      </c>
      <c r="F763" s="29"/>
    </row>
    <row r="764" spans="1:6" x14ac:dyDescent="0.25">
      <c r="A764" s="27"/>
      <c r="B764" s="26" t="s">
        <v>902</v>
      </c>
      <c r="C764" s="26" t="s">
        <v>1021</v>
      </c>
      <c r="D764" s="26" t="s">
        <v>508</v>
      </c>
      <c r="E764" s="26" t="s">
        <v>914</v>
      </c>
      <c r="F764" s="29"/>
    </row>
    <row r="765" spans="1:6" x14ac:dyDescent="0.25">
      <c r="A765" s="27"/>
      <c r="B765" s="26" t="s">
        <v>902</v>
      </c>
      <c r="C765" s="26" t="s">
        <v>1021</v>
      </c>
      <c r="D765" s="26" t="s">
        <v>509</v>
      </c>
      <c r="E765" s="26" t="s">
        <v>914</v>
      </c>
      <c r="F765" s="29"/>
    </row>
    <row r="766" spans="1:6" x14ac:dyDescent="0.25">
      <c r="A766" s="27"/>
      <c r="B766" s="26" t="s">
        <v>902</v>
      </c>
      <c r="C766" s="26" t="s">
        <v>1021</v>
      </c>
      <c r="D766" s="26" t="s">
        <v>510</v>
      </c>
      <c r="E766" s="26" t="s">
        <v>914</v>
      </c>
      <c r="F766" s="29"/>
    </row>
    <row r="767" spans="1:6" x14ac:dyDescent="0.25">
      <c r="A767" s="27"/>
      <c r="B767" s="26" t="s">
        <v>902</v>
      </c>
      <c r="C767" s="26" t="s">
        <v>1021</v>
      </c>
      <c r="D767" s="26" t="s">
        <v>511</v>
      </c>
      <c r="E767" s="26" t="s">
        <v>914</v>
      </c>
      <c r="F767" s="29"/>
    </row>
    <row r="768" spans="1:6" x14ac:dyDescent="0.25">
      <c r="A768" s="27"/>
      <c r="B768" s="26" t="s">
        <v>902</v>
      </c>
      <c r="C768" s="26" t="s">
        <v>1021</v>
      </c>
      <c r="D768" s="26" t="s">
        <v>512</v>
      </c>
      <c r="E768" s="26" t="s">
        <v>914</v>
      </c>
      <c r="F768" s="29"/>
    </row>
    <row r="769" spans="1:6" x14ac:dyDescent="0.25">
      <c r="A769" s="27"/>
      <c r="B769" s="26" t="s">
        <v>902</v>
      </c>
      <c r="C769" s="26" t="s">
        <v>1021</v>
      </c>
      <c r="D769" s="26" t="s">
        <v>513</v>
      </c>
      <c r="E769" s="26" t="s">
        <v>914</v>
      </c>
      <c r="F769" s="29"/>
    </row>
    <row r="770" spans="1:6" x14ac:dyDescent="0.25">
      <c r="A770" s="27"/>
      <c r="B770" s="26" t="s">
        <v>902</v>
      </c>
      <c r="C770" s="26" t="s">
        <v>1021</v>
      </c>
      <c r="D770" s="26" t="s">
        <v>514</v>
      </c>
      <c r="E770" s="26" t="s">
        <v>914</v>
      </c>
      <c r="F770" s="29"/>
    </row>
    <row r="771" spans="1:6" x14ac:dyDescent="0.25">
      <c r="A771" s="27"/>
      <c r="B771" s="26" t="s">
        <v>902</v>
      </c>
      <c r="C771" s="26" t="s">
        <v>1021</v>
      </c>
      <c r="D771" s="26" t="s">
        <v>515</v>
      </c>
      <c r="E771" s="26" t="s">
        <v>914</v>
      </c>
      <c r="F771" s="29"/>
    </row>
    <row r="772" spans="1:6" x14ac:dyDescent="0.25">
      <c r="A772" s="27"/>
      <c r="B772" s="26" t="s">
        <v>902</v>
      </c>
      <c r="C772" s="26" t="s">
        <v>1021</v>
      </c>
      <c r="D772" s="26" t="s">
        <v>516</v>
      </c>
      <c r="E772" s="26" t="s">
        <v>914</v>
      </c>
      <c r="F772" s="29"/>
    </row>
    <row r="773" spans="1:6" x14ac:dyDescent="0.25">
      <c r="A773" s="27"/>
      <c r="B773" s="26" t="s">
        <v>902</v>
      </c>
      <c r="C773" s="26" t="s">
        <v>1021</v>
      </c>
      <c r="D773" s="26" t="s">
        <v>517</v>
      </c>
      <c r="E773" s="26" t="s">
        <v>914</v>
      </c>
      <c r="F773" s="29"/>
    </row>
    <row r="774" spans="1:6" x14ac:dyDescent="0.25">
      <c r="A774" s="27"/>
      <c r="B774" s="26" t="s">
        <v>902</v>
      </c>
      <c r="C774" s="26" t="s">
        <v>1021</v>
      </c>
      <c r="D774" s="26" t="s">
        <v>518</v>
      </c>
      <c r="E774" s="26" t="s">
        <v>914</v>
      </c>
      <c r="F774" s="29"/>
    </row>
    <row r="775" spans="1:6" x14ac:dyDescent="0.25">
      <c r="A775" s="27"/>
      <c r="B775" s="26" t="s">
        <v>902</v>
      </c>
      <c r="C775" s="26" t="s">
        <v>1021</v>
      </c>
      <c r="D775" s="26" t="s">
        <v>519</v>
      </c>
      <c r="E775" s="26" t="s">
        <v>914</v>
      </c>
      <c r="F775" s="29"/>
    </row>
    <row r="776" spans="1:6" x14ac:dyDescent="0.25">
      <c r="A776" s="27"/>
      <c r="B776" s="26" t="s">
        <v>902</v>
      </c>
      <c r="C776" s="26" t="s">
        <v>1021</v>
      </c>
      <c r="D776" s="26" t="s">
        <v>520</v>
      </c>
      <c r="E776" s="26" t="s">
        <v>914</v>
      </c>
      <c r="F776" s="29"/>
    </row>
    <row r="777" spans="1:6" x14ac:dyDescent="0.25">
      <c r="A777" s="27"/>
      <c r="B777" s="26" t="s">
        <v>902</v>
      </c>
      <c r="C777" s="26" t="s">
        <v>1021</v>
      </c>
      <c r="D777" s="26" t="s">
        <v>715</v>
      </c>
      <c r="E777" s="26" t="s">
        <v>914</v>
      </c>
      <c r="F777" s="29"/>
    </row>
    <row r="778" spans="1:6" x14ac:dyDescent="0.25">
      <c r="A778" s="27"/>
      <c r="B778" s="26" t="s">
        <v>902</v>
      </c>
      <c r="C778" s="26" t="s">
        <v>1021</v>
      </c>
      <c r="D778" s="26" t="s">
        <v>521</v>
      </c>
      <c r="E778" s="26" t="s">
        <v>914</v>
      </c>
      <c r="F778" s="29"/>
    </row>
    <row r="779" spans="1:6" x14ac:dyDescent="0.25">
      <c r="A779" s="27"/>
      <c r="B779" s="26" t="s">
        <v>902</v>
      </c>
      <c r="C779" s="26" t="s">
        <v>1021</v>
      </c>
      <c r="D779" s="26" t="s">
        <v>705</v>
      </c>
      <c r="E779" s="26" t="s">
        <v>914</v>
      </c>
      <c r="F779" s="29"/>
    </row>
    <row r="780" spans="1:6" x14ac:dyDescent="0.25">
      <c r="A780" s="27"/>
      <c r="B780" s="26" t="s">
        <v>902</v>
      </c>
      <c r="C780" s="26" t="s">
        <v>1021</v>
      </c>
      <c r="D780" s="26" t="s">
        <v>522</v>
      </c>
      <c r="E780" s="26" t="s">
        <v>914</v>
      </c>
      <c r="F780" s="29"/>
    </row>
    <row r="781" spans="1:6" x14ac:dyDescent="0.25">
      <c r="A781" s="27"/>
      <c r="B781" s="26" t="s">
        <v>902</v>
      </c>
      <c r="C781" s="26" t="s">
        <v>1021</v>
      </c>
      <c r="D781" s="26" t="s">
        <v>523</v>
      </c>
      <c r="E781" s="26" t="s">
        <v>914</v>
      </c>
      <c r="F781" s="29"/>
    </row>
    <row r="782" spans="1:6" x14ac:dyDescent="0.25">
      <c r="A782" s="27"/>
      <c r="B782" s="26" t="s">
        <v>902</v>
      </c>
      <c r="C782" s="26" t="s">
        <v>1021</v>
      </c>
      <c r="D782" s="26" t="s">
        <v>524</v>
      </c>
      <c r="E782" s="26" t="s">
        <v>914</v>
      </c>
      <c r="F782" s="29"/>
    </row>
    <row r="783" spans="1:6" x14ac:dyDescent="0.25">
      <c r="A783" s="27"/>
      <c r="B783" s="26" t="s">
        <v>902</v>
      </c>
      <c r="C783" s="26" t="s">
        <v>1021</v>
      </c>
      <c r="D783" s="26" t="s">
        <v>525</v>
      </c>
      <c r="E783" s="26" t="s">
        <v>914</v>
      </c>
      <c r="F783" s="29"/>
    </row>
    <row r="784" spans="1:6" x14ac:dyDescent="0.25">
      <c r="A784" s="27"/>
      <c r="B784" s="26" t="s">
        <v>902</v>
      </c>
      <c r="C784" s="26" t="s">
        <v>1021</v>
      </c>
      <c r="D784" s="26" t="s">
        <v>526</v>
      </c>
      <c r="E784" s="26" t="s">
        <v>914</v>
      </c>
      <c r="F784" s="29"/>
    </row>
    <row r="785" spans="1:6" x14ac:dyDescent="0.25">
      <c r="A785" s="27"/>
      <c r="B785" s="26" t="s">
        <v>902</v>
      </c>
      <c r="C785" s="26" t="s">
        <v>1021</v>
      </c>
      <c r="D785" s="26" t="s">
        <v>527</v>
      </c>
      <c r="E785" s="26" t="s">
        <v>914</v>
      </c>
      <c r="F785" s="29"/>
    </row>
    <row r="786" spans="1:6" x14ac:dyDescent="0.25">
      <c r="A786" s="27"/>
      <c r="B786" s="26" t="s">
        <v>902</v>
      </c>
      <c r="C786" s="26" t="s">
        <v>1021</v>
      </c>
      <c r="D786" s="26" t="s">
        <v>528</v>
      </c>
      <c r="E786" s="26" t="s">
        <v>914</v>
      </c>
      <c r="F786" s="29"/>
    </row>
    <row r="787" spans="1:6" x14ac:dyDescent="0.25">
      <c r="A787" s="27"/>
      <c r="B787" s="26" t="s">
        <v>902</v>
      </c>
      <c r="C787" s="26" t="s">
        <v>1021</v>
      </c>
      <c r="D787" s="26" t="s">
        <v>529</v>
      </c>
      <c r="E787" s="26" t="s">
        <v>914</v>
      </c>
      <c r="F787" s="29"/>
    </row>
    <row r="788" spans="1:6" x14ac:dyDescent="0.25">
      <c r="A788" s="27"/>
      <c r="B788" s="26" t="s">
        <v>902</v>
      </c>
      <c r="C788" s="26" t="s">
        <v>1021</v>
      </c>
      <c r="D788" s="26" t="s">
        <v>1025</v>
      </c>
      <c r="E788" s="26" t="s">
        <v>914</v>
      </c>
      <c r="F788" s="29"/>
    </row>
    <row r="789" spans="1:6" x14ac:dyDescent="0.25">
      <c r="A789" s="27"/>
      <c r="B789" s="26" t="s">
        <v>902</v>
      </c>
      <c r="C789" s="26" t="s">
        <v>1021</v>
      </c>
      <c r="D789" s="26" t="s">
        <v>530</v>
      </c>
      <c r="E789" s="26" t="s">
        <v>914</v>
      </c>
      <c r="F789" s="29"/>
    </row>
    <row r="790" spans="1:6" x14ac:dyDescent="0.25">
      <c r="A790" s="27"/>
      <c r="B790" s="26" t="s">
        <v>902</v>
      </c>
      <c r="C790" s="26" t="s">
        <v>1021</v>
      </c>
      <c r="D790" s="26" t="s">
        <v>531</v>
      </c>
      <c r="E790" s="26" t="s">
        <v>914</v>
      </c>
      <c r="F790" s="29"/>
    </row>
    <row r="791" spans="1:6" x14ac:dyDescent="0.25">
      <c r="A791" s="27"/>
      <c r="B791" s="26" t="s">
        <v>902</v>
      </c>
      <c r="C791" s="26" t="s">
        <v>1021</v>
      </c>
      <c r="D791" s="26" t="s">
        <v>532</v>
      </c>
      <c r="E791" s="26" t="s">
        <v>914</v>
      </c>
      <c r="F791" s="29"/>
    </row>
    <row r="792" spans="1:6" x14ac:dyDescent="0.25">
      <c r="A792" s="27"/>
      <c r="B792" s="26" t="s">
        <v>902</v>
      </c>
      <c r="C792" s="26" t="s">
        <v>1021</v>
      </c>
      <c r="D792" s="26" t="s">
        <v>533</v>
      </c>
      <c r="E792" s="26" t="s">
        <v>914</v>
      </c>
      <c r="F792" s="29"/>
    </row>
    <row r="793" spans="1:6" x14ac:dyDescent="0.25">
      <c r="A793" s="27"/>
      <c r="B793" s="26" t="s">
        <v>902</v>
      </c>
      <c r="C793" s="26" t="s">
        <v>1021</v>
      </c>
      <c r="D793" s="26" t="s">
        <v>534</v>
      </c>
      <c r="E793" s="26" t="s">
        <v>914</v>
      </c>
      <c r="F793" s="29"/>
    </row>
    <row r="794" spans="1:6" x14ac:dyDescent="0.25">
      <c r="A794" s="27"/>
      <c r="B794" s="26" t="s">
        <v>902</v>
      </c>
      <c r="C794" s="26" t="s">
        <v>1021</v>
      </c>
      <c r="D794" s="26" t="s">
        <v>535</v>
      </c>
      <c r="E794" s="26" t="s">
        <v>914</v>
      </c>
      <c r="F794" s="29"/>
    </row>
    <row r="795" spans="1:6" x14ac:dyDescent="0.25">
      <c r="A795" s="27"/>
      <c r="B795" s="26" t="s">
        <v>902</v>
      </c>
      <c r="C795" s="26" t="s">
        <v>1021</v>
      </c>
      <c r="D795" s="26" t="s">
        <v>1026</v>
      </c>
      <c r="E795" s="26" t="s">
        <v>914</v>
      </c>
      <c r="F795" s="29"/>
    </row>
    <row r="796" spans="1:6" x14ac:dyDescent="0.25">
      <c r="A796" s="27"/>
      <c r="B796" s="26" t="s">
        <v>902</v>
      </c>
      <c r="C796" s="26" t="s">
        <v>1021</v>
      </c>
      <c r="D796" s="26" t="s">
        <v>536</v>
      </c>
      <c r="E796" s="26" t="s">
        <v>914</v>
      </c>
      <c r="F796" s="29"/>
    </row>
    <row r="797" spans="1:6" x14ac:dyDescent="0.25">
      <c r="A797" s="27"/>
      <c r="B797" s="26" t="s">
        <v>902</v>
      </c>
      <c r="C797" s="26" t="s">
        <v>1021</v>
      </c>
      <c r="D797" s="26" t="s">
        <v>537</v>
      </c>
      <c r="E797" s="26" t="s">
        <v>914</v>
      </c>
      <c r="F797" s="29"/>
    </row>
    <row r="798" spans="1:6" x14ac:dyDescent="0.25">
      <c r="A798" s="27"/>
      <c r="B798" s="26" t="s">
        <v>902</v>
      </c>
      <c r="C798" s="26" t="s">
        <v>1021</v>
      </c>
      <c r="D798" s="26" t="s">
        <v>538</v>
      </c>
      <c r="E798" s="26" t="s">
        <v>914</v>
      </c>
      <c r="F798" s="29"/>
    </row>
    <row r="799" spans="1:6" x14ac:dyDescent="0.25">
      <c r="A799" s="27"/>
      <c r="B799" s="26" t="s">
        <v>902</v>
      </c>
      <c r="C799" s="26" t="s">
        <v>1021</v>
      </c>
      <c r="D799" s="26" t="s">
        <v>539</v>
      </c>
      <c r="E799" s="26" t="s">
        <v>914</v>
      </c>
      <c r="F799" s="29"/>
    </row>
    <row r="800" spans="1:6" x14ac:dyDescent="0.25">
      <c r="A800" s="27"/>
      <c r="B800" s="26" t="s">
        <v>902</v>
      </c>
      <c r="C800" s="26" t="s">
        <v>1021</v>
      </c>
      <c r="D800" s="26" t="s">
        <v>540</v>
      </c>
      <c r="E800" s="26" t="s">
        <v>914</v>
      </c>
      <c r="F800" s="29"/>
    </row>
    <row r="801" spans="1:6" x14ac:dyDescent="0.25">
      <c r="A801" s="27"/>
      <c r="B801" s="26" t="s">
        <v>902</v>
      </c>
      <c r="C801" s="26" t="s">
        <v>1021</v>
      </c>
      <c r="D801" s="26" t="s">
        <v>543</v>
      </c>
      <c r="E801" s="26" t="s">
        <v>914</v>
      </c>
      <c r="F801" s="29"/>
    </row>
    <row r="802" spans="1:6" x14ac:dyDescent="0.25">
      <c r="A802" s="27"/>
      <c r="B802" s="26" t="s">
        <v>902</v>
      </c>
      <c r="C802" s="26" t="s">
        <v>1021</v>
      </c>
      <c r="D802" s="26" t="s">
        <v>544</v>
      </c>
      <c r="E802" s="26" t="s">
        <v>914</v>
      </c>
      <c r="F802" s="29"/>
    </row>
    <row r="803" spans="1:6" x14ac:dyDescent="0.25">
      <c r="A803" s="27"/>
      <c r="B803" s="26" t="s">
        <v>902</v>
      </c>
      <c r="C803" s="26" t="s">
        <v>1021</v>
      </c>
      <c r="D803" s="26" t="s">
        <v>1027</v>
      </c>
      <c r="E803" s="26" t="s">
        <v>914</v>
      </c>
      <c r="F803" s="29"/>
    </row>
    <row r="804" spans="1:6" x14ac:dyDescent="0.25">
      <c r="A804" s="27"/>
      <c r="B804" s="26" t="s">
        <v>902</v>
      </c>
      <c r="C804" s="26" t="s">
        <v>1021</v>
      </c>
      <c r="D804" s="26" t="s">
        <v>545</v>
      </c>
      <c r="E804" s="26" t="s">
        <v>914</v>
      </c>
      <c r="F804" s="29"/>
    </row>
    <row r="805" spans="1:6" x14ac:dyDescent="0.25">
      <c r="A805" s="27"/>
      <c r="B805" s="26" t="s">
        <v>902</v>
      </c>
      <c r="C805" s="26" t="s">
        <v>1021</v>
      </c>
      <c r="D805" s="26" t="s">
        <v>546</v>
      </c>
      <c r="E805" s="26" t="s">
        <v>914</v>
      </c>
      <c r="F805" s="29"/>
    </row>
    <row r="806" spans="1:6" x14ac:dyDescent="0.25">
      <c r="A806" s="27"/>
      <c r="B806" s="26" t="s">
        <v>902</v>
      </c>
      <c r="C806" s="26" t="s">
        <v>1021</v>
      </c>
      <c r="D806" s="26" t="s">
        <v>1028</v>
      </c>
      <c r="E806" s="26" t="s">
        <v>914</v>
      </c>
      <c r="F806" s="29"/>
    </row>
    <row r="807" spans="1:6" x14ac:dyDescent="0.25">
      <c r="A807" s="27"/>
      <c r="B807" s="26" t="s">
        <v>902</v>
      </c>
      <c r="C807" s="26" t="s">
        <v>1021</v>
      </c>
      <c r="D807" s="26" t="s">
        <v>1029</v>
      </c>
      <c r="E807" s="26" t="s">
        <v>914</v>
      </c>
      <c r="F807" s="29"/>
    </row>
    <row r="808" spans="1:6" x14ac:dyDescent="0.25">
      <c r="A808" s="27"/>
      <c r="B808" s="26" t="s">
        <v>902</v>
      </c>
      <c r="C808" s="26" t="s">
        <v>1021</v>
      </c>
      <c r="D808" s="26" t="s">
        <v>1030</v>
      </c>
      <c r="E808" s="26" t="s">
        <v>914</v>
      </c>
      <c r="F808" s="29"/>
    </row>
    <row r="809" spans="1:6" x14ac:dyDescent="0.25">
      <c r="A809" s="27"/>
      <c r="B809" s="26" t="s">
        <v>902</v>
      </c>
      <c r="C809" s="26" t="s">
        <v>1021</v>
      </c>
      <c r="D809" s="26" t="s">
        <v>547</v>
      </c>
      <c r="E809" s="26" t="s">
        <v>914</v>
      </c>
      <c r="F809" s="29"/>
    </row>
    <row r="810" spans="1:6" x14ac:dyDescent="0.25">
      <c r="A810" s="27"/>
      <c r="B810" s="26" t="s">
        <v>902</v>
      </c>
      <c r="C810" s="26" t="s">
        <v>1021</v>
      </c>
      <c r="D810" s="26" t="s">
        <v>1031</v>
      </c>
      <c r="E810" s="26" t="s">
        <v>914</v>
      </c>
      <c r="F810" s="29"/>
    </row>
    <row r="811" spans="1:6" x14ac:dyDescent="0.25">
      <c r="A811" s="27"/>
      <c r="B811" s="26" t="s">
        <v>902</v>
      </c>
      <c r="C811" s="26" t="s">
        <v>1021</v>
      </c>
      <c r="D811" s="26" t="s">
        <v>548</v>
      </c>
      <c r="E811" s="26" t="s">
        <v>914</v>
      </c>
      <c r="F811" s="29"/>
    </row>
    <row r="812" spans="1:6" x14ac:dyDescent="0.25">
      <c r="A812" s="27"/>
      <c r="B812" s="26" t="s">
        <v>902</v>
      </c>
      <c r="C812" s="26" t="s">
        <v>1021</v>
      </c>
      <c r="D812" s="26" t="s">
        <v>1032</v>
      </c>
      <c r="E812" s="26" t="s">
        <v>914</v>
      </c>
      <c r="F812" s="29"/>
    </row>
    <row r="813" spans="1:6" x14ac:dyDescent="0.25">
      <c r="A813" s="27"/>
      <c r="B813" s="26" t="s">
        <v>902</v>
      </c>
      <c r="C813" s="26" t="s">
        <v>1021</v>
      </c>
      <c r="D813" s="26" t="s">
        <v>559</v>
      </c>
      <c r="E813" s="26" t="s">
        <v>914</v>
      </c>
      <c r="F813" s="29"/>
    </row>
    <row r="814" spans="1:6" x14ac:dyDescent="0.25">
      <c r="A814" s="27"/>
      <c r="B814" s="26" t="s">
        <v>902</v>
      </c>
      <c r="C814" s="26" t="s">
        <v>1021</v>
      </c>
      <c r="D814" s="26" t="s">
        <v>560</v>
      </c>
      <c r="E814" s="26" t="s">
        <v>914</v>
      </c>
      <c r="F814" s="29"/>
    </row>
    <row r="815" spans="1:6" x14ac:dyDescent="0.25">
      <c r="A815" s="27"/>
      <c r="B815" s="26" t="s">
        <v>902</v>
      </c>
      <c r="C815" s="26" t="s">
        <v>1021</v>
      </c>
      <c r="D815" s="26" t="s">
        <v>1033</v>
      </c>
      <c r="E815" s="26" t="s">
        <v>914</v>
      </c>
      <c r="F815" s="29"/>
    </row>
    <row r="816" spans="1:6" x14ac:dyDescent="0.25">
      <c r="A816" s="27"/>
      <c r="B816" s="26" t="s">
        <v>902</v>
      </c>
      <c r="C816" s="26" t="s">
        <v>1021</v>
      </c>
      <c r="D816" s="26" t="s">
        <v>561</v>
      </c>
      <c r="E816" s="26" t="s">
        <v>914</v>
      </c>
      <c r="F816" s="29"/>
    </row>
    <row r="817" spans="1:6" x14ac:dyDescent="0.25">
      <c r="A817" s="27"/>
      <c r="B817" s="26" t="s">
        <v>902</v>
      </c>
      <c r="C817" s="26" t="s">
        <v>1021</v>
      </c>
      <c r="D817" s="26" t="s">
        <v>564</v>
      </c>
      <c r="E817" s="26" t="s">
        <v>914</v>
      </c>
      <c r="F817" s="29"/>
    </row>
    <row r="818" spans="1:6" x14ac:dyDescent="0.25">
      <c r="A818" s="27"/>
      <c r="B818" s="26" t="s">
        <v>902</v>
      </c>
      <c r="C818" s="26" t="s">
        <v>1021</v>
      </c>
      <c r="D818" s="26" t="s">
        <v>565</v>
      </c>
      <c r="E818" s="26" t="s">
        <v>914</v>
      </c>
      <c r="F818" s="29"/>
    </row>
    <row r="819" spans="1:6" x14ac:dyDescent="0.25">
      <c r="A819" s="27"/>
      <c r="B819" s="26" t="s">
        <v>902</v>
      </c>
      <c r="C819" s="26" t="s">
        <v>1021</v>
      </c>
      <c r="D819" s="26" t="s">
        <v>566</v>
      </c>
      <c r="E819" s="26" t="s">
        <v>914</v>
      </c>
      <c r="F819" s="29"/>
    </row>
    <row r="820" spans="1:6" x14ac:dyDescent="0.25">
      <c r="A820" s="27"/>
      <c r="B820" s="26" t="s">
        <v>902</v>
      </c>
      <c r="C820" s="26" t="s">
        <v>1021</v>
      </c>
      <c r="D820" s="26" t="s">
        <v>712</v>
      </c>
      <c r="E820" s="26" t="s">
        <v>914</v>
      </c>
      <c r="F820" s="29"/>
    </row>
    <row r="821" spans="1:6" x14ac:dyDescent="0.25">
      <c r="A821" s="27"/>
      <c r="B821" s="26" t="s">
        <v>902</v>
      </c>
      <c r="C821" s="26" t="s">
        <v>1021</v>
      </c>
      <c r="D821" s="26" t="s">
        <v>567</v>
      </c>
      <c r="E821" s="26" t="s">
        <v>914</v>
      </c>
      <c r="F821" s="29"/>
    </row>
    <row r="822" spans="1:6" x14ac:dyDescent="0.25">
      <c r="A822" s="27"/>
      <c r="B822" s="26" t="s">
        <v>902</v>
      </c>
      <c r="C822" s="26" t="s">
        <v>1021</v>
      </c>
      <c r="D822" s="26" t="s">
        <v>568</v>
      </c>
      <c r="E822" s="26" t="s">
        <v>914</v>
      </c>
      <c r="F822" s="29"/>
    </row>
    <row r="823" spans="1:6" x14ac:dyDescent="0.25">
      <c r="A823" s="27"/>
      <c r="B823" s="26" t="s">
        <v>902</v>
      </c>
      <c r="C823" s="26" t="s">
        <v>1021</v>
      </c>
      <c r="D823" s="26" t="s">
        <v>569</v>
      </c>
      <c r="E823" s="26" t="s">
        <v>914</v>
      </c>
      <c r="F823" s="29"/>
    </row>
    <row r="824" spans="1:6" x14ac:dyDescent="0.25">
      <c r="A824" s="27"/>
      <c r="B824" s="26" t="s">
        <v>902</v>
      </c>
      <c r="C824" s="26" t="s">
        <v>1021</v>
      </c>
      <c r="D824" s="26" t="s">
        <v>571</v>
      </c>
      <c r="E824" s="26" t="s">
        <v>914</v>
      </c>
      <c r="F824" s="29"/>
    </row>
    <row r="825" spans="1:6" x14ac:dyDescent="0.25">
      <c r="A825" s="27"/>
      <c r="B825" s="26" t="s">
        <v>902</v>
      </c>
      <c r="C825" s="26" t="s">
        <v>1021</v>
      </c>
      <c r="D825" s="26" t="s">
        <v>574</v>
      </c>
      <c r="E825" s="26" t="s">
        <v>914</v>
      </c>
      <c r="F825" s="29"/>
    </row>
    <row r="826" spans="1:6" x14ac:dyDescent="0.25">
      <c r="A826" s="27"/>
      <c r="B826" s="26" t="s">
        <v>902</v>
      </c>
      <c r="C826" s="26" t="s">
        <v>1021</v>
      </c>
      <c r="D826" s="26" t="s">
        <v>575</v>
      </c>
      <c r="E826" s="26" t="s">
        <v>914</v>
      </c>
      <c r="F826" s="29"/>
    </row>
    <row r="827" spans="1:6" x14ac:dyDescent="0.25">
      <c r="A827" s="27"/>
      <c r="B827" s="26" t="s">
        <v>902</v>
      </c>
      <c r="C827" s="26" t="s">
        <v>1021</v>
      </c>
      <c r="D827" s="26" t="s">
        <v>576</v>
      </c>
      <c r="E827" s="26" t="s">
        <v>914</v>
      </c>
      <c r="F827" s="29"/>
    </row>
    <row r="828" spans="1:6" x14ac:dyDescent="0.25">
      <c r="A828" s="27"/>
      <c r="B828" s="26" t="s">
        <v>902</v>
      </c>
      <c r="C828" s="26" t="s">
        <v>1021</v>
      </c>
      <c r="D828" s="26" t="s">
        <v>577</v>
      </c>
      <c r="E828" s="26" t="s">
        <v>914</v>
      </c>
      <c r="F828" s="29"/>
    </row>
    <row r="829" spans="1:6" x14ac:dyDescent="0.25">
      <c r="A829" s="27"/>
      <c r="B829" s="26" t="s">
        <v>902</v>
      </c>
      <c r="C829" s="26" t="s">
        <v>1021</v>
      </c>
      <c r="D829" s="26" t="s">
        <v>578</v>
      </c>
      <c r="E829" s="26" t="s">
        <v>914</v>
      </c>
      <c r="F829" s="29"/>
    </row>
    <row r="830" spans="1:6" x14ac:dyDescent="0.25">
      <c r="A830" s="27"/>
      <c r="B830" s="26" t="s">
        <v>902</v>
      </c>
      <c r="C830" s="26" t="s">
        <v>1021</v>
      </c>
      <c r="D830" s="26" t="s">
        <v>579</v>
      </c>
      <c r="E830" s="26" t="s">
        <v>914</v>
      </c>
      <c r="F830" s="29"/>
    </row>
    <row r="831" spans="1:6" x14ac:dyDescent="0.25">
      <c r="A831" s="27"/>
      <c r="B831" s="26" t="s">
        <v>902</v>
      </c>
      <c r="C831" s="26" t="s">
        <v>1021</v>
      </c>
      <c r="D831" s="26" t="s">
        <v>580</v>
      </c>
      <c r="E831" s="26" t="s">
        <v>914</v>
      </c>
      <c r="F831" s="29"/>
    </row>
    <row r="832" spans="1:6" x14ac:dyDescent="0.25">
      <c r="A832" s="27"/>
      <c r="B832" s="26" t="s">
        <v>902</v>
      </c>
      <c r="C832" s="26" t="s">
        <v>1021</v>
      </c>
      <c r="D832" s="26" t="s">
        <v>714</v>
      </c>
      <c r="E832" s="26" t="s">
        <v>914</v>
      </c>
      <c r="F832" s="29"/>
    </row>
    <row r="833" spans="1:6" x14ac:dyDescent="0.25">
      <c r="A833" s="27"/>
      <c r="B833" s="26" t="s">
        <v>902</v>
      </c>
      <c r="C833" s="26" t="s">
        <v>1021</v>
      </c>
      <c r="D833" s="26" t="s">
        <v>581</v>
      </c>
      <c r="E833" s="26" t="s">
        <v>914</v>
      </c>
      <c r="F833" s="29"/>
    </row>
    <row r="834" spans="1:6" x14ac:dyDescent="0.25">
      <c r="A834" s="27"/>
      <c r="B834" s="26" t="s">
        <v>902</v>
      </c>
      <c r="C834" s="26" t="s">
        <v>1021</v>
      </c>
      <c r="D834" s="26" t="s">
        <v>582</v>
      </c>
      <c r="E834" s="26" t="s">
        <v>914</v>
      </c>
      <c r="F834" s="29"/>
    </row>
    <row r="835" spans="1:6" x14ac:dyDescent="0.25">
      <c r="A835" s="27"/>
      <c r="B835" s="26" t="s">
        <v>902</v>
      </c>
      <c r="C835" s="26" t="s">
        <v>1021</v>
      </c>
      <c r="D835" s="26" t="s">
        <v>583</v>
      </c>
      <c r="E835" s="26" t="s">
        <v>914</v>
      </c>
      <c r="F835" s="29"/>
    </row>
    <row r="836" spans="1:6" x14ac:dyDescent="0.25">
      <c r="A836" s="27"/>
      <c r="B836" s="26" t="s">
        <v>902</v>
      </c>
      <c r="C836" s="26" t="s">
        <v>1021</v>
      </c>
      <c r="D836" s="26" t="s">
        <v>584</v>
      </c>
      <c r="E836" s="26" t="s">
        <v>914</v>
      </c>
      <c r="F836" s="29"/>
    </row>
    <row r="837" spans="1:6" x14ac:dyDescent="0.25">
      <c r="A837" s="27"/>
      <c r="B837" s="26" t="s">
        <v>902</v>
      </c>
      <c r="C837" s="26" t="s">
        <v>1021</v>
      </c>
      <c r="D837" s="26" t="s">
        <v>585</v>
      </c>
      <c r="E837" s="26" t="s">
        <v>914</v>
      </c>
      <c r="F837" s="29"/>
    </row>
    <row r="838" spans="1:6" x14ac:dyDescent="0.25">
      <c r="A838" s="27"/>
      <c r="B838" s="26" t="s">
        <v>902</v>
      </c>
      <c r="C838" s="26" t="s">
        <v>1021</v>
      </c>
      <c r="D838" s="26" t="s">
        <v>1034</v>
      </c>
      <c r="E838" s="26" t="s">
        <v>914</v>
      </c>
      <c r="F838" s="29"/>
    </row>
    <row r="839" spans="1:6" x14ac:dyDescent="0.25">
      <c r="A839" s="27"/>
      <c r="B839" s="26" t="s">
        <v>902</v>
      </c>
      <c r="C839" s="26" t="s">
        <v>1021</v>
      </c>
      <c r="D839" s="26" t="s">
        <v>731</v>
      </c>
      <c r="E839" s="26" t="s">
        <v>914</v>
      </c>
      <c r="F839" s="29"/>
    </row>
    <row r="840" spans="1:6" x14ac:dyDescent="0.25">
      <c r="A840" s="27"/>
      <c r="B840" s="26" t="s">
        <v>902</v>
      </c>
      <c r="C840" s="26" t="s">
        <v>1021</v>
      </c>
      <c r="D840" s="26" t="s">
        <v>593</v>
      </c>
      <c r="E840" s="26" t="s">
        <v>914</v>
      </c>
      <c r="F840" s="29"/>
    </row>
    <row r="841" spans="1:6" x14ac:dyDescent="0.25">
      <c r="A841" s="27"/>
      <c r="B841" s="26" t="s">
        <v>902</v>
      </c>
      <c r="C841" s="26" t="s">
        <v>1021</v>
      </c>
      <c r="D841" s="26" t="s">
        <v>594</v>
      </c>
      <c r="E841" s="26" t="s">
        <v>914</v>
      </c>
      <c r="F841" s="29"/>
    </row>
    <row r="842" spans="1:6" x14ac:dyDescent="0.25">
      <c r="A842" s="27"/>
      <c r="B842" s="26" t="s">
        <v>902</v>
      </c>
      <c r="C842" s="26" t="s">
        <v>1021</v>
      </c>
      <c r="D842" s="26" t="s">
        <v>1035</v>
      </c>
      <c r="E842" s="26" t="s">
        <v>914</v>
      </c>
      <c r="F842" s="29"/>
    </row>
    <row r="843" spans="1:6" x14ac:dyDescent="0.25">
      <c r="A843" s="27"/>
      <c r="B843" s="26" t="s">
        <v>902</v>
      </c>
      <c r="C843" s="26" t="s">
        <v>1021</v>
      </c>
      <c r="D843" s="26" t="s">
        <v>595</v>
      </c>
      <c r="E843" s="26" t="s">
        <v>914</v>
      </c>
      <c r="F843" s="29"/>
    </row>
    <row r="844" spans="1:6" x14ac:dyDescent="0.25">
      <c r="A844" s="27"/>
      <c r="B844" s="26" t="s">
        <v>902</v>
      </c>
      <c r="C844" s="26" t="s">
        <v>1021</v>
      </c>
      <c r="D844" s="26" t="s">
        <v>596</v>
      </c>
      <c r="E844" s="26" t="s">
        <v>914</v>
      </c>
      <c r="F844" s="29"/>
    </row>
    <row r="845" spans="1:6" x14ac:dyDescent="0.25">
      <c r="A845" s="27"/>
      <c r="B845" s="26" t="s">
        <v>902</v>
      </c>
      <c r="C845" s="26" t="s">
        <v>1021</v>
      </c>
      <c r="D845" s="26" t="s">
        <v>597</v>
      </c>
      <c r="E845" s="26" t="s">
        <v>914</v>
      </c>
      <c r="F845" s="29"/>
    </row>
    <row r="846" spans="1:6" x14ac:dyDescent="0.25">
      <c r="A846" s="27"/>
      <c r="B846" s="26" t="s">
        <v>902</v>
      </c>
      <c r="C846" s="26" t="s">
        <v>1021</v>
      </c>
      <c r="D846" s="26" t="s">
        <v>1036</v>
      </c>
      <c r="E846" s="26" t="s">
        <v>914</v>
      </c>
      <c r="F846" s="29"/>
    </row>
    <row r="847" spans="1:6" x14ac:dyDescent="0.25">
      <c r="A847" s="27"/>
      <c r="B847" s="26" t="s">
        <v>902</v>
      </c>
      <c r="C847" s="26" t="s">
        <v>1021</v>
      </c>
      <c r="D847" s="26" t="s">
        <v>598</v>
      </c>
      <c r="E847" s="26" t="s">
        <v>914</v>
      </c>
      <c r="F847" s="29"/>
    </row>
    <row r="848" spans="1:6" x14ac:dyDescent="0.25">
      <c r="A848" s="27"/>
      <c r="B848" s="26" t="s">
        <v>902</v>
      </c>
      <c r="C848" s="26" t="s">
        <v>1021</v>
      </c>
      <c r="D848" s="26" t="s">
        <v>599</v>
      </c>
      <c r="E848" s="26" t="s">
        <v>914</v>
      </c>
      <c r="F848" s="29"/>
    </row>
    <row r="849" spans="1:6" x14ac:dyDescent="0.25">
      <c r="A849" s="27"/>
      <c r="B849" s="26" t="s">
        <v>902</v>
      </c>
      <c r="C849" s="26" t="s">
        <v>1021</v>
      </c>
      <c r="D849" s="26" t="s">
        <v>1037</v>
      </c>
      <c r="E849" s="26" t="s">
        <v>914</v>
      </c>
      <c r="F849" s="29"/>
    </row>
    <row r="850" spans="1:6" x14ac:dyDescent="0.25">
      <c r="A850" s="27"/>
      <c r="B850" s="26" t="s">
        <v>902</v>
      </c>
      <c r="C850" s="26" t="s">
        <v>1021</v>
      </c>
      <c r="D850" s="26" t="s">
        <v>1038</v>
      </c>
      <c r="E850" s="26" t="s">
        <v>914</v>
      </c>
      <c r="F850" s="29"/>
    </row>
    <row r="851" spans="1:6" x14ac:dyDescent="0.25">
      <c r="A851" s="27"/>
      <c r="B851" s="26" t="s">
        <v>902</v>
      </c>
      <c r="C851" s="26" t="s">
        <v>1021</v>
      </c>
      <c r="D851" s="26" t="s">
        <v>1039</v>
      </c>
      <c r="E851" s="26" t="s">
        <v>914</v>
      </c>
      <c r="F851" s="29"/>
    </row>
    <row r="852" spans="1:6" x14ac:dyDescent="0.25">
      <c r="A852" s="27"/>
      <c r="B852" s="26" t="s">
        <v>902</v>
      </c>
      <c r="C852" s="26" t="s">
        <v>1021</v>
      </c>
      <c r="D852" s="26" t="s">
        <v>600</v>
      </c>
      <c r="E852" s="26" t="s">
        <v>914</v>
      </c>
      <c r="F852" s="29"/>
    </row>
    <row r="853" spans="1:6" x14ac:dyDescent="0.25">
      <c r="A853" s="27"/>
      <c r="B853" s="26" t="s">
        <v>902</v>
      </c>
      <c r="C853" s="26" t="s">
        <v>1021</v>
      </c>
      <c r="D853" s="26" t="s">
        <v>601</v>
      </c>
      <c r="E853" s="26" t="s">
        <v>914</v>
      </c>
      <c r="F853" s="29"/>
    </row>
    <row r="854" spans="1:6" x14ac:dyDescent="0.25">
      <c r="A854" s="27"/>
      <c r="B854" s="26" t="s">
        <v>902</v>
      </c>
      <c r="C854" s="26" t="s">
        <v>1021</v>
      </c>
      <c r="D854" s="26" t="s">
        <v>713</v>
      </c>
      <c r="E854" s="26" t="s">
        <v>914</v>
      </c>
      <c r="F854" s="29"/>
    </row>
    <row r="855" spans="1:6" x14ac:dyDescent="0.25">
      <c r="A855" s="27"/>
      <c r="B855" s="26" t="s">
        <v>902</v>
      </c>
      <c r="C855" s="26" t="s">
        <v>1021</v>
      </c>
      <c r="D855" s="26" t="s">
        <v>602</v>
      </c>
      <c r="E855" s="26" t="s">
        <v>914</v>
      </c>
      <c r="F855" s="29"/>
    </row>
    <row r="856" spans="1:6" x14ac:dyDescent="0.25">
      <c r="A856" s="27"/>
      <c r="B856" s="26" t="s">
        <v>902</v>
      </c>
      <c r="C856" s="26" t="s">
        <v>1021</v>
      </c>
      <c r="D856" s="26" t="s">
        <v>603</v>
      </c>
      <c r="E856" s="26" t="s">
        <v>914</v>
      </c>
      <c r="F856" s="29"/>
    </row>
    <row r="857" spans="1:6" x14ac:dyDescent="0.25">
      <c r="A857" s="27"/>
      <c r="B857" s="26" t="s">
        <v>902</v>
      </c>
      <c r="C857" s="26" t="s">
        <v>1021</v>
      </c>
      <c r="D857" s="26" t="s">
        <v>604</v>
      </c>
      <c r="E857" s="26" t="s">
        <v>914</v>
      </c>
      <c r="F857" s="29"/>
    </row>
    <row r="858" spans="1:6" x14ac:dyDescent="0.25">
      <c r="A858" s="27"/>
      <c r="B858" s="26" t="s">
        <v>902</v>
      </c>
      <c r="C858" s="26" t="s">
        <v>1021</v>
      </c>
      <c r="D858" s="26" t="s">
        <v>605</v>
      </c>
      <c r="E858" s="26" t="s">
        <v>914</v>
      </c>
      <c r="F858" s="29"/>
    </row>
    <row r="859" spans="1:6" x14ac:dyDescent="0.25">
      <c r="A859" s="27"/>
      <c r="B859" s="26" t="s">
        <v>902</v>
      </c>
      <c r="C859" s="26" t="s">
        <v>1021</v>
      </c>
      <c r="D859" s="26" t="s">
        <v>1040</v>
      </c>
      <c r="E859" s="26" t="s">
        <v>914</v>
      </c>
      <c r="F859" s="29"/>
    </row>
    <row r="860" spans="1:6" x14ac:dyDescent="0.25">
      <c r="A860" s="27"/>
      <c r="B860" s="26" t="s">
        <v>902</v>
      </c>
      <c r="C860" s="26" t="s">
        <v>1021</v>
      </c>
      <c r="D860" s="26" t="s">
        <v>1041</v>
      </c>
      <c r="E860" s="26" t="s">
        <v>914</v>
      </c>
      <c r="F860" s="29"/>
    </row>
    <row r="861" spans="1:6" x14ac:dyDescent="0.25">
      <c r="A861" s="27"/>
      <c r="B861" s="26" t="s">
        <v>902</v>
      </c>
      <c r="C861" s="26" t="s">
        <v>1021</v>
      </c>
      <c r="D861" s="26" t="s">
        <v>1042</v>
      </c>
      <c r="E861" s="26" t="s">
        <v>914</v>
      </c>
      <c r="F861" s="29"/>
    </row>
    <row r="862" spans="1:6" x14ac:dyDescent="0.25">
      <c r="A862" s="27"/>
      <c r="B862" s="26" t="s">
        <v>902</v>
      </c>
      <c r="C862" s="26" t="s">
        <v>1021</v>
      </c>
      <c r="D862" s="26" t="s">
        <v>606</v>
      </c>
      <c r="E862" s="26" t="s">
        <v>914</v>
      </c>
      <c r="F862" s="29"/>
    </row>
    <row r="863" spans="1:6" x14ac:dyDescent="0.25">
      <c r="A863" s="27"/>
      <c r="B863" s="26" t="s">
        <v>902</v>
      </c>
      <c r="C863" s="26" t="s">
        <v>1021</v>
      </c>
      <c r="D863" s="26" t="s">
        <v>607</v>
      </c>
      <c r="E863" s="26" t="s">
        <v>914</v>
      </c>
      <c r="F863" s="29"/>
    </row>
    <row r="864" spans="1:6" x14ac:dyDescent="0.25">
      <c r="A864" s="27"/>
      <c r="B864" s="26" t="s">
        <v>902</v>
      </c>
      <c r="C864" s="26" t="s">
        <v>1021</v>
      </c>
      <c r="D864" s="26" t="s">
        <v>608</v>
      </c>
      <c r="E864" s="26" t="s">
        <v>914</v>
      </c>
      <c r="F864" s="29"/>
    </row>
    <row r="865" spans="1:6" x14ac:dyDescent="0.25">
      <c r="A865" s="27"/>
      <c r="B865" s="26" t="s">
        <v>902</v>
      </c>
      <c r="C865" s="26" t="s">
        <v>1021</v>
      </c>
      <c r="D865" s="26" t="s">
        <v>609</v>
      </c>
      <c r="E865" s="26" t="s">
        <v>914</v>
      </c>
      <c r="F865" s="29"/>
    </row>
    <row r="866" spans="1:6" x14ac:dyDescent="0.25">
      <c r="A866" s="27"/>
      <c r="B866" s="26" t="s">
        <v>902</v>
      </c>
      <c r="C866" s="26" t="s">
        <v>1021</v>
      </c>
      <c r="D866" s="26" t="s">
        <v>610</v>
      </c>
      <c r="E866" s="26" t="s">
        <v>914</v>
      </c>
      <c r="F866" s="29"/>
    </row>
    <row r="867" spans="1:6" x14ac:dyDescent="0.25">
      <c r="A867" s="27"/>
      <c r="B867" s="26" t="s">
        <v>902</v>
      </c>
      <c r="C867" s="26" t="s">
        <v>1021</v>
      </c>
      <c r="D867" s="26" t="s">
        <v>611</v>
      </c>
      <c r="E867" s="26" t="s">
        <v>914</v>
      </c>
      <c r="F867" s="29"/>
    </row>
    <row r="868" spans="1:6" x14ac:dyDescent="0.25">
      <c r="A868" s="27"/>
      <c r="B868" s="26" t="s">
        <v>902</v>
      </c>
      <c r="C868" s="26" t="s">
        <v>1021</v>
      </c>
      <c r="D868" s="26" t="s">
        <v>612</v>
      </c>
      <c r="E868" s="26" t="s">
        <v>914</v>
      </c>
      <c r="F868" s="29"/>
    </row>
    <row r="869" spans="1:6" x14ac:dyDescent="0.25">
      <c r="A869" s="27"/>
      <c r="B869" s="26" t="s">
        <v>902</v>
      </c>
      <c r="C869" s="26" t="s">
        <v>1021</v>
      </c>
      <c r="D869" s="26" t="s">
        <v>613</v>
      </c>
      <c r="E869" s="26" t="s">
        <v>914</v>
      </c>
      <c r="F869" s="29"/>
    </row>
    <row r="870" spans="1:6" x14ac:dyDescent="0.25">
      <c r="A870" s="27"/>
      <c r="B870" s="26" t="s">
        <v>902</v>
      </c>
      <c r="C870" s="26" t="s">
        <v>1021</v>
      </c>
      <c r="D870" s="26" t="s">
        <v>614</v>
      </c>
      <c r="E870" s="26" t="s">
        <v>914</v>
      </c>
      <c r="F870" s="29"/>
    </row>
    <row r="871" spans="1:6" x14ac:dyDescent="0.25">
      <c r="A871" s="27"/>
      <c r="B871" s="26" t="s">
        <v>902</v>
      </c>
      <c r="C871" s="26" t="s">
        <v>1021</v>
      </c>
      <c r="D871" s="26" t="s">
        <v>615</v>
      </c>
      <c r="E871" s="26" t="s">
        <v>914</v>
      </c>
      <c r="F871" s="29"/>
    </row>
    <row r="872" spans="1:6" x14ac:dyDescent="0.25">
      <c r="A872" s="27"/>
      <c r="B872" s="26" t="s">
        <v>902</v>
      </c>
      <c r="C872" s="26" t="s">
        <v>1021</v>
      </c>
      <c r="D872" s="26" t="s">
        <v>616</v>
      </c>
      <c r="E872" s="26" t="s">
        <v>914</v>
      </c>
      <c r="F872" s="29"/>
    </row>
    <row r="873" spans="1:6" x14ac:dyDescent="0.25">
      <c r="A873" s="27"/>
      <c r="B873" s="26" t="s">
        <v>902</v>
      </c>
      <c r="C873" s="26" t="s">
        <v>1021</v>
      </c>
      <c r="D873" s="26" t="s">
        <v>617</v>
      </c>
      <c r="E873" s="26" t="s">
        <v>914</v>
      </c>
      <c r="F873" s="29"/>
    </row>
    <row r="874" spans="1:6" x14ac:dyDescent="0.25">
      <c r="A874" s="27"/>
      <c r="B874" s="26" t="s">
        <v>902</v>
      </c>
      <c r="C874" s="26" t="s">
        <v>1021</v>
      </c>
      <c r="D874" s="26" t="s">
        <v>618</v>
      </c>
      <c r="E874" s="26" t="s">
        <v>914</v>
      </c>
      <c r="F874" s="29"/>
    </row>
    <row r="875" spans="1:6" x14ac:dyDescent="0.25">
      <c r="A875" s="27"/>
      <c r="B875" s="26" t="s">
        <v>902</v>
      </c>
      <c r="C875" s="26" t="s">
        <v>1021</v>
      </c>
      <c r="D875" s="26" t="s">
        <v>619</v>
      </c>
      <c r="E875" s="26" t="s">
        <v>914</v>
      </c>
      <c r="F875" s="29"/>
    </row>
    <row r="876" spans="1:6" x14ac:dyDescent="0.25">
      <c r="A876" s="27"/>
      <c r="B876" s="26" t="s">
        <v>902</v>
      </c>
      <c r="C876" s="26" t="s">
        <v>1021</v>
      </c>
      <c r="D876" s="26" t="s">
        <v>620</v>
      </c>
      <c r="E876" s="26" t="s">
        <v>914</v>
      </c>
      <c r="F876" s="29"/>
    </row>
    <row r="877" spans="1:6" x14ac:dyDescent="0.25">
      <c r="A877" s="27"/>
      <c r="B877" s="26" t="s">
        <v>902</v>
      </c>
      <c r="C877" s="26" t="s">
        <v>1021</v>
      </c>
      <c r="D877" s="26" t="s">
        <v>621</v>
      </c>
      <c r="E877" s="26" t="s">
        <v>914</v>
      </c>
      <c r="F877" s="29"/>
    </row>
    <row r="878" spans="1:6" x14ac:dyDescent="0.25">
      <c r="A878" s="27"/>
      <c r="B878" s="26" t="s">
        <v>902</v>
      </c>
      <c r="C878" s="26" t="s">
        <v>1021</v>
      </c>
      <c r="D878" s="26" t="s">
        <v>622</v>
      </c>
      <c r="E878" s="26" t="s">
        <v>914</v>
      </c>
      <c r="F878" s="29"/>
    </row>
    <row r="879" spans="1:6" x14ac:dyDescent="0.25">
      <c r="A879" s="27"/>
      <c r="B879" s="26" t="s">
        <v>902</v>
      </c>
      <c r="C879" s="26" t="s">
        <v>1021</v>
      </c>
      <c r="D879" s="26" t="s">
        <v>623</v>
      </c>
      <c r="E879" s="26" t="s">
        <v>914</v>
      </c>
      <c r="F879" s="29"/>
    </row>
    <row r="880" spans="1:6" x14ac:dyDescent="0.25">
      <c r="A880" s="27"/>
      <c r="B880" s="26" t="s">
        <v>902</v>
      </c>
      <c r="C880" s="26" t="s">
        <v>1021</v>
      </c>
      <c r="D880" s="26" t="s">
        <v>624</v>
      </c>
      <c r="E880" s="26" t="s">
        <v>914</v>
      </c>
      <c r="F880" s="29"/>
    </row>
    <row r="881" spans="1:6" x14ac:dyDescent="0.25">
      <c r="A881" s="27"/>
      <c r="B881" s="26" t="s">
        <v>902</v>
      </c>
      <c r="C881" s="26" t="s">
        <v>1021</v>
      </c>
      <c r="D881" s="26" t="s">
        <v>625</v>
      </c>
      <c r="E881" s="26" t="s">
        <v>914</v>
      </c>
      <c r="F881" s="29"/>
    </row>
    <row r="882" spans="1:6" x14ac:dyDescent="0.25">
      <c r="A882" s="27"/>
      <c r="B882" s="26" t="s">
        <v>902</v>
      </c>
      <c r="C882" s="26" t="s">
        <v>1021</v>
      </c>
      <c r="D882" s="26" t="s">
        <v>706</v>
      </c>
      <c r="E882" s="26" t="s">
        <v>914</v>
      </c>
      <c r="F882" s="29"/>
    </row>
    <row r="883" spans="1:6" x14ac:dyDescent="0.25">
      <c r="A883" s="27"/>
      <c r="B883" s="26" t="s">
        <v>902</v>
      </c>
      <c r="C883" s="26" t="s">
        <v>1021</v>
      </c>
      <c r="D883" s="26" t="s">
        <v>1043</v>
      </c>
      <c r="E883" s="26" t="s">
        <v>914</v>
      </c>
      <c r="F883" s="29"/>
    </row>
    <row r="884" spans="1:6" x14ac:dyDescent="0.25">
      <c r="A884" s="27"/>
      <c r="B884" s="26" t="s">
        <v>902</v>
      </c>
      <c r="C884" s="26" t="s">
        <v>1021</v>
      </c>
      <c r="D884" s="26" t="s">
        <v>1044</v>
      </c>
      <c r="E884" s="26" t="s">
        <v>914</v>
      </c>
      <c r="F884" s="29"/>
    </row>
    <row r="885" spans="1:6" x14ac:dyDescent="0.25">
      <c r="A885" s="27"/>
      <c r="B885" s="26" t="s">
        <v>902</v>
      </c>
      <c r="C885" s="26" t="s">
        <v>1021</v>
      </c>
      <c r="D885" s="26" t="s">
        <v>626</v>
      </c>
      <c r="E885" s="26" t="s">
        <v>914</v>
      </c>
      <c r="F885" s="29"/>
    </row>
    <row r="886" spans="1:6" x14ac:dyDescent="0.25">
      <c r="A886" s="27"/>
      <c r="B886" s="26" t="s">
        <v>902</v>
      </c>
      <c r="C886" s="26" t="s">
        <v>1021</v>
      </c>
      <c r="D886" s="26" t="s">
        <v>627</v>
      </c>
      <c r="E886" s="26" t="s">
        <v>914</v>
      </c>
      <c r="F886" s="29"/>
    </row>
    <row r="887" spans="1:6" x14ac:dyDescent="0.25">
      <c r="A887" s="27"/>
      <c r="B887" s="26" t="s">
        <v>902</v>
      </c>
      <c r="C887" s="26" t="s">
        <v>1021</v>
      </c>
      <c r="D887" s="26" t="s">
        <v>628</v>
      </c>
      <c r="E887" s="26" t="s">
        <v>914</v>
      </c>
      <c r="F887" s="29"/>
    </row>
    <row r="888" spans="1:6" x14ac:dyDescent="0.25">
      <c r="A888" s="27"/>
      <c r="B888" s="26" t="s">
        <v>902</v>
      </c>
      <c r="C888" s="26" t="s">
        <v>1021</v>
      </c>
      <c r="D888" s="26" t="s">
        <v>629</v>
      </c>
      <c r="E888" s="26" t="s">
        <v>914</v>
      </c>
      <c r="F888" s="29"/>
    </row>
    <row r="889" spans="1:6" x14ac:dyDescent="0.25">
      <c r="A889" s="27"/>
      <c r="B889" s="26" t="s">
        <v>902</v>
      </c>
      <c r="C889" s="26" t="s">
        <v>1021</v>
      </c>
      <c r="D889" s="26" t="s">
        <v>1045</v>
      </c>
      <c r="E889" s="26" t="s">
        <v>914</v>
      </c>
      <c r="F889" s="29"/>
    </row>
    <row r="890" spans="1:6" x14ac:dyDescent="0.25">
      <c r="A890" s="27"/>
      <c r="B890" s="26" t="s">
        <v>902</v>
      </c>
      <c r="C890" s="26" t="s">
        <v>1021</v>
      </c>
      <c r="D890" s="26" t="s">
        <v>646</v>
      </c>
      <c r="E890" s="26" t="s">
        <v>914</v>
      </c>
      <c r="F890" s="29"/>
    </row>
    <row r="891" spans="1:6" x14ac:dyDescent="0.25">
      <c r="A891" s="27"/>
      <c r="B891" s="26" t="s">
        <v>902</v>
      </c>
      <c r="C891" s="26" t="s">
        <v>1021</v>
      </c>
      <c r="D891" s="26" t="s">
        <v>647</v>
      </c>
      <c r="E891" s="26" t="s">
        <v>914</v>
      </c>
      <c r="F891" s="29"/>
    </row>
    <row r="892" spans="1:6" x14ac:dyDescent="0.25">
      <c r="A892" s="27"/>
      <c r="B892" s="26" t="s">
        <v>902</v>
      </c>
      <c r="C892" s="26" t="s">
        <v>1021</v>
      </c>
      <c r="D892" s="26" t="s">
        <v>648</v>
      </c>
      <c r="E892" s="26" t="s">
        <v>914</v>
      </c>
      <c r="F892" s="29"/>
    </row>
    <row r="893" spans="1:6" x14ac:dyDescent="0.25">
      <c r="A893" s="27"/>
      <c r="B893" s="26" t="s">
        <v>902</v>
      </c>
      <c r="C893" s="26" t="s">
        <v>1021</v>
      </c>
      <c r="D893" s="26" t="s">
        <v>649</v>
      </c>
      <c r="E893" s="26" t="s">
        <v>914</v>
      </c>
      <c r="F893" s="29"/>
    </row>
    <row r="894" spans="1:6" x14ac:dyDescent="0.25">
      <c r="A894" s="27"/>
      <c r="B894" s="26" t="s">
        <v>902</v>
      </c>
      <c r="C894" s="26" t="s">
        <v>1021</v>
      </c>
      <c r="D894" s="26" t="s">
        <v>650</v>
      </c>
      <c r="E894" s="26" t="s">
        <v>914</v>
      </c>
      <c r="F894" s="29"/>
    </row>
    <row r="895" spans="1:6" x14ac:dyDescent="0.25">
      <c r="A895" s="27"/>
      <c r="B895" s="26" t="s">
        <v>902</v>
      </c>
      <c r="C895" s="26" t="s">
        <v>1021</v>
      </c>
      <c r="D895" s="26" t="s">
        <v>651</v>
      </c>
      <c r="E895" s="26" t="s">
        <v>914</v>
      </c>
      <c r="F895" s="29"/>
    </row>
    <row r="896" spans="1:6" x14ac:dyDescent="0.25">
      <c r="A896" s="27"/>
      <c r="B896" s="26" t="s">
        <v>902</v>
      </c>
      <c r="C896" s="26" t="s">
        <v>1021</v>
      </c>
      <c r="D896" s="26" t="s">
        <v>652</v>
      </c>
      <c r="E896" s="26" t="s">
        <v>914</v>
      </c>
      <c r="F896" s="29"/>
    </row>
    <row r="897" spans="1:6" x14ac:dyDescent="0.25">
      <c r="A897" s="27"/>
      <c r="B897" s="26" t="s">
        <v>902</v>
      </c>
      <c r="C897" s="26" t="s">
        <v>1021</v>
      </c>
      <c r="D897" s="26" t="s">
        <v>653</v>
      </c>
      <c r="E897" s="26" t="s">
        <v>914</v>
      </c>
      <c r="F897" s="29"/>
    </row>
    <row r="898" spans="1:6" x14ac:dyDescent="0.25">
      <c r="A898" s="27"/>
      <c r="B898" s="26" t="s">
        <v>902</v>
      </c>
      <c r="C898" s="26" t="s">
        <v>1021</v>
      </c>
      <c r="D898" s="26" t="s">
        <v>654</v>
      </c>
      <c r="E898" s="26" t="s">
        <v>914</v>
      </c>
      <c r="F898" s="29"/>
    </row>
    <row r="899" spans="1:6" x14ac:dyDescent="0.25">
      <c r="A899" s="27"/>
      <c r="B899" s="26" t="s">
        <v>902</v>
      </c>
      <c r="C899" s="26" t="s">
        <v>1021</v>
      </c>
      <c r="D899" s="26" t="s">
        <v>655</v>
      </c>
      <c r="E899" s="26" t="s">
        <v>914</v>
      </c>
      <c r="F899" s="29"/>
    </row>
    <row r="900" spans="1:6" x14ac:dyDescent="0.25">
      <c r="A900" s="27"/>
      <c r="B900" s="26" t="s">
        <v>902</v>
      </c>
      <c r="C900" s="26" t="s">
        <v>1021</v>
      </c>
      <c r="D900" s="26" t="s">
        <v>1046</v>
      </c>
      <c r="E900" s="26" t="s">
        <v>914</v>
      </c>
      <c r="F900" s="29"/>
    </row>
    <row r="901" spans="1:6" x14ac:dyDescent="0.25">
      <c r="A901" s="27"/>
      <c r="B901" s="26" t="s">
        <v>902</v>
      </c>
      <c r="C901" s="26" t="s">
        <v>1021</v>
      </c>
      <c r="D901" s="26" t="s">
        <v>1047</v>
      </c>
      <c r="E901" s="26" t="s">
        <v>914</v>
      </c>
      <c r="F901" s="29"/>
    </row>
    <row r="902" spans="1:6" x14ac:dyDescent="0.25">
      <c r="A902" s="27"/>
      <c r="B902" s="26" t="s">
        <v>902</v>
      </c>
      <c r="C902" s="26" t="s">
        <v>1021</v>
      </c>
      <c r="D902" s="26" t="s">
        <v>656</v>
      </c>
      <c r="E902" s="26" t="s">
        <v>914</v>
      </c>
      <c r="F902" s="29"/>
    </row>
    <row r="903" spans="1:6" x14ac:dyDescent="0.25">
      <c r="A903" s="27"/>
      <c r="B903" s="26" t="s">
        <v>902</v>
      </c>
      <c r="C903" s="26" t="s">
        <v>1021</v>
      </c>
      <c r="D903" s="26" t="s">
        <v>657</v>
      </c>
      <c r="E903" s="26" t="s">
        <v>914</v>
      </c>
      <c r="F903" s="29"/>
    </row>
    <row r="904" spans="1:6" x14ac:dyDescent="0.25">
      <c r="A904" s="27"/>
      <c r="B904" s="26" t="s">
        <v>902</v>
      </c>
      <c r="C904" s="26" t="s">
        <v>1021</v>
      </c>
      <c r="D904" s="26" t="s">
        <v>658</v>
      </c>
      <c r="E904" s="26" t="s">
        <v>914</v>
      </c>
      <c r="F904" s="29"/>
    </row>
    <row r="905" spans="1:6" x14ac:dyDescent="0.25">
      <c r="A905" s="27"/>
      <c r="B905" s="26" t="s">
        <v>902</v>
      </c>
      <c r="C905" s="26" t="s">
        <v>1021</v>
      </c>
      <c r="D905" s="26" t="s">
        <v>659</v>
      </c>
      <c r="E905" s="26" t="s">
        <v>914</v>
      </c>
      <c r="F905" s="29"/>
    </row>
    <row r="906" spans="1:6" x14ac:dyDescent="0.25">
      <c r="A906" s="27"/>
      <c r="B906" s="26" t="s">
        <v>902</v>
      </c>
      <c r="C906" s="26" t="s">
        <v>1021</v>
      </c>
      <c r="D906" s="26" t="s">
        <v>660</v>
      </c>
      <c r="E906" s="26" t="s">
        <v>914</v>
      </c>
      <c r="F906" s="29"/>
    </row>
    <row r="907" spans="1:6" x14ac:dyDescent="0.25">
      <c r="A907" s="27"/>
      <c r="B907" s="26" t="s">
        <v>902</v>
      </c>
      <c r="C907" s="26" t="s">
        <v>1021</v>
      </c>
      <c r="D907" s="26" t="s">
        <v>661</v>
      </c>
      <c r="E907" s="26" t="s">
        <v>914</v>
      </c>
      <c r="F907" s="29"/>
    </row>
    <row r="908" spans="1:6" x14ac:dyDescent="0.25">
      <c r="A908" s="27"/>
      <c r="B908" s="26" t="s">
        <v>902</v>
      </c>
      <c r="C908" s="26" t="s">
        <v>1021</v>
      </c>
      <c r="D908" s="26" t="s">
        <v>662</v>
      </c>
      <c r="E908" s="26" t="s">
        <v>914</v>
      </c>
      <c r="F908" s="29"/>
    </row>
    <row r="909" spans="1:6" x14ac:dyDescent="0.25">
      <c r="A909" s="27"/>
      <c r="B909" s="26" t="s">
        <v>902</v>
      </c>
      <c r="C909" s="26" t="s">
        <v>1021</v>
      </c>
      <c r="D909" s="26" t="s">
        <v>663</v>
      </c>
      <c r="E909" s="26" t="s">
        <v>914</v>
      </c>
      <c r="F909" s="29"/>
    </row>
    <row r="910" spans="1:6" x14ac:dyDescent="0.25">
      <c r="A910" s="27"/>
      <c r="B910" s="26" t="s">
        <v>902</v>
      </c>
      <c r="C910" s="26" t="s">
        <v>1021</v>
      </c>
      <c r="D910" s="26" t="s">
        <v>1048</v>
      </c>
      <c r="E910" s="26" t="s">
        <v>914</v>
      </c>
      <c r="F910" s="29"/>
    </row>
    <row r="911" spans="1:6" x14ac:dyDescent="0.25">
      <c r="A911" s="27"/>
      <c r="B911" s="26" t="s">
        <v>902</v>
      </c>
      <c r="C911" s="26" t="s">
        <v>1021</v>
      </c>
      <c r="D911" s="26" t="s">
        <v>1049</v>
      </c>
      <c r="E911" s="26" t="s">
        <v>914</v>
      </c>
      <c r="F911" s="29"/>
    </row>
    <row r="912" spans="1:6" x14ac:dyDescent="0.25">
      <c r="A912" s="27"/>
      <c r="B912" s="26" t="s">
        <v>902</v>
      </c>
      <c r="C912" s="26" t="s">
        <v>1021</v>
      </c>
      <c r="D912" s="26" t="s">
        <v>1050</v>
      </c>
      <c r="E912" s="26" t="s">
        <v>914</v>
      </c>
      <c r="F912" s="29"/>
    </row>
    <row r="913" spans="1:6" x14ac:dyDescent="0.25">
      <c r="A913" s="27"/>
      <c r="B913" s="26" t="s">
        <v>902</v>
      </c>
      <c r="C913" s="26" t="s">
        <v>1021</v>
      </c>
      <c r="D913" s="26" t="s">
        <v>1051</v>
      </c>
      <c r="E913" s="26" t="s">
        <v>914</v>
      </c>
      <c r="F913" s="29"/>
    </row>
    <row r="914" spans="1:6" x14ac:dyDescent="0.25">
      <c r="A914" s="27"/>
      <c r="B914" s="26" t="s">
        <v>902</v>
      </c>
      <c r="C914" s="26" t="s">
        <v>1052</v>
      </c>
      <c r="D914" s="26" t="s">
        <v>1053</v>
      </c>
      <c r="E914" s="26" t="s">
        <v>914</v>
      </c>
      <c r="F914" s="29"/>
    </row>
    <row r="915" spans="1:6" x14ac:dyDescent="0.25">
      <c r="A915" s="27"/>
      <c r="B915" s="26" t="s">
        <v>902</v>
      </c>
      <c r="C915" s="26" t="s">
        <v>1052</v>
      </c>
      <c r="D915" s="26" t="s">
        <v>710</v>
      </c>
      <c r="E915" s="26" t="s">
        <v>914</v>
      </c>
      <c r="F915" s="29"/>
    </row>
    <row r="916" spans="1:6" x14ac:dyDescent="0.25">
      <c r="A916" s="27"/>
      <c r="B916" s="26" t="s">
        <v>902</v>
      </c>
      <c r="C916" s="26" t="s">
        <v>1052</v>
      </c>
      <c r="D916" s="26" t="s">
        <v>1054</v>
      </c>
      <c r="E916" s="26" t="s">
        <v>914</v>
      </c>
      <c r="F916" s="29"/>
    </row>
    <row r="917" spans="1:6" x14ac:dyDescent="0.25">
      <c r="A917" s="27"/>
      <c r="B917" s="26" t="s">
        <v>902</v>
      </c>
      <c r="C917" s="26" t="s">
        <v>1052</v>
      </c>
      <c r="D917" s="26" t="s">
        <v>541</v>
      </c>
      <c r="E917" s="26" t="s">
        <v>914</v>
      </c>
      <c r="F917" s="29"/>
    </row>
    <row r="918" spans="1:6" x14ac:dyDescent="0.25">
      <c r="A918" s="27"/>
      <c r="B918" s="26" t="s">
        <v>902</v>
      </c>
      <c r="C918" s="26" t="s">
        <v>1052</v>
      </c>
      <c r="D918" s="26" t="s">
        <v>542</v>
      </c>
      <c r="E918" s="26" t="s">
        <v>914</v>
      </c>
      <c r="F918" s="29"/>
    </row>
    <row r="919" spans="1:6" x14ac:dyDescent="0.25">
      <c r="A919" s="27"/>
      <c r="B919" s="26" t="s">
        <v>902</v>
      </c>
      <c r="C919" s="26" t="s">
        <v>1052</v>
      </c>
      <c r="D919" s="26" t="s">
        <v>589</v>
      </c>
      <c r="E919" s="26" t="s">
        <v>914</v>
      </c>
      <c r="F919" s="29"/>
    </row>
    <row r="920" spans="1:6" x14ac:dyDescent="0.25">
      <c r="A920" s="27"/>
      <c r="B920" s="26" t="s">
        <v>902</v>
      </c>
      <c r="C920" s="26" t="s">
        <v>1052</v>
      </c>
      <c r="D920" s="26" t="s">
        <v>1055</v>
      </c>
      <c r="E920" s="26" t="s">
        <v>914</v>
      </c>
      <c r="F920" s="29"/>
    </row>
    <row r="921" spans="1:6" x14ac:dyDescent="0.25">
      <c r="A921" s="27"/>
      <c r="B921" s="26" t="s">
        <v>902</v>
      </c>
      <c r="C921" s="26" t="s">
        <v>1052</v>
      </c>
      <c r="D921" s="26" t="s">
        <v>632</v>
      </c>
      <c r="E921" s="26" t="s">
        <v>914</v>
      </c>
      <c r="F921" s="29"/>
    </row>
    <row r="922" spans="1:6" x14ac:dyDescent="0.25">
      <c r="A922" s="27"/>
      <c r="B922" s="26" t="s">
        <v>902</v>
      </c>
      <c r="C922" s="26" t="s">
        <v>1052</v>
      </c>
      <c r="D922" s="26" t="s">
        <v>709</v>
      </c>
      <c r="E922" s="26" t="s">
        <v>914</v>
      </c>
      <c r="F922" s="29"/>
    </row>
    <row r="923" spans="1:6" x14ac:dyDescent="0.25">
      <c r="A923" s="27"/>
      <c r="B923" s="26" t="s">
        <v>902</v>
      </c>
      <c r="C923" s="26" t="s">
        <v>1056</v>
      </c>
      <c r="D923" s="26" t="s">
        <v>459</v>
      </c>
      <c r="E923" s="26" t="s">
        <v>914</v>
      </c>
      <c r="F923" s="29"/>
    </row>
    <row r="924" spans="1:6" x14ac:dyDescent="0.25">
      <c r="A924" s="27"/>
      <c r="B924" s="26" t="s">
        <v>902</v>
      </c>
      <c r="C924" s="26" t="s">
        <v>1056</v>
      </c>
      <c r="D924" s="26" t="s">
        <v>716</v>
      </c>
      <c r="E924" s="26" t="s">
        <v>914</v>
      </c>
      <c r="F924" s="29"/>
    </row>
    <row r="925" spans="1:6" x14ac:dyDescent="0.25">
      <c r="A925" s="27"/>
      <c r="B925" s="26" t="s">
        <v>902</v>
      </c>
      <c r="C925" s="26" t="s">
        <v>1056</v>
      </c>
      <c r="D925" s="26" t="s">
        <v>562</v>
      </c>
      <c r="E925" s="26" t="s">
        <v>914</v>
      </c>
      <c r="F925" s="29"/>
    </row>
    <row r="926" spans="1:6" x14ac:dyDescent="0.25">
      <c r="A926" s="27"/>
      <c r="B926" s="26" t="s">
        <v>902</v>
      </c>
      <c r="C926" s="26" t="s">
        <v>1056</v>
      </c>
      <c r="D926" s="26" t="s">
        <v>563</v>
      </c>
      <c r="E926" s="26" t="s">
        <v>914</v>
      </c>
      <c r="F926" s="29"/>
    </row>
    <row r="927" spans="1:6" x14ac:dyDescent="0.25">
      <c r="A927" s="27"/>
      <c r="B927" s="26" t="s">
        <v>902</v>
      </c>
      <c r="C927" s="26" t="s">
        <v>1056</v>
      </c>
      <c r="D927" s="26" t="s">
        <v>670</v>
      </c>
      <c r="E927" s="26" t="s">
        <v>914</v>
      </c>
      <c r="F927" s="29"/>
    </row>
    <row r="928" spans="1:6" x14ac:dyDescent="0.25">
      <c r="A928" s="27"/>
      <c r="B928" s="26" t="s">
        <v>902</v>
      </c>
      <c r="C928" s="26" t="s">
        <v>1056</v>
      </c>
      <c r="D928" s="26" t="s">
        <v>671</v>
      </c>
      <c r="E928" s="26" t="s">
        <v>914</v>
      </c>
      <c r="F928" s="29"/>
    </row>
    <row r="929" spans="1:6" x14ac:dyDescent="0.25">
      <c r="A929" s="27"/>
      <c r="B929" s="26" t="s">
        <v>902</v>
      </c>
      <c r="C929" s="26" t="s">
        <v>1057</v>
      </c>
      <c r="D929" s="26" t="s">
        <v>1058</v>
      </c>
      <c r="E929" s="26" t="s">
        <v>914</v>
      </c>
      <c r="F929" s="29"/>
    </row>
    <row r="930" spans="1:6" x14ac:dyDescent="0.25">
      <c r="A930" s="27"/>
      <c r="B930" s="26" t="s">
        <v>902</v>
      </c>
      <c r="C930" s="26" t="s">
        <v>1057</v>
      </c>
      <c r="D930" s="26" t="s">
        <v>630</v>
      </c>
      <c r="E930" s="26" t="s">
        <v>915</v>
      </c>
      <c r="F930" s="29"/>
    </row>
    <row r="931" spans="1:6" x14ac:dyDescent="0.25">
      <c r="A931" s="27"/>
      <c r="B931" s="26" t="s">
        <v>902</v>
      </c>
      <c r="C931" s="26" t="s">
        <v>1057</v>
      </c>
      <c r="D931" s="26" t="s">
        <v>631</v>
      </c>
      <c r="E931" s="26" t="s">
        <v>915</v>
      </c>
      <c r="F931" s="29"/>
    </row>
    <row r="932" spans="1:6" x14ac:dyDescent="0.25">
      <c r="A932" s="27"/>
      <c r="B932" s="26" t="s">
        <v>902</v>
      </c>
      <c r="C932" s="26" t="s">
        <v>1057</v>
      </c>
      <c r="D932" s="26" t="s">
        <v>1059</v>
      </c>
      <c r="E932" s="26" t="s">
        <v>914</v>
      </c>
      <c r="F932" s="29"/>
    </row>
    <row r="933" spans="1:6" x14ac:dyDescent="0.25">
      <c r="A933" s="27"/>
      <c r="B933" s="26" t="s">
        <v>902</v>
      </c>
      <c r="C933" s="26" t="s">
        <v>1057</v>
      </c>
      <c r="D933" s="26" t="s">
        <v>672</v>
      </c>
      <c r="E933" s="26" t="s">
        <v>914</v>
      </c>
      <c r="F933" s="29"/>
    </row>
    <row r="934" spans="1:6" x14ac:dyDescent="0.25">
      <c r="A934" s="27"/>
      <c r="B934" s="26" t="s">
        <v>902</v>
      </c>
      <c r="C934" s="26" t="s">
        <v>1057</v>
      </c>
      <c r="D934" s="26" t="s">
        <v>1060</v>
      </c>
      <c r="E934" s="26" t="s">
        <v>914</v>
      </c>
      <c r="F934" s="29"/>
    </row>
    <row r="935" spans="1:6" x14ac:dyDescent="0.25">
      <c r="A935" s="27"/>
      <c r="B935" s="26" t="s">
        <v>902</v>
      </c>
      <c r="C935" s="26" t="s">
        <v>1057</v>
      </c>
      <c r="D935" s="26" t="s">
        <v>1061</v>
      </c>
      <c r="E935" s="26" t="s">
        <v>914</v>
      </c>
      <c r="F935" s="29"/>
    </row>
    <row r="936" spans="1:6" x14ac:dyDescent="0.25">
      <c r="A936" s="27"/>
      <c r="B936" s="26" t="s">
        <v>902</v>
      </c>
      <c r="C936" s="26" t="s">
        <v>1057</v>
      </c>
      <c r="D936" s="26" t="s">
        <v>1062</v>
      </c>
      <c r="E936" s="26" t="s">
        <v>914</v>
      </c>
      <c r="F936" s="29"/>
    </row>
    <row r="937" spans="1:6" x14ac:dyDescent="0.25">
      <c r="A937" s="27"/>
      <c r="B937" s="26" t="s">
        <v>902</v>
      </c>
      <c r="C937" s="26" t="s">
        <v>1057</v>
      </c>
      <c r="D937" s="26" t="s">
        <v>1063</v>
      </c>
      <c r="E937" s="26" t="s">
        <v>914</v>
      </c>
      <c r="F937" s="29"/>
    </row>
    <row r="938" spans="1:6" x14ac:dyDescent="0.25">
      <c r="A938" s="27"/>
      <c r="B938" s="26" t="s">
        <v>902</v>
      </c>
      <c r="C938" s="26" t="s">
        <v>1057</v>
      </c>
      <c r="D938" s="26" t="s">
        <v>673</v>
      </c>
      <c r="E938" s="26" t="s">
        <v>914</v>
      </c>
      <c r="F938" s="29"/>
    </row>
    <row r="939" spans="1:6" x14ac:dyDescent="0.25">
      <c r="A939" s="27"/>
      <c r="B939" s="26" t="s">
        <v>902</v>
      </c>
      <c r="C939" s="26" t="s">
        <v>1057</v>
      </c>
      <c r="D939" s="26" t="s">
        <v>674</v>
      </c>
      <c r="E939" s="26" t="s">
        <v>914</v>
      </c>
      <c r="F939" s="29"/>
    </row>
    <row r="940" spans="1:6" x14ac:dyDescent="0.25">
      <c r="A940" s="27"/>
      <c r="B940" s="26" t="s">
        <v>902</v>
      </c>
      <c r="C940" s="26" t="s">
        <v>1057</v>
      </c>
      <c r="D940" s="26" t="s">
        <v>675</v>
      </c>
      <c r="E940" s="26" t="s">
        <v>914</v>
      </c>
      <c r="F940" s="29"/>
    </row>
    <row r="941" spans="1:6" x14ac:dyDescent="0.25">
      <c r="A941" s="27"/>
      <c r="B941" s="26" t="s">
        <v>902</v>
      </c>
      <c r="C941" s="26" t="s">
        <v>1057</v>
      </c>
      <c r="D941" s="26" t="s">
        <v>676</v>
      </c>
      <c r="E941" s="26" t="s">
        <v>914</v>
      </c>
      <c r="F941" s="29"/>
    </row>
    <row r="942" spans="1:6" x14ac:dyDescent="0.25">
      <c r="A942" s="27"/>
      <c r="B942" s="26" t="s">
        <v>902</v>
      </c>
      <c r="C942" s="26" t="s">
        <v>1057</v>
      </c>
      <c r="D942" s="26" t="s">
        <v>677</v>
      </c>
      <c r="E942" s="26" t="s">
        <v>914</v>
      </c>
      <c r="F942" s="29"/>
    </row>
    <row r="943" spans="1:6" x14ac:dyDescent="0.25">
      <c r="A943" s="27"/>
      <c r="B943" s="26" t="s">
        <v>902</v>
      </c>
      <c r="C943" s="26" t="s">
        <v>1057</v>
      </c>
      <c r="D943" s="26" t="s">
        <v>678</v>
      </c>
      <c r="E943" s="26" t="s">
        <v>914</v>
      </c>
      <c r="F943" s="29"/>
    </row>
    <row r="944" spans="1:6" x14ac:dyDescent="0.25">
      <c r="A944" s="27"/>
      <c r="B944" s="26" t="s">
        <v>902</v>
      </c>
      <c r="C944" s="26" t="s">
        <v>1057</v>
      </c>
      <c r="D944" s="26" t="s">
        <v>679</v>
      </c>
      <c r="E944" s="26" t="s">
        <v>914</v>
      </c>
      <c r="F944" s="29"/>
    </row>
    <row r="945" spans="1:6" x14ac:dyDescent="0.25">
      <c r="A945" s="27"/>
      <c r="B945" s="26" t="s">
        <v>902</v>
      </c>
      <c r="C945" s="26" t="s">
        <v>1057</v>
      </c>
      <c r="D945" s="26" t="s">
        <v>732</v>
      </c>
      <c r="E945" s="26" t="s">
        <v>914</v>
      </c>
      <c r="F945" s="29"/>
    </row>
    <row r="946" spans="1:6" x14ac:dyDescent="0.25">
      <c r="A946" s="27"/>
      <c r="B946" s="26" t="s">
        <v>902</v>
      </c>
      <c r="C946" s="26" t="s">
        <v>1057</v>
      </c>
      <c r="D946" s="26" t="s">
        <v>680</v>
      </c>
      <c r="E946" s="26" t="s">
        <v>914</v>
      </c>
      <c r="F946" s="29"/>
    </row>
    <row r="947" spans="1:6" x14ac:dyDescent="0.25">
      <c r="A947" s="27"/>
      <c r="B947" s="26" t="s">
        <v>902</v>
      </c>
      <c r="C947" s="26" t="s">
        <v>1057</v>
      </c>
      <c r="D947" s="26" t="s">
        <v>719</v>
      </c>
      <c r="E947" s="26" t="s">
        <v>914</v>
      </c>
      <c r="F947" s="29"/>
    </row>
    <row r="948" spans="1:6" x14ac:dyDescent="0.25">
      <c r="A948" s="27"/>
      <c r="B948" s="26" t="s">
        <v>902</v>
      </c>
      <c r="C948" s="26" t="s">
        <v>1057</v>
      </c>
      <c r="D948" s="26" t="s">
        <v>681</v>
      </c>
      <c r="E948" s="26" t="s">
        <v>914</v>
      </c>
      <c r="F948" s="29"/>
    </row>
    <row r="949" spans="1:6" x14ac:dyDescent="0.25">
      <c r="A949" s="27"/>
      <c r="B949" s="26" t="s">
        <v>902</v>
      </c>
      <c r="C949" s="26" t="s">
        <v>1057</v>
      </c>
      <c r="D949" s="26" t="s">
        <v>682</v>
      </c>
      <c r="E949" s="26" t="s">
        <v>914</v>
      </c>
      <c r="F949" s="29"/>
    </row>
    <row r="950" spans="1:6" x14ac:dyDescent="0.25">
      <c r="A950" s="27"/>
      <c r="B950" s="26" t="s">
        <v>902</v>
      </c>
      <c r="C950" s="26" t="s">
        <v>1057</v>
      </c>
      <c r="D950" s="26" t="s">
        <v>683</v>
      </c>
      <c r="E950" s="26" t="s">
        <v>914</v>
      </c>
      <c r="F950" s="29"/>
    </row>
    <row r="951" spans="1:6" x14ac:dyDescent="0.25">
      <c r="A951" s="27"/>
      <c r="B951" s="26" t="s">
        <v>902</v>
      </c>
      <c r="C951" s="26" t="s">
        <v>1057</v>
      </c>
      <c r="D951" s="26" t="s">
        <v>684</v>
      </c>
      <c r="E951" s="26" t="s">
        <v>914</v>
      </c>
      <c r="F951" s="29"/>
    </row>
    <row r="952" spans="1:6" x14ac:dyDescent="0.25">
      <c r="A952" s="27"/>
      <c r="B952" s="26" t="s">
        <v>902</v>
      </c>
      <c r="C952" s="26" t="s">
        <v>1057</v>
      </c>
      <c r="D952" s="26" t="s">
        <v>685</v>
      </c>
      <c r="E952" s="26" t="s">
        <v>914</v>
      </c>
      <c r="F952" s="29"/>
    </row>
    <row r="953" spans="1:6" x14ac:dyDescent="0.25">
      <c r="A953" s="27"/>
      <c r="B953" s="26" t="s">
        <v>902</v>
      </c>
      <c r="C953" s="26" t="s">
        <v>1057</v>
      </c>
      <c r="D953" s="26" t="s">
        <v>1064</v>
      </c>
      <c r="E953" s="26" t="s">
        <v>914</v>
      </c>
      <c r="F953" s="29"/>
    </row>
    <row r="954" spans="1:6" x14ac:dyDescent="0.25">
      <c r="A954" s="27"/>
      <c r="B954" s="26" t="s">
        <v>902</v>
      </c>
      <c r="C954" s="26" t="s">
        <v>1057</v>
      </c>
      <c r="D954" s="26" t="s">
        <v>686</v>
      </c>
      <c r="E954" s="26" t="s">
        <v>914</v>
      </c>
      <c r="F954" s="29"/>
    </row>
    <row r="955" spans="1:6" x14ac:dyDescent="0.25">
      <c r="A955" s="27"/>
      <c r="B955" s="26" t="s">
        <v>902</v>
      </c>
      <c r="C955" s="26" t="s">
        <v>1057</v>
      </c>
      <c r="D955" s="26" t="s">
        <v>1065</v>
      </c>
      <c r="E955" s="26" t="s">
        <v>914</v>
      </c>
      <c r="F955" s="29"/>
    </row>
    <row r="956" spans="1:6" x14ac:dyDescent="0.25">
      <c r="A956" s="27"/>
      <c r="B956" s="26" t="s">
        <v>902</v>
      </c>
      <c r="C956" s="26" t="s">
        <v>1057</v>
      </c>
      <c r="D956" s="26" t="s">
        <v>687</v>
      </c>
      <c r="E956" s="26" t="s">
        <v>914</v>
      </c>
      <c r="F956" s="29"/>
    </row>
    <row r="957" spans="1:6" x14ac:dyDescent="0.25">
      <c r="A957" s="27"/>
      <c r="B957" s="26" t="s">
        <v>904</v>
      </c>
      <c r="C957" s="26" t="s">
        <v>917</v>
      </c>
      <c r="D957" s="26" t="s">
        <v>887</v>
      </c>
      <c r="E957" s="26" t="s">
        <v>914</v>
      </c>
      <c r="F957" s="29"/>
    </row>
    <row r="958" spans="1:6" x14ac:dyDescent="0.25">
      <c r="A958" s="27"/>
      <c r="B958" s="26" t="s">
        <v>904</v>
      </c>
      <c r="C958" s="26" t="s">
        <v>917</v>
      </c>
      <c r="D958" s="26" t="s">
        <v>893</v>
      </c>
      <c r="E958" s="26" t="s">
        <v>914</v>
      </c>
      <c r="F958" s="29"/>
    </row>
    <row r="959" spans="1:6" x14ac:dyDescent="0.25">
      <c r="A959" s="27"/>
      <c r="B959" s="26" t="s">
        <v>904</v>
      </c>
      <c r="C959" s="26" t="s">
        <v>917</v>
      </c>
      <c r="D959" s="26" t="s">
        <v>896</v>
      </c>
      <c r="E959" s="26" t="s">
        <v>914</v>
      </c>
      <c r="F959" s="29"/>
    </row>
    <row r="960" spans="1:6" x14ac:dyDescent="0.25">
      <c r="A960" s="27"/>
      <c r="B960" s="26" t="s">
        <v>904</v>
      </c>
      <c r="C960" s="26" t="s">
        <v>917</v>
      </c>
      <c r="D960" s="26" t="s">
        <v>888</v>
      </c>
      <c r="E960" s="26" t="s">
        <v>914</v>
      </c>
      <c r="F960" s="29"/>
    </row>
    <row r="961" spans="1:6" x14ac:dyDescent="0.25">
      <c r="A961" s="27"/>
      <c r="B961" s="26" t="s">
        <v>904</v>
      </c>
      <c r="C961" s="26" t="s">
        <v>917</v>
      </c>
      <c r="D961" s="26" t="s">
        <v>889</v>
      </c>
      <c r="E961" s="26" t="s">
        <v>914</v>
      </c>
      <c r="F961" s="29"/>
    </row>
    <row r="962" spans="1:6" x14ac:dyDescent="0.25">
      <c r="A962" s="27"/>
      <c r="B962" s="26" t="s">
        <v>904</v>
      </c>
      <c r="C962" s="26" t="s">
        <v>1013</v>
      </c>
      <c r="D962" s="26" t="s">
        <v>1066</v>
      </c>
      <c r="E962" s="26" t="s">
        <v>914</v>
      </c>
      <c r="F962" s="29"/>
    </row>
    <row r="963" spans="1:6" x14ac:dyDescent="0.25">
      <c r="A963" s="27"/>
      <c r="B963" s="26" t="s">
        <v>904</v>
      </c>
      <c r="C963" s="26" t="s">
        <v>940</v>
      </c>
      <c r="D963" s="26" t="s">
        <v>871</v>
      </c>
      <c r="E963" s="26" t="s">
        <v>914</v>
      </c>
      <c r="F963" s="29"/>
    </row>
    <row r="964" spans="1:6" x14ac:dyDescent="0.25">
      <c r="A964" s="27"/>
      <c r="B964" s="26" t="s">
        <v>904</v>
      </c>
      <c r="C964" s="26" t="s">
        <v>940</v>
      </c>
      <c r="D964" s="26" t="s">
        <v>872</v>
      </c>
      <c r="E964" s="26" t="s">
        <v>941</v>
      </c>
      <c r="F964" s="29"/>
    </row>
    <row r="965" spans="1:6" x14ac:dyDescent="0.25">
      <c r="A965" s="27"/>
      <c r="B965" s="26" t="s">
        <v>904</v>
      </c>
      <c r="C965" s="26" t="s">
        <v>940</v>
      </c>
      <c r="D965" s="26" t="s">
        <v>895</v>
      </c>
      <c r="E965" s="26" t="s">
        <v>914</v>
      </c>
      <c r="F965" s="29"/>
    </row>
    <row r="966" spans="1:6" x14ac:dyDescent="0.25">
      <c r="A966" s="27"/>
      <c r="B966" s="26" t="s">
        <v>904</v>
      </c>
      <c r="C966" s="26" t="s">
        <v>940</v>
      </c>
      <c r="D966" s="26" t="s">
        <v>873</v>
      </c>
      <c r="E966" s="26" t="s">
        <v>914</v>
      </c>
      <c r="F966" s="29"/>
    </row>
    <row r="967" spans="1:6" x14ac:dyDescent="0.25">
      <c r="A967" s="27"/>
      <c r="B967" s="26" t="s">
        <v>904</v>
      </c>
      <c r="C967" s="26" t="s">
        <v>940</v>
      </c>
      <c r="D967" s="26" t="s">
        <v>894</v>
      </c>
      <c r="E967" s="26" t="s">
        <v>914</v>
      </c>
      <c r="F967" s="29"/>
    </row>
    <row r="968" spans="1:6" x14ac:dyDescent="0.25">
      <c r="A968" s="27"/>
      <c r="B968" s="26" t="s">
        <v>904</v>
      </c>
      <c r="C968" s="26" t="s">
        <v>940</v>
      </c>
      <c r="D968" s="26" t="s">
        <v>874</v>
      </c>
      <c r="E968" s="26" t="s">
        <v>914</v>
      </c>
      <c r="F968" s="29"/>
    </row>
    <row r="969" spans="1:6" x14ac:dyDescent="0.25">
      <c r="A969" s="27"/>
      <c r="B969" s="26" t="s">
        <v>904</v>
      </c>
      <c r="C969" s="26" t="s">
        <v>940</v>
      </c>
      <c r="D969" s="26" t="s">
        <v>875</v>
      </c>
      <c r="E969" s="26" t="s">
        <v>914</v>
      </c>
      <c r="F969" s="29"/>
    </row>
    <row r="970" spans="1:6" x14ac:dyDescent="0.25">
      <c r="A970" s="27"/>
      <c r="B970" s="26" t="s">
        <v>904</v>
      </c>
      <c r="C970" s="26" t="s">
        <v>940</v>
      </c>
      <c r="D970" s="26" t="s">
        <v>897</v>
      </c>
      <c r="E970" s="26" t="s">
        <v>914</v>
      </c>
      <c r="F970" s="29"/>
    </row>
    <row r="971" spans="1:6" x14ac:dyDescent="0.25">
      <c r="A971" s="27"/>
      <c r="B971" s="26" t="s">
        <v>904</v>
      </c>
      <c r="C971" s="26" t="s">
        <v>940</v>
      </c>
      <c r="D971" s="26" t="s">
        <v>879</v>
      </c>
      <c r="E971" s="26" t="s">
        <v>914</v>
      </c>
      <c r="F971" s="29"/>
    </row>
    <row r="972" spans="1:6" x14ac:dyDescent="0.25">
      <c r="A972" s="27"/>
      <c r="B972" s="26" t="s">
        <v>904</v>
      </c>
      <c r="C972" s="26" t="s">
        <v>940</v>
      </c>
      <c r="D972" s="26" t="s">
        <v>880</v>
      </c>
      <c r="E972" s="26" t="s">
        <v>914</v>
      </c>
      <c r="F972" s="29"/>
    </row>
    <row r="973" spans="1:6" x14ac:dyDescent="0.25">
      <c r="A973" s="27"/>
      <c r="B973" s="26" t="s">
        <v>904</v>
      </c>
      <c r="C973" s="26" t="s">
        <v>940</v>
      </c>
      <c r="D973" s="26" t="s">
        <v>881</v>
      </c>
      <c r="E973" s="26" t="s">
        <v>914</v>
      </c>
      <c r="F973" s="29"/>
    </row>
    <row r="974" spans="1:6" x14ac:dyDescent="0.25">
      <c r="A974" s="27"/>
      <c r="B974" s="26" t="s">
        <v>904</v>
      </c>
      <c r="C974" s="26" t="s">
        <v>940</v>
      </c>
      <c r="D974" s="26" t="s">
        <v>882</v>
      </c>
      <c r="E974" s="26" t="s">
        <v>914</v>
      </c>
      <c r="F974" s="29"/>
    </row>
    <row r="975" spans="1:6" x14ac:dyDescent="0.25">
      <c r="A975" s="27"/>
      <c r="B975" s="26" t="s">
        <v>904</v>
      </c>
      <c r="C975" s="26" t="s">
        <v>940</v>
      </c>
      <c r="D975" s="26" t="s">
        <v>883</v>
      </c>
      <c r="E975" s="26" t="s">
        <v>914</v>
      </c>
      <c r="F975" s="29"/>
    </row>
    <row r="976" spans="1:6" x14ac:dyDescent="0.25">
      <c r="A976" s="27"/>
      <c r="B976" s="26" t="s">
        <v>904</v>
      </c>
      <c r="C976" s="26" t="s">
        <v>940</v>
      </c>
      <c r="D976" s="26" t="s">
        <v>884</v>
      </c>
      <c r="E976" s="26" t="s">
        <v>914</v>
      </c>
      <c r="F976" s="29"/>
    </row>
    <row r="977" spans="1:6" x14ac:dyDescent="0.25">
      <c r="A977" s="27"/>
      <c r="B977" s="26" t="s">
        <v>904</v>
      </c>
      <c r="C977" s="26" t="s">
        <v>940</v>
      </c>
      <c r="D977" s="26" t="s">
        <v>885</v>
      </c>
      <c r="E977" s="26" t="s">
        <v>914</v>
      </c>
      <c r="F977" s="29"/>
    </row>
    <row r="978" spans="1:6" x14ac:dyDescent="0.25">
      <c r="A978" s="27"/>
      <c r="B978" s="26" t="s">
        <v>904</v>
      </c>
      <c r="C978" s="26" t="s">
        <v>940</v>
      </c>
      <c r="D978" s="26" t="s">
        <v>886</v>
      </c>
      <c r="E978" s="26" t="s">
        <v>914</v>
      </c>
      <c r="F978" s="29"/>
    </row>
    <row r="979" spans="1:6" x14ac:dyDescent="0.25">
      <c r="A979" s="30"/>
      <c r="B979" s="46" t="s">
        <v>904</v>
      </c>
      <c r="C979" s="46" t="s">
        <v>940</v>
      </c>
      <c r="D979" s="46" t="s">
        <v>890</v>
      </c>
      <c r="E979" s="46" t="s">
        <v>914</v>
      </c>
      <c r="F979" s="31"/>
    </row>
  </sheetData>
  <mergeCells count="3">
    <mergeCell ref="A5:F5"/>
    <mergeCell ref="A1:G1"/>
    <mergeCell ref="A2:G2"/>
  </mergeCells>
  <hyperlinks>
    <hyperlink ref="C493" r:id="rId1" display="https://www.usinenouvelle.com/expo/vernis-o1794.html"/>
    <hyperlink ref="C494" r:id="rId2" display="https://www.usinenouvelle.com/expo/vernis-o1794.html"/>
    <hyperlink ref="C492" r:id="rId3" display="https://www.usinenouvelle.com/expo/vernis-o1794.html"/>
  </hyperlinks>
  <pageMargins left="0.70866141732283472" right="0.70866141732283472" top="0.74803149606299213" bottom="0.74803149606299213" header="0.31496062992125984" footer="0.31496062992125984"/>
  <pageSetup paperSize="9" scale="89" fitToHeight="4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Importer">
                <anchor moveWithCells="1" sizeWithCells="1">
                  <from>
                    <xdr:col>3</xdr:col>
                    <xdr:colOff>3971925</xdr:colOff>
                    <xdr:row>1</xdr:row>
                    <xdr:rowOff>76200</xdr:rowOff>
                  </from>
                  <to>
                    <xdr:col>4</xdr:col>
                    <xdr:colOff>476250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200"/>
  <sheetViews>
    <sheetView showGridLines="0" workbookViewId="0">
      <selection activeCell="G4" sqref="G4"/>
    </sheetView>
  </sheetViews>
  <sheetFormatPr baseColWidth="10" defaultRowHeight="15" x14ac:dyDescent="0.25"/>
  <cols>
    <col min="1" max="1" width="19" style="2" customWidth="1"/>
    <col min="2" max="2" width="47.28515625" style="2" bestFit="1" customWidth="1"/>
    <col min="3" max="4" width="21.7109375" style="2" customWidth="1"/>
    <col min="5" max="5" width="28" style="2" bestFit="1" customWidth="1"/>
    <col min="6" max="8" width="14.28515625" style="2" customWidth="1"/>
    <col min="9" max="9" width="15.5703125" style="2" customWidth="1"/>
    <col min="10" max="10" width="14.28515625" style="2" customWidth="1"/>
    <col min="11" max="16384" width="11.42578125" style="2"/>
  </cols>
  <sheetData>
    <row r="1" spans="1:10" ht="23.25" x14ac:dyDescent="0.25">
      <c r="A1" s="38" t="s">
        <v>1074</v>
      </c>
      <c r="B1" s="38"/>
      <c r="C1" s="38"/>
      <c r="D1" s="38"/>
      <c r="E1" s="38"/>
      <c r="F1" s="38"/>
      <c r="G1" s="38"/>
    </row>
    <row r="2" spans="1:10" ht="23.25" x14ac:dyDescent="0.25">
      <c r="A2" s="38"/>
      <c r="B2" s="38"/>
      <c r="C2" s="38"/>
      <c r="D2" s="38"/>
      <c r="E2" s="38"/>
      <c r="F2" s="38"/>
      <c r="G2" s="38"/>
    </row>
    <row r="3" spans="1:10" ht="21" x14ac:dyDescent="0.25">
      <c r="A3" s="1"/>
      <c r="B3" s="9"/>
      <c r="C3" s="9"/>
      <c r="D3" s="9"/>
    </row>
    <row r="4" spans="1:10" ht="21" x14ac:dyDescent="0.25">
      <c r="A4" s="1"/>
      <c r="B4" s="9"/>
      <c r="C4" s="9"/>
      <c r="D4" s="9"/>
    </row>
    <row r="6" spans="1:10" ht="21" thickBot="1" x14ac:dyDescent="0.3">
      <c r="A6" s="39" t="s">
        <v>12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6.5" thickBot="1" x14ac:dyDescent="0.3">
      <c r="A7" s="12" t="s">
        <v>8</v>
      </c>
      <c r="B7" s="11" t="s">
        <v>10</v>
      </c>
      <c r="C7" s="13" t="s">
        <v>7</v>
      </c>
      <c r="D7" s="13" t="s">
        <v>11</v>
      </c>
      <c r="E7" s="10" t="s">
        <v>21</v>
      </c>
      <c r="F7" s="10" t="s">
        <v>1</v>
      </c>
      <c r="G7" s="19" t="s">
        <v>9</v>
      </c>
      <c r="H7" s="11" t="s">
        <v>22</v>
      </c>
      <c r="I7" s="11" t="s">
        <v>23</v>
      </c>
      <c r="J7" s="11" t="s">
        <v>24</v>
      </c>
    </row>
    <row r="8" spans="1:10" x14ac:dyDescent="0.25">
      <c r="A8" s="6" t="s">
        <v>1070</v>
      </c>
      <c r="B8" s="14" t="e">
        <f>+VLOOKUP(A8:$A$2000,'BD ARTICLES'!A7:$F$1846,4)</f>
        <v>#N/A</v>
      </c>
      <c r="C8" s="7">
        <v>42807</v>
      </c>
      <c r="D8" s="7">
        <v>0</v>
      </c>
      <c r="E8" s="7" t="s">
        <v>907</v>
      </c>
      <c r="F8" s="6">
        <v>5</v>
      </c>
      <c r="G8" s="6"/>
      <c r="H8" s="6">
        <v>200</v>
      </c>
      <c r="I8" s="16">
        <f>+H8*F8</f>
        <v>1000</v>
      </c>
      <c r="J8" s="16">
        <f>+H8*G8</f>
        <v>0</v>
      </c>
    </row>
    <row r="9" spans="1:10" x14ac:dyDescent="0.25">
      <c r="A9" s="6" t="s">
        <v>1071</v>
      </c>
      <c r="B9" s="14" t="e">
        <f>+VLOOKUP(A9:$A$2000,'BD ARTICLES'!A8:$F$1846,4)</f>
        <v>#N/A</v>
      </c>
      <c r="C9" s="7">
        <v>42814</v>
      </c>
      <c r="D9" s="7">
        <v>1</v>
      </c>
      <c r="E9" s="7" t="s">
        <v>909</v>
      </c>
      <c r="F9" s="6"/>
      <c r="G9" s="6">
        <v>4</v>
      </c>
      <c r="H9" s="6">
        <v>420</v>
      </c>
      <c r="I9" s="16">
        <f t="shared" ref="I9:I72" si="0">+H9*F9</f>
        <v>0</v>
      </c>
      <c r="J9" s="16">
        <f>+H9*G9</f>
        <v>1680</v>
      </c>
    </row>
    <row r="10" spans="1:10" x14ac:dyDescent="0.25">
      <c r="A10" s="6" t="s">
        <v>1072</v>
      </c>
      <c r="B10" s="14" t="e">
        <f>+VLOOKUP(A10:$A$2000,'BD ARTICLES'!A9:$F$1846,4)</f>
        <v>#N/A</v>
      </c>
      <c r="C10" s="7">
        <v>42824</v>
      </c>
      <c r="D10" s="7"/>
      <c r="E10" s="7" t="s">
        <v>908</v>
      </c>
      <c r="F10" s="6">
        <v>2</v>
      </c>
      <c r="G10" s="6"/>
      <c r="H10" s="6">
        <v>350</v>
      </c>
      <c r="I10" s="16">
        <f t="shared" si="0"/>
        <v>700</v>
      </c>
      <c r="J10" s="16">
        <f t="shared" ref="J10:J72" si="1">+H10*G10</f>
        <v>0</v>
      </c>
    </row>
    <row r="11" spans="1:10" x14ac:dyDescent="0.25">
      <c r="A11" s="6" t="s">
        <v>1071</v>
      </c>
      <c r="B11" s="14" t="e">
        <f>+VLOOKUP(A11:$A$2000,'BD ARTICLES'!A10:$F$1846,4)</f>
        <v>#N/A</v>
      </c>
      <c r="C11" s="7"/>
      <c r="D11" s="7"/>
      <c r="E11" s="7" t="str">
        <f>IF(ISERROR(VLOOKUP(C11,'BD ARTICLES'!$A$7:$B$155,2,0)),"",VLOOKUP(C11,'BD ARTICLES'!$A$7:$B$155,2,0))</f>
        <v/>
      </c>
      <c r="F11" s="6"/>
      <c r="G11" s="6">
        <v>6</v>
      </c>
      <c r="H11" s="6">
        <v>420</v>
      </c>
      <c r="I11" s="16">
        <f t="shared" si="0"/>
        <v>0</v>
      </c>
      <c r="J11" s="16">
        <f t="shared" si="1"/>
        <v>2520</v>
      </c>
    </row>
    <row r="12" spans="1:10" x14ac:dyDescent="0.25">
      <c r="A12" s="6"/>
      <c r="B12" s="14" t="e">
        <f>+VLOOKUP(A12:$A$2000,'BD ARTICLES'!A11:$F$1846,4)</f>
        <v>#N/A</v>
      </c>
      <c r="C12" s="7"/>
      <c r="D12" s="7"/>
      <c r="E12" s="7" t="str">
        <f>IF(ISERROR(VLOOKUP(C12,'BD ARTICLES'!$A$7:$B$155,2,0)),"",VLOOKUP(C12,'BD ARTICLES'!$A$7:$B$155,2,0))</f>
        <v/>
      </c>
      <c r="F12" s="6">
        <v>1</v>
      </c>
      <c r="G12" s="6"/>
      <c r="H12" s="6">
        <v>300</v>
      </c>
      <c r="I12" s="16">
        <f t="shared" si="0"/>
        <v>300</v>
      </c>
      <c r="J12" s="16">
        <f t="shared" si="1"/>
        <v>0</v>
      </c>
    </row>
    <row r="13" spans="1:10" x14ac:dyDescent="0.25">
      <c r="A13" s="6"/>
      <c r="B13" s="14" t="e">
        <f>+VLOOKUP(A13:$A$2000,'BD ARTICLES'!A12:$F$1846,4)</f>
        <v>#N/A</v>
      </c>
      <c r="C13" s="7"/>
      <c r="D13" s="7"/>
      <c r="E13" s="7" t="str">
        <f>IF(ISERROR(VLOOKUP(C13,'BD ARTICLES'!$A$7:$B$155,2,0)),"",VLOOKUP(C13,'BD ARTICLES'!$A$7:$B$155,2,0))</f>
        <v/>
      </c>
      <c r="F13" s="6"/>
      <c r="G13" s="6"/>
      <c r="H13" s="6"/>
      <c r="I13" s="16">
        <f t="shared" si="0"/>
        <v>0</v>
      </c>
      <c r="J13" s="16">
        <f t="shared" si="1"/>
        <v>0</v>
      </c>
    </row>
    <row r="14" spans="1:10" x14ac:dyDescent="0.25">
      <c r="A14" s="6" t="s">
        <v>1073</v>
      </c>
      <c r="B14" s="14" t="e">
        <f>+VLOOKUP(A14:$A$2000,'BD ARTICLES'!A13:$F$1846,4)</f>
        <v>#N/A</v>
      </c>
      <c r="C14" s="7"/>
      <c r="D14" s="7"/>
      <c r="E14" s="7" t="str">
        <f>IF(ISERROR(VLOOKUP(C14,'BD ARTICLES'!$A$7:$B$155,2,0)),"",VLOOKUP(C14,'BD ARTICLES'!$A$7:$B$155,2,0))</f>
        <v/>
      </c>
      <c r="F14" s="6"/>
      <c r="G14" s="6"/>
      <c r="H14" s="6"/>
      <c r="I14" s="16">
        <f t="shared" si="0"/>
        <v>0</v>
      </c>
      <c r="J14" s="16">
        <f t="shared" si="1"/>
        <v>0</v>
      </c>
    </row>
    <row r="15" spans="1:10" x14ac:dyDescent="0.25">
      <c r="A15" s="6"/>
      <c r="B15" s="14" t="e">
        <f>+VLOOKUP(A15:$A$2000,'BD ARTICLES'!A14:$F$1846,4)</f>
        <v>#N/A</v>
      </c>
      <c r="C15" s="7"/>
      <c r="D15" s="7"/>
      <c r="E15" s="7" t="str">
        <f>IF(ISERROR(VLOOKUP(C15,'BD ARTICLES'!$A$7:$B$155,2,0)),"",VLOOKUP(C15,'BD ARTICLES'!$A$7:$B$155,2,0))</f>
        <v/>
      </c>
      <c r="F15" s="6"/>
      <c r="G15" s="6"/>
      <c r="H15" s="6"/>
      <c r="I15" s="16">
        <f t="shared" si="0"/>
        <v>0</v>
      </c>
      <c r="J15" s="16">
        <f t="shared" si="1"/>
        <v>0</v>
      </c>
    </row>
    <row r="16" spans="1:10" x14ac:dyDescent="0.25">
      <c r="A16" s="6"/>
      <c r="B16" s="14" t="e">
        <f>+VLOOKUP(A16:$A$2000,'BD ARTICLES'!A15:$F$1846,4)</f>
        <v>#N/A</v>
      </c>
      <c r="C16" s="7"/>
      <c r="D16" s="7"/>
      <c r="E16" s="7" t="str">
        <f>IF(ISERROR(VLOOKUP(C16,'BD ARTICLES'!$A$7:$B$155,2,0)),"",VLOOKUP(C16,'BD ARTICLES'!$A$7:$B$155,2,0))</f>
        <v/>
      </c>
      <c r="F16" s="6"/>
      <c r="G16" s="6"/>
      <c r="H16" s="6"/>
      <c r="I16" s="16">
        <f t="shared" si="0"/>
        <v>0</v>
      </c>
      <c r="J16" s="16">
        <f t="shared" si="1"/>
        <v>0</v>
      </c>
    </row>
    <row r="17" spans="1:10" x14ac:dyDescent="0.25">
      <c r="A17" s="6"/>
      <c r="B17" s="14" t="e">
        <f>+VLOOKUP(A17:$A$2000,'BD ARTICLES'!A16:$F$1846,4)</f>
        <v>#N/A</v>
      </c>
      <c r="C17" s="7"/>
      <c r="D17" s="7"/>
      <c r="E17" s="7" t="str">
        <f>IF(ISERROR(VLOOKUP(C17,'BD ARTICLES'!$A$7:$B$155,2,0)),"",VLOOKUP(C17,'BD ARTICLES'!$A$7:$B$155,2,0))</f>
        <v/>
      </c>
      <c r="F17" s="6"/>
      <c r="G17" s="6"/>
      <c r="H17" s="6"/>
      <c r="I17" s="16">
        <f t="shared" si="0"/>
        <v>0</v>
      </c>
      <c r="J17" s="16">
        <f t="shared" si="1"/>
        <v>0</v>
      </c>
    </row>
    <row r="18" spans="1:10" x14ac:dyDescent="0.25">
      <c r="A18" s="6"/>
      <c r="B18" s="14" t="e">
        <f>+VLOOKUP(A18:$A$2000,'BD ARTICLES'!A17:$F$1846,4)</f>
        <v>#N/A</v>
      </c>
      <c r="C18" s="7"/>
      <c r="D18" s="7"/>
      <c r="E18" s="7" t="str">
        <f>IF(ISERROR(VLOOKUP(C18,'BD ARTICLES'!$A$7:$B$155,2,0)),"",VLOOKUP(C18,'BD ARTICLES'!$A$7:$B$155,2,0))</f>
        <v/>
      </c>
      <c r="F18" s="6"/>
      <c r="G18" s="6"/>
      <c r="H18" s="6"/>
      <c r="I18" s="16">
        <f t="shared" si="0"/>
        <v>0</v>
      </c>
      <c r="J18" s="16">
        <f t="shared" si="1"/>
        <v>0</v>
      </c>
    </row>
    <row r="19" spans="1:10" x14ac:dyDescent="0.25">
      <c r="A19" s="6"/>
      <c r="B19" s="14" t="e">
        <f>+VLOOKUP(A19:$A$2000,'BD ARTICLES'!A18:$F$1846,4)</f>
        <v>#N/A</v>
      </c>
      <c r="C19" s="7"/>
      <c r="D19" s="7"/>
      <c r="E19" s="7" t="str">
        <f>IF(ISERROR(VLOOKUP(C19,'BD ARTICLES'!$A$7:$B$155,2,0)),"",VLOOKUP(C19,'BD ARTICLES'!$A$7:$B$155,2,0))</f>
        <v/>
      </c>
      <c r="F19" s="6"/>
      <c r="G19" s="6"/>
      <c r="H19" s="6"/>
      <c r="I19" s="16">
        <f t="shared" si="0"/>
        <v>0</v>
      </c>
      <c r="J19" s="16">
        <f t="shared" si="1"/>
        <v>0</v>
      </c>
    </row>
    <row r="20" spans="1:10" x14ac:dyDescent="0.25">
      <c r="A20" s="6"/>
      <c r="B20" s="14" t="e">
        <f>+VLOOKUP(A20:$A$2000,'BD ARTICLES'!A19:$F$1846,4)</f>
        <v>#N/A</v>
      </c>
      <c r="C20" s="7"/>
      <c r="D20" s="7"/>
      <c r="E20" s="7" t="str">
        <f>IF(ISERROR(VLOOKUP(C20,'BD ARTICLES'!$A$7:$B$155,2,0)),"",VLOOKUP(C20,'BD ARTICLES'!$A$7:$B$155,2,0))</f>
        <v/>
      </c>
      <c r="F20" s="6"/>
      <c r="G20" s="6"/>
      <c r="H20" s="6"/>
      <c r="I20" s="16">
        <f t="shared" si="0"/>
        <v>0</v>
      </c>
      <c r="J20" s="16">
        <f t="shared" si="1"/>
        <v>0</v>
      </c>
    </row>
    <row r="21" spans="1:10" x14ac:dyDescent="0.25">
      <c r="A21" s="6"/>
      <c r="B21" s="14" t="e">
        <f>+VLOOKUP(A21:$A$2000,'BD ARTICLES'!A20:$F$1846,4)</f>
        <v>#N/A</v>
      </c>
      <c r="C21" s="7"/>
      <c r="D21" s="7"/>
      <c r="E21" s="7" t="str">
        <f>IF(ISERROR(VLOOKUP(C21,'BD ARTICLES'!$A$7:$B$155,2,0)),"",VLOOKUP(C21,'BD ARTICLES'!$A$7:$B$155,2,0))</f>
        <v/>
      </c>
      <c r="F21" s="6"/>
      <c r="G21" s="6"/>
      <c r="H21" s="6"/>
      <c r="I21" s="16">
        <f t="shared" si="0"/>
        <v>0</v>
      </c>
      <c r="J21" s="16">
        <f t="shared" si="1"/>
        <v>0</v>
      </c>
    </row>
    <row r="22" spans="1:10" x14ac:dyDescent="0.25">
      <c r="A22" s="6"/>
      <c r="B22" s="14" t="e">
        <f>+VLOOKUP(A22:$A$2000,'BD ARTICLES'!A21:$F$1846,4)</f>
        <v>#N/A</v>
      </c>
      <c r="C22" s="7"/>
      <c r="D22" s="7"/>
      <c r="E22" s="7" t="str">
        <f>IF(ISERROR(VLOOKUP(C22,'BD ARTICLES'!$A$7:$B$155,2,0)),"",VLOOKUP(C22,'BD ARTICLES'!$A$7:$B$155,2,0))</f>
        <v/>
      </c>
      <c r="F22" s="6"/>
      <c r="G22" s="6"/>
      <c r="H22" s="6"/>
      <c r="I22" s="16">
        <f t="shared" si="0"/>
        <v>0</v>
      </c>
      <c r="J22" s="16">
        <f t="shared" si="1"/>
        <v>0</v>
      </c>
    </row>
    <row r="23" spans="1:10" x14ac:dyDescent="0.25">
      <c r="A23" s="6"/>
      <c r="B23" s="14" t="e">
        <f>+VLOOKUP(A23:$A$2000,'BD ARTICLES'!A22:$F$1846,4)</f>
        <v>#N/A</v>
      </c>
      <c r="C23" s="7"/>
      <c r="D23" s="7"/>
      <c r="E23" s="7" t="str">
        <f>IF(ISERROR(VLOOKUP(C23,'BD ARTICLES'!$A$7:$B$155,2,0)),"",VLOOKUP(C23,'BD ARTICLES'!$A$7:$B$155,2,0))</f>
        <v/>
      </c>
      <c r="F23" s="6"/>
      <c r="G23" s="6"/>
      <c r="H23" s="6"/>
      <c r="I23" s="16">
        <f t="shared" si="0"/>
        <v>0</v>
      </c>
      <c r="J23" s="16">
        <f t="shared" si="1"/>
        <v>0</v>
      </c>
    </row>
    <row r="24" spans="1:10" x14ac:dyDescent="0.25">
      <c r="A24" s="6"/>
      <c r="B24" s="14" t="e">
        <f>+VLOOKUP(A24:$A$2000,'BD ARTICLES'!A23:$F$1846,4)</f>
        <v>#N/A</v>
      </c>
      <c r="C24" s="7"/>
      <c r="D24" s="7"/>
      <c r="E24" s="7" t="str">
        <f>IF(ISERROR(VLOOKUP(C24,'BD ARTICLES'!$A$7:$B$155,2,0)),"",VLOOKUP(C24,'BD ARTICLES'!$A$7:$B$155,2,0))</f>
        <v/>
      </c>
      <c r="F24" s="6"/>
      <c r="G24" s="6"/>
      <c r="H24" s="6"/>
      <c r="I24" s="16">
        <f t="shared" si="0"/>
        <v>0</v>
      </c>
      <c r="J24" s="16">
        <f t="shared" si="1"/>
        <v>0</v>
      </c>
    </row>
    <row r="25" spans="1:10" x14ac:dyDescent="0.25">
      <c r="A25" s="6"/>
      <c r="B25" s="14" t="e">
        <f>+VLOOKUP(A25:$A$2000,'BD ARTICLES'!A24:$F$1846,4)</f>
        <v>#N/A</v>
      </c>
      <c r="C25" s="7"/>
      <c r="D25" s="7"/>
      <c r="E25" s="7" t="str">
        <f>IF(ISERROR(VLOOKUP(C25,'BD ARTICLES'!$A$7:$B$155,2,0)),"",VLOOKUP(C25,'BD ARTICLES'!$A$7:$B$155,2,0))</f>
        <v/>
      </c>
      <c r="F25" s="6"/>
      <c r="G25" s="6"/>
      <c r="H25" s="6"/>
      <c r="I25" s="16">
        <f t="shared" si="0"/>
        <v>0</v>
      </c>
      <c r="J25" s="16">
        <f t="shared" si="1"/>
        <v>0</v>
      </c>
    </row>
    <row r="26" spans="1:10" x14ac:dyDescent="0.25">
      <c r="A26" s="6"/>
      <c r="B26" s="14" t="e">
        <f>+VLOOKUP(A26:$A$2000,'BD ARTICLES'!A25:$F$1846,4)</f>
        <v>#N/A</v>
      </c>
      <c r="C26" s="7"/>
      <c r="D26" s="7"/>
      <c r="E26" s="7" t="str">
        <f>IF(ISERROR(VLOOKUP(C26,'BD ARTICLES'!$A$7:$B$155,2,0)),"",VLOOKUP(C26,'BD ARTICLES'!$A$7:$B$155,2,0))</f>
        <v/>
      </c>
      <c r="F26" s="6"/>
      <c r="G26" s="6"/>
      <c r="H26" s="6"/>
      <c r="I26" s="16">
        <f t="shared" si="0"/>
        <v>0</v>
      </c>
      <c r="J26" s="16">
        <f t="shared" si="1"/>
        <v>0</v>
      </c>
    </row>
    <row r="27" spans="1:10" x14ac:dyDescent="0.25">
      <c r="A27" s="6"/>
      <c r="B27" s="14" t="e">
        <f>+VLOOKUP(A27:$A$2000,'BD ARTICLES'!A26:$F$1846,4)</f>
        <v>#N/A</v>
      </c>
      <c r="C27" s="7"/>
      <c r="D27" s="7"/>
      <c r="E27" s="7" t="str">
        <f>IF(ISERROR(VLOOKUP(C27,'BD ARTICLES'!$A$7:$B$155,2,0)),"",VLOOKUP(C27,'BD ARTICLES'!$A$7:$B$155,2,0))</f>
        <v/>
      </c>
      <c r="F27" s="6"/>
      <c r="G27" s="6"/>
      <c r="H27" s="6"/>
      <c r="I27" s="16">
        <f t="shared" si="0"/>
        <v>0</v>
      </c>
      <c r="J27" s="16">
        <f t="shared" si="1"/>
        <v>0</v>
      </c>
    </row>
    <row r="28" spans="1:10" x14ac:dyDescent="0.25">
      <c r="A28" s="6"/>
      <c r="B28" s="14" t="e">
        <f>+VLOOKUP(A28:$A$2000,'BD ARTICLES'!A27:$F$1846,4)</f>
        <v>#N/A</v>
      </c>
      <c r="C28" s="7"/>
      <c r="D28" s="7"/>
      <c r="E28" s="7" t="str">
        <f>IF(ISERROR(VLOOKUP(C28,'BD ARTICLES'!$A$7:$B$155,2,0)),"",VLOOKUP(C28,'BD ARTICLES'!$A$7:$B$155,2,0))</f>
        <v/>
      </c>
      <c r="F28" s="6"/>
      <c r="G28" s="6"/>
      <c r="H28" s="6"/>
      <c r="I28" s="16">
        <f t="shared" si="0"/>
        <v>0</v>
      </c>
      <c r="J28" s="16">
        <f t="shared" si="1"/>
        <v>0</v>
      </c>
    </row>
    <row r="29" spans="1:10" x14ac:dyDescent="0.25">
      <c r="A29" s="6"/>
      <c r="B29" s="14" t="e">
        <f>+VLOOKUP(A29:$A$2000,'BD ARTICLES'!A28:$F$1846,4)</f>
        <v>#N/A</v>
      </c>
      <c r="C29" s="7"/>
      <c r="D29" s="7"/>
      <c r="E29" s="7" t="str">
        <f>IF(ISERROR(VLOOKUP(C29,'BD ARTICLES'!$A$7:$B$155,2,0)),"",VLOOKUP(C29,'BD ARTICLES'!$A$7:$B$155,2,0))</f>
        <v/>
      </c>
      <c r="F29" s="6"/>
      <c r="G29" s="6"/>
      <c r="H29" s="6"/>
      <c r="I29" s="16">
        <f t="shared" si="0"/>
        <v>0</v>
      </c>
      <c r="J29" s="16">
        <f t="shared" si="1"/>
        <v>0</v>
      </c>
    </row>
    <row r="30" spans="1:10" x14ac:dyDescent="0.25">
      <c r="A30" s="6"/>
      <c r="B30" s="14" t="e">
        <f>+VLOOKUP(A30:$A$2000,'BD ARTICLES'!A29:$F$1846,4)</f>
        <v>#N/A</v>
      </c>
      <c r="C30" s="7"/>
      <c r="D30" s="7"/>
      <c r="E30" s="7" t="str">
        <f>IF(ISERROR(VLOOKUP(C30,'BD ARTICLES'!$A$7:$B$155,2,0)),"",VLOOKUP(C30,'BD ARTICLES'!$A$7:$B$155,2,0))</f>
        <v/>
      </c>
      <c r="F30" s="6"/>
      <c r="G30" s="6"/>
      <c r="H30" s="6"/>
      <c r="I30" s="16">
        <f t="shared" si="0"/>
        <v>0</v>
      </c>
      <c r="J30" s="16">
        <f t="shared" si="1"/>
        <v>0</v>
      </c>
    </row>
    <row r="31" spans="1:10" x14ac:dyDescent="0.25">
      <c r="A31" s="6"/>
      <c r="B31" s="14" t="e">
        <f>+VLOOKUP(A31:$A$2000,'BD ARTICLES'!A30:$F$1846,4)</f>
        <v>#N/A</v>
      </c>
      <c r="C31" s="7"/>
      <c r="D31" s="7"/>
      <c r="E31" s="7" t="str">
        <f>IF(ISERROR(VLOOKUP(C31,'BD ARTICLES'!$A$7:$B$155,2,0)),"",VLOOKUP(C31,'BD ARTICLES'!$A$7:$B$155,2,0))</f>
        <v/>
      </c>
      <c r="F31" s="6"/>
      <c r="G31" s="6"/>
      <c r="H31" s="6"/>
      <c r="I31" s="16">
        <f t="shared" si="0"/>
        <v>0</v>
      </c>
      <c r="J31" s="16">
        <f t="shared" si="1"/>
        <v>0</v>
      </c>
    </row>
    <row r="32" spans="1:10" x14ac:dyDescent="0.25">
      <c r="A32" s="6"/>
      <c r="B32" s="14" t="e">
        <f>+VLOOKUP(A32:$A$2000,'BD ARTICLES'!A31:$F$1846,4)</f>
        <v>#N/A</v>
      </c>
      <c r="C32" s="7"/>
      <c r="D32" s="7"/>
      <c r="E32" s="7" t="str">
        <f>IF(ISERROR(VLOOKUP(C32,'BD ARTICLES'!$A$7:$B$155,2,0)),"",VLOOKUP(C32,'BD ARTICLES'!$A$7:$B$155,2,0))</f>
        <v/>
      </c>
      <c r="F32" s="6"/>
      <c r="G32" s="6"/>
      <c r="H32" s="6"/>
      <c r="I32" s="16">
        <f t="shared" si="0"/>
        <v>0</v>
      </c>
      <c r="J32" s="16">
        <f t="shared" si="1"/>
        <v>0</v>
      </c>
    </row>
    <row r="33" spans="1:10" x14ac:dyDescent="0.25">
      <c r="A33" s="6"/>
      <c r="B33" s="14" t="e">
        <f>+VLOOKUP(A33:$A$2000,'BD ARTICLES'!A32:$F$1846,4)</f>
        <v>#N/A</v>
      </c>
      <c r="C33" s="7"/>
      <c r="D33" s="7"/>
      <c r="E33" s="7" t="str">
        <f>IF(ISERROR(VLOOKUP(C33,'BD ARTICLES'!$A$7:$B$155,2,0)),"",VLOOKUP(C33,'BD ARTICLES'!$A$7:$B$155,2,0))</f>
        <v/>
      </c>
      <c r="F33" s="6"/>
      <c r="G33" s="6"/>
      <c r="H33" s="6"/>
      <c r="I33" s="16">
        <f t="shared" si="0"/>
        <v>0</v>
      </c>
      <c r="J33" s="16">
        <f t="shared" si="1"/>
        <v>0</v>
      </c>
    </row>
    <row r="34" spans="1:10" x14ac:dyDescent="0.25">
      <c r="A34" s="6"/>
      <c r="B34" s="14" t="e">
        <f>+VLOOKUP(A34:$A$2000,'BD ARTICLES'!A33:$F$1846,4)</f>
        <v>#N/A</v>
      </c>
      <c r="C34" s="7"/>
      <c r="D34" s="7"/>
      <c r="E34" s="7" t="str">
        <f>IF(ISERROR(VLOOKUP(C34,'BD ARTICLES'!$A$7:$B$155,2,0)),"",VLOOKUP(C34,'BD ARTICLES'!$A$7:$B$155,2,0))</f>
        <v/>
      </c>
      <c r="F34" s="6"/>
      <c r="G34" s="6"/>
      <c r="H34" s="6"/>
      <c r="I34" s="16">
        <f t="shared" si="0"/>
        <v>0</v>
      </c>
      <c r="J34" s="16">
        <f t="shared" si="1"/>
        <v>0</v>
      </c>
    </row>
    <row r="35" spans="1:10" x14ac:dyDescent="0.25">
      <c r="A35" s="6"/>
      <c r="B35" s="14" t="e">
        <f>+VLOOKUP(A35:$A$2000,'BD ARTICLES'!A34:$F$1846,4)</f>
        <v>#N/A</v>
      </c>
      <c r="C35" s="7"/>
      <c r="D35" s="7"/>
      <c r="E35" s="7" t="str">
        <f>IF(ISERROR(VLOOKUP(C35,'BD ARTICLES'!$A$7:$B$155,2,0)),"",VLOOKUP(C35,'BD ARTICLES'!$A$7:$B$155,2,0))</f>
        <v/>
      </c>
      <c r="F35" s="6"/>
      <c r="G35" s="6"/>
      <c r="H35" s="6"/>
      <c r="I35" s="16">
        <f t="shared" si="0"/>
        <v>0</v>
      </c>
      <c r="J35" s="16">
        <f t="shared" si="1"/>
        <v>0</v>
      </c>
    </row>
    <row r="36" spans="1:10" x14ac:dyDescent="0.25">
      <c r="A36" s="6"/>
      <c r="B36" s="14" t="e">
        <f>+VLOOKUP(A36:$A$2000,'BD ARTICLES'!A35:$F$1846,4)</f>
        <v>#N/A</v>
      </c>
      <c r="C36" s="7"/>
      <c r="D36" s="7"/>
      <c r="E36" s="7" t="str">
        <f>IF(ISERROR(VLOOKUP(C36,'BD ARTICLES'!$A$7:$B$155,2,0)),"",VLOOKUP(C36,'BD ARTICLES'!$A$7:$B$155,2,0))</f>
        <v/>
      </c>
      <c r="F36" s="6"/>
      <c r="G36" s="6"/>
      <c r="H36" s="6"/>
      <c r="I36" s="16">
        <f t="shared" si="0"/>
        <v>0</v>
      </c>
      <c r="J36" s="16">
        <f t="shared" si="1"/>
        <v>0</v>
      </c>
    </row>
    <row r="37" spans="1:10" x14ac:dyDescent="0.25">
      <c r="A37" s="6"/>
      <c r="B37" s="14" t="e">
        <f>+VLOOKUP(A37:$A$2000,'BD ARTICLES'!A36:$F$1846,4)</f>
        <v>#N/A</v>
      </c>
      <c r="C37" s="7"/>
      <c r="D37" s="7"/>
      <c r="E37" s="7" t="str">
        <f>IF(ISERROR(VLOOKUP(C37,'BD ARTICLES'!$A$7:$B$155,2,0)),"",VLOOKUP(C37,'BD ARTICLES'!$A$7:$B$155,2,0))</f>
        <v/>
      </c>
      <c r="F37" s="6"/>
      <c r="G37" s="6"/>
      <c r="H37" s="6"/>
      <c r="I37" s="16">
        <f t="shared" si="0"/>
        <v>0</v>
      </c>
      <c r="J37" s="16">
        <f t="shared" si="1"/>
        <v>0</v>
      </c>
    </row>
    <row r="38" spans="1:10" x14ac:dyDescent="0.25">
      <c r="A38" s="6"/>
      <c r="B38" s="14" t="e">
        <f>+VLOOKUP(A38:$A$2000,'BD ARTICLES'!A37:$F$1846,4)</f>
        <v>#N/A</v>
      </c>
      <c r="C38" s="7"/>
      <c r="D38" s="7"/>
      <c r="E38" s="7" t="str">
        <f>IF(ISERROR(VLOOKUP(C38,'BD ARTICLES'!$A$7:$B$155,2,0)),"",VLOOKUP(C38,'BD ARTICLES'!$A$7:$B$155,2,0))</f>
        <v/>
      </c>
      <c r="F38" s="6"/>
      <c r="G38" s="6"/>
      <c r="H38" s="6"/>
      <c r="I38" s="16">
        <f t="shared" si="0"/>
        <v>0</v>
      </c>
      <c r="J38" s="16">
        <f t="shared" si="1"/>
        <v>0</v>
      </c>
    </row>
    <row r="39" spans="1:10" x14ac:dyDescent="0.25">
      <c r="A39" s="6"/>
      <c r="B39" s="14" t="e">
        <f>+VLOOKUP(A39:$A$2000,'BD ARTICLES'!A38:$F$1846,4)</f>
        <v>#N/A</v>
      </c>
      <c r="C39" s="7"/>
      <c r="D39" s="7"/>
      <c r="E39" s="7" t="str">
        <f>IF(ISERROR(VLOOKUP(C39,'BD ARTICLES'!$A$7:$B$155,2,0)),"",VLOOKUP(C39,'BD ARTICLES'!$A$7:$B$155,2,0))</f>
        <v/>
      </c>
      <c r="F39" s="6"/>
      <c r="G39" s="6"/>
      <c r="H39" s="6"/>
      <c r="I39" s="16">
        <f t="shared" si="0"/>
        <v>0</v>
      </c>
      <c r="J39" s="16">
        <f t="shared" si="1"/>
        <v>0</v>
      </c>
    </row>
    <row r="40" spans="1:10" x14ac:dyDescent="0.25">
      <c r="A40" s="6"/>
      <c r="B40" s="14" t="e">
        <f>+VLOOKUP(A40:$A$2000,'BD ARTICLES'!A39:$F$1846,4)</f>
        <v>#N/A</v>
      </c>
      <c r="C40" s="7"/>
      <c r="D40" s="7"/>
      <c r="E40" s="7" t="str">
        <f>IF(ISERROR(VLOOKUP(C40,'BD ARTICLES'!$A$7:$B$155,2,0)),"",VLOOKUP(C40,'BD ARTICLES'!$A$7:$B$155,2,0))</f>
        <v/>
      </c>
      <c r="F40" s="6"/>
      <c r="G40" s="6"/>
      <c r="H40" s="6"/>
      <c r="I40" s="16">
        <f t="shared" si="0"/>
        <v>0</v>
      </c>
      <c r="J40" s="16">
        <f t="shared" si="1"/>
        <v>0</v>
      </c>
    </row>
    <row r="41" spans="1:10" x14ac:dyDescent="0.25">
      <c r="A41" s="6"/>
      <c r="B41" s="14" t="e">
        <f>+VLOOKUP(A41:$A$2000,'BD ARTICLES'!A40:$F$1846,4)</f>
        <v>#N/A</v>
      </c>
      <c r="C41" s="7"/>
      <c r="D41" s="7"/>
      <c r="E41" s="7" t="str">
        <f>IF(ISERROR(VLOOKUP(C41,'BD ARTICLES'!$A$7:$B$155,2,0)),"",VLOOKUP(C41,'BD ARTICLES'!$A$7:$B$155,2,0))</f>
        <v/>
      </c>
      <c r="F41" s="6"/>
      <c r="G41" s="6"/>
      <c r="H41" s="6"/>
      <c r="I41" s="16">
        <f t="shared" si="0"/>
        <v>0</v>
      </c>
      <c r="J41" s="16">
        <f t="shared" si="1"/>
        <v>0</v>
      </c>
    </row>
    <row r="42" spans="1:10" x14ac:dyDescent="0.25">
      <c r="A42" s="6"/>
      <c r="B42" s="14" t="e">
        <f>+VLOOKUP(A42:$A$2000,'BD ARTICLES'!A41:$F$1846,4)</f>
        <v>#N/A</v>
      </c>
      <c r="C42" s="7"/>
      <c r="D42" s="7"/>
      <c r="E42" s="7" t="str">
        <f>IF(ISERROR(VLOOKUP(C42,'BD ARTICLES'!$A$7:$B$155,2,0)),"",VLOOKUP(C42,'BD ARTICLES'!$A$7:$B$155,2,0))</f>
        <v/>
      </c>
      <c r="F42" s="6"/>
      <c r="G42" s="6"/>
      <c r="H42" s="6"/>
      <c r="I42" s="16">
        <f t="shared" si="0"/>
        <v>0</v>
      </c>
      <c r="J42" s="16">
        <f t="shared" si="1"/>
        <v>0</v>
      </c>
    </row>
    <row r="43" spans="1:10" x14ac:dyDescent="0.25">
      <c r="A43" s="6"/>
      <c r="B43" s="14" t="e">
        <f>+VLOOKUP(A43:$A$2000,'BD ARTICLES'!A42:$F$1846,4)</f>
        <v>#N/A</v>
      </c>
      <c r="C43" s="7"/>
      <c r="D43" s="7"/>
      <c r="E43" s="7" t="str">
        <f>IF(ISERROR(VLOOKUP(C43,'BD ARTICLES'!$A$7:$B$155,2,0)),"",VLOOKUP(C43,'BD ARTICLES'!$A$7:$B$155,2,0))</f>
        <v/>
      </c>
      <c r="F43" s="6"/>
      <c r="G43" s="6"/>
      <c r="H43" s="6"/>
      <c r="I43" s="16">
        <f t="shared" si="0"/>
        <v>0</v>
      </c>
      <c r="J43" s="16">
        <f t="shared" si="1"/>
        <v>0</v>
      </c>
    </row>
    <row r="44" spans="1:10" x14ac:dyDescent="0.25">
      <c r="A44" s="6"/>
      <c r="B44" s="14" t="e">
        <f>+VLOOKUP(A44:$A$2000,'BD ARTICLES'!A43:$F$1846,4)</f>
        <v>#N/A</v>
      </c>
      <c r="C44" s="7"/>
      <c r="D44" s="7"/>
      <c r="E44" s="7" t="str">
        <f>IF(ISERROR(VLOOKUP(C44,'BD ARTICLES'!$A$7:$B$155,2,0)),"",VLOOKUP(C44,'BD ARTICLES'!$A$7:$B$155,2,0))</f>
        <v/>
      </c>
      <c r="F44" s="6"/>
      <c r="G44" s="6"/>
      <c r="H44" s="6"/>
      <c r="I44" s="16">
        <f t="shared" si="0"/>
        <v>0</v>
      </c>
      <c r="J44" s="16">
        <f t="shared" si="1"/>
        <v>0</v>
      </c>
    </row>
    <row r="45" spans="1:10" x14ac:dyDescent="0.25">
      <c r="A45" s="6"/>
      <c r="B45" s="14" t="e">
        <f>+VLOOKUP(A45:$A$2000,'BD ARTICLES'!A44:$F$1846,4)</f>
        <v>#N/A</v>
      </c>
      <c r="C45" s="7"/>
      <c r="D45" s="7"/>
      <c r="E45" s="7" t="str">
        <f>IF(ISERROR(VLOOKUP(C45,'BD ARTICLES'!$A$7:$B$155,2,0)),"",VLOOKUP(C45,'BD ARTICLES'!$A$7:$B$155,2,0))</f>
        <v/>
      </c>
      <c r="F45" s="6"/>
      <c r="G45" s="6"/>
      <c r="H45" s="6"/>
      <c r="I45" s="16">
        <f t="shared" si="0"/>
        <v>0</v>
      </c>
      <c r="J45" s="16">
        <f t="shared" si="1"/>
        <v>0</v>
      </c>
    </row>
    <row r="46" spans="1:10" x14ac:dyDescent="0.25">
      <c r="A46" s="6"/>
      <c r="B46" s="14" t="e">
        <f>+VLOOKUP(A46:$A$2000,'BD ARTICLES'!A45:$F$1846,4)</f>
        <v>#N/A</v>
      </c>
      <c r="C46" s="7"/>
      <c r="D46" s="7"/>
      <c r="E46" s="7" t="str">
        <f>IF(ISERROR(VLOOKUP(C46,'BD ARTICLES'!$A$7:$B$155,2,0)),"",VLOOKUP(C46,'BD ARTICLES'!$A$7:$B$155,2,0))</f>
        <v/>
      </c>
      <c r="F46" s="6"/>
      <c r="G46" s="6"/>
      <c r="H46" s="6"/>
      <c r="I46" s="16">
        <f t="shared" si="0"/>
        <v>0</v>
      </c>
      <c r="J46" s="16">
        <f t="shared" si="1"/>
        <v>0</v>
      </c>
    </row>
    <row r="47" spans="1:10" x14ac:dyDescent="0.25">
      <c r="A47" s="6"/>
      <c r="B47" s="14" t="e">
        <f>+VLOOKUP(A47:$A$2000,'BD ARTICLES'!A46:$F$1846,4)</f>
        <v>#N/A</v>
      </c>
      <c r="C47" s="7"/>
      <c r="D47" s="7"/>
      <c r="E47" s="7" t="str">
        <f>IF(ISERROR(VLOOKUP(C47,'BD ARTICLES'!$A$7:$B$155,2,0)),"",VLOOKUP(C47,'BD ARTICLES'!$A$7:$B$155,2,0))</f>
        <v/>
      </c>
      <c r="F47" s="6"/>
      <c r="G47" s="6"/>
      <c r="H47" s="6"/>
      <c r="I47" s="16">
        <f t="shared" si="0"/>
        <v>0</v>
      </c>
      <c r="J47" s="16">
        <f t="shared" si="1"/>
        <v>0</v>
      </c>
    </row>
    <row r="48" spans="1:10" x14ac:dyDescent="0.25">
      <c r="A48" s="6"/>
      <c r="B48" s="14" t="e">
        <f>+VLOOKUP(A48:$A$2000,'BD ARTICLES'!A47:$F$1846,4)</f>
        <v>#N/A</v>
      </c>
      <c r="C48" s="7"/>
      <c r="D48" s="7"/>
      <c r="E48" s="7" t="str">
        <f>IF(ISERROR(VLOOKUP(C48,'BD ARTICLES'!$A$7:$B$155,2,0)),"",VLOOKUP(C48,'BD ARTICLES'!$A$7:$B$155,2,0))</f>
        <v/>
      </c>
      <c r="F48" s="6"/>
      <c r="G48" s="6"/>
      <c r="H48" s="6"/>
      <c r="I48" s="16">
        <f t="shared" si="0"/>
        <v>0</v>
      </c>
      <c r="J48" s="16">
        <f t="shared" si="1"/>
        <v>0</v>
      </c>
    </row>
    <row r="49" spans="1:10" x14ac:dyDescent="0.25">
      <c r="A49" s="6"/>
      <c r="B49" s="14" t="e">
        <f>+VLOOKUP(A49:$A$2000,'BD ARTICLES'!A48:$F$1846,4)</f>
        <v>#N/A</v>
      </c>
      <c r="C49" s="7"/>
      <c r="D49" s="7"/>
      <c r="E49" s="7" t="str">
        <f>IF(ISERROR(VLOOKUP(C49,'BD ARTICLES'!$A$7:$B$155,2,0)),"",VLOOKUP(C49,'BD ARTICLES'!$A$7:$B$155,2,0))</f>
        <v/>
      </c>
      <c r="F49" s="6"/>
      <c r="G49" s="6"/>
      <c r="H49" s="6"/>
      <c r="I49" s="16">
        <f t="shared" si="0"/>
        <v>0</v>
      </c>
      <c r="J49" s="16">
        <f t="shared" si="1"/>
        <v>0</v>
      </c>
    </row>
    <row r="50" spans="1:10" x14ac:dyDescent="0.25">
      <c r="A50" s="6"/>
      <c r="B50" s="14" t="e">
        <f>+VLOOKUP(A50:$A$2000,'BD ARTICLES'!A49:$F$1846,4)</f>
        <v>#N/A</v>
      </c>
      <c r="C50" s="7"/>
      <c r="D50" s="7"/>
      <c r="E50" s="7" t="str">
        <f>IF(ISERROR(VLOOKUP(C50,'BD ARTICLES'!$A$7:$B$155,2,0)),"",VLOOKUP(C50,'BD ARTICLES'!$A$7:$B$155,2,0))</f>
        <v/>
      </c>
      <c r="F50" s="6"/>
      <c r="G50" s="6"/>
      <c r="H50" s="6"/>
      <c r="I50" s="16">
        <f t="shared" si="0"/>
        <v>0</v>
      </c>
      <c r="J50" s="16">
        <f t="shared" si="1"/>
        <v>0</v>
      </c>
    </row>
    <row r="51" spans="1:10" x14ac:dyDescent="0.25">
      <c r="A51" s="6"/>
      <c r="B51" s="14" t="e">
        <f>+VLOOKUP(A51:$A$2000,'BD ARTICLES'!A50:$F$1846,4)</f>
        <v>#N/A</v>
      </c>
      <c r="C51" s="7"/>
      <c r="D51" s="7"/>
      <c r="E51" s="7"/>
      <c r="F51" s="6"/>
      <c r="G51" s="6"/>
      <c r="H51" s="6"/>
      <c r="I51" s="16">
        <f t="shared" si="0"/>
        <v>0</v>
      </c>
      <c r="J51" s="16">
        <f t="shared" si="1"/>
        <v>0</v>
      </c>
    </row>
    <row r="52" spans="1:10" x14ac:dyDescent="0.25">
      <c r="A52" s="6"/>
      <c r="B52" s="14" t="e">
        <f>+VLOOKUP(A52:$A$2000,'BD ARTICLES'!A51:$F$1846,4)</f>
        <v>#N/A</v>
      </c>
      <c r="C52" s="7"/>
      <c r="D52" s="7"/>
      <c r="E52" s="7"/>
      <c r="F52" s="6"/>
      <c r="G52" s="6"/>
      <c r="H52" s="6"/>
      <c r="I52" s="16">
        <f t="shared" si="0"/>
        <v>0</v>
      </c>
      <c r="J52" s="16">
        <f t="shared" si="1"/>
        <v>0</v>
      </c>
    </row>
    <row r="53" spans="1:10" x14ac:dyDescent="0.25">
      <c r="A53" s="6"/>
      <c r="B53" s="14" t="e">
        <f>+VLOOKUP(A53:$A$2000,'BD ARTICLES'!A52:$F$1846,4)</f>
        <v>#N/A</v>
      </c>
      <c r="C53" s="7"/>
      <c r="D53" s="7"/>
      <c r="E53" s="7"/>
      <c r="F53" s="6"/>
      <c r="G53" s="6"/>
      <c r="H53" s="6"/>
      <c r="I53" s="16">
        <f t="shared" si="0"/>
        <v>0</v>
      </c>
      <c r="J53" s="16">
        <f t="shared" si="1"/>
        <v>0</v>
      </c>
    </row>
    <row r="54" spans="1:10" x14ac:dyDescent="0.25">
      <c r="A54" s="6"/>
      <c r="B54" s="14" t="e">
        <f>+VLOOKUP(A54:$A$2000,'BD ARTICLES'!A53:$F$1846,4)</f>
        <v>#N/A</v>
      </c>
      <c r="C54" s="7"/>
      <c r="D54" s="7"/>
      <c r="E54" s="7"/>
      <c r="F54" s="6"/>
      <c r="G54" s="6"/>
      <c r="H54" s="6"/>
      <c r="I54" s="16">
        <f t="shared" si="0"/>
        <v>0</v>
      </c>
      <c r="J54" s="16">
        <f t="shared" si="1"/>
        <v>0</v>
      </c>
    </row>
    <row r="55" spans="1:10" x14ac:dyDescent="0.25">
      <c r="A55" s="6"/>
      <c r="B55" s="14" t="e">
        <f>+VLOOKUP(A55:$A$2000,'BD ARTICLES'!A54:$F$1846,4)</f>
        <v>#N/A</v>
      </c>
      <c r="C55" s="7"/>
      <c r="D55" s="7"/>
      <c r="E55" s="7"/>
      <c r="F55" s="6"/>
      <c r="G55" s="6"/>
      <c r="H55" s="6"/>
      <c r="I55" s="16">
        <f t="shared" si="0"/>
        <v>0</v>
      </c>
      <c r="J55" s="16">
        <f t="shared" si="1"/>
        <v>0</v>
      </c>
    </row>
    <row r="56" spans="1:10" x14ac:dyDescent="0.25">
      <c r="A56" s="6"/>
      <c r="B56" s="14" t="e">
        <f>+VLOOKUP(A56:$A$2000,'BD ARTICLES'!A55:$F$1846,4)</f>
        <v>#N/A</v>
      </c>
      <c r="C56" s="7"/>
      <c r="D56" s="7"/>
      <c r="E56" s="7"/>
      <c r="F56" s="6"/>
      <c r="G56" s="6"/>
      <c r="H56" s="6"/>
      <c r="I56" s="16">
        <f t="shared" si="0"/>
        <v>0</v>
      </c>
      <c r="J56" s="16">
        <f t="shared" si="1"/>
        <v>0</v>
      </c>
    </row>
    <row r="57" spans="1:10" x14ac:dyDescent="0.25">
      <c r="A57" s="6"/>
      <c r="B57" s="14" t="e">
        <f>+VLOOKUP(A57:$A$2000,'BD ARTICLES'!A56:$F$1846,4)</f>
        <v>#N/A</v>
      </c>
      <c r="C57" s="7"/>
      <c r="D57" s="7"/>
      <c r="E57" s="7"/>
      <c r="F57" s="6"/>
      <c r="G57" s="6"/>
      <c r="H57" s="6"/>
      <c r="I57" s="16">
        <f t="shared" si="0"/>
        <v>0</v>
      </c>
      <c r="J57" s="16">
        <f t="shared" si="1"/>
        <v>0</v>
      </c>
    </row>
    <row r="58" spans="1:10" x14ac:dyDescent="0.25">
      <c r="A58" s="6"/>
      <c r="B58" s="14" t="e">
        <f>+VLOOKUP(A58:$A$2000,'BD ARTICLES'!A57:$F$1846,4)</f>
        <v>#N/A</v>
      </c>
      <c r="C58" s="7"/>
      <c r="D58" s="7"/>
      <c r="E58" s="7"/>
      <c r="F58" s="6"/>
      <c r="G58" s="6"/>
      <c r="H58" s="6"/>
      <c r="I58" s="16">
        <f t="shared" si="0"/>
        <v>0</v>
      </c>
      <c r="J58" s="16">
        <f t="shared" si="1"/>
        <v>0</v>
      </c>
    </row>
    <row r="59" spans="1:10" x14ac:dyDescent="0.25">
      <c r="A59" s="6"/>
      <c r="B59" s="14" t="e">
        <f>+VLOOKUP(A59:$A$2000,'BD ARTICLES'!A58:$F$1846,4)</f>
        <v>#N/A</v>
      </c>
      <c r="C59" s="7"/>
      <c r="D59" s="7"/>
      <c r="E59" s="7"/>
      <c r="F59" s="6"/>
      <c r="G59" s="6"/>
      <c r="H59" s="6"/>
      <c r="I59" s="16">
        <f t="shared" si="0"/>
        <v>0</v>
      </c>
      <c r="J59" s="16">
        <f t="shared" si="1"/>
        <v>0</v>
      </c>
    </row>
    <row r="60" spans="1:10" x14ac:dyDescent="0.25">
      <c r="A60" s="6"/>
      <c r="B60" s="14" t="e">
        <f>+VLOOKUP(A60:$A$2000,'BD ARTICLES'!A59:$F$1846,4)</f>
        <v>#N/A</v>
      </c>
      <c r="C60" s="7"/>
      <c r="D60" s="7"/>
      <c r="E60" s="7"/>
      <c r="F60" s="6"/>
      <c r="G60" s="6"/>
      <c r="H60" s="6"/>
      <c r="I60" s="16">
        <f t="shared" si="0"/>
        <v>0</v>
      </c>
      <c r="J60" s="16">
        <f t="shared" si="1"/>
        <v>0</v>
      </c>
    </row>
    <row r="61" spans="1:10" x14ac:dyDescent="0.25">
      <c r="A61" s="6"/>
      <c r="B61" s="14" t="e">
        <f>+VLOOKUP(A61:$A$2000,'BD ARTICLES'!A60:$F$1846,4)</f>
        <v>#N/A</v>
      </c>
      <c r="C61" s="7"/>
      <c r="D61" s="7"/>
      <c r="E61" s="7"/>
      <c r="F61" s="6"/>
      <c r="G61" s="6"/>
      <c r="H61" s="6"/>
      <c r="I61" s="16">
        <f t="shared" si="0"/>
        <v>0</v>
      </c>
      <c r="J61" s="16">
        <f t="shared" si="1"/>
        <v>0</v>
      </c>
    </row>
    <row r="62" spans="1:10" x14ac:dyDescent="0.25">
      <c r="A62" s="6"/>
      <c r="B62" s="14" t="e">
        <f>+VLOOKUP(A62:$A$2000,'BD ARTICLES'!A61:$F$1846,4)</f>
        <v>#N/A</v>
      </c>
      <c r="C62" s="7"/>
      <c r="D62" s="7"/>
      <c r="E62" s="7"/>
      <c r="F62" s="6"/>
      <c r="G62" s="6"/>
      <c r="H62" s="6"/>
      <c r="I62" s="16">
        <f t="shared" si="0"/>
        <v>0</v>
      </c>
      <c r="J62" s="16">
        <f t="shared" si="1"/>
        <v>0</v>
      </c>
    </row>
    <row r="63" spans="1:10" x14ac:dyDescent="0.25">
      <c r="A63" s="6"/>
      <c r="B63" s="14" t="e">
        <f>+VLOOKUP(A63:$A$2000,'BD ARTICLES'!A62:$F$1846,4)</f>
        <v>#N/A</v>
      </c>
      <c r="C63" s="7"/>
      <c r="D63" s="7"/>
      <c r="E63" s="7"/>
      <c r="F63" s="6"/>
      <c r="G63" s="6"/>
      <c r="H63" s="6"/>
      <c r="I63" s="16">
        <f t="shared" si="0"/>
        <v>0</v>
      </c>
      <c r="J63" s="16">
        <f t="shared" si="1"/>
        <v>0</v>
      </c>
    </row>
    <row r="64" spans="1:10" x14ac:dyDescent="0.25">
      <c r="A64" s="6"/>
      <c r="B64" s="14" t="e">
        <f>+VLOOKUP(A64:$A$2000,'BD ARTICLES'!A63:$F$1846,4)</f>
        <v>#N/A</v>
      </c>
      <c r="C64" s="7"/>
      <c r="D64" s="7"/>
      <c r="E64" s="7"/>
      <c r="F64" s="6"/>
      <c r="G64" s="6"/>
      <c r="H64" s="6"/>
      <c r="I64" s="16">
        <f t="shared" si="0"/>
        <v>0</v>
      </c>
      <c r="J64" s="16">
        <f t="shared" si="1"/>
        <v>0</v>
      </c>
    </row>
    <row r="65" spans="1:10" x14ac:dyDescent="0.25">
      <c r="A65" s="6"/>
      <c r="B65" s="14" t="e">
        <f>+VLOOKUP(A65:$A$2000,'BD ARTICLES'!A64:$F$1846,4)</f>
        <v>#N/A</v>
      </c>
      <c r="C65" s="7"/>
      <c r="D65" s="7"/>
      <c r="E65" s="7"/>
      <c r="F65" s="6"/>
      <c r="G65" s="6"/>
      <c r="H65" s="6"/>
      <c r="I65" s="16">
        <f t="shared" si="0"/>
        <v>0</v>
      </c>
      <c r="J65" s="16">
        <f t="shared" si="1"/>
        <v>0</v>
      </c>
    </row>
    <row r="66" spans="1:10" x14ac:dyDescent="0.25">
      <c r="A66" s="6"/>
      <c r="B66" s="14" t="e">
        <f>+VLOOKUP(A66:$A$2000,'BD ARTICLES'!A65:$F$1846,4)</f>
        <v>#N/A</v>
      </c>
      <c r="C66" s="7"/>
      <c r="D66" s="7"/>
      <c r="E66" s="7"/>
      <c r="F66" s="6"/>
      <c r="G66" s="6"/>
      <c r="H66" s="6"/>
      <c r="I66" s="16">
        <f t="shared" si="0"/>
        <v>0</v>
      </c>
      <c r="J66" s="16">
        <f t="shared" si="1"/>
        <v>0</v>
      </c>
    </row>
    <row r="67" spans="1:10" x14ac:dyDescent="0.25">
      <c r="A67" s="6"/>
      <c r="B67" s="14" t="e">
        <f>+VLOOKUP(A67:$A$2000,'BD ARTICLES'!A66:$F$1846,4)</f>
        <v>#N/A</v>
      </c>
      <c r="C67" s="7"/>
      <c r="D67" s="7"/>
      <c r="E67" s="7"/>
      <c r="F67" s="6"/>
      <c r="G67" s="6"/>
      <c r="H67" s="6"/>
      <c r="I67" s="16">
        <f t="shared" si="0"/>
        <v>0</v>
      </c>
      <c r="J67" s="16">
        <f t="shared" si="1"/>
        <v>0</v>
      </c>
    </row>
    <row r="68" spans="1:10" x14ac:dyDescent="0.25">
      <c r="A68" s="6"/>
      <c r="B68" s="14" t="e">
        <f>+VLOOKUP(A68:$A$2000,'BD ARTICLES'!A67:$F$1846,4)</f>
        <v>#N/A</v>
      </c>
      <c r="C68" s="7"/>
      <c r="D68" s="7"/>
      <c r="E68" s="7"/>
      <c r="F68" s="6"/>
      <c r="G68" s="6"/>
      <c r="H68" s="6"/>
      <c r="I68" s="16">
        <f t="shared" si="0"/>
        <v>0</v>
      </c>
      <c r="J68" s="16">
        <f t="shared" si="1"/>
        <v>0</v>
      </c>
    </row>
    <row r="69" spans="1:10" x14ac:dyDescent="0.25">
      <c r="A69" s="6"/>
      <c r="B69" s="14" t="e">
        <f>+VLOOKUP(A69:$A$2000,'BD ARTICLES'!A68:$F$1846,4)</f>
        <v>#N/A</v>
      </c>
      <c r="C69" s="7"/>
      <c r="D69" s="7"/>
      <c r="E69" s="7"/>
      <c r="F69" s="6"/>
      <c r="G69" s="6"/>
      <c r="H69" s="6"/>
      <c r="I69" s="16">
        <f t="shared" si="0"/>
        <v>0</v>
      </c>
      <c r="J69" s="16">
        <f t="shared" si="1"/>
        <v>0</v>
      </c>
    </row>
    <row r="70" spans="1:10" x14ac:dyDescent="0.25">
      <c r="A70" s="6"/>
      <c r="B70" s="14" t="e">
        <f>+VLOOKUP(A70:$A$2000,'BD ARTICLES'!A69:$F$1846,4)</f>
        <v>#N/A</v>
      </c>
      <c r="C70" s="7"/>
      <c r="D70" s="7"/>
      <c r="E70" s="7"/>
      <c r="F70" s="6"/>
      <c r="G70" s="6"/>
      <c r="H70" s="6"/>
      <c r="I70" s="16">
        <f t="shared" si="0"/>
        <v>0</v>
      </c>
      <c r="J70" s="16">
        <f t="shared" si="1"/>
        <v>0</v>
      </c>
    </row>
    <row r="71" spans="1:10" x14ac:dyDescent="0.25">
      <c r="A71" s="6"/>
      <c r="B71" s="14" t="e">
        <f>+VLOOKUP(A71:$A$2000,'BD ARTICLES'!A70:$F$1846,4)</f>
        <v>#N/A</v>
      </c>
      <c r="C71" s="7"/>
      <c r="D71" s="7"/>
      <c r="E71" s="7"/>
      <c r="F71" s="6"/>
      <c r="G71" s="6"/>
      <c r="H71" s="6"/>
      <c r="I71" s="16">
        <f t="shared" si="0"/>
        <v>0</v>
      </c>
      <c r="J71" s="16">
        <f t="shared" si="1"/>
        <v>0</v>
      </c>
    </row>
    <row r="72" spans="1:10" x14ac:dyDescent="0.25">
      <c r="A72" s="6"/>
      <c r="B72" s="14" t="e">
        <f>+VLOOKUP(A72:$A$2000,'BD ARTICLES'!A71:$F$1846,4)</f>
        <v>#N/A</v>
      </c>
      <c r="C72" s="7"/>
      <c r="D72" s="7"/>
      <c r="E72" s="7"/>
      <c r="F72" s="6"/>
      <c r="G72" s="6"/>
      <c r="H72" s="6"/>
      <c r="I72" s="16">
        <f t="shared" si="0"/>
        <v>0</v>
      </c>
      <c r="J72" s="16">
        <f t="shared" si="1"/>
        <v>0</v>
      </c>
    </row>
    <row r="73" spans="1:10" x14ac:dyDescent="0.25">
      <c r="A73" s="6"/>
      <c r="B73" s="14" t="e">
        <f>+VLOOKUP(A73:$A$2000,'BD ARTICLES'!A72:$F$1846,4)</f>
        <v>#N/A</v>
      </c>
      <c r="C73" s="7"/>
      <c r="D73" s="7"/>
      <c r="E73" s="7"/>
      <c r="F73" s="6"/>
      <c r="G73" s="6"/>
      <c r="H73" s="6"/>
      <c r="I73" s="16">
        <f t="shared" ref="I73:I136" si="2">+H73*F73</f>
        <v>0</v>
      </c>
      <c r="J73" s="16">
        <f t="shared" ref="J73:J136" si="3">+H73*G73</f>
        <v>0</v>
      </c>
    </row>
    <row r="74" spans="1:10" x14ac:dyDescent="0.25">
      <c r="A74" s="6"/>
      <c r="B74" s="14" t="e">
        <f>+VLOOKUP(A74:$A$2000,'BD ARTICLES'!A73:$F$1846,4)</f>
        <v>#N/A</v>
      </c>
      <c r="C74" s="7"/>
      <c r="D74" s="7"/>
      <c r="E74" s="7"/>
      <c r="F74" s="6"/>
      <c r="G74" s="6"/>
      <c r="H74" s="6"/>
      <c r="I74" s="16">
        <f t="shared" si="2"/>
        <v>0</v>
      </c>
      <c r="J74" s="16">
        <f t="shared" si="3"/>
        <v>0</v>
      </c>
    </row>
    <row r="75" spans="1:10" x14ac:dyDescent="0.25">
      <c r="A75" s="6"/>
      <c r="B75" s="14" t="e">
        <f>+VLOOKUP(A75:$A$2000,'BD ARTICLES'!A74:$F$1846,4)</f>
        <v>#N/A</v>
      </c>
      <c r="C75" s="7"/>
      <c r="D75" s="7"/>
      <c r="E75" s="7"/>
      <c r="F75" s="6"/>
      <c r="G75" s="6"/>
      <c r="H75" s="6"/>
      <c r="I75" s="16">
        <f t="shared" si="2"/>
        <v>0</v>
      </c>
      <c r="J75" s="16">
        <f t="shared" si="3"/>
        <v>0</v>
      </c>
    </row>
    <row r="76" spans="1:10" x14ac:dyDescent="0.25">
      <c r="A76" s="6"/>
      <c r="B76" s="14" t="e">
        <f>+VLOOKUP(A76:$A$2000,'BD ARTICLES'!A75:$F$1846,4)</f>
        <v>#N/A</v>
      </c>
      <c r="C76" s="7"/>
      <c r="D76" s="7"/>
      <c r="E76" s="7"/>
      <c r="F76" s="6"/>
      <c r="G76" s="6"/>
      <c r="H76" s="6"/>
      <c r="I76" s="16">
        <f t="shared" si="2"/>
        <v>0</v>
      </c>
      <c r="J76" s="16">
        <f t="shared" si="3"/>
        <v>0</v>
      </c>
    </row>
    <row r="77" spans="1:10" x14ac:dyDescent="0.25">
      <c r="A77" s="6"/>
      <c r="B77" s="14" t="e">
        <f>+VLOOKUP(A77:$A$2000,'BD ARTICLES'!A76:$F$1846,4)</f>
        <v>#N/A</v>
      </c>
      <c r="C77" s="7"/>
      <c r="D77" s="7"/>
      <c r="E77" s="7"/>
      <c r="F77" s="6"/>
      <c r="G77" s="6"/>
      <c r="H77" s="6"/>
      <c r="I77" s="16">
        <f t="shared" si="2"/>
        <v>0</v>
      </c>
      <c r="J77" s="16">
        <f t="shared" si="3"/>
        <v>0</v>
      </c>
    </row>
    <row r="78" spans="1:10" x14ac:dyDescent="0.25">
      <c r="A78" s="6"/>
      <c r="B78" s="14" t="e">
        <f>+VLOOKUP(A78:$A$2000,'BD ARTICLES'!A77:$F$1846,4)</f>
        <v>#N/A</v>
      </c>
      <c r="C78" s="7"/>
      <c r="D78" s="7"/>
      <c r="E78" s="7"/>
      <c r="F78" s="6"/>
      <c r="G78" s="6"/>
      <c r="H78" s="6"/>
      <c r="I78" s="16">
        <f t="shared" si="2"/>
        <v>0</v>
      </c>
      <c r="J78" s="16">
        <f t="shared" si="3"/>
        <v>0</v>
      </c>
    </row>
    <row r="79" spans="1:10" x14ac:dyDescent="0.25">
      <c r="A79" s="6"/>
      <c r="B79" s="14" t="e">
        <f>+VLOOKUP(A79:$A$2000,'BD ARTICLES'!A78:$F$1846,4)</f>
        <v>#N/A</v>
      </c>
      <c r="C79" s="7"/>
      <c r="D79" s="7"/>
      <c r="E79" s="7"/>
      <c r="F79" s="6"/>
      <c r="G79" s="6"/>
      <c r="H79" s="6"/>
      <c r="I79" s="16">
        <f t="shared" si="2"/>
        <v>0</v>
      </c>
      <c r="J79" s="16">
        <f t="shared" si="3"/>
        <v>0</v>
      </c>
    </row>
    <row r="80" spans="1:10" x14ac:dyDescent="0.25">
      <c r="A80" s="6"/>
      <c r="B80" s="14" t="e">
        <f>+VLOOKUP(A80:$A$2000,'BD ARTICLES'!A79:$F$1846,4)</f>
        <v>#N/A</v>
      </c>
      <c r="C80" s="7"/>
      <c r="D80" s="7"/>
      <c r="E80" s="7"/>
      <c r="F80" s="6"/>
      <c r="G80" s="6"/>
      <c r="H80" s="6"/>
      <c r="I80" s="16">
        <f t="shared" si="2"/>
        <v>0</v>
      </c>
      <c r="J80" s="16">
        <f t="shared" si="3"/>
        <v>0</v>
      </c>
    </row>
    <row r="81" spans="1:10" x14ac:dyDescent="0.25">
      <c r="A81" s="6"/>
      <c r="B81" s="14" t="e">
        <f>+VLOOKUP(A81:$A$2000,'BD ARTICLES'!A80:$F$1846,4)</f>
        <v>#N/A</v>
      </c>
      <c r="C81" s="7"/>
      <c r="D81" s="7"/>
      <c r="E81" s="7"/>
      <c r="F81" s="6"/>
      <c r="G81" s="6"/>
      <c r="H81" s="6"/>
      <c r="I81" s="16">
        <f t="shared" si="2"/>
        <v>0</v>
      </c>
      <c r="J81" s="16">
        <f t="shared" si="3"/>
        <v>0</v>
      </c>
    </row>
    <row r="82" spans="1:10" x14ac:dyDescent="0.25">
      <c r="A82" s="6"/>
      <c r="B82" s="14" t="e">
        <f>+VLOOKUP(A82:$A$2000,'BD ARTICLES'!A81:$F$1846,4)</f>
        <v>#N/A</v>
      </c>
      <c r="C82" s="7"/>
      <c r="D82" s="7"/>
      <c r="E82" s="7"/>
      <c r="F82" s="6"/>
      <c r="G82" s="6"/>
      <c r="H82" s="6"/>
      <c r="I82" s="16">
        <f t="shared" si="2"/>
        <v>0</v>
      </c>
      <c r="J82" s="16">
        <f t="shared" si="3"/>
        <v>0</v>
      </c>
    </row>
    <row r="83" spans="1:10" x14ac:dyDescent="0.25">
      <c r="A83" s="6"/>
      <c r="B83" s="14" t="e">
        <f>+VLOOKUP(A83:$A$2000,'BD ARTICLES'!A82:$F$1846,4)</f>
        <v>#N/A</v>
      </c>
      <c r="C83" s="7"/>
      <c r="D83" s="7"/>
      <c r="E83" s="7"/>
      <c r="F83" s="6"/>
      <c r="G83" s="6"/>
      <c r="H83" s="6"/>
      <c r="I83" s="16">
        <f t="shared" si="2"/>
        <v>0</v>
      </c>
      <c r="J83" s="16">
        <f t="shared" si="3"/>
        <v>0</v>
      </c>
    </row>
    <row r="84" spans="1:10" x14ac:dyDescent="0.25">
      <c r="A84" s="6"/>
      <c r="B84" s="14" t="e">
        <f>+VLOOKUP(A84:$A$2000,'BD ARTICLES'!A83:$F$1846,4)</f>
        <v>#N/A</v>
      </c>
      <c r="C84" s="7"/>
      <c r="D84" s="7"/>
      <c r="E84" s="7"/>
      <c r="F84" s="6"/>
      <c r="G84" s="6"/>
      <c r="H84" s="6"/>
      <c r="I84" s="16">
        <f t="shared" si="2"/>
        <v>0</v>
      </c>
      <c r="J84" s="16">
        <f t="shared" si="3"/>
        <v>0</v>
      </c>
    </row>
    <row r="85" spans="1:10" x14ac:dyDescent="0.25">
      <c r="A85" s="6"/>
      <c r="B85" s="14" t="e">
        <f>+VLOOKUP(A85:$A$2000,'BD ARTICLES'!A84:$F$1846,4)</f>
        <v>#N/A</v>
      </c>
      <c r="C85" s="7"/>
      <c r="D85" s="7"/>
      <c r="E85" s="7"/>
      <c r="F85" s="6"/>
      <c r="G85" s="6"/>
      <c r="H85" s="6"/>
      <c r="I85" s="16">
        <f t="shared" si="2"/>
        <v>0</v>
      </c>
      <c r="J85" s="16">
        <f t="shared" si="3"/>
        <v>0</v>
      </c>
    </row>
    <row r="86" spans="1:10" x14ac:dyDescent="0.25">
      <c r="A86" s="6"/>
      <c r="B86" s="14" t="e">
        <f>+VLOOKUP(A86:$A$2000,'BD ARTICLES'!A85:$F$1846,4)</f>
        <v>#N/A</v>
      </c>
      <c r="C86" s="7"/>
      <c r="D86" s="7"/>
      <c r="E86" s="7"/>
      <c r="F86" s="6"/>
      <c r="G86" s="6"/>
      <c r="H86" s="6"/>
      <c r="I86" s="16">
        <f t="shared" si="2"/>
        <v>0</v>
      </c>
      <c r="J86" s="16">
        <f t="shared" si="3"/>
        <v>0</v>
      </c>
    </row>
    <row r="87" spans="1:10" x14ac:dyDescent="0.25">
      <c r="A87" s="6"/>
      <c r="B87" s="14" t="e">
        <f>+VLOOKUP(A87:$A$2000,'BD ARTICLES'!A86:$F$1846,4)</f>
        <v>#N/A</v>
      </c>
      <c r="C87" s="7"/>
      <c r="D87" s="7"/>
      <c r="E87" s="7"/>
      <c r="F87" s="6"/>
      <c r="G87" s="6"/>
      <c r="H87" s="6"/>
      <c r="I87" s="16">
        <f t="shared" si="2"/>
        <v>0</v>
      </c>
      <c r="J87" s="16">
        <f t="shared" si="3"/>
        <v>0</v>
      </c>
    </row>
    <row r="88" spans="1:10" x14ac:dyDescent="0.25">
      <c r="A88" s="6"/>
      <c r="B88" s="14" t="e">
        <f>+VLOOKUP(A88:$A$2000,'BD ARTICLES'!A87:$F$1846,4)</f>
        <v>#N/A</v>
      </c>
      <c r="C88" s="7"/>
      <c r="D88" s="7"/>
      <c r="E88" s="7"/>
      <c r="F88" s="6"/>
      <c r="G88" s="6"/>
      <c r="H88" s="6"/>
      <c r="I88" s="16">
        <f t="shared" si="2"/>
        <v>0</v>
      </c>
      <c r="J88" s="16">
        <f t="shared" si="3"/>
        <v>0</v>
      </c>
    </row>
    <row r="89" spans="1:10" x14ac:dyDescent="0.25">
      <c r="A89" s="6"/>
      <c r="B89" s="14" t="e">
        <f>+VLOOKUP(A89:$A$2000,'BD ARTICLES'!A88:$F$1846,4)</f>
        <v>#N/A</v>
      </c>
      <c r="C89" s="7"/>
      <c r="D89" s="7"/>
      <c r="E89" s="7"/>
      <c r="F89" s="6"/>
      <c r="G89" s="6"/>
      <c r="H89" s="6"/>
      <c r="I89" s="16">
        <f t="shared" si="2"/>
        <v>0</v>
      </c>
      <c r="J89" s="16">
        <f t="shared" si="3"/>
        <v>0</v>
      </c>
    </row>
    <row r="90" spans="1:10" x14ac:dyDescent="0.25">
      <c r="A90" s="6"/>
      <c r="B90" s="14" t="e">
        <f>+VLOOKUP(A90:$A$2000,'BD ARTICLES'!A89:$F$1846,4)</f>
        <v>#N/A</v>
      </c>
      <c r="C90" s="7"/>
      <c r="D90" s="7"/>
      <c r="E90" s="7"/>
      <c r="F90" s="6"/>
      <c r="G90" s="6"/>
      <c r="H90" s="6"/>
      <c r="I90" s="16">
        <f t="shared" si="2"/>
        <v>0</v>
      </c>
      <c r="J90" s="16">
        <f t="shared" si="3"/>
        <v>0</v>
      </c>
    </row>
    <row r="91" spans="1:10" x14ac:dyDescent="0.25">
      <c r="A91" s="6"/>
      <c r="B91" s="14" t="e">
        <f>+VLOOKUP(A91:$A$2000,'BD ARTICLES'!A90:$F$1846,4)</f>
        <v>#N/A</v>
      </c>
      <c r="C91" s="7"/>
      <c r="D91" s="7"/>
      <c r="E91" s="7"/>
      <c r="F91" s="6"/>
      <c r="G91" s="6"/>
      <c r="H91" s="6"/>
      <c r="I91" s="16">
        <f t="shared" si="2"/>
        <v>0</v>
      </c>
      <c r="J91" s="16">
        <f t="shared" si="3"/>
        <v>0</v>
      </c>
    </row>
    <row r="92" spans="1:10" x14ac:dyDescent="0.25">
      <c r="A92" s="6"/>
      <c r="B92" s="14" t="e">
        <f>+VLOOKUP(A92:$A$2000,'BD ARTICLES'!A91:$F$1846,4)</f>
        <v>#N/A</v>
      </c>
      <c r="C92" s="7"/>
      <c r="D92" s="7"/>
      <c r="E92" s="7"/>
      <c r="F92" s="6"/>
      <c r="G92" s="6"/>
      <c r="H92" s="6"/>
      <c r="I92" s="16">
        <f t="shared" si="2"/>
        <v>0</v>
      </c>
      <c r="J92" s="16">
        <f t="shared" si="3"/>
        <v>0</v>
      </c>
    </row>
    <row r="93" spans="1:10" x14ac:dyDescent="0.25">
      <c r="A93" s="6"/>
      <c r="B93" s="14" t="e">
        <f>+VLOOKUP(A93:$A$2000,'BD ARTICLES'!A92:$F$1846,4)</f>
        <v>#N/A</v>
      </c>
      <c r="C93" s="7"/>
      <c r="D93" s="7"/>
      <c r="E93" s="7"/>
      <c r="F93" s="6"/>
      <c r="G93" s="6"/>
      <c r="H93" s="6"/>
      <c r="I93" s="16">
        <f t="shared" si="2"/>
        <v>0</v>
      </c>
      <c r="J93" s="16">
        <f t="shared" si="3"/>
        <v>0</v>
      </c>
    </row>
    <row r="94" spans="1:10" x14ac:dyDescent="0.25">
      <c r="A94" s="6"/>
      <c r="B94" s="14" t="e">
        <f>+VLOOKUP(A94:$A$2000,'BD ARTICLES'!A93:$F$1846,4)</f>
        <v>#N/A</v>
      </c>
      <c r="C94" s="7"/>
      <c r="D94" s="7"/>
      <c r="E94" s="7"/>
      <c r="F94" s="6"/>
      <c r="G94" s="6"/>
      <c r="H94" s="6"/>
      <c r="I94" s="16">
        <f t="shared" si="2"/>
        <v>0</v>
      </c>
      <c r="J94" s="16">
        <f t="shared" si="3"/>
        <v>0</v>
      </c>
    </row>
    <row r="95" spans="1:10" x14ac:dyDescent="0.25">
      <c r="A95" s="6"/>
      <c r="B95" s="14" t="e">
        <f>+VLOOKUP(A95:$A$2000,'BD ARTICLES'!A94:$F$1846,4)</f>
        <v>#N/A</v>
      </c>
      <c r="C95" s="7"/>
      <c r="D95" s="7"/>
      <c r="E95" s="7"/>
      <c r="F95" s="6"/>
      <c r="G95" s="6"/>
      <c r="H95" s="6"/>
      <c r="I95" s="16">
        <f t="shared" si="2"/>
        <v>0</v>
      </c>
      <c r="J95" s="16">
        <f t="shared" si="3"/>
        <v>0</v>
      </c>
    </row>
    <row r="96" spans="1:10" x14ac:dyDescent="0.25">
      <c r="A96" s="6"/>
      <c r="B96" s="14" t="e">
        <f>+VLOOKUP(A96:$A$2000,'BD ARTICLES'!A95:$F$1846,4)</f>
        <v>#N/A</v>
      </c>
      <c r="C96" s="7"/>
      <c r="D96" s="7"/>
      <c r="E96" s="7"/>
      <c r="F96" s="6"/>
      <c r="G96" s="6"/>
      <c r="H96" s="6"/>
      <c r="I96" s="16">
        <f t="shared" si="2"/>
        <v>0</v>
      </c>
      <c r="J96" s="16">
        <f t="shared" si="3"/>
        <v>0</v>
      </c>
    </row>
    <row r="97" spans="1:10" x14ac:dyDescent="0.25">
      <c r="A97" s="6"/>
      <c r="B97" s="14" t="e">
        <f>+VLOOKUP(A97:$A$2000,'BD ARTICLES'!A96:$F$1846,4)</f>
        <v>#N/A</v>
      </c>
      <c r="C97" s="7"/>
      <c r="D97" s="7"/>
      <c r="E97" s="7"/>
      <c r="F97" s="6"/>
      <c r="G97" s="6"/>
      <c r="H97" s="6"/>
      <c r="I97" s="16">
        <f t="shared" si="2"/>
        <v>0</v>
      </c>
      <c r="J97" s="16">
        <f t="shared" si="3"/>
        <v>0</v>
      </c>
    </row>
    <row r="98" spans="1:10" x14ac:dyDescent="0.25">
      <c r="A98" s="6"/>
      <c r="B98" s="14" t="e">
        <f>+VLOOKUP(A98:$A$2000,'BD ARTICLES'!A97:$F$1846,4)</f>
        <v>#N/A</v>
      </c>
      <c r="C98" s="7"/>
      <c r="D98" s="7"/>
      <c r="E98" s="7"/>
      <c r="F98" s="6"/>
      <c r="G98" s="6"/>
      <c r="H98" s="6"/>
      <c r="I98" s="16">
        <f t="shared" si="2"/>
        <v>0</v>
      </c>
      <c r="J98" s="16">
        <f t="shared" si="3"/>
        <v>0</v>
      </c>
    </row>
    <row r="99" spans="1:10" x14ac:dyDescent="0.25">
      <c r="A99" s="6"/>
      <c r="B99" s="14" t="e">
        <f>+VLOOKUP(A99:$A$2000,'BD ARTICLES'!A98:$F$1846,4)</f>
        <v>#N/A</v>
      </c>
      <c r="C99" s="7"/>
      <c r="D99" s="7"/>
      <c r="E99" s="7"/>
      <c r="F99" s="6"/>
      <c r="G99" s="6"/>
      <c r="H99" s="6"/>
      <c r="I99" s="16">
        <f t="shared" si="2"/>
        <v>0</v>
      </c>
      <c r="J99" s="16">
        <f t="shared" si="3"/>
        <v>0</v>
      </c>
    </row>
    <row r="100" spans="1:10" x14ac:dyDescent="0.25">
      <c r="A100" s="6"/>
      <c r="B100" s="14" t="e">
        <f>+VLOOKUP(A100:$A$2000,'BD ARTICLES'!A99:$F$1846,4)</f>
        <v>#N/A</v>
      </c>
      <c r="C100" s="7"/>
      <c r="D100" s="7"/>
      <c r="E100" s="7"/>
      <c r="F100" s="6"/>
      <c r="G100" s="6"/>
      <c r="H100" s="6"/>
      <c r="I100" s="16">
        <f t="shared" si="2"/>
        <v>0</v>
      </c>
      <c r="J100" s="16">
        <f t="shared" si="3"/>
        <v>0</v>
      </c>
    </row>
    <row r="101" spans="1:10" x14ac:dyDescent="0.25">
      <c r="A101" s="6"/>
      <c r="B101" s="14" t="e">
        <f>+VLOOKUP(A101:$A$2000,'BD ARTICLES'!A100:$F$1846,4)</f>
        <v>#N/A</v>
      </c>
      <c r="C101" s="7"/>
      <c r="D101" s="7"/>
      <c r="E101" s="7"/>
      <c r="F101" s="6"/>
      <c r="G101" s="6"/>
      <c r="H101" s="6"/>
      <c r="I101" s="16">
        <f t="shared" si="2"/>
        <v>0</v>
      </c>
      <c r="J101" s="16">
        <f t="shared" si="3"/>
        <v>0</v>
      </c>
    </row>
    <row r="102" spans="1:10" x14ac:dyDescent="0.25">
      <c r="A102" s="6"/>
      <c r="B102" s="14" t="e">
        <f>+VLOOKUP(A102:$A$2000,'BD ARTICLES'!A101:$F$1846,4)</f>
        <v>#N/A</v>
      </c>
      <c r="C102" s="7"/>
      <c r="D102" s="7"/>
      <c r="E102" s="7"/>
      <c r="F102" s="6"/>
      <c r="G102" s="6"/>
      <c r="H102" s="6"/>
      <c r="I102" s="16">
        <f t="shared" si="2"/>
        <v>0</v>
      </c>
      <c r="J102" s="16">
        <f t="shared" si="3"/>
        <v>0</v>
      </c>
    </row>
    <row r="103" spans="1:10" x14ac:dyDescent="0.25">
      <c r="A103" s="6"/>
      <c r="B103" s="14" t="e">
        <f>+VLOOKUP(A103:$A$2000,'BD ARTICLES'!A102:$F$1846,4)</f>
        <v>#N/A</v>
      </c>
      <c r="C103" s="7"/>
      <c r="D103" s="7"/>
      <c r="E103" s="7"/>
      <c r="F103" s="6"/>
      <c r="G103" s="6"/>
      <c r="H103" s="6"/>
      <c r="I103" s="16">
        <f t="shared" si="2"/>
        <v>0</v>
      </c>
      <c r="J103" s="16">
        <f t="shared" si="3"/>
        <v>0</v>
      </c>
    </row>
    <row r="104" spans="1:10" x14ac:dyDescent="0.25">
      <c r="A104" s="6"/>
      <c r="B104" s="14" t="e">
        <f>+VLOOKUP(A104:$A$2000,'BD ARTICLES'!A103:$F$1846,4)</f>
        <v>#N/A</v>
      </c>
      <c r="C104" s="7"/>
      <c r="D104" s="7"/>
      <c r="E104" s="7"/>
      <c r="F104" s="6"/>
      <c r="G104" s="6"/>
      <c r="H104" s="6"/>
      <c r="I104" s="16">
        <f t="shared" si="2"/>
        <v>0</v>
      </c>
      <c r="J104" s="16">
        <f t="shared" si="3"/>
        <v>0</v>
      </c>
    </row>
    <row r="105" spans="1:10" x14ac:dyDescent="0.25">
      <c r="A105" s="6"/>
      <c r="B105" s="14" t="e">
        <f>+VLOOKUP(A105:$A$2000,'BD ARTICLES'!A104:$F$1846,4)</f>
        <v>#N/A</v>
      </c>
      <c r="C105" s="7"/>
      <c r="D105" s="7"/>
      <c r="E105" s="7"/>
      <c r="F105" s="6"/>
      <c r="G105" s="6"/>
      <c r="H105" s="6"/>
      <c r="I105" s="16">
        <f t="shared" si="2"/>
        <v>0</v>
      </c>
      <c r="J105" s="16">
        <f t="shared" si="3"/>
        <v>0</v>
      </c>
    </row>
    <row r="106" spans="1:10" x14ac:dyDescent="0.25">
      <c r="A106" s="6"/>
      <c r="B106" s="14" t="e">
        <f>+VLOOKUP(A106:$A$2000,'BD ARTICLES'!A105:$F$1846,4)</f>
        <v>#N/A</v>
      </c>
      <c r="C106" s="7"/>
      <c r="D106" s="7"/>
      <c r="E106" s="7"/>
      <c r="F106" s="6"/>
      <c r="G106" s="6"/>
      <c r="H106" s="6"/>
      <c r="I106" s="16">
        <f t="shared" si="2"/>
        <v>0</v>
      </c>
      <c r="J106" s="16">
        <f t="shared" si="3"/>
        <v>0</v>
      </c>
    </row>
    <row r="107" spans="1:10" x14ac:dyDescent="0.25">
      <c r="A107" s="6"/>
      <c r="B107" s="14" t="e">
        <f>+VLOOKUP(A107:$A$2000,'BD ARTICLES'!A106:$F$1846,4)</f>
        <v>#N/A</v>
      </c>
      <c r="C107" s="7"/>
      <c r="D107" s="7"/>
      <c r="E107" s="7"/>
      <c r="F107" s="6"/>
      <c r="G107" s="6"/>
      <c r="H107" s="6"/>
      <c r="I107" s="16">
        <f t="shared" si="2"/>
        <v>0</v>
      </c>
      <c r="J107" s="16">
        <f t="shared" si="3"/>
        <v>0</v>
      </c>
    </row>
    <row r="108" spans="1:10" x14ac:dyDescent="0.25">
      <c r="A108" s="6"/>
      <c r="B108" s="14" t="e">
        <f>+VLOOKUP(A108:$A$2000,'BD ARTICLES'!A107:$F$1846,4)</f>
        <v>#N/A</v>
      </c>
      <c r="C108" s="7"/>
      <c r="D108" s="7"/>
      <c r="E108" s="7"/>
      <c r="F108" s="6"/>
      <c r="G108" s="6"/>
      <c r="H108" s="6"/>
      <c r="I108" s="16">
        <f t="shared" si="2"/>
        <v>0</v>
      </c>
      <c r="J108" s="16">
        <f t="shared" si="3"/>
        <v>0</v>
      </c>
    </row>
    <row r="109" spans="1:10" x14ac:dyDescent="0.25">
      <c r="A109" s="6"/>
      <c r="B109" s="14" t="e">
        <f>+VLOOKUP(A109:$A$2000,'BD ARTICLES'!A108:$F$1846,4)</f>
        <v>#N/A</v>
      </c>
      <c r="C109" s="7"/>
      <c r="D109" s="7"/>
      <c r="E109" s="7"/>
      <c r="F109" s="6"/>
      <c r="G109" s="6"/>
      <c r="H109" s="6"/>
      <c r="I109" s="16">
        <f t="shared" si="2"/>
        <v>0</v>
      </c>
      <c r="J109" s="16">
        <f t="shared" si="3"/>
        <v>0</v>
      </c>
    </row>
    <row r="110" spans="1:10" x14ac:dyDescent="0.25">
      <c r="A110" s="6"/>
      <c r="B110" s="14" t="e">
        <f>+VLOOKUP(A110:$A$2000,'BD ARTICLES'!A109:$F$1846,4)</f>
        <v>#N/A</v>
      </c>
      <c r="C110" s="7"/>
      <c r="D110" s="7"/>
      <c r="E110" s="7"/>
      <c r="F110" s="6"/>
      <c r="G110" s="6"/>
      <c r="H110" s="6"/>
      <c r="I110" s="16">
        <f t="shared" si="2"/>
        <v>0</v>
      </c>
      <c r="J110" s="16">
        <f t="shared" si="3"/>
        <v>0</v>
      </c>
    </row>
    <row r="111" spans="1:10" x14ac:dyDescent="0.25">
      <c r="A111" s="6"/>
      <c r="B111" s="14" t="e">
        <f>+VLOOKUP(A111:$A$2000,'BD ARTICLES'!A110:$F$1846,4)</f>
        <v>#N/A</v>
      </c>
      <c r="C111" s="7"/>
      <c r="D111" s="7"/>
      <c r="E111" s="7"/>
      <c r="F111" s="6"/>
      <c r="G111" s="6"/>
      <c r="H111" s="6"/>
      <c r="I111" s="16">
        <f t="shared" si="2"/>
        <v>0</v>
      </c>
      <c r="J111" s="16">
        <f t="shared" si="3"/>
        <v>0</v>
      </c>
    </row>
    <row r="112" spans="1:10" x14ac:dyDescent="0.25">
      <c r="A112" s="6"/>
      <c r="B112" s="14" t="e">
        <f>+VLOOKUP(A112:$A$2000,'BD ARTICLES'!A111:$F$1846,4)</f>
        <v>#N/A</v>
      </c>
      <c r="C112" s="7"/>
      <c r="D112" s="7"/>
      <c r="E112" s="7"/>
      <c r="F112" s="6"/>
      <c r="G112" s="6"/>
      <c r="H112" s="6"/>
      <c r="I112" s="16">
        <f t="shared" si="2"/>
        <v>0</v>
      </c>
      <c r="J112" s="16">
        <f t="shared" si="3"/>
        <v>0</v>
      </c>
    </row>
    <row r="113" spans="1:10" x14ac:dyDescent="0.25">
      <c r="A113" s="6"/>
      <c r="B113" s="14" t="e">
        <f>+VLOOKUP(A113:$A$2000,'BD ARTICLES'!A112:$F$1846,4)</f>
        <v>#N/A</v>
      </c>
      <c r="C113" s="7"/>
      <c r="D113" s="7"/>
      <c r="E113" s="7"/>
      <c r="F113" s="6"/>
      <c r="G113" s="6"/>
      <c r="H113" s="6"/>
      <c r="I113" s="16">
        <f t="shared" si="2"/>
        <v>0</v>
      </c>
      <c r="J113" s="16">
        <f t="shared" si="3"/>
        <v>0</v>
      </c>
    </row>
    <row r="114" spans="1:10" x14ac:dyDescent="0.25">
      <c r="A114" s="6"/>
      <c r="B114" s="14" t="e">
        <f>+VLOOKUP(A114:$A$2000,'BD ARTICLES'!A113:$F$1846,4)</f>
        <v>#N/A</v>
      </c>
      <c r="C114" s="7"/>
      <c r="D114" s="7"/>
      <c r="E114" s="7"/>
      <c r="F114" s="6"/>
      <c r="G114" s="6"/>
      <c r="H114" s="6"/>
      <c r="I114" s="16">
        <f t="shared" si="2"/>
        <v>0</v>
      </c>
      <c r="J114" s="16">
        <f t="shared" si="3"/>
        <v>0</v>
      </c>
    </row>
    <row r="115" spans="1:10" x14ac:dyDescent="0.25">
      <c r="A115" s="6"/>
      <c r="B115" s="14" t="e">
        <f>+VLOOKUP(A115:$A$2000,'BD ARTICLES'!A114:$F$1846,4)</f>
        <v>#N/A</v>
      </c>
      <c r="C115" s="7"/>
      <c r="D115" s="7"/>
      <c r="E115" s="7"/>
      <c r="F115" s="6"/>
      <c r="G115" s="6"/>
      <c r="H115" s="6"/>
      <c r="I115" s="16">
        <f t="shared" si="2"/>
        <v>0</v>
      </c>
      <c r="J115" s="16">
        <f t="shared" si="3"/>
        <v>0</v>
      </c>
    </row>
    <row r="116" spans="1:10" x14ac:dyDescent="0.25">
      <c r="A116" s="6"/>
      <c r="B116" s="14" t="e">
        <f>+VLOOKUP(A116:$A$2000,'BD ARTICLES'!A115:$F$1846,4)</f>
        <v>#N/A</v>
      </c>
      <c r="C116" s="7"/>
      <c r="D116" s="7"/>
      <c r="E116" s="7"/>
      <c r="F116" s="6"/>
      <c r="G116" s="6"/>
      <c r="H116" s="6"/>
      <c r="I116" s="16">
        <f t="shared" si="2"/>
        <v>0</v>
      </c>
      <c r="J116" s="16">
        <f t="shared" si="3"/>
        <v>0</v>
      </c>
    </row>
    <row r="117" spans="1:10" x14ac:dyDescent="0.25">
      <c r="A117" s="6"/>
      <c r="B117" s="14" t="e">
        <f>+VLOOKUP(A117:$A$2000,'BD ARTICLES'!A116:$F$1846,4)</f>
        <v>#N/A</v>
      </c>
      <c r="C117" s="7"/>
      <c r="D117" s="7"/>
      <c r="E117" s="7"/>
      <c r="F117" s="6"/>
      <c r="G117" s="6"/>
      <c r="H117" s="6"/>
      <c r="I117" s="16">
        <f t="shared" si="2"/>
        <v>0</v>
      </c>
      <c r="J117" s="16">
        <f t="shared" si="3"/>
        <v>0</v>
      </c>
    </row>
    <row r="118" spans="1:10" x14ac:dyDescent="0.25">
      <c r="A118" s="6"/>
      <c r="B118" s="14" t="e">
        <f>+VLOOKUP(A118:$A$2000,'BD ARTICLES'!A117:$F$1846,4)</f>
        <v>#N/A</v>
      </c>
      <c r="C118" s="7"/>
      <c r="D118" s="7"/>
      <c r="E118" s="7"/>
      <c r="F118" s="6"/>
      <c r="G118" s="6"/>
      <c r="H118" s="6"/>
      <c r="I118" s="16">
        <f t="shared" si="2"/>
        <v>0</v>
      </c>
      <c r="J118" s="16">
        <f t="shared" si="3"/>
        <v>0</v>
      </c>
    </row>
    <row r="119" spans="1:10" x14ac:dyDescent="0.25">
      <c r="A119" s="6"/>
      <c r="B119" s="14" t="e">
        <f>+VLOOKUP(A119:$A$2000,'BD ARTICLES'!A118:$F$1846,4)</f>
        <v>#N/A</v>
      </c>
      <c r="C119" s="7"/>
      <c r="D119" s="7"/>
      <c r="E119" s="7"/>
      <c r="F119" s="6"/>
      <c r="G119" s="6"/>
      <c r="H119" s="6"/>
      <c r="I119" s="16">
        <f t="shared" si="2"/>
        <v>0</v>
      </c>
      <c r="J119" s="16">
        <f t="shared" si="3"/>
        <v>0</v>
      </c>
    </row>
    <row r="120" spans="1:10" x14ac:dyDescent="0.25">
      <c r="A120" s="6"/>
      <c r="B120" s="14" t="e">
        <f>+VLOOKUP(A120:$A$2000,'BD ARTICLES'!A119:$F$1846,4)</f>
        <v>#N/A</v>
      </c>
      <c r="C120" s="7"/>
      <c r="D120" s="7"/>
      <c r="E120" s="7"/>
      <c r="F120" s="6"/>
      <c r="G120" s="6"/>
      <c r="H120" s="6"/>
      <c r="I120" s="16">
        <f t="shared" si="2"/>
        <v>0</v>
      </c>
      <c r="J120" s="16">
        <f t="shared" si="3"/>
        <v>0</v>
      </c>
    </row>
    <row r="121" spans="1:10" x14ac:dyDescent="0.25">
      <c r="A121" s="6"/>
      <c r="B121" s="14" t="e">
        <f>+VLOOKUP(A121:$A$2000,'BD ARTICLES'!A120:$F$1846,4)</f>
        <v>#N/A</v>
      </c>
      <c r="C121" s="7"/>
      <c r="D121" s="7"/>
      <c r="E121" s="7"/>
      <c r="F121" s="6"/>
      <c r="G121" s="6"/>
      <c r="H121" s="6"/>
      <c r="I121" s="16">
        <f t="shared" si="2"/>
        <v>0</v>
      </c>
      <c r="J121" s="16">
        <f t="shared" si="3"/>
        <v>0</v>
      </c>
    </row>
    <row r="122" spans="1:10" x14ac:dyDescent="0.25">
      <c r="A122" s="6"/>
      <c r="B122" s="14" t="e">
        <f>+VLOOKUP(A122:$A$2000,'BD ARTICLES'!A121:$F$1846,4)</f>
        <v>#N/A</v>
      </c>
      <c r="C122" s="7"/>
      <c r="D122" s="7"/>
      <c r="E122" s="7"/>
      <c r="F122" s="6"/>
      <c r="G122" s="6"/>
      <c r="H122" s="6"/>
      <c r="I122" s="16">
        <f t="shared" si="2"/>
        <v>0</v>
      </c>
      <c r="J122" s="16">
        <f t="shared" si="3"/>
        <v>0</v>
      </c>
    </row>
    <row r="123" spans="1:10" x14ac:dyDescent="0.25">
      <c r="A123" s="6"/>
      <c r="B123" s="14" t="e">
        <f>+VLOOKUP(A123:$A$2000,'BD ARTICLES'!A122:$F$1846,4)</f>
        <v>#N/A</v>
      </c>
      <c r="C123" s="7"/>
      <c r="D123" s="7"/>
      <c r="E123" s="7"/>
      <c r="F123" s="6"/>
      <c r="G123" s="6"/>
      <c r="H123" s="6"/>
      <c r="I123" s="16">
        <f t="shared" si="2"/>
        <v>0</v>
      </c>
      <c r="J123" s="16">
        <f t="shared" si="3"/>
        <v>0</v>
      </c>
    </row>
    <row r="124" spans="1:10" x14ac:dyDescent="0.25">
      <c r="A124" s="6"/>
      <c r="B124" s="14" t="e">
        <f>+VLOOKUP(A124:$A$2000,'BD ARTICLES'!A123:$F$1846,4)</f>
        <v>#N/A</v>
      </c>
      <c r="C124" s="7"/>
      <c r="D124" s="7"/>
      <c r="E124" s="7"/>
      <c r="F124" s="6"/>
      <c r="G124" s="6"/>
      <c r="H124" s="6"/>
      <c r="I124" s="16">
        <f t="shared" si="2"/>
        <v>0</v>
      </c>
      <c r="J124" s="16">
        <f t="shared" si="3"/>
        <v>0</v>
      </c>
    </row>
    <row r="125" spans="1:10" x14ac:dyDescent="0.25">
      <c r="A125" s="6"/>
      <c r="B125" s="14" t="e">
        <f>+VLOOKUP(A125:$A$2000,'BD ARTICLES'!A124:$F$1846,4)</f>
        <v>#N/A</v>
      </c>
      <c r="C125" s="7"/>
      <c r="D125" s="7"/>
      <c r="E125" s="7"/>
      <c r="F125" s="6"/>
      <c r="G125" s="6"/>
      <c r="H125" s="6"/>
      <c r="I125" s="16">
        <f t="shared" si="2"/>
        <v>0</v>
      </c>
      <c r="J125" s="16">
        <f t="shared" si="3"/>
        <v>0</v>
      </c>
    </row>
    <row r="126" spans="1:10" x14ac:dyDescent="0.25">
      <c r="A126" s="6"/>
      <c r="B126" s="14" t="e">
        <f>+VLOOKUP(A126:$A$2000,'BD ARTICLES'!A125:$F$1846,4)</f>
        <v>#N/A</v>
      </c>
      <c r="C126" s="7"/>
      <c r="D126" s="7"/>
      <c r="E126" s="7"/>
      <c r="F126" s="6"/>
      <c r="G126" s="6"/>
      <c r="H126" s="6"/>
      <c r="I126" s="16">
        <f t="shared" si="2"/>
        <v>0</v>
      </c>
      <c r="J126" s="16">
        <f t="shared" si="3"/>
        <v>0</v>
      </c>
    </row>
    <row r="127" spans="1:10" x14ac:dyDescent="0.25">
      <c r="A127" s="6"/>
      <c r="B127" s="14" t="e">
        <f>+VLOOKUP(A127:$A$2000,'BD ARTICLES'!A126:$F$1846,4)</f>
        <v>#N/A</v>
      </c>
      <c r="C127" s="7"/>
      <c r="D127" s="7"/>
      <c r="E127" s="7"/>
      <c r="F127" s="6"/>
      <c r="G127" s="6"/>
      <c r="H127" s="6"/>
      <c r="I127" s="16">
        <f t="shared" si="2"/>
        <v>0</v>
      </c>
      <c r="J127" s="16">
        <f t="shared" si="3"/>
        <v>0</v>
      </c>
    </row>
    <row r="128" spans="1:10" x14ac:dyDescent="0.25">
      <c r="A128" s="6"/>
      <c r="B128" s="14" t="e">
        <f>+VLOOKUP(A128:$A$2000,'BD ARTICLES'!A127:$F$1846,4)</f>
        <v>#N/A</v>
      </c>
      <c r="C128" s="7"/>
      <c r="D128" s="7"/>
      <c r="E128" s="7"/>
      <c r="F128" s="6"/>
      <c r="G128" s="6"/>
      <c r="H128" s="6"/>
      <c r="I128" s="16">
        <f t="shared" si="2"/>
        <v>0</v>
      </c>
      <c r="J128" s="16">
        <f t="shared" si="3"/>
        <v>0</v>
      </c>
    </row>
    <row r="129" spans="1:10" x14ac:dyDescent="0.25">
      <c r="A129" s="6"/>
      <c r="B129" s="14" t="e">
        <f>+VLOOKUP(A129:$A$2000,'BD ARTICLES'!A128:$F$1846,4)</f>
        <v>#N/A</v>
      </c>
      <c r="C129" s="7"/>
      <c r="D129" s="7"/>
      <c r="E129" s="7"/>
      <c r="F129" s="6"/>
      <c r="G129" s="6"/>
      <c r="H129" s="6"/>
      <c r="I129" s="16">
        <f t="shared" si="2"/>
        <v>0</v>
      </c>
      <c r="J129" s="16">
        <f t="shared" si="3"/>
        <v>0</v>
      </c>
    </row>
    <row r="130" spans="1:10" x14ac:dyDescent="0.25">
      <c r="A130" s="6"/>
      <c r="B130" s="14" t="e">
        <f>+VLOOKUP(A130:$A$2000,'BD ARTICLES'!A129:$F$1846,4)</f>
        <v>#N/A</v>
      </c>
      <c r="C130" s="7"/>
      <c r="D130" s="7"/>
      <c r="E130" s="7"/>
      <c r="F130" s="6"/>
      <c r="G130" s="6"/>
      <c r="H130" s="6"/>
      <c r="I130" s="16">
        <f t="shared" si="2"/>
        <v>0</v>
      </c>
      <c r="J130" s="16">
        <f t="shared" si="3"/>
        <v>0</v>
      </c>
    </row>
    <row r="131" spans="1:10" x14ac:dyDescent="0.25">
      <c r="A131" s="6"/>
      <c r="B131" s="14" t="e">
        <f>+VLOOKUP(A131:$A$2000,'BD ARTICLES'!A130:$F$1846,4)</f>
        <v>#N/A</v>
      </c>
      <c r="C131" s="7"/>
      <c r="D131" s="7"/>
      <c r="E131" s="7"/>
      <c r="F131" s="6"/>
      <c r="G131" s="6"/>
      <c r="H131" s="6"/>
      <c r="I131" s="16">
        <f t="shared" si="2"/>
        <v>0</v>
      </c>
      <c r="J131" s="16">
        <f t="shared" si="3"/>
        <v>0</v>
      </c>
    </row>
    <row r="132" spans="1:10" x14ac:dyDescent="0.25">
      <c r="A132" s="6"/>
      <c r="B132" s="14" t="e">
        <f>+VLOOKUP(A132:$A$2000,'BD ARTICLES'!A131:$F$1846,4)</f>
        <v>#N/A</v>
      </c>
      <c r="C132" s="7"/>
      <c r="D132" s="7"/>
      <c r="E132" s="7"/>
      <c r="F132" s="6"/>
      <c r="G132" s="6"/>
      <c r="H132" s="6"/>
      <c r="I132" s="16">
        <f t="shared" si="2"/>
        <v>0</v>
      </c>
      <c r="J132" s="16">
        <f t="shared" si="3"/>
        <v>0</v>
      </c>
    </row>
    <row r="133" spans="1:10" x14ac:dyDescent="0.25">
      <c r="A133" s="6"/>
      <c r="B133" s="14" t="e">
        <f>+VLOOKUP(A133:$A$2000,'BD ARTICLES'!A132:$F$1846,4)</f>
        <v>#N/A</v>
      </c>
      <c r="C133" s="7"/>
      <c r="D133" s="7"/>
      <c r="E133" s="7"/>
      <c r="F133" s="6"/>
      <c r="G133" s="6"/>
      <c r="H133" s="6"/>
      <c r="I133" s="16">
        <f t="shared" si="2"/>
        <v>0</v>
      </c>
      <c r="J133" s="16">
        <f t="shared" si="3"/>
        <v>0</v>
      </c>
    </row>
    <row r="134" spans="1:10" x14ac:dyDescent="0.25">
      <c r="A134" s="6"/>
      <c r="B134" s="14" t="e">
        <f>+VLOOKUP(A134:$A$2000,'BD ARTICLES'!A133:$F$1846,4)</f>
        <v>#N/A</v>
      </c>
      <c r="C134" s="7"/>
      <c r="D134" s="7"/>
      <c r="E134" s="7"/>
      <c r="F134" s="6"/>
      <c r="G134" s="6"/>
      <c r="H134" s="6"/>
      <c r="I134" s="16">
        <f t="shared" si="2"/>
        <v>0</v>
      </c>
      <c r="J134" s="16">
        <f t="shared" si="3"/>
        <v>0</v>
      </c>
    </row>
    <row r="135" spans="1:10" x14ac:dyDescent="0.25">
      <c r="A135" s="6"/>
      <c r="B135" s="14" t="e">
        <f>+VLOOKUP(A135:$A$2000,'BD ARTICLES'!A134:$F$1846,4)</f>
        <v>#N/A</v>
      </c>
      <c r="C135" s="7"/>
      <c r="D135" s="7"/>
      <c r="E135" s="7"/>
      <c r="F135" s="6"/>
      <c r="G135" s="6"/>
      <c r="H135" s="6"/>
      <c r="I135" s="16">
        <f t="shared" si="2"/>
        <v>0</v>
      </c>
      <c r="J135" s="16">
        <f t="shared" si="3"/>
        <v>0</v>
      </c>
    </row>
    <row r="136" spans="1:10" x14ac:dyDescent="0.25">
      <c r="A136" s="6"/>
      <c r="B136" s="14" t="e">
        <f>+VLOOKUP(A136:$A$2000,'BD ARTICLES'!A135:$F$1846,4)</f>
        <v>#N/A</v>
      </c>
      <c r="C136" s="7"/>
      <c r="D136" s="7"/>
      <c r="E136" s="7"/>
      <c r="F136" s="6"/>
      <c r="G136" s="6"/>
      <c r="H136" s="6"/>
      <c r="I136" s="16">
        <f t="shared" si="2"/>
        <v>0</v>
      </c>
      <c r="J136" s="16">
        <f t="shared" si="3"/>
        <v>0</v>
      </c>
    </row>
    <row r="137" spans="1:10" x14ac:dyDescent="0.25">
      <c r="A137" s="6"/>
      <c r="B137" s="14" t="e">
        <f>+VLOOKUP(A137:$A$2000,'BD ARTICLES'!A136:$F$1846,4)</f>
        <v>#N/A</v>
      </c>
      <c r="C137" s="7"/>
      <c r="D137" s="7"/>
      <c r="E137" s="7"/>
      <c r="F137" s="6"/>
      <c r="G137" s="6"/>
      <c r="H137" s="6"/>
      <c r="I137" s="16">
        <f t="shared" ref="I137:I157" si="4">+H137*F137</f>
        <v>0</v>
      </c>
      <c r="J137" s="16">
        <f t="shared" ref="J137:J157" si="5">+H137*G137</f>
        <v>0</v>
      </c>
    </row>
    <row r="138" spans="1:10" x14ac:dyDescent="0.25">
      <c r="A138" s="6"/>
      <c r="B138" s="14" t="e">
        <f>+VLOOKUP(A138:$A$2000,'BD ARTICLES'!A137:$F$1846,4)</f>
        <v>#N/A</v>
      </c>
      <c r="C138" s="7"/>
      <c r="D138" s="7"/>
      <c r="E138" s="7"/>
      <c r="F138" s="6"/>
      <c r="G138" s="6"/>
      <c r="H138" s="6"/>
      <c r="I138" s="16">
        <f t="shared" si="4"/>
        <v>0</v>
      </c>
      <c r="J138" s="16">
        <f t="shared" si="5"/>
        <v>0</v>
      </c>
    </row>
    <row r="139" spans="1:10" x14ac:dyDescent="0.25">
      <c r="A139" s="6"/>
      <c r="B139" s="14" t="e">
        <f>+VLOOKUP(A139:$A$2000,'BD ARTICLES'!A138:$F$1846,4)</f>
        <v>#N/A</v>
      </c>
      <c r="C139" s="7"/>
      <c r="D139" s="7"/>
      <c r="E139" s="7"/>
      <c r="F139" s="6"/>
      <c r="G139" s="6"/>
      <c r="H139" s="6"/>
      <c r="I139" s="16">
        <f t="shared" si="4"/>
        <v>0</v>
      </c>
      <c r="J139" s="16">
        <f t="shared" si="5"/>
        <v>0</v>
      </c>
    </row>
    <row r="140" spans="1:10" x14ac:dyDescent="0.25">
      <c r="A140" s="6"/>
      <c r="B140" s="14" t="e">
        <f>+VLOOKUP(A140:$A$2000,'BD ARTICLES'!A139:$F$1846,4)</f>
        <v>#N/A</v>
      </c>
      <c r="C140" s="7"/>
      <c r="D140" s="7"/>
      <c r="E140" s="7"/>
      <c r="F140" s="6"/>
      <c r="G140" s="6"/>
      <c r="H140" s="6"/>
      <c r="I140" s="16">
        <f t="shared" si="4"/>
        <v>0</v>
      </c>
      <c r="J140" s="16">
        <f t="shared" si="5"/>
        <v>0</v>
      </c>
    </row>
    <row r="141" spans="1:10" x14ac:dyDescent="0.25">
      <c r="A141" s="6"/>
      <c r="B141" s="14" t="e">
        <f>+VLOOKUP(A141:$A$2000,'BD ARTICLES'!A140:$F$1846,4)</f>
        <v>#N/A</v>
      </c>
      <c r="C141" s="7"/>
      <c r="D141" s="7"/>
      <c r="E141" s="7"/>
      <c r="F141" s="6"/>
      <c r="G141" s="6"/>
      <c r="H141" s="6"/>
      <c r="I141" s="16">
        <f t="shared" si="4"/>
        <v>0</v>
      </c>
      <c r="J141" s="16">
        <f t="shared" si="5"/>
        <v>0</v>
      </c>
    </row>
    <row r="142" spans="1:10" x14ac:dyDescent="0.25">
      <c r="A142" s="6"/>
      <c r="B142" s="14" t="e">
        <f>+VLOOKUP(A142:$A$2000,'BD ARTICLES'!A141:$F$1846,4)</f>
        <v>#N/A</v>
      </c>
      <c r="C142" s="7"/>
      <c r="D142" s="7"/>
      <c r="E142" s="7"/>
      <c r="F142" s="6"/>
      <c r="G142" s="6"/>
      <c r="H142" s="6"/>
      <c r="I142" s="16">
        <f t="shared" si="4"/>
        <v>0</v>
      </c>
      <c r="J142" s="16">
        <f t="shared" si="5"/>
        <v>0</v>
      </c>
    </row>
    <row r="143" spans="1:10" x14ac:dyDescent="0.25">
      <c r="A143" s="6"/>
      <c r="B143" s="14" t="e">
        <f>+VLOOKUP(A143:$A$2000,'BD ARTICLES'!A142:$F$1846,4)</f>
        <v>#N/A</v>
      </c>
      <c r="C143" s="7"/>
      <c r="D143" s="7"/>
      <c r="E143" s="7"/>
      <c r="F143" s="6"/>
      <c r="G143" s="6"/>
      <c r="H143" s="6"/>
      <c r="I143" s="16">
        <f t="shared" si="4"/>
        <v>0</v>
      </c>
      <c r="J143" s="16">
        <f t="shared" si="5"/>
        <v>0</v>
      </c>
    </row>
    <row r="144" spans="1:10" x14ac:dyDescent="0.25">
      <c r="A144" s="6"/>
      <c r="B144" s="14" t="e">
        <f>+VLOOKUP(A144:$A$2000,'BD ARTICLES'!A143:$F$1846,4)</f>
        <v>#N/A</v>
      </c>
      <c r="C144" s="7"/>
      <c r="D144" s="7"/>
      <c r="E144" s="7"/>
      <c r="F144" s="6"/>
      <c r="G144" s="6"/>
      <c r="H144" s="6"/>
      <c r="I144" s="16">
        <f t="shared" si="4"/>
        <v>0</v>
      </c>
      <c r="J144" s="16">
        <f t="shared" si="5"/>
        <v>0</v>
      </c>
    </row>
    <row r="145" spans="1:10" x14ac:dyDescent="0.25">
      <c r="A145" s="6"/>
      <c r="B145" s="14" t="e">
        <f>+VLOOKUP(A145:$A$2000,'BD ARTICLES'!A144:$F$1846,4)</f>
        <v>#N/A</v>
      </c>
      <c r="C145" s="7"/>
      <c r="D145" s="7"/>
      <c r="E145" s="7"/>
      <c r="F145" s="6"/>
      <c r="G145" s="6"/>
      <c r="H145" s="6"/>
      <c r="I145" s="16">
        <f t="shared" si="4"/>
        <v>0</v>
      </c>
      <c r="J145" s="16">
        <f t="shared" si="5"/>
        <v>0</v>
      </c>
    </row>
    <row r="146" spans="1:10" x14ac:dyDescent="0.25">
      <c r="A146" s="6"/>
      <c r="B146" s="14" t="e">
        <f>+VLOOKUP(A146:$A$2000,'BD ARTICLES'!A145:$F$1846,4)</f>
        <v>#N/A</v>
      </c>
      <c r="C146" s="7"/>
      <c r="D146" s="7"/>
      <c r="E146" s="7"/>
      <c r="F146" s="6"/>
      <c r="G146" s="6"/>
      <c r="H146" s="6"/>
      <c r="I146" s="16">
        <f t="shared" si="4"/>
        <v>0</v>
      </c>
      <c r="J146" s="16">
        <f t="shared" si="5"/>
        <v>0</v>
      </c>
    </row>
    <row r="147" spans="1:10" x14ac:dyDescent="0.25">
      <c r="A147" s="6"/>
      <c r="B147" s="14" t="e">
        <f>+VLOOKUP(A147:$A$2000,'BD ARTICLES'!A146:$F$1846,4)</f>
        <v>#N/A</v>
      </c>
      <c r="C147" s="7"/>
      <c r="D147" s="7"/>
      <c r="E147" s="7"/>
      <c r="F147" s="6"/>
      <c r="G147" s="6"/>
      <c r="H147" s="6"/>
      <c r="I147" s="16">
        <f t="shared" si="4"/>
        <v>0</v>
      </c>
      <c r="J147" s="16">
        <f t="shared" si="5"/>
        <v>0</v>
      </c>
    </row>
    <row r="148" spans="1:10" x14ac:dyDescent="0.25">
      <c r="A148" s="6"/>
      <c r="B148" s="14" t="e">
        <f>+VLOOKUP(A148:$A$2000,'BD ARTICLES'!A147:$F$1846,4)</f>
        <v>#N/A</v>
      </c>
      <c r="C148" s="7"/>
      <c r="D148" s="7"/>
      <c r="E148" s="7"/>
      <c r="F148" s="6"/>
      <c r="G148" s="6"/>
      <c r="H148" s="6"/>
      <c r="I148" s="16">
        <f t="shared" si="4"/>
        <v>0</v>
      </c>
      <c r="J148" s="16">
        <f t="shared" si="5"/>
        <v>0</v>
      </c>
    </row>
    <row r="149" spans="1:10" x14ac:dyDescent="0.25">
      <c r="A149" s="6"/>
      <c r="B149" s="14" t="e">
        <f>+VLOOKUP(A149:$A$2000,'BD ARTICLES'!A148:$F$1846,4)</f>
        <v>#N/A</v>
      </c>
      <c r="C149" s="7"/>
      <c r="D149" s="7"/>
      <c r="E149" s="7"/>
      <c r="F149" s="6"/>
      <c r="G149" s="6"/>
      <c r="H149" s="6"/>
      <c r="I149" s="16">
        <f t="shared" si="4"/>
        <v>0</v>
      </c>
      <c r="J149" s="16">
        <f t="shared" si="5"/>
        <v>0</v>
      </c>
    </row>
    <row r="150" spans="1:10" x14ac:dyDescent="0.25">
      <c r="A150" s="6"/>
      <c r="B150" s="14" t="e">
        <f>+VLOOKUP(A150:$A$2000,'BD ARTICLES'!A149:$F$1846,4)</f>
        <v>#N/A</v>
      </c>
      <c r="C150" s="7"/>
      <c r="D150" s="7"/>
      <c r="E150" s="7"/>
      <c r="F150" s="6"/>
      <c r="G150" s="6"/>
      <c r="H150" s="6"/>
      <c r="I150" s="16">
        <f t="shared" si="4"/>
        <v>0</v>
      </c>
      <c r="J150" s="16">
        <f t="shared" si="5"/>
        <v>0</v>
      </c>
    </row>
    <row r="151" spans="1:10" x14ac:dyDescent="0.25">
      <c r="A151" s="6"/>
      <c r="B151" s="14" t="e">
        <f>+VLOOKUP(A151:$A$2000,'BD ARTICLES'!A150:$F$1846,4)</f>
        <v>#N/A</v>
      </c>
      <c r="C151" s="7"/>
      <c r="D151" s="7"/>
      <c r="E151" s="7" t="str">
        <f>IF(ISERROR(VLOOKUP(C151,'BD ARTICLES'!$A$7:$B$155,2,0)),"",VLOOKUP(C151,'BD ARTICLES'!$A$7:$B$155,2,0))</f>
        <v/>
      </c>
      <c r="F151" s="6"/>
      <c r="G151" s="6"/>
      <c r="H151" s="6"/>
      <c r="I151" s="16">
        <f t="shared" si="4"/>
        <v>0</v>
      </c>
      <c r="J151" s="16">
        <f t="shared" si="5"/>
        <v>0</v>
      </c>
    </row>
    <row r="152" spans="1:10" x14ac:dyDescent="0.25">
      <c r="A152" s="6"/>
      <c r="B152" s="14" t="e">
        <f>+VLOOKUP(A152:$A$2000,'BD ARTICLES'!A151:$F$1846,4)</f>
        <v>#N/A</v>
      </c>
      <c r="C152" s="7"/>
      <c r="D152" s="7"/>
      <c r="E152" s="7" t="str">
        <f>IF(ISERROR(VLOOKUP(C152,'BD ARTICLES'!$A$7:$B$155,2,0)),"",VLOOKUP(C152,'BD ARTICLES'!$A$7:$B$155,2,0))</f>
        <v/>
      </c>
      <c r="F152" s="6"/>
      <c r="G152" s="6"/>
      <c r="H152" s="6"/>
      <c r="I152" s="16">
        <f t="shared" si="4"/>
        <v>0</v>
      </c>
      <c r="J152" s="16">
        <f t="shared" si="5"/>
        <v>0</v>
      </c>
    </row>
    <row r="153" spans="1:10" x14ac:dyDescent="0.25">
      <c r="A153" s="6"/>
      <c r="B153" s="14" t="e">
        <f>+VLOOKUP(A153:$A$2000,'BD ARTICLES'!A152:$F$1846,4)</f>
        <v>#N/A</v>
      </c>
      <c r="C153" s="7"/>
      <c r="D153" s="7"/>
      <c r="E153" s="7" t="str">
        <f>IF(ISERROR(VLOOKUP(C153,'BD ARTICLES'!$A$7:$B$155,2,0)),"",VLOOKUP(C153,'BD ARTICLES'!$A$7:$B$155,2,0))</f>
        <v/>
      </c>
      <c r="F153" s="6"/>
      <c r="G153" s="6"/>
      <c r="H153" s="6"/>
      <c r="I153" s="16">
        <f t="shared" si="4"/>
        <v>0</v>
      </c>
      <c r="J153" s="16">
        <f t="shared" si="5"/>
        <v>0</v>
      </c>
    </row>
    <row r="154" spans="1:10" x14ac:dyDescent="0.25">
      <c r="A154" s="6"/>
      <c r="B154" s="14" t="e">
        <f>+VLOOKUP(A154:$A$2000,'BD ARTICLES'!A153:$F$1846,4)</f>
        <v>#N/A</v>
      </c>
      <c r="C154" s="7"/>
      <c r="D154" s="7"/>
      <c r="E154" s="7" t="str">
        <f>IF(ISERROR(VLOOKUP(C154,'BD ARTICLES'!$A$7:$B$155,2,0)),"",VLOOKUP(C154,'BD ARTICLES'!$A$7:$B$155,2,0))</f>
        <v/>
      </c>
      <c r="F154" s="6"/>
      <c r="G154" s="6"/>
      <c r="H154" s="6"/>
      <c r="I154" s="16">
        <f t="shared" si="4"/>
        <v>0</v>
      </c>
      <c r="J154" s="16">
        <f t="shared" si="5"/>
        <v>0</v>
      </c>
    </row>
    <row r="155" spans="1:10" x14ac:dyDescent="0.25">
      <c r="A155" s="6"/>
      <c r="B155" s="14" t="e">
        <f>+VLOOKUP(A155:$A$2000,'BD ARTICLES'!A154:$F$1846,4)</f>
        <v>#N/A</v>
      </c>
      <c r="C155" s="7"/>
      <c r="D155" s="7"/>
      <c r="E155" s="7" t="str">
        <f>IF(ISERROR(VLOOKUP(C155,'BD ARTICLES'!$A$7:$B$155,2,0)),"",VLOOKUP(C155,'BD ARTICLES'!$A$7:$B$155,2,0))</f>
        <v/>
      </c>
      <c r="F155" s="6"/>
      <c r="G155" s="6"/>
      <c r="H155" s="6"/>
      <c r="I155" s="16">
        <f t="shared" si="4"/>
        <v>0</v>
      </c>
      <c r="J155" s="16">
        <f t="shared" si="5"/>
        <v>0</v>
      </c>
    </row>
    <row r="156" spans="1:10" x14ac:dyDescent="0.25">
      <c r="A156" s="6"/>
      <c r="B156" s="14" t="e">
        <f>+VLOOKUP(A156:$A$2000,'BD ARTICLES'!A155:$F$1846,4)</f>
        <v>#N/A</v>
      </c>
      <c r="C156" s="7"/>
      <c r="D156" s="7"/>
      <c r="E156" s="7" t="str">
        <f>IF(ISERROR(VLOOKUP(C156,'BD ARTICLES'!$A$7:$B$155,2,0)),"",VLOOKUP(C156,'BD ARTICLES'!$A$7:$B$155,2,0))</f>
        <v/>
      </c>
      <c r="F156" s="6"/>
      <c r="G156" s="6"/>
      <c r="H156" s="6"/>
      <c r="I156" s="16">
        <f t="shared" si="4"/>
        <v>0</v>
      </c>
      <c r="J156" s="16">
        <f t="shared" si="5"/>
        <v>0</v>
      </c>
    </row>
    <row r="157" spans="1:10" x14ac:dyDescent="0.25">
      <c r="A157" s="6"/>
      <c r="B157" s="14" t="e">
        <f>+VLOOKUP(A157:$A$2000,'BD ARTICLES'!A156:$F$1846,4)</f>
        <v>#N/A</v>
      </c>
      <c r="C157" s="7"/>
      <c r="D157" s="7"/>
      <c r="E157" s="7" t="str">
        <f>IF(ISERROR(VLOOKUP(C157,'BD ARTICLES'!$A$7:$B$155,2,0)),"",VLOOKUP(C157,'BD ARTICLES'!$A$7:$B$155,2,0))</f>
        <v/>
      </c>
      <c r="F157" s="6"/>
      <c r="G157" s="6"/>
      <c r="H157" s="6"/>
      <c r="I157" s="16">
        <f t="shared" si="4"/>
        <v>0</v>
      </c>
      <c r="J157" s="16">
        <f t="shared" si="5"/>
        <v>0</v>
      </c>
    </row>
    <row r="158" spans="1:10" x14ac:dyDescent="0.25">
      <c r="A158" s="6"/>
      <c r="B158" s="14" t="e">
        <f>+VLOOKUP(A158:$A$2000,'BD ARTICLES'!A157:$F$1846,4)</f>
        <v>#N/A</v>
      </c>
      <c r="C158" s="7"/>
      <c r="D158" s="7"/>
      <c r="E158" s="7" t="str">
        <f>IF(ISERROR(VLOOKUP(C158,'BD ARTICLES'!$A$7:$B$155,2,0)),"",VLOOKUP(C158,'BD ARTICLES'!$A$7:$B$155,2,0))</f>
        <v/>
      </c>
      <c r="F158" s="6"/>
      <c r="G158" s="6"/>
      <c r="H158" s="6"/>
      <c r="I158" s="16"/>
      <c r="J158" s="16"/>
    </row>
    <row r="159" spans="1:10" x14ac:dyDescent="0.25">
      <c r="A159" s="6"/>
      <c r="B159" s="14" t="e">
        <f>+VLOOKUP(A159:$A$2000,'BD ARTICLES'!A158:$F$1846,4)</f>
        <v>#N/A</v>
      </c>
      <c r="C159" s="7"/>
      <c r="D159" s="7"/>
      <c r="E159" s="7" t="str">
        <f>IF(ISERROR(VLOOKUP(C159,'BD ARTICLES'!$A$7:$B$155,2,0)),"",VLOOKUP(C159,'BD ARTICLES'!$A$7:$B$155,2,0))</f>
        <v/>
      </c>
      <c r="F159" s="6"/>
      <c r="G159" s="6"/>
      <c r="H159" s="6"/>
      <c r="I159" s="16"/>
      <c r="J159" s="16"/>
    </row>
    <row r="160" spans="1:10" x14ac:dyDescent="0.25">
      <c r="A160" s="6"/>
      <c r="B160" s="14" t="e">
        <f>+VLOOKUP(A160:$A$2000,'BD ARTICLES'!A159:$F$1846,4)</f>
        <v>#N/A</v>
      </c>
      <c r="C160" s="7"/>
      <c r="D160" s="7"/>
      <c r="E160" s="7" t="str">
        <f>IF(ISERROR(VLOOKUP(C160,'BD ARTICLES'!$A$7:$B$155,2,0)),"",VLOOKUP(C160,'BD ARTICLES'!$A$7:$B$155,2,0))</f>
        <v/>
      </c>
      <c r="F160" s="6"/>
      <c r="G160" s="6"/>
      <c r="H160" s="6"/>
      <c r="I160" s="16"/>
      <c r="J160" s="16"/>
    </row>
    <row r="161" spans="1:10" x14ac:dyDescent="0.25">
      <c r="A161" s="6"/>
      <c r="B161" s="14" t="e">
        <f>+VLOOKUP(A161:$A$2000,'BD ARTICLES'!A160:$F$1846,4)</f>
        <v>#N/A</v>
      </c>
      <c r="C161" s="7"/>
      <c r="D161" s="7"/>
      <c r="E161" s="7" t="str">
        <f>IF(ISERROR(VLOOKUP(C161,'BD ARTICLES'!$A$7:$B$155,2,0)),"",VLOOKUP(C161,'BD ARTICLES'!$A$7:$B$155,2,0))</f>
        <v/>
      </c>
      <c r="F161" s="6"/>
      <c r="G161" s="6"/>
      <c r="H161" s="6"/>
      <c r="I161" s="16"/>
      <c r="J161" s="16"/>
    </row>
    <row r="162" spans="1:10" x14ac:dyDescent="0.25">
      <c r="A162" s="6"/>
      <c r="B162" s="14" t="e">
        <f>+VLOOKUP(A162:$A$2000,'BD ARTICLES'!A161:$F$1846,4)</f>
        <v>#N/A</v>
      </c>
      <c r="C162" s="7"/>
      <c r="D162" s="7"/>
      <c r="E162" s="7" t="str">
        <f>IF(ISERROR(VLOOKUP(C162,'BD ARTICLES'!$A$7:$B$155,2,0)),"",VLOOKUP(C162,'BD ARTICLES'!$A$7:$B$155,2,0))</f>
        <v/>
      </c>
      <c r="F162" s="6"/>
      <c r="G162" s="6"/>
      <c r="H162" s="6"/>
      <c r="I162" s="16"/>
      <c r="J162" s="16"/>
    </row>
    <row r="163" spans="1:10" x14ac:dyDescent="0.25">
      <c r="A163" s="6"/>
      <c r="B163" s="14" t="e">
        <f>+VLOOKUP(A163:$A$2000,'BD ARTICLES'!A162:$F$1846,4)</f>
        <v>#N/A</v>
      </c>
      <c r="C163" s="7"/>
      <c r="D163" s="7"/>
      <c r="E163" s="7" t="str">
        <f>IF(ISERROR(VLOOKUP(C163,'BD ARTICLES'!$A$7:$B$155,2,0)),"",VLOOKUP(C163,'BD ARTICLES'!$A$7:$B$155,2,0))</f>
        <v/>
      </c>
      <c r="F163" s="6"/>
      <c r="G163" s="6"/>
      <c r="H163" s="6"/>
      <c r="I163" s="16"/>
      <c r="J163" s="16"/>
    </row>
    <row r="164" spans="1:10" x14ac:dyDescent="0.25">
      <c r="A164" s="6"/>
      <c r="B164" s="14" t="e">
        <f>+VLOOKUP(A164:$A$2000,'BD ARTICLES'!A163:$F$1846,4)</f>
        <v>#N/A</v>
      </c>
      <c r="C164" s="7"/>
      <c r="D164" s="7"/>
      <c r="E164" s="7" t="str">
        <f>IF(ISERROR(VLOOKUP(C164,'BD ARTICLES'!$A$7:$B$155,2,0)),"",VLOOKUP(C164,'BD ARTICLES'!$A$7:$B$155,2,0))</f>
        <v/>
      </c>
      <c r="F164" s="6"/>
      <c r="G164" s="6"/>
      <c r="H164" s="6"/>
      <c r="I164" s="16"/>
      <c r="J164" s="16"/>
    </row>
    <row r="165" spans="1:10" x14ac:dyDescent="0.25">
      <c r="A165" s="6"/>
      <c r="B165" s="14" t="e">
        <f>+VLOOKUP(A165:$A$2000,'BD ARTICLES'!A164:$F$1846,4)</f>
        <v>#N/A</v>
      </c>
      <c r="C165" s="7"/>
      <c r="D165" s="7"/>
      <c r="E165" s="7" t="str">
        <f>IF(ISERROR(VLOOKUP(C165,'BD ARTICLES'!$A$7:$B$155,2,0)),"",VLOOKUP(C165,'BD ARTICLES'!$A$7:$B$155,2,0))</f>
        <v/>
      </c>
      <c r="F165" s="6"/>
      <c r="G165" s="6"/>
      <c r="H165" s="6"/>
      <c r="I165" s="16"/>
      <c r="J165" s="16"/>
    </row>
    <row r="166" spans="1:10" x14ac:dyDescent="0.25">
      <c r="A166" s="6"/>
      <c r="B166" s="14" t="e">
        <f>+VLOOKUP(A166:$A$2000,'BD ARTICLES'!A165:$F$1846,4)</f>
        <v>#N/A</v>
      </c>
      <c r="C166" s="7"/>
      <c r="D166" s="7"/>
      <c r="E166" s="7" t="str">
        <f>IF(ISERROR(VLOOKUP(C166,'BD ARTICLES'!$A$7:$B$155,2,0)),"",VLOOKUP(C166,'BD ARTICLES'!$A$7:$B$155,2,0))</f>
        <v/>
      </c>
      <c r="F166" s="6"/>
      <c r="G166" s="6"/>
      <c r="H166" s="6"/>
      <c r="I166" s="16"/>
      <c r="J166" s="16"/>
    </row>
    <row r="167" spans="1:10" x14ac:dyDescent="0.25">
      <c r="A167" s="6"/>
      <c r="B167" s="14" t="e">
        <f>+VLOOKUP(A167:$A$2000,'BD ARTICLES'!A166:$F$1846,4)</f>
        <v>#N/A</v>
      </c>
      <c r="C167" s="7"/>
      <c r="D167" s="7"/>
      <c r="E167" s="7" t="str">
        <f>IF(ISERROR(VLOOKUP(C167,'BD ARTICLES'!$A$7:$B$155,2,0)),"",VLOOKUP(C167,'BD ARTICLES'!$A$7:$B$155,2,0))</f>
        <v/>
      </c>
      <c r="F167" s="6"/>
      <c r="G167" s="6"/>
      <c r="H167" s="6"/>
      <c r="I167" s="16"/>
      <c r="J167" s="16"/>
    </row>
    <row r="168" spans="1:10" x14ac:dyDescent="0.25">
      <c r="A168" s="6"/>
      <c r="B168" s="14" t="e">
        <f>+VLOOKUP(A168:$A$2000,'BD ARTICLES'!A167:$F$1846,4)</f>
        <v>#N/A</v>
      </c>
      <c r="C168" s="7"/>
      <c r="D168" s="7"/>
      <c r="E168" s="7" t="str">
        <f>IF(ISERROR(VLOOKUP(C168,'BD ARTICLES'!$A$7:$B$155,2,0)),"",VLOOKUP(C168,'BD ARTICLES'!$A$7:$B$155,2,0))</f>
        <v/>
      </c>
      <c r="F168" s="6"/>
      <c r="G168" s="6"/>
      <c r="H168" s="6"/>
      <c r="I168" s="16"/>
      <c r="J168" s="16"/>
    </row>
    <row r="169" spans="1:10" x14ac:dyDescent="0.25">
      <c r="A169" s="6"/>
      <c r="B169" s="14" t="e">
        <f>+VLOOKUP(A169:$A$2000,'BD ARTICLES'!A168:$F$1846,4)</f>
        <v>#N/A</v>
      </c>
      <c r="C169" s="7"/>
      <c r="D169" s="7"/>
      <c r="E169" s="7" t="str">
        <f>IF(ISERROR(VLOOKUP(C169,'BD ARTICLES'!$A$7:$B$155,2,0)),"",VLOOKUP(C169,'BD ARTICLES'!$A$7:$B$155,2,0))</f>
        <v/>
      </c>
      <c r="F169" s="6"/>
      <c r="G169" s="6"/>
      <c r="H169" s="6"/>
      <c r="I169" s="16"/>
      <c r="J169" s="16"/>
    </row>
    <row r="170" spans="1:10" x14ac:dyDescent="0.25">
      <c r="A170" s="6"/>
      <c r="B170" s="14" t="e">
        <f>+VLOOKUP(A170:$A$2000,'BD ARTICLES'!A169:$F$1846,4)</f>
        <v>#N/A</v>
      </c>
      <c r="C170" s="7"/>
      <c r="D170" s="7"/>
      <c r="E170" s="7" t="str">
        <f>IF(ISERROR(VLOOKUP(C170,'BD ARTICLES'!$A$7:$B$155,2,0)),"",VLOOKUP(C170,'BD ARTICLES'!$A$7:$B$155,2,0))</f>
        <v/>
      </c>
      <c r="F170" s="6"/>
      <c r="G170" s="6"/>
      <c r="H170" s="6"/>
      <c r="I170" s="16"/>
      <c r="J170" s="16"/>
    </row>
    <row r="171" spans="1:10" x14ac:dyDescent="0.25">
      <c r="A171" s="6"/>
      <c r="B171" s="14" t="e">
        <f>+VLOOKUP(A171:$A$2000,'BD ARTICLES'!A170:$F$1846,4)</f>
        <v>#N/A</v>
      </c>
      <c r="C171" s="7"/>
      <c r="D171" s="7"/>
      <c r="E171" s="7" t="str">
        <f>IF(ISERROR(VLOOKUP(C171,'BD ARTICLES'!$A$7:$B$155,2,0)),"",VLOOKUP(C171,'BD ARTICLES'!$A$7:$B$155,2,0))</f>
        <v/>
      </c>
      <c r="F171" s="6"/>
      <c r="G171" s="6"/>
      <c r="H171" s="6"/>
      <c r="I171" s="16"/>
      <c r="J171" s="16"/>
    </row>
    <row r="172" spans="1:10" x14ac:dyDescent="0.25">
      <c r="A172" s="6"/>
      <c r="B172" s="14" t="e">
        <f>+VLOOKUP(A172:$A$2000,'BD ARTICLES'!A171:$F$1846,4)</f>
        <v>#N/A</v>
      </c>
      <c r="C172" s="7"/>
      <c r="D172" s="7"/>
      <c r="E172" s="7" t="str">
        <f>IF(ISERROR(VLOOKUP(C172,'BD ARTICLES'!$A$7:$B$155,2,0)),"",VLOOKUP(C172,'BD ARTICLES'!$A$7:$B$155,2,0))</f>
        <v/>
      </c>
      <c r="F172" s="6"/>
      <c r="G172" s="6"/>
      <c r="H172" s="6"/>
      <c r="I172" s="16"/>
      <c r="J172" s="16"/>
    </row>
    <row r="173" spans="1:10" x14ac:dyDescent="0.25">
      <c r="A173" s="6"/>
      <c r="B173" s="14" t="e">
        <f>+VLOOKUP(A173:$A$2000,'BD ARTICLES'!A172:$F$1846,4)</f>
        <v>#N/A</v>
      </c>
      <c r="C173" s="7"/>
      <c r="D173" s="7"/>
      <c r="E173" s="7" t="str">
        <f>IF(ISERROR(VLOOKUP(C173,'BD ARTICLES'!$A$7:$B$155,2,0)),"",VLOOKUP(C173,'BD ARTICLES'!$A$7:$B$155,2,0))</f>
        <v/>
      </c>
      <c r="F173" s="6"/>
      <c r="G173" s="6"/>
      <c r="H173" s="6"/>
      <c r="I173" s="16"/>
      <c r="J173" s="16"/>
    </row>
    <row r="174" spans="1:10" x14ac:dyDescent="0.25">
      <c r="A174" s="6"/>
      <c r="B174" s="14" t="e">
        <f>+VLOOKUP(A174:$A$2000,'BD ARTICLES'!A173:$F$1846,4)</f>
        <v>#N/A</v>
      </c>
      <c r="C174" s="7"/>
      <c r="D174" s="7"/>
      <c r="E174" s="7" t="str">
        <f>IF(ISERROR(VLOOKUP(C174,'BD ARTICLES'!$A$7:$B$155,2,0)),"",VLOOKUP(C174,'BD ARTICLES'!$A$7:$B$155,2,0))</f>
        <v/>
      </c>
      <c r="F174" s="6"/>
      <c r="G174" s="6"/>
      <c r="H174" s="6"/>
      <c r="I174" s="16"/>
      <c r="J174" s="16"/>
    </row>
    <row r="175" spans="1:10" x14ac:dyDescent="0.25">
      <c r="A175" s="6"/>
      <c r="B175" s="14" t="e">
        <f>+VLOOKUP(A175:$A$2000,'BD ARTICLES'!A174:$F$1846,4)</f>
        <v>#N/A</v>
      </c>
      <c r="C175" s="7"/>
      <c r="D175" s="7"/>
      <c r="E175" s="7" t="str">
        <f>IF(ISERROR(VLOOKUP(C175,'BD ARTICLES'!$A$7:$B$155,2,0)),"",VLOOKUP(C175,'BD ARTICLES'!$A$7:$B$155,2,0))</f>
        <v/>
      </c>
      <c r="F175" s="6"/>
      <c r="G175" s="6"/>
      <c r="H175" s="6"/>
      <c r="I175" s="16"/>
      <c r="J175" s="16"/>
    </row>
    <row r="176" spans="1:10" x14ac:dyDescent="0.25">
      <c r="A176" s="6"/>
      <c r="B176" s="14" t="e">
        <f>+VLOOKUP(A176:$A$2000,'BD ARTICLES'!A175:$F$1846,4)</f>
        <v>#N/A</v>
      </c>
      <c r="C176" s="7"/>
      <c r="D176" s="7"/>
      <c r="E176" s="7" t="str">
        <f>IF(ISERROR(VLOOKUP(C176,'BD ARTICLES'!$A$7:$B$155,2,0)),"",VLOOKUP(C176,'BD ARTICLES'!$A$7:$B$155,2,0))</f>
        <v/>
      </c>
      <c r="F176" s="6"/>
      <c r="G176" s="6"/>
      <c r="H176" s="6"/>
      <c r="I176" s="16"/>
      <c r="J176" s="16"/>
    </row>
    <row r="177" spans="1:10" x14ac:dyDescent="0.25">
      <c r="A177" s="6"/>
      <c r="B177" s="14" t="e">
        <f>+VLOOKUP(A177:$A$2000,'BD ARTICLES'!A176:$F$1846,4)</f>
        <v>#N/A</v>
      </c>
      <c r="C177" s="7"/>
      <c r="D177" s="7"/>
      <c r="E177" s="7" t="str">
        <f>IF(ISERROR(VLOOKUP(C177,'BD ARTICLES'!$A$7:$B$155,2,0)),"",VLOOKUP(C177,'BD ARTICLES'!$A$7:$B$155,2,0))</f>
        <v/>
      </c>
      <c r="F177" s="6"/>
      <c r="G177" s="6"/>
      <c r="H177" s="6"/>
      <c r="I177" s="16"/>
      <c r="J177" s="16"/>
    </row>
    <row r="178" spans="1:10" x14ac:dyDescent="0.25">
      <c r="A178" s="6"/>
      <c r="B178" s="14" t="e">
        <f>+VLOOKUP(A178:$A$2000,'BD ARTICLES'!A177:$F$1846,4)</f>
        <v>#N/A</v>
      </c>
      <c r="C178" s="7"/>
      <c r="D178" s="7"/>
      <c r="E178" s="7" t="str">
        <f>IF(ISERROR(VLOOKUP(C178,'BD ARTICLES'!$A$7:$B$155,2,0)),"",VLOOKUP(C178,'BD ARTICLES'!$A$7:$B$155,2,0))</f>
        <v/>
      </c>
      <c r="F178" s="6"/>
      <c r="G178" s="6"/>
      <c r="H178" s="6"/>
      <c r="I178" s="16"/>
      <c r="J178" s="16"/>
    </row>
    <row r="179" spans="1:10" x14ac:dyDescent="0.25">
      <c r="A179" s="6"/>
      <c r="B179" s="14" t="e">
        <f>+VLOOKUP(A179:$A$2000,'BD ARTICLES'!A178:$F$1846,4)</f>
        <v>#N/A</v>
      </c>
      <c r="C179" s="7"/>
      <c r="D179" s="7"/>
      <c r="E179" s="7" t="str">
        <f>IF(ISERROR(VLOOKUP(C179,'BD ARTICLES'!$A$7:$B$155,2,0)),"",VLOOKUP(C179,'BD ARTICLES'!$A$7:$B$155,2,0))</f>
        <v/>
      </c>
      <c r="F179" s="6"/>
      <c r="G179" s="6"/>
      <c r="H179" s="6"/>
      <c r="I179" s="16"/>
      <c r="J179" s="16"/>
    </row>
    <row r="180" spans="1:10" x14ac:dyDescent="0.25">
      <c r="A180" s="6"/>
      <c r="B180" s="14" t="e">
        <f>+VLOOKUP(A180:$A$2000,'BD ARTICLES'!A179:$F$1846,4)</f>
        <v>#N/A</v>
      </c>
      <c r="C180" s="7"/>
      <c r="D180" s="7"/>
      <c r="E180" s="7" t="str">
        <f>IF(ISERROR(VLOOKUP(C180,'BD ARTICLES'!$A$7:$B$155,2,0)),"",VLOOKUP(C180,'BD ARTICLES'!$A$7:$B$155,2,0))</f>
        <v/>
      </c>
      <c r="F180" s="6"/>
      <c r="G180" s="6"/>
      <c r="H180" s="6"/>
      <c r="I180" s="16"/>
      <c r="J180" s="16"/>
    </row>
    <row r="181" spans="1:10" x14ac:dyDescent="0.25">
      <c r="A181" s="6"/>
      <c r="B181" s="14" t="e">
        <f>+VLOOKUP(A181:$A$2000,'BD ARTICLES'!A180:$F$1846,4)</f>
        <v>#N/A</v>
      </c>
      <c r="C181" s="7"/>
      <c r="D181" s="7"/>
      <c r="E181" s="7" t="str">
        <f>IF(ISERROR(VLOOKUP(C181,'BD ARTICLES'!$A$7:$B$155,2,0)),"",VLOOKUP(C181,'BD ARTICLES'!$A$7:$B$155,2,0))</f>
        <v/>
      </c>
      <c r="F181" s="6"/>
      <c r="G181" s="6"/>
      <c r="H181" s="6"/>
      <c r="I181" s="16"/>
      <c r="J181" s="16"/>
    </row>
    <row r="182" spans="1:10" x14ac:dyDescent="0.25">
      <c r="A182" s="6"/>
      <c r="B182" s="14" t="e">
        <f>+VLOOKUP(A182:$A$2000,'BD ARTICLES'!A181:$F$1846,4)</f>
        <v>#N/A</v>
      </c>
      <c r="C182" s="7"/>
      <c r="D182" s="7"/>
      <c r="E182" s="7" t="str">
        <f>IF(ISERROR(VLOOKUP(C182,'BD ARTICLES'!$A$7:$B$155,2,0)),"",VLOOKUP(C182,'BD ARTICLES'!$A$7:$B$155,2,0))</f>
        <v/>
      </c>
      <c r="F182" s="6"/>
      <c r="G182" s="6"/>
      <c r="H182" s="6"/>
      <c r="I182" s="16"/>
      <c r="J182" s="16"/>
    </row>
    <row r="183" spans="1:10" x14ac:dyDescent="0.25">
      <c r="A183" s="6"/>
      <c r="B183" s="14" t="e">
        <f>+VLOOKUP(A183:$A$2000,'BD ARTICLES'!A182:$F$1846,4)</f>
        <v>#N/A</v>
      </c>
      <c r="C183" s="7"/>
      <c r="D183" s="7"/>
      <c r="E183" s="7" t="str">
        <f>IF(ISERROR(VLOOKUP(C183,'BD ARTICLES'!$A$7:$B$155,2,0)),"",VLOOKUP(C183,'BD ARTICLES'!$A$7:$B$155,2,0))</f>
        <v/>
      </c>
      <c r="F183" s="6"/>
      <c r="G183" s="6"/>
      <c r="H183" s="6"/>
      <c r="I183" s="16"/>
      <c r="J183" s="16"/>
    </row>
    <row r="184" spans="1:10" x14ac:dyDescent="0.25">
      <c r="A184" s="6"/>
      <c r="B184" s="14" t="e">
        <f>+VLOOKUP(A184:$A$2000,'BD ARTICLES'!A183:$F$1846,4)</f>
        <v>#N/A</v>
      </c>
      <c r="C184" s="7"/>
      <c r="D184" s="7"/>
      <c r="E184" s="7" t="str">
        <f>IF(ISERROR(VLOOKUP(C184,'BD ARTICLES'!$A$7:$B$155,2,0)),"",VLOOKUP(C184,'BD ARTICLES'!$A$7:$B$155,2,0))</f>
        <v/>
      </c>
      <c r="F184" s="6"/>
      <c r="G184" s="6"/>
      <c r="H184" s="6"/>
      <c r="I184" s="16"/>
      <c r="J184" s="16"/>
    </row>
    <row r="185" spans="1:10" x14ac:dyDescent="0.25">
      <c r="A185" s="6"/>
      <c r="B185" s="14" t="e">
        <f>+VLOOKUP(A185:$A$2000,'BD ARTICLES'!A184:$F$1846,4)</f>
        <v>#N/A</v>
      </c>
      <c r="C185" s="7"/>
      <c r="D185" s="7"/>
      <c r="E185" s="7" t="str">
        <f>IF(ISERROR(VLOOKUP(C185,'BD ARTICLES'!$A$7:$B$155,2,0)),"",VLOOKUP(C185,'BD ARTICLES'!$A$7:$B$155,2,0))</f>
        <v/>
      </c>
      <c r="F185" s="6"/>
      <c r="G185" s="6"/>
      <c r="H185" s="6"/>
      <c r="I185" s="16"/>
      <c r="J185" s="16"/>
    </row>
    <row r="186" spans="1:10" x14ac:dyDescent="0.25">
      <c r="A186" s="6"/>
      <c r="B186" s="14" t="e">
        <f>+VLOOKUP(A186:$A$2000,'BD ARTICLES'!A185:$F$1846,4)</f>
        <v>#N/A</v>
      </c>
      <c r="C186" s="7"/>
      <c r="D186" s="7"/>
      <c r="E186" s="7" t="str">
        <f>IF(ISERROR(VLOOKUP(C186,'BD ARTICLES'!$A$7:$B$155,2,0)),"",VLOOKUP(C186,'BD ARTICLES'!$A$7:$B$155,2,0))</f>
        <v/>
      </c>
      <c r="F186" s="6"/>
      <c r="G186" s="6"/>
      <c r="H186" s="6"/>
      <c r="I186" s="16"/>
      <c r="J186" s="16"/>
    </row>
    <row r="187" spans="1:10" x14ac:dyDescent="0.25">
      <c r="A187" s="6"/>
      <c r="B187" s="14" t="e">
        <f>+VLOOKUP(A187:$A$2000,'BD ARTICLES'!A186:$F$1846,4)</f>
        <v>#N/A</v>
      </c>
      <c r="C187" s="7"/>
      <c r="D187" s="7"/>
      <c r="E187" s="7" t="str">
        <f>IF(ISERROR(VLOOKUP(C187,'BD ARTICLES'!$A$7:$B$155,2,0)),"",VLOOKUP(C187,'BD ARTICLES'!$A$7:$B$155,2,0))</f>
        <v/>
      </c>
      <c r="F187" s="6"/>
      <c r="G187" s="6"/>
      <c r="H187" s="6"/>
      <c r="I187" s="16"/>
      <c r="J187" s="16"/>
    </row>
    <row r="188" spans="1:10" x14ac:dyDescent="0.25">
      <c r="A188" s="6"/>
      <c r="B188" s="14" t="e">
        <f>+VLOOKUP(A188:$A$2000,'BD ARTICLES'!A187:$F$1846,4)</f>
        <v>#N/A</v>
      </c>
      <c r="C188" s="7"/>
      <c r="D188" s="7"/>
      <c r="E188" s="7" t="str">
        <f>IF(ISERROR(VLOOKUP(C188,'BD ARTICLES'!$A$7:$B$155,2,0)),"",VLOOKUP(C188,'BD ARTICLES'!$A$7:$B$155,2,0))</f>
        <v/>
      </c>
      <c r="F188" s="6"/>
      <c r="G188" s="6"/>
      <c r="H188" s="6"/>
      <c r="I188" s="16"/>
      <c r="J188" s="16"/>
    </row>
    <row r="189" spans="1:10" x14ac:dyDescent="0.25">
      <c r="A189" s="6"/>
      <c r="B189" s="14" t="e">
        <f>+VLOOKUP(A189:$A$2000,'BD ARTICLES'!A188:$F$1846,4)</f>
        <v>#N/A</v>
      </c>
      <c r="C189" s="7"/>
      <c r="D189" s="7"/>
      <c r="E189" s="7" t="str">
        <f>IF(ISERROR(VLOOKUP(C189,'BD ARTICLES'!$A$7:$B$155,2,0)),"",VLOOKUP(C189,'BD ARTICLES'!$A$7:$B$155,2,0))</f>
        <v/>
      </c>
      <c r="F189" s="6"/>
      <c r="G189" s="6"/>
      <c r="H189" s="6"/>
      <c r="I189" s="16"/>
      <c r="J189" s="16"/>
    </row>
    <row r="190" spans="1:10" x14ac:dyDescent="0.25">
      <c r="A190" s="6"/>
      <c r="B190" s="14" t="e">
        <f>+VLOOKUP(A190:$A$2000,'BD ARTICLES'!A189:$F$1846,4)</f>
        <v>#N/A</v>
      </c>
      <c r="C190" s="7"/>
      <c r="D190" s="7"/>
      <c r="E190" s="7" t="str">
        <f>IF(ISERROR(VLOOKUP(C190,'BD ARTICLES'!$A$7:$B$155,2,0)),"",VLOOKUP(C190,'BD ARTICLES'!$A$7:$B$155,2,0))</f>
        <v/>
      </c>
      <c r="F190" s="6"/>
      <c r="G190" s="6"/>
      <c r="H190" s="6"/>
      <c r="I190" s="16"/>
      <c r="J190" s="16"/>
    </row>
    <row r="191" spans="1:10" x14ac:dyDescent="0.25">
      <c r="A191" s="6"/>
      <c r="B191" s="14" t="e">
        <f>+VLOOKUP(A191:$A$2000,'BD ARTICLES'!A190:$F$1846,4)</f>
        <v>#N/A</v>
      </c>
      <c r="C191" s="7"/>
      <c r="D191" s="7"/>
      <c r="E191" s="7" t="str">
        <f>IF(ISERROR(VLOOKUP(C191,'BD ARTICLES'!$A$7:$B$155,2,0)),"",VLOOKUP(C191,'BD ARTICLES'!$A$7:$B$155,2,0))</f>
        <v/>
      </c>
      <c r="F191" s="6"/>
      <c r="G191" s="6"/>
      <c r="H191" s="6"/>
      <c r="I191" s="16"/>
      <c r="J191" s="16"/>
    </row>
    <row r="192" spans="1:10" x14ac:dyDescent="0.25">
      <c r="A192" s="6"/>
      <c r="B192" s="14" t="e">
        <f>+VLOOKUP(A192:$A$2000,'BD ARTICLES'!A191:$F$1846,4)</f>
        <v>#N/A</v>
      </c>
      <c r="C192" s="7"/>
      <c r="D192" s="7"/>
      <c r="E192" s="7" t="str">
        <f>IF(ISERROR(VLOOKUP(C192,'BD ARTICLES'!$A$7:$B$155,2,0)),"",VLOOKUP(C192,'BD ARTICLES'!$A$7:$B$155,2,0))</f>
        <v/>
      </c>
      <c r="F192" s="6"/>
      <c r="G192" s="6"/>
      <c r="H192" s="6"/>
      <c r="I192" s="16"/>
      <c r="J192" s="16"/>
    </row>
    <row r="193" spans="1:10" x14ac:dyDescent="0.25">
      <c r="A193" s="6"/>
      <c r="B193" s="14" t="e">
        <f>+VLOOKUP(A193:$A$2000,'BD ARTICLES'!A192:$F$1846,4)</f>
        <v>#N/A</v>
      </c>
      <c r="C193" s="7"/>
      <c r="D193" s="7"/>
      <c r="E193" s="7" t="str">
        <f>IF(ISERROR(VLOOKUP(C193,'BD ARTICLES'!$A$7:$B$155,2,0)),"",VLOOKUP(C193,'BD ARTICLES'!$A$7:$B$155,2,0))</f>
        <v/>
      </c>
      <c r="F193" s="6"/>
      <c r="G193" s="6"/>
      <c r="H193" s="6"/>
      <c r="I193" s="16"/>
      <c r="J193" s="16"/>
    </row>
    <row r="194" spans="1:10" x14ac:dyDescent="0.25">
      <c r="A194" s="6"/>
      <c r="B194" s="14" t="e">
        <f>+VLOOKUP(A194:$A$2000,'BD ARTICLES'!A193:$F$1846,4)</f>
        <v>#N/A</v>
      </c>
      <c r="C194" s="7"/>
      <c r="D194" s="7"/>
      <c r="E194" s="7" t="str">
        <f>IF(ISERROR(VLOOKUP(C194,'BD ARTICLES'!$A$7:$B$155,2,0)),"",VLOOKUP(C194,'BD ARTICLES'!$A$7:$B$155,2,0))</f>
        <v/>
      </c>
      <c r="F194" s="6"/>
      <c r="G194" s="6"/>
      <c r="H194" s="6"/>
      <c r="I194" s="16"/>
      <c r="J194" s="16"/>
    </row>
    <row r="195" spans="1:10" x14ac:dyDescent="0.25">
      <c r="A195" s="6"/>
      <c r="B195" s="14" t="e">
        <f>+VLOOKUP(A195:$A$2000,'BD ARTICLES'!A194:$F$1846,4)</f>
        <v>#N/A</v>
      </c>
      <c r="C195" s="7"/>
      <c r="D195" s="7"/>
      <c r="E195" s="7" t="str">
        <f>IF(ISERROR(VLOOKUP(C195,'BD ARTICLES'!$A$7:$B$155,2,0)),"",VLOOKUP(C195,'BD ARTICLES'!$A$7:$B$155,2,0))</f>
        <v/>
      </c>
      <c r="F195" s="6"/>
      <c r="G195" s="6"/>
      <c r="H195" s="6"/>
      <c r="I195" s="16"/>
      <c r="J195" s="16"/>
    </row>
    <row r="196" spans="1:10" x14ac:dyDescent="0.25">
      <c r="A196" s="6"/>
      <c r="B196" s="14" t="e">
        <f>+VLOOKUP(A196:$A$2000,'BD ARTICLES'!A195:$F$1846,4)</f>
        <v>#N/A</v>
      </c>
      <c r="C196" s="7"/>
      <c r="D196" s="7"/>
      <c r="E196" s="7" t="str">
        <f>IF(ISERROR(VLOOKUP(C196,'BD ARTICLES'!$A$7:$B$155,2,0)),"",VLOOKUP(C196,'BD ARTICLES'!$A$7:$B$155,2,0))</f>
        <v/>
      </c>
      <c r="F196" s="6"/>
      <c r="G196" s="6"/>
      <c r="H196" s="6"/>
      <c r="I196" s="16"/>
      <c r="J196" s="16"/>
    </row>
    <row r="197" spans="1:10" x14ac:dyDescent="0.25">
      <c r="A197" s="6"/>
      <c r="B197" s="14" t="e">
        <f>+VLOOKUP(A197:$A$2000,'BD ARTICLES'!A196:$F$1846,4)</f>
        <v>#N/A</v>
      </c>
      <c r="C197" s="7"/>
      <c r="D197" s="7"/>
      <c r="E197" s="7" t="str">
        <f>IF(ISERROR(VLOOKUP(C197,'BD ARTICLES'!$A$7:$B$155,2,0)),"",VLOOKUP(C197,'BD ARTICLES'!$A$7:$B$155,2,0))</f>
        <v/>
      </c>
      <c r="F197" s="6"/>
      <c r="G197" s="6"/>
      <c r="H197" s="6"/>
      <c r="I197" s="16"/>
      <c r="J197" s="16"/>
    </row>
    <row r="198" spans="1:10" x14ac:dyDescent="0.25">
      <c r="A198" s="6"/>
      <c r="B198" s="14" t="e">
        <f>+VLOOKUP(A198:$A$2000,'BD ARTICLES'!A197:$F$1846,4)</f>
        <v>#N/A</v>
      </c>
      <c r="C198" s="7"/>
      <c r="D198" s="7"/>
      <c r="E198" s="7" t="str">
        <f>IF(ISERROR(VLOOKUP(C198,'BD ARTICLES'!$A$7:$B$155,2,0)),"",VLOOKUP(C198,'BD ARTICLES'!$A$7:$B$155,2,0))</f>
        <v/>
      </c>
      <c r="F198" s="6"/>
      <c r="G198" s="6"/>
      <c r="H198" s="6"/>
      <c r="I198" s="16"/>
      <c r="J198" s="16"/>
    </row>
    <row r="199" spans="1:10" x14ac:dyDescent="0.25">
      <c r="A199" s="6"/>
      <c r="B199" s="14" t="e">
        <f>+VLOOKUP(A199:$A$2000,'BD ARTICLES'!A198:$F$1846,4)</f>
        <v>#N/A</v>
      </c>
      <c r="C199" s="7"/>
      <c r="D199" s="7"/>
      <c r="E199" s="7" t="str">
        <f>IF(ISERROR(VLOOKUP(C199,'BD ARTICLES'!$A$7:$B$155,2,0)),"",VLOOKUP(C199,'BD ARTICLES'!$A$7:$B$155,2,0))</f>
        <v/>
      </c>
      <c r="F199" s="6"/>
      <c r="G199" s="6"/>
      <c r="H199" s="6"/>
      <c r="I199" s="16"/>
      <c r="J199" s="16"/>
    </row>
    <row r="200" spans="1:10" x14ac:dyDescent="0.25">
      <c r="A200" s="6"/>
      <c r="B200" s="14" t="e">
        <f>+VLOOKUP(A200:$A$2000,'BD ARTICLES'!A199:$F$1846,4)</f>
        <v>#N/A</v>
      </c>
      <c r="C200" s="7"/>
      <c r="D200" s="7"/>
      <c r="E200" s="7" t="str">
        <f>IF(ISERROR(VLOOKUP(C200,'BD ARTICLES'!$A$7:$B$155,2,0)),"",VLOOKUP(C200,'BD ARTICLES'!$A$7:$B$155,2,0))</f>
        <v/>
      </c>
      <c r="F200" s="6"/>
      <c r="G200" s="6"/>
      <c r="H200" s="6"/>
      <c r="I200" s="16"/>
      <c r="J200" s="16"/>
    </row>
  </sheetData>
  <mergeCells count="3">
    <mergeCell ref="A1:G1"/>
    <mergeCell ref="A2:G2"/>
    <mergeCell ref="A6:J6"/>
  </mergeCells>
  <pageMargins left="0.70866141732283472" right="0.70866141732283472" top="0.74803149606299213" bottom="0.74803149606299213" header="0.31496062992125984" footer="0.31496062992125984"/>
  <pageSetup paperSize="9" scale="72" fitToHeight="4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'BD ARTICLES'!$A$7:A$1846</xm:f>
          </x14:formula1>
          <xm:sqref>A8:A200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1135"/>
  <sheetViews>
    <sheetView showGridLines="0" zoomScale="80" zoomScaleNormal="80" workbookViewId="0">
      <selection activeCell="F989" sqref="F989"/>
    </sheetView>
  </sheetViews>
  <sheetFormatPr baseColWidth="10" defaultRowHeight="15.75" x14ac:dyDescent="0.25"/>
  <cols>
    <col min="1" max="1" width="12.140625" style="2" bestFit="1" customWidth="1"/>
    <col min="2" max="2" width="66.140625" style="2" bestFit="1" customWidth="1"/>
    <col min="3" max="3" width="11.85546875" style="2" bestFit="1" customWidth="1"/>
    <col min="4" max="4" width="8" style="2" customWidth="1"/>
    <col min="5" max="5" width="13" style="2" customWidth="1"/>
    <col min="6" max="6" width="12.140625" style="2" customWidth="1"/>
    <col min="7" max="7" width="13.140625" style="2" customWidth="1"/>
    <col min="8" max="8" width="12.5703125" style="2" customWidth="1"/>
    <col min="9" max="9" width="13.140625" style="2" customWidth="1"/>
    <col min="10" max="13" width="14.28515625" style="3" customWidth="1"/>
    <col min="14" max="14" width="12.42578125" style="3" customWidth="1"/>
    <col min="15" max="17" width="14.28515625" style="3" customWidth="1"/>
    <col min="18" max="16384" width="11.42578125" style="2"/>
  </cols>
  <sheetData>
    <row r="1" spans="1:17" s="22" customFormat="1" ht="23.25" x14ac:dyDescent="0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23.25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21" x14ac:dyDescent="0.25">
      <c r="A3" s="1"/>
      <c r="B3" s="9"/>
      <c r="C3" s="9"/>
      <c r="D3" s="9"/>
      <c r="E3" s="9"/>
      <c r="F3" s="9"/>
      <c r="G3" s="9"/>
      <c r="J3" s="2"/>
      <c r="K3" s="2"/>
      <c r="L3" s="2"/>
      <c r="M3" s="2"/>
      <c r="N3" s="2"/>
      <c r="O3" s="2"/>
      <c r="P3" s="2"/>
      <c r="Q3" s="2"/>
    </row>
    <row r="4" spans="1:17" ht="21.75" thickBot="1" x14ac:dyDescent="0.3">
      <c r="A4" s="1"/>
      <c r="B4" s="9"/>
      <c r="C4" s="9"/>
      <c r="D4" s="9"/>
      <c r="E4" s="9"/>
      <c r="F4" s="9"/>
      <c r="G4" s="9"/>
      <c r="J4" s="2"/>
      <c r="K4" s="2"/>
      <c r="L4" s="2"/>
      <c r="M4" s="2"/>
      <c r="N4" s="2"/>
      <c r="O4" s="2"/>
      <c r="P4" s="2"/>
      <c r="Q4" s="2"/>
    </row>
    <row r="5" spans="1:17" ht="21" thickBot="1" x14ac:dyDescent="0.3">
      <c r="A5" s="41" t="s">
        <v>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  <c r="P5" s="44">
        <f ca="1">TODAY()</f>
        <v>43163</v>
      </c>
      <c r="Q5" s="45"/>
    </row>
    <row r="6" spans="1:17" ht="31.5" x14ac:dyDescent="0.25">
      <c r="A6" s="18"/>
      <c r="B6" s="18" t="s">
        <v>10</v>
      </c>
      <c r="C6" s="18" t="s">
        <v>13</v>
      </c>
      <c r="D6" s="18" t="s">
        <v>0</v>
      </c>
      <c r="E6" s="18" t="s">
        <v>25</v>
      </c>
      <c r="F6" s="18" t="s">
        <v>3</v>
      </c>
      <c r="G6" s="18" t="s">
        <v>905</v>
      </c>
      <c r="H6" s="18" t="s">
        <v>4</v>
      </c>
      <c r="I6" s="18" t="s">
        <v>906</v>
      </c>
      <c r="J6" s="18" t="s">
        <v>14</v>
      </c>
      <c r="K6" s="18" t="s">
        <v>20</v>
      </c>
      <c r="L6" s="20" t="s">
        <v>910</v>
      </c>
      <c r="M6" s="18" t="s">
        <v>15</v>
      </c>
      <c r="N6" s="18" t="s">
        <v>16</v>
      </c>
      <c r="O6" s="18" t="s">
        <v>17</v>
      </c>
      <c r="P6" s="18" t="s">
        <v>18</v>
      </c>
      <c r="Q6" s="18" t="s">
        <v>19</v>
      </c>
    </row>
    <row r="7" spans="1:17" x14ac:dyDescent="0.25">
      <c r="A7" s="33" t="s">
        <v>1075</v>
      </c>
      <c r="B7" s="26" t="s">
        <v>912</v>
      </c>
      <c r="C7" s="17">
        <f ca="1">IF((D7+F7)&lt;=0,0,(E7+G7)/(D7+F7))</f>
        <v>4.96</v>
      </c>
      <c r="D7" s="34">
        <v>100</v>
      </c>
      <c r="E7" s="35">
        <v>496</v>
      </c>
      <c r="F7" s="4">
        <f ca="1">SUMIF('JOURNAL STOCKS'!$A$8:$G$200,'ETAT DES STOCKS '!A7,'JOURNAL STOCKS'!$F$8:$F$200)</f>
        <v>0</v>
      </c>
      <c r="G7" s="4">
        <f ca="1">+SUMIF('JOURNAL STOCKS'!A8:$J$200,A7,'JOURNAL STOCKS'!I8:I200)</f>
        <v>0</v>
      </c>
      <c r="H7" s="4">
        <f ca="1">SUMIF('JOURNAL STOCKS'!$A$8:$G$200,'ETAT DES STOCKS '!A7,'JOURNAL STOCKS'!$G$8:$G$200)</f>
        <v>0</v>
      </c>
      <c r="I7" s="4">
        <f ca="1">+SUMIF('JOURNAL STOCKS'!$A$8:$J$200,A7,'JOURNAL STOCKS'!$J$8:$J$200)</f>
        <v>0</v>
      </c>
      <c r="J7" s="5">
        <f t="shared" ref="J7:J38" ca="1" si="0">+D7+F7-H7</f>
        <v>100</v>
      </c>
      <c r="K7" s="5">
        <f ca="1">+H7*'BD ARTICLES'!F7</f>
        <v>0</v>
      </c>
      <c r="L7" s="5"/>
      <c r="M7" s="5">
        <f t="shared" ref="M7:M38" ca="1" si="1">+C7*J7</f>
        <v>496</v>
      </c>
      <c r="N7" s="6"/>
      <c r="O7" s="15">
        <f t="shared" ref="O7:O38" ca="1" si="2">+C7*N7</f>
        <v>0</v>
      </c>
      <c r="P7" s="5">
        <f t="shared" ref="P7:P38" ca="1" si="3">+N7-J7</f>
        <v>-100</v>
      </c>
      <c r="Q7" s="15">
        <f t="shared" ref="Q7:Q38" ca="1" si="4">+C7*P7</f>
        <v>-496</v>
      </c>
    </row>
    <row r="8" spans="1:17" x14ac:dyDescent="0.25">
      <c r="A8" s="27" t="s">
        <v>1076</v>
      </c>
      <c r="B8" s="26" t="s">
        <v>912</v>
      </c>
      <c r="C8" s="17">
        <f ca="1">IF((D8+F8)&lt;=0,0,(E8+G8)/(D8+F8))</f>
        <v>4</v>
      </c>
      <c r="D8" s="34">
        <v>21</v>
      </c>
      <c r="E8" s="35">
        <v>84</v>
      </c>
      <c r="F8" s="4">
        <f ca="1">SUMIF('JOURNAL STOCKS'!$A$8:$G$200,'ETAT DES STOCKS '!A8,'JOURNAL STOCKS'!$F$8:$F$200)</f>
        <v>0</v>
      </c>
      <c r="G8" s="4">
        <f ca="1">+SUMIF('JOURNAL STOCKS'!A9:$J$200,A8,'JOURNAL STOCKS'!I9:I201)</f>
        <v>0</v>
      </c>
      <c r="H8" s="4">
        <f ca="1">SUMIF('JOURNAL STOCKS'!$A$8:$G$200,'ETAT DES STOCKS '!A8,'JOURNAL STOCKS'!$G$8:$G$200)</f>
        <v>0</v>
      </c>
      <c r="I8" s="4">
        <f ca="1">+SUMIF('JOURNAL STOCKS'!$A$8:$J$200,A8,'JOURNAL STOCKS'!$J$8:$J$200)</f>
        <v>0</v>
      </c>
      <c r="J8" s="5">
        <f t="shared" ca="1" si="0"/>
        <v>21</v>
      </c>
      <c r="K8" s="5">
        <f ca="1">+H8*'BD ARTICLES'!F8</f>
        <v>0</v>
      </c>
      <c r="L8" s="5"/>
      <c r="M8" s="5">
        <f t="shared" ca="1" si="1"/>
        <v>84</v>
      </c>
      <c r="N8" s="6"/>
      <c r="O8" s="15">
        <f t="shared" ca="1" si="2"/>
        <v>0</v>
      </c>
      <c r="P8" s="5">
        <f t="shared" ca="1" si="3"/>
        <v>-21</v>
      </c>
      <c r="Q8" s="15">
        <f t="shared" ca="1" si="4"/>
        <v>-84</v>
      </c>
    </row>
    <row r="9" spans="1:17" x14ac:dyDescent="0.25">
      <c r="A9" s="27" t="s">
        <v>1077</v>
      </c>
      <c r="B9" s="26" t="s">
        <v>912</v>
      </c>
      <c r="C9" s="17">
        <f ca="1">IF((D9+F9)&lt;=0,0,(E9+G9)/(D9+F9))</f>
        <v>0</v>
      </c>
      <c r="D9" s="34">
        <v>0</v>
      </c>
      <c r="E9" s="35">
        <v>0</v>
      </c>
      <c r="F9" s="4">
        <f ca="1">SUMIF('JOURNAL STOCKS'!$A$8:$G$200,'ETAT DES STOCKS '!A9,'JOURNAL STOCKS'!$F$8:$F$200)</f>
        <v>0</v>
      </c>
      <c r="G9" s="4">
        <f ca="1">+SUMIF('JOURNAL STOCKS'!A10:$J$200,A9,'JOURNAL STOCKS'!I10:I202)</f>
        <v>0</v>
      </c>
      <c r="H9" s="4">
        <f ca="1">SUMIF('JOURNAL STOCKS'!$A$8:$G$200,'ETAT DES STOCKS '!A9,'JOURNAL STOCKS'!$G$8:$G$200)</f>
        <v>0</v>
      </c>
      <c r="I9" s="4">
        <f ca="1">+SUMIF('JOURNAL STOCKS'!$A$8:$J$200,A9,'JOURNAL STOCKS'!$J$8:$J$200)</f>
        <v>0</v>
      </c>
      <c r="J9" s="5">
        <f t="shared" ca="1" si="0"/>
        <v>0</v>
      </c>
      <c r="K9" s="5">
        <f ca="1">+H9*'BD ARTICLES'!F9</f>
        <v>0</v>
      </c>
      <c r="L9" s="5"/>
      <c r="M9" s="5">
        <f t="shared" ca="1" si="1"/>
        <v>0</v>
      </c>
      <c r="N9" s="6"/>
      <c r="O9" s="15">
        <f t="shared" ca="1" si="2"/>
        <v>0</v>
      </c>
      <c r="P9" s="5">
        <f t="shared" ca="1" si="3"/>
        <v>0</v>
      </c>
      <c r="Q9" s="15">
        <f t="shared" ca="1" si="4"/>
        <v>0</v>
      </c>
    </row>
    <row r="10" spans="1:17" x14ac:dyDescent="0.25">
      <c r="A10" s="27" t="s">
        <v>1078</v>
      </c>
      <c r="B10" s="26" t="s">
        <v>912</v>
      </c>
      <c r="C10" s="17">
        <f t="shared" ref="C10:C73" ca="1" si="5">IF((D10+F10)&lt;=0,0,(E10+G10)/(D10+F10))</f>
        <v>130</v>
      </c>
      <c r="D10" s="34">
        <v>30</v>
      </c>
      <c r="E10" s="35">
        <v>3900</v>
      </c>
      <c r="F10" s="4">
        <f ca="1">SUMIF('JOURNAL STOCKS'!$A$8:$G$200,'ETAT DES STOCKS '!A10,'JOURNAL STOCKS'!$F$8:$F$200)</f>
        <v>0</v>
      </c>
      <c r="G10" s="4">
        <f ca="1">+SUMIF('JOURNAL STOCKS'!A11:$J$200,A10,'JOURNAL STOCKS'!I11:I203)</f>
        <v>0</v>
      </c>
      <c r="H10" s="4">
        <f ca="1">SUMIF('JOURNAL STOCKS'!$A$8:$G$200,'ETAT DES STOCKS '!A10,'JOURNAL STOCKS'!$G$8:$G$200)</f>
        <v>0</v>
      </c>
      <c r="I10" s="4">
        <f ca="1">+SUMIF('JOURNAL STOCKS'!$A$8:$J$200,A10,'JOURNAL STOCKS'!$J$8:$J$200)</f>
        <v>0</v>
      </c>
      <c r="J10" s="5">
        <f t="shared" ca="1" si="0"/>
        <v>30</v>
      </c>
      <c r="K10" s="5">
        <f ca="1">+H10*'BD ARTICLES'!F10</f>
        <v>0</v>
      </c>
      <c r="L10" s="5"/>
      <c r="M10" s="5">
        <f t="shared" ca="1" si="1"/>
        <v>3900</v>
      </c>
      <c r="N10" s="6"/>
      <c r="O10" s="15">
        <f t="shared" ca="1" si="2"/>
        <v>0</v>
      </c>
      <c r="P10" s="5">
        <f t="shared" ca="1" si="3"/>
        <v>-30</v>
      </c>
      <c r="Q10" s="15">
        <f t="shared" ca="1" si="4"/>
        <v>-3900</v>
      </c>
    </row>
    <row r="11" spans="1:17" x14ac:dyDescent="0.25">
      <c r="A11" s="27" t="s">
        <v>1079</v>
      </c>
      <c r="B11" s="26" t="s">
        <v>912</v>
      </c>
      <c r="C11" s="17">
        <f t="shared" ca="1" si="5"/>
        <v>1050</v>
      </c>
      <c r="D11" s="34">
        <v>1</v>
      </c>
      <c r="E11" s="35">
        <v>1050</v>
      </c>
      <c r="F11" s="4">
        <f ca="1">SUMIF('JOURNAL STOCKS'!$A$8:$G$200,'ETAT DES STOCKS '!A11,'JOURNAL STOCKS'!$F$8:$F$200)</f>
        <v>0</v>
      </c>
      <c r="G11" s="4">
        <f ca="1">+SUMIF('JOURNAL STOCKS'!A12:$J$200,A11,'JOURNAL STOCKS'!I12:I204)</f>
        <v>0</v>
      </c>
      <c r="H11" s="4">
        <f ca="1">SUMIF('JOURNAL STOCKS'!$A$8:$G$200,'ETAT DES STOCKS '!A11,'JOURNAL STOCKS'!$G$8:$G$200)</f>
        <v>0</v>
      </c>
      <c r="I11" s="4">
        <f ca="1">+SUMIF('JOURNAL STOCKS'!$A$8:$J$200,A11,'JOURNAL STOCKS'!$J$8:$J$200)</f>
        <v>0</v>
      </c>
      <c r="J11" s="5">
        <f t="shared" ca="1" si="0"/>
        <v>1</v>
      </c>
      <c r="K11" s="5">
        <f ca="1">+H11*'BD ARTICLES'!F11</f>
        <v>0</v>
      </c>
      <c r="L11" s="5"/>
      <c r="M11" s="5">
        <f t="shared" ca="1" si="1"/>
        <v>1050</v>
      </c>
      <c r="N11" s="6"/>
      <c r="O11" s="15">
        <f t="shared" ca="1" si="2"/>
        <v>0</v>
      </c>
      <c r="P11" s="5">
        <f t="shared" ca="1" si="3"/>
        <v>-1</v>
      </c>
      <c r="Q11" s="15">
        <f t="shared" ca="1" si="4"/>
        <v>-1050</v>
      </c>
    </row>
    <row r="12" spans="1:17" x14ac:dyDescent="0.25">
      <c r="A12" s="27" t="s">
        <v>1080</v>
      </c>
      <c r="B12" s="26" t="s">
        <v>912</v>
      </c>
      <c r="C12" s="17">
        <f t="shared" ca="1" si="5"/>
        <v>1220</v>
      </c>
      <c r="D12" s="34">
        <v>4</v>
      </c>
      <c r="E12" s="35">
        <v>4880</v>
      </c>
      <c r="F12" s="4">
        <f ca="1">SUMIF('JOURNAL STOCKS'!$A$8:$G$200,'ETAT DES STOCKS '!A12,'JOURNAL STOCKS'!$F$8:$F$200)</f>
        <v>0</v>
      </c>
      <c r="G12" s="4">
        <f ca="1">+SUMIF('JOURNAL STOCKS'!A13:$J$200,A12,'JOURNAL STOCKS'!I13:I205)</f>
        <v>0</v>
      </c>
      <c r="H12" s="4">
        <f ca="1">SUMIF('JOURNAL STOCKS'!$A$8:$G$200,'ETAT DES STOCKS '!A12,'JOURNAL STOCKS'!$G$8:$G$200)</f>
        <v>0</v>
      </c>
      <c r="I12" s="4">
        <f ca="1">+SUMIF('JOURNAL STOCKS'!$A$8:$J$200,A12,'JOURNAL STOCKS'!$J$8:$J$200)</f>
        <v>0</v>
      </c>
      <c r="J12" s="5">
        <f t="shared" ca="1" si="0"/>
        <v>4</v>
      </c>
      <c r="K12" s="5">
        <f ca="1">+H12*'BD ARTICLES'!F12</f>
        <v>0</v>
      </c>
      <c r="L12" s="5"/>
      <c r="M12" s="5">
        <f t="shared" ca="1" si="1"/>
        <v>4880</v>
      </c>
      <c r="N12" s="6"/>
      <c r="O12" s="15">
        <f t="shared" ca="1" si="2"/>
        <v>0</v>
      </c>
      <c r="P12" s="5">
        <f t="shared" ca="1" si="3"/>
        <v>-4</v>
      </c>
      <c r="Q12" s="15">
        <f t="shared" ca="1" si="4"/>
        <v>-4880</v>
      </c>
    </row>
    <row r="13" spans="1:17" x14ac:dyDescent="0.25">
      <c r="A13" s="27" t="s">
        <v>1081</v>
      </c>
      <c r="B13" s="26" t="s">
        <v>912</v>
      </c>
      <c r="C13" s="17">
        <f t="shared" ca="1" si="5"/>
        <v>1296</v>
      </c>
      <c r="D13" s="34">
        <v>2</v>
      </c>
      <c r="E13" s="35">
        <v>2592</v>
      </c>
      <c r="F13" s="4">
        <f ca="1">SUMIF('JOURNAL STOCKS'!$A$8:$G$200,'ETAT DES STOCKS '!A13,'JOURNAL STOCKS'!$F$8:$F$200)</f>
        <v>0</v>
      </c>
      <c r="G13" s="4">
        <f ca="1">+SUMIF('JOURNAL STOCKS'!A14:$J$200,A13,'JOURNAL STOCKS'!I14:I206)</f>
        <v>0</v>
      </c>
      <c r="H13" s="4">
        <f ca="1">SUMIF('JOURNAL STOCKS'!$A$8:$G$200,'ETAT DES STOCKS '!A13,'JOURNAL STOCKS'!$G$8:$G$200)</f>
        <v>0</v>
      </c>
      <c r="I13" s="4">
        <f ca="1">+SUMIF('JOURNAL STOCKS'!$A$8:$J$200,A13,'JOURNAL STOCKS'!$J$8:$J$200)</f>
        <v>0</v>
      </c>
      <c r="J13" s="5">
        <f t="shared" ca="1" si="0"/>
        <v>2</v>
      </c>
      <c r="K13" s="5">
        <f ca="1">+H13*'BD ARTICLES'!F13</f>
        <v>0</v>
      </c>
      <c r="L13" s="5"/>
      <c r="M13" s="5">
        <f t="shared" ca="1" si="1"/>
        <v>2592</v>
      </c>
      <c r="N13" s="6"/>
      <c r="O13" s="15">
        <f t="shared" ca="1" si="2"/>
        <v>0</v>
      </c>
      <c r="P13" s="5">
        <f t="shared" ca="1" si="3"/>
        <v>-2</v>
      </c>
      <c r="Q13" s="15">
        <f t="shared" ca="1" si="4"/>
        <v>-2592</v>
      </c>
    </row>
    <row r="14" spans="1:17" x14ac:dyDescent="0.25">
      <c r="A14" s="27" t="s">
        <v>1082</v>
      </c>
      <c r="B14" s="26" t="s">
        <v>912</v>
      </c>
      <c r="C14" s="17">
        <f t="shared" ca="1" si="5"/>
        <v>780</v>
      </c>
      <c r="D14" s="34">
        <v>1</v>
      </c>
      <c r="E14" s="35">
        <v>780</v>
      </c>
      <c r="F14" s="4">
        <f ca="1">SUMIF('JOURNAL STOCKS'!$A$8:$G$200,'ETAT DES STOCKS '!A14,'JOURNAL STOCKS'!$F$8:$F$200)</f>
        <v>0</v>
      </c>
      <c r="G14" s="4">
        <f ca="1">+SUMIF('JOURNAL STOCKS'!A15:$J$200,A14,'JOURNAL STOCKS'!I15:I207)</f>
        <v>0</v>
      </c>
      <c r="H14" s="4">
        <f ca="1">SUMIF('JOURNAL STOCKS'!$A$8:$G$200,'ETAT DES STOCKS '!A14,'JOURNAL STOCKS'!$G$8:$G$200)</f>
        <v>0</v>
      </c>
      <c r="I14" s="4">
        <f ca="1">+SUMIF('JOURNAL STOCKS'!$A$8:$J$200,A14,'JOURNAL STOCKS'!$J$8:$J$200)</f>
        <v>0</v>
      </c>
      <c r="J14" s="5">
        <f t="shared" ca="1" si="0"/>
        <v>1</v>
      </c>
      <c r="K14" s="5">
        <f ca="1">+H14*'BD ARTICLES'!F14</f>
        <v>0</v>
      </c>
      <c r="L14" s="5"/>
      <c r="M14" s="5">
        <f t="shared" ca="1" si="1"/>
        <v>780</v>
      </c>
      <c r="N14" s="6"/>
      <c r="O14" s="15">
        <f t="shared" ca="1" si="2"/>
        <v>0</v>
      </c>
      <c r="P14" s="5">
        <f t="shared" ca="1" si="3"/>
        <v>-1</v>
      </c>
      <c r="Q14" s="15">
        <f t="shared" ca="1" si="4"/>
        <v>-780</v>
      </c>
    </row>
    <row r="15" spans="1:17" x14ac:dyDescent="0.25">
      <c r="A15" s="27" t="s">
        <v>1083</v>
      </c>
      <c r="B15" s="26" t="s">
        <v>912</v>
      </c>
      <c r="C15" s="17">
        <f t="shared" ca="1" si="5"/>
        <v>45</v>
      </c>
      <c r="D15" s="34">
        <v>8</v>
      </c>
      <c r="E15" s="35">
        <v>360</v>
      </c>
      <c r="F15" s="4">
        <f ca="1">SUMIF('JOURNAL STOCKS'!$A$8:$G$200,'ETAT DES STOCKS '!A15,'JOURNAL STOCKS'!$F$8:$F$200)</f>
        <v>0</v>
      </c>
      <c r="G15" s="4">
        <f ca="1">+SUMIF('JOURNAL STOCKS'!A16:$J$200,A15,'JOURNAL STOCKS'!I16:I208)</f>
        <v>0</v>
      </c>
      <c r="H15" s="4">
        <f ca="1">SUMIF('JOURNAL STOCKS'!$A$8:$G$200,'ETAT DES STOCKS '!A15,'JOURNAL STOCKS'!$G$8:$G$200)</f>
        <v>0</v>
      </c>
      <c r="I15" s="4">
        <f ca="1">+SUMIF('JOURNAL STOCKS'!$A$8:$J$200,A15,'JOURNAL STOCKS'!$J$8:$J$200)</f>
        <v>0</v>
      </c>
      <c r="J15" s="5">
        <f t="shared" ca="1" si="0"/>
        <v>8</v>
      </c>
      <c r="K15" s="5">
        <f ca="1">+H15*'BD ARTICLES'!F15</f>
        <v>0</v>
      </c>
      <c r="L15" s="5"/>
      <c r="M15" s="5">
        <f t="shared" ca="1" si="1"/>
        <v>360</v>
      </c>
      <c r="N15" s="6"/>
      <c r="O15" s="15">
        <f t="shared" ca="1" si="2"/>
        <v>0</v>
      </c>
      <c r="P15" s="5">
        <f t="shared" ca="1" si="3"/>
        <v>-8</v>
      </c>
      <c r="Q15" s="15">
        <f t="shared" ca="1" si="4"/>
        <v>-360</v>
      </c>
    </row>
    <row r="16" spans="1:17" x14ac:dyDescent="0.25">
      <c r="A16" s="27" t="s">
        <v>1084</v>
      </c>
      <c r="B16" s="26" t="s">
        <v>912</v>
      </c>
      <c r="C16" s="17">
        <f t="shared" ca="1" si="5"/>
        <v>11</v>
      </c>
      <c r="D16" s="34">
        <v>10</v>
      </c>
      <c r="E16" s="35">
        <v>110</v>
      </c>
      <c r="F16" s="4">
        <f ca="1">SUMIF('JOURNAL STOCKS'!$A$8:$G$200,'ETAT DES STOCKS '!A16,'JOURNAL STOCKS'!$F$8:$F$200)</f>
        <v>0</v>
      </c>
      <c r="G16" s="4">
        <f ca="1">+SUMIF('JOURNAL STOCKS'!A17:$J$200,A16,'JOURNAL STOCKS'!I17:I209)</f>
        <v>0</v>
      </c>
      <c r="H16" s="4">
        <f ca="1">SUMIF('JOURNAL STOCKS'!$A$8:$G$200,'ETAT DES STOCKS '!A16,'JOURNAL STOCKS'!$G$8:$G$200)</f>
        <v>0</v>
      </c>
      <c r="I16" s="4">
        <f ca="1">+SUMIF('JOURNAL STOCKS'!$A$8:$J$200,A16,'JOURNAL STOCKS'!$J$8:$J$200)</f>
        <v>0</v>
      </c>
      <c r="J16" s="5">
        <f t="shared" ca="1" si="0"/>
        <v>10</v>
      </c>
      <c r="K16" s="5">
        <f ca="1">+H16*'BD ARTICLES'!F16</f>
        <v>0</v>
      </c>
      <c r="L16" s="5"/>
      <c r="M16" s="5">
        <f t="shared" ca="1" si="1"/>
        <v>110</v>
      </c>
      <c r="N16" s="6"/>
      <c r="O16" s="15">
        <f t="shared" ca="1" si="2"/>
        <v>0</v>
      </c>
      <c r="P16" s="5">
        <f t="shared" ca="1" si="3"/>
        <v>-10</v>
      </c>
      <c r="Q16" s="15">
        <f t="shared" ca="1" si="4"/>
        <v>-110</v>
      </c>
    </row>
    <row r="17" spans="1:17" x14ac:dyDescent="0.25">
      <c r="A17" s="27" t="s">
        <v>1085</v>
      </c>
      <c r="B17" s="26" t="s">
        <v>912</v>
      </c>
      <c r="C17" s="17">
        <f t="shared" ca="1" si="5"/>
        <v>11</v>
      </c>
      <c r="D17" s="34">
        <v>14</v>
      </c>
      <c r="E17" s="35">
        <v>154</v>
      </c>
      <c r="F17" s="4">
        <f ca="1">SUMIF('JOURNAL STOCKS'!$A$8:$G$200,'ETAT DES STOCKS '!A17,'JOURNAL STOCKS'!$F$8:$F$200)</f>
        <v>0</v>
      </c>
      <c r="G17" s="4">
        <f ca="1">+SUMIF('JOURNAL STOCKS'!A18:$J$200,A17,'JOURNAL STOCKS'!I18:I210)</f>
        <v>0</v>
      </c>
      <c r="H17" s="4">
        <f ca="1">SUMIF('JOURNAL STOCKS'!$A$8:$G$200,'ETAT DES STOCKS '!A17,'JOURNAL STOCKS'!$G$8:$G$200)</f>
        <v>0</v>
      </c>
      <c r="I17" s="4">
        <f ca="1">+SUMIF('JOURNAL STOCKS'!$A$8:$J$200,A17,'JOURNAL STOCKS'!$J$8:$J$200)</f>
        <v>0</v>
      </c>
      <c r="J17" s="5">
        <f t="shared" ca="1" si="0"/>
        <v>14</v>
      </c>
      <c r="K17" s="5">
        <f ca="1">+H17*'BD ARTICLES'!F17</f>
        <v>0</v>
      </c>
      <c r="L17" s="5"/>
      <c r="M17" s="5">
        <f t="shared" ca="1" si="1"/>
        <v>154</v>
      </c>
      <c r="N17" s="6"/>
      <c r="O17" s="15">
        <f t="shared" ca="1" si="2"/>
        <v>0</v>
      </c>
      <c r="P17" s="5">
        <f t="shared" ca="1" si="3"/>
        <v>-14</v>
      </c>
      <c r="Q17" s="15">
        <f t="shared" ca="1" si="4"/>
        <v>-154</v>
      </c>
    </row>
    <row r="18" spans="1:17" x14ac:dyDescent="0.25">
      <c r="A18" s="27" t="s">
        <v>1086</v>
      </c>
      <c r="B18" s="26" t="s">
        <v>912</v>
      </c>
      <c r="C18" s="17">
        <f t="shared" ca="1" si="5"/>
        <v>380</v>
      </c>
      <c r="D18" s="34">
        <v>1</v>
      </c>
      <c r="E18" s="35">
        <v>380</v>
      </c>
      <c r="F18" s="4">
        <f ca="1">SUMIF('JOURNAL STOCKS'!$A$8:$G$200,'ETAT DES STOCKS '!A18,'JOURNAL STOCKS'!$F$8:$F$200)</f>
        <v>0</v>
      </c>
      <c r="G18" s="4">
        <f ca="1">+SUMIF('JOURNAL STOCKS'!A19:$J$200,A18,'JOURNAL STOCKS'!I19:I211)</f>
        <v>0</v>
      </c>
      <c r="H18" s="4">
        <f ca="1">SUMIF('JOURNAL STOCKS'!$A$8:$G$200,'ETAT DES STOCKS '!A18,'JOURNAL STOCKS'!$G$8:$G$200)</f>
        <v>0</v>
      </c>
      <c r="I18" s="4">
        <f ca="1">+SUMIF('JOURNAL STOCKS'!$A$8:$J$200,A18,'JOURNAL STOCKS'!$J$8:$J$200)</f>
        <v>0</v>
      </c>
      <c r="J18" s="5">
        <f t="shared" ca="1" si="0"/>
        <v>1</v>
      </c>
      <c r="K18" s="5">
        <f ca="1">+H18*'BD ARTICLES'!F18</f>
        <v>0</v>
      </c>
      <c r="L18" s="5"/>
      <c r="M18" s="5">
        <f t="shared" ca="1" si="1"/>
        <v>380</v>
      </c>
      <c r="N18" s="6"/>
      <c r="O18" s="15">
        <f t="shared" ca="1" si="2"/>
        <v>0</v>
      </c>
      <c r="P18" s="5">
        <f t="shared" ca="1" si="3"/>
        <v>-1</v>
      </c>
      <c r="Q18" s="15">
        <f t="shared" ca="1" si="4"/>
        <v>-380</v>
      </c>
    </row>
    <row r="19" spans="1:17" x14ac:dyDescent="0.25">
      <c r="A19" s="27" t="s">
        <v>1087</v>
      </c>
      <c r="B19" s="26" t="s">
        <v>912</v>
      </c>
      <c r="C19" s="17">
        <f t="shared" ca="1" si="5"/>
        <v>250</v>
      </c>
      <c r="D19" s="34">
        <v>1</v>
      </c>
      <c r="E19" s="35">
        <v>250</v>
      </c>
      <c r="F19" s="4">
        <f ca="1">SUMIF('JOURNAL STOCKS'!$A$8:$G$200,'ETAT DES STOCKS '!A19,'JOURNAL STOCKS'!$F$8:$F$200)</f>
        <v>0</v>
      </c>
      <c r="G19" s="4">
        <f ca="1">+SUMIF('JOURNAL STOCKS'!A20:$J$200,A19,'JOURNAL STOCKS'!I20:I212)</f>
        <v>0</v>
      </c>
      <c r="H19" s="4">
        <f ca="1">SUMIF('JOURNAL STOCKS'!$A$8:$G$200,'ETAT DES STOCKS '!A19,'JOURNAL STOCKS'!$G$8:$G$200)</f>
        <v>0</v>
      </c>
      <c r="I19" s="4">
        <f ca="1">+SUMIF('JOURNAL STOCKS'!$A$8:$J$200,A19,'JOURNAL STOCKS'!$J$8:$J$200)</f>
        <v>0</v>
      </c>
      <c r="J19" s="5">
        <f t="shared" ca="1" si="0"/>
        <v>1</v>
      </c>
      <c r="K19" s="5">
        <f ca="1">+H19*'BD ARTICLES'!F19</f>
        <v>0</v>
      </c>
      <c r="L19" s="5"/>
      <c r="M19" s="5">
        <f t="shared" ca="1" si="1"/>
        <v>250</v>
      </c>
      <c r="N19" s="6"/>
      <c r="O19" s="15">
        <f t="shared" ca="1" si="2"/>
        <v>0</v>
      </c>
      <c r="P19" s="5">
        <f t="shared" ca="1" si="3"/>
        <v>-1</v>
      </c>
      <c r="Q19" s="15">
        <f t="shared" ca="1" si="4"/>
        <v>-250</v>
      </c>
    </row>
    <row r="20" spans="1:17" x14ac:dyDescent="0.25">
      <c r="A20" s="27" t="s">
        <v>1088</v>
      </c>
      <c r="B20" s="26" t="s">
        <v>912</v>
      </c>
      <c r="C20" s="17">
        <f t="shared" ca="1" si="5"/>
        <v>335</v>
      </c>
      <c r="D20" s="34">
        <v>1</v>
      </c>
      <c r="E20" s="35">
        <v>335</v>
      </c>
      <c r="F20" s="4">
        <f ca="1">SUMIF('JOURNAL STOCKS'!$A$8:$G$200,'ETAT DES STOCKS '!A20,'JOURNAL STOCKS'!$F$8:$F$200)</f>
        <v>0</v>
      </c>
      <c r="G20" s="4">
        <f ca="1">+SUMIF('JOURNAL STOCKS'!A21:$J$200,A20,'JOURNAL STOCKS'!I21:I213)</f>
        <v>0</v>
      </c>
      <c r="H20" s="4">
        <f ca="1">SUMIF('JOURNAL STOCKS'!$A$8:$G$200,'ETAT DES STOCKS '!A20,'JOURNAL STOCKS'!$G$8:$G$200)</f>
        <v>0</v>
      </c>
      <c r="I20" s="4">
        <f ca="1">+SUMIF('JOURNAL STOCKS'!$A$8:$J$200,A20,'JOURNAL STOCKS'!$J$8:$J$200)</f>
        <v>0</v>
      </c>
      <c r="J20" s="5">
        <f t="shared" ca="1" si="0"/>
        <v>1</v>
      </c>
      <c r="K20" s="5">
        <f ca="1">+H20*'BD ARTICLES'!F20</f>
        <v>0</v>
      </c>
      <c r="L20" s="5"/>
      <c r="M20" s="5">
        <f t="shared" ca="1" si="1"/>
        <v>335</v>
      </c>
      <c r="N20" s="6"/>
      <c r="O20" s="15">
        <f t="shared" ca="1" si="2"/>
        <v>0</v>
      </c>
      <c r="P20" s="5">
        <f t="shared" ca="1" si="3"/>
        <v>-1</v>
      </c>
      <c r="Q20" s="15">
        <f t="shared" ca="1" si="4"/>
        <v>-335</v>
      </c>
    </row>
    <row r="21" spans="1:17" x14ac:dyDescent="0.25">
      <c r="A21" s="27" t="s">
        <v>1089</v>
      </c>
      <c r="B21" s="26" t="s">
        <v>912</v>
      </c>
      <c r="C21" s="17">
        <f t="shared" ca="1" si="5"/>
        <v>43</v>
      </c>
      <c r="D21" s="34">
        <v>2</v>
      </c>
      <c r="E21" s="35">
        <v>86</v>
      </c>
      <c r="F21" s="4">
        <f ca="1">SUMIF('JOURNAL STOCKS'!$A$8:$G$200,'ETAT DES STOCKS '!A21,'JOURNAL STOCKS'!$F$8:$F$200)</f>
        <v>0</v>
      </c>
      <c r="G21" s="4">
        <f ca="1">+SUMIF('JOURNAL STOCKS'!A22:$J$200,A21,'JOURNAL STOCKS'!I22:I214)</f>
        <v>0</v>
      </c>
      <c r="H21" s="4">
        <f ca="1">SUMIF('JOURNAL STOCKS'!$A$8:$G$200,'ETAT DES STOCKS '!A21,'JOURNAL STOCKS'!$G$8:$G$200)</f>
        <v>0</v>
      </c>
      <c r="I21" s="4">
        <f ca="1">+SUMIF('JOURNAL STOCKS'!$A$8:$J$200,A21,'JOURNAL STOCKS'!$J$8:$J$200)</f>
        <v>0</v>
      </c>
      <c r="J21" s="5">
        <f t="shared" ca="1" si="0"/>
        <v>2</v>
      </c>
      <c r="K21" s="5">
        <f ca="1">+H21*'BD ARTICLES'!F21</f>
        <v>0</v>
      </c>
      <c r="L21" s="5"/>
      <c r="M21" s="5">
        <f t="shared" ca="1" si="1"/>
        <v>86</v>
      </c>
      <c r="N21" s="6"/>
      <c r="O21" s="15">
        <f t="shared" ca="1" si="2"/>
        <v>0</v>
      </c>
      <c r="P21" s="5">
        <f t="shared" ca="1" si="3"/>
        <v>-2</v>
      </c>
      <c r="Q21" s="15">
        <f t="shared" ca="1" si="4"/>
        <v>-86</v>
      </c>
    </row>
    <row r="22" spans="1:17" x14ac:dyDescent="0.25">
      <c r="A22" s="27" t="s">
        <v>1090</v>
      </c>
      <c r="B22" s="26" t="s">
        <v>912</v>
      </c>
      <c r="C22" s="17">
        <f t="shared" ca="1" si="5"/>
        <v>30</v>
      </c>
      <c r="D22" s="34">
        <v>9</v>
      </c>
      <c r="E22" s="35">
        <v>270</v>
      </c>
      <c r="F22" s="4">
        <f ca="1">SUMIF('JOURNAL STOCKS'!$A$8:$G$200,'ETAT DES STOCKS '!A22,'JOURNAL STOCKS'!$F$8:$F$200)</f>
        <v>0</v>
      </c>
      <c r="G22" s="4">
        <f ca="1">+SUMIF('JOURNAL STOCKS'!A23:$J$200,A22,'JOURNAL STOCKS'!I23:I215)</f>
        <v>0</v>
      </c>
      <c r="H22" s="4">
        <f ca="1">SUMIF('JOURNAL STOCKS'!$A$8:$G$200,'ETAT DES STOCKS '!A22,'JOURNAL STOCKS'!$G$8:$G$200)</f>
        <v>0</v>
      </c>
      <c r="I22" s="4">
        <f ca="1">+SUMIF('JOURNAL STOCKS'!$A$8:$J$200,A22,'JOURNAL STOCKS'!$J$8:$J$200)</f>
        <v>0</v>
      </c>
      <c r="J22" s="5">
        <f t="shared" ca="1" si="0"/>
        <v>9</v>
      </c>
      <c r="K22" s="5">
        <f ca="1">+H22*'BD ARTICLES'!F22</f>
        <v>0</v>
      </c>
      <c r="L22" s="5"/>
      <c r="M22" s="5">
        <f t="shared" ca="1" si="1"/>
        <v>270</v>
      </c>
      <c r="N22" s="6"/>
      <c r="O22" s="15">
        <f t="shared" ca="1" si="2"/>
        <v>0</v>
      </c>
      <c r="P22" s="5">
        <f t="shared" ca="1" si="3"/>
        <v>-9</v>
      </c>
      <c r="Q22" s="15">
        <f t="shared" ca="1" si="4"/>
        <v>-270</v>
      </c>
    </row>
    <row r="23" spans="1:17" x14ac:dyDescent="0.25">
      <c r="A23" s="27" t="s">
        <v>1091</v>
      </c>
      <c r="B23" s="26" t="s">
        <v>912</v>
      </c>
      <c r="C23" s="17">
        <f t="shared" ca="1" si="5"/>
        <v>120</v>
      </c>
      <c r="D23" s="34">
        <v>2</v>
      </c>
      <c r="E23" s="35">
        <v>240</v>
      </c>
      <c r="F23" s="4">
        <f ca="1">SUMIF('JOURNAL STOCKS'!$A$8:$G$200,'ETAT DES STOCKS '!A23,'JOURNAL STOCKS'!$F$8:$F$200)</f>
        <v>0</v>
      </c>
      <c r="G23" s="4">
        <f ca="1">+SUMIF('JOURNAL STOCKS'!A24:$J$200,A23,'JOURNAL STOCKS'!I24:I216)</f>
        <v>0</v>
      </c>
      <c r="H23" s="4">
        <f ca="1">SUMIF('JOURNAL STOCKS'!$A$8:$G$200,'ETAT DES STOCKS '!A23,'JOURNAL STOCKS'!$G$8:$G$200)</f>
        <v>0</v>
      </c>
      <c r="I23" s="4">
        <f ca="1">+SUMIF('JOURNAL STOCKS'!$A$8:$J$200,A23,'JOURNAL STOCKS'!$J$8:$J$200)</f>
        <v>0</v>
      </c>
      <c r="J23" s="5">
        <f t="shared" ca="1" si="0"/>
        <v>2</v>
      </c>
      <c r="K23" s="5">
        <f ca="1">+H23*'BD ARTICLES'!F23</f>
        <v>0</v>
      </c>
      <c r="L23" s="5"/>
      <c r="M23" s="5">
        <f t="shared" ca="1" si="1"/>
        <v>240</v>
      </c>
      <c r="N23" s="6"/>
      <c r="O23" s="15">
        <f t="shared" ca="1" si="2"/>
        <v>0</v>
      </c>
      <c r="P23" s="5">
        <f t="shared" ca="1" si="3"/>
        <v>-2</v>
      </c>
      <c r="Q23" s="15">
        <f t="shared" ca="1" si="4"/>
        <v>-240</v>
      </c>
    </row>
    <row r="24" spans="1:17" x14ac:dyDescent="0.25">
      <c r="A24" s="27" t="s">
        <v>1092</v>
      </c>
      <c r="B24" s="26" t="s">
        <v>898</v>
      </c>
      <c r="C24" s="17">
        <f t="shared" ca="1" si="5"/>
        <v>6.9</v>
      </c>
      <c r="D24" s="34">
        <v>80</v>
      </c>
      <c r="E24" s="35">
        <v>552</v>
      </c>
      <c r="F24" s="4">
        <f ca="1">SUMIF('JOURNAL STOCKS'!$A$8:$G$200,'ETAT DES STOCKS '!A24,'JOURNAL STOCKS'!$F$8:$F$200)</f>
        <v>0</v>
      </c>
      <c r="G24" s="4">
        <f ca="1">+SUMIF('JOURNAL STOCKS'!A25:$J$200,A24,'JOURNAL STOCKS'!I25:I217)</f>
        <v>0</v>
      </c>
      <c r="H24" s="4">
        <f ca="1">SUMIF('JOURNAL STOCKS'!$A$8:$G$200,'ETAT DES STOCKS '!A24,'JOURNAL STOCKS'!$G$8:$G$200)</f>
        <v>0</v>
      </c>
      <c r="I24" s="4">
        <f ca="1">+SUMIF('JOURNAL STOCKS'!$A$8:$J$200,A24,'JOURNAL STOCKS'!$J$8:$J$200)</f>
        <v>0</v>
      </c>
      <c r="J24" s="5">
        <f t="shared" ca="1" si="0"/>
        <v>80</v>
      </c>
      <c r="K24" s="5">
        <f ca="1">+H24*'BD ARTICLES'!F24</f>
        <v>0</v>
      </c>
      <c r="L24" s="5"/>
      <c r="M24" s="5">
        <f t="shared" ca="1" si="1"/>
        <v>552</v>
      </c>
      <c r="N24" s="6"/>
      <c r="O24" s="15">
        <f t="shared" ca="1" si="2"/>
        <v>0</v>
      </c>
      <c r="P24" s="5">
        <f t="shared" ca="1" si="3"/>
        <v>-80</v>
      </c>
      <c r="Q24" s="15">
        <f t="shared" ca="1" si="4"/>
        <v>-552</v>
      </c>
    </row>
    <row r="25" spans="1:17" x14ac:dyDescent="0.25">
      <c r="A25" s="27" t="s">
        <v>1093</v>
      </c>
      <c r="B25" s="26" t="s">
        <v>898</v>
      </c>
      <c r="C25" s="17">
        <f t="shared" ca="1" si="5"/>
        <v>3.97</v>
      </c>
      <c r="D25" s="34">
        <v>80</v>
      </c>
      <c r="E25" s="35">
        <v>317.60000000000002</v>
      </c>
      <c r="F25" s="4">
        <f ca="1">SUMIF('JOURNAL STOCKS'!$A$8:$G$200,'ETAT DES STOCKS '!A25,'JOURNAL STOCKS'!$F$8:$F$200)</f>
        <v>0</v>
      </c>
      <c r="G25" s="4">
        <f ca="1">+SUMIF('JOURNAL STOCKS'!A26:$J$200,A25,'JOURNAL STOCKS'!I26:I218)</f>
        <v>0</v>
      </c>
      <c r="H25" s="4">
        <f ca="1">SUMIF('JOURNAL STOCKS'!$A$8:$G$200,'ETAT DES STOCKS '!A25,'JOURNAL STOCKS'!$G$8:$G$200)</f>
        <v>0</v>
      </c>
      <c r="I25" s="4">
        <f ca="1">+SUMIF('JOURNAL STOCKS'!$A$8:$J$200,A25,'JOURNAL STOCKS'!$J$8:$J$200)</f>
        <v>0</v>
      </c>
      <c r="J25" s="5">
        <f t="shared" ca="1" si="0"/>
        <v>80</v>
      </c>
      <c r="K25" s="5">
        <f ca="1">+H25*'BD ARTICLES'!F25</f>
        <v>0</v>
      </c>
      <c r="L25" s="5"/>
      <c r="M25" s="5">
        <f t="shared" ca="1" si="1"/>
        <v>317.60000000000002</v>
      </c>
      <c r="N25" s="6"/>
      <c r="O25" s="15">
        <f t="shared" ca="1" si="2"/>
        <v>0</v>
      </c>
      <c r="P25" s="5">
        <f t="shared" ca="1" si="3"/>
        <v>-80</v>
      </c>
      <c r="Q25" s="15">
        <f t="shared" ca="1" si="4"/>
        <v>-317.60000000000002</v>
      </c>
    </row>
    <row r="26" spans="1:17" x14ac:dyDescent="0.25">
      <c r="A26" s="27" t="s">
        <v>1094</v>
      </c>
      <c r="B26" s="26" t="s">
        <v>898</v>
      </c>
      <c r="C26" s="17">
        <f t="shared" ca="1" si="5"/>
        <v>4.58</v>
      </c>
      <c r="D26" s="34">
        <v>16</v>
      </c>
      <c r="E26" s="35">
        <v>73.28</v>
      </c>
      <c r="F26" s="4">
        <f ca="1">SUMIF('JOURNAL STOCKS'!$A$8:$G$200,'ETAT DES STOCKS '!A26,'JOURNAL STOCKS'!$F$8:$F$200)</f>
        <v>0</v>
      </c>
      <c r="G26" s="4">
        <f ca="1">+SUMIF('JOURNAL STOCKS'!A27:$J$200,A26,'JOURNAL STOCKS'!I27:I219)</f>
        <v>0</v>
      </c>
      <c r="H26" s="4">
        <f ca="1">SUMIF('JOURNAL STOCKS'!$A$8:$G$200,'ETAT DES STOCKS '!A26,'JOURNAL STOCKS'!$G$8:$G$200)</f>
        <v>0</v>
      </c>
      <c r="I26" s="4">
        <f ca="1">+SUMIF('JOURNAL STOCKS'!$A$8:$J$200,A26,'JOURNAL STOCKS'!$J$8:$J$200)</f>
        <v>0</v>
      </c>
      <c r="J26" s="5">
        <f t="shared" ca="1" si="0"/>
        <v>16</v>
      </c>
      <c r="K26" s="5">
        <f ca="1">+H26*'BD ARTICLES'!F26</f>
        <v>0</v>
      </c>
      <c r="L26" s="5"/>
      <c r="M26" s="5">
        <f t="shared" ca="1" si="1"/>
        <v>73.28</v>
      </c>
      <c r="N26" s="6"/>
      <c r="O26" s="15">
        <f t="shared" ca="1" si="2"/>
        <v>0</v>
      </c>
      <c r="P26" s="5">
        <f t="shared" ca="1" si="3"/>
        <v>-16</v>
      </c>
      <c r="Q26" s="15">
        <f t="shared" ca="1" si="4"/>
        <v>-73.28</v>
      </c>
    </row>
    <row r="27" spans="1:17" x14ac:dyDescent="0.25">
      <c r="A27" s="27" t="s">
        <v>1095</v>
      </c>
      <c r="B27" s="26" t="s">
        <v>898</v>
      </c>
      <c r="C27" s="17">
        <f t="shared" ca="1" si="5"/>
        <v>5.2</v>
      </c>
      <c r="D27" s="34">
        <v>29</v>
      </c>
      <c r="E27" s="35">
        <v>150.80000000000001</v>
      </c>
      <c r="F27" s="4">
        <f ca="1">SUMIF('JOURNAL STOCKS'!$A$8:$G$200,'ETAT DES STOCKS '!A27,'JOURNAL STOCKS'!$F$8:$F$200)</f>
        <v>0</v>
      </c>
      <c r="G27" s="4">
        <f ca="1">+SUMIF('JOURNAL STOCKS'!A28:$J$200,A27,'JOURNAL STOCKS'!I28:I220)</f>
        <v>0</v>
      </c>
      <c r="H27" s="4">
        <f ca="1">SUMIF('JOURNAL STOCKS'!$A$8:$G$200,'ETAT DES STOCKS '!A27,'JOURNAL STOCKS'!$G$8:$G$200)</f>
        <v>0</v>
      </c>
      <c r="I27" s="4">
        <f ca="1">+SUMIF('JOURNAL STOCKS'!$A$8:$J$200,A27,'JOURNAL STOCKS'!$J$8:$J$200)</f>
        <v>0</v>
      </c>
      <c r="J27" s="5">
        <f t="shared" ca="1" si="0"/>
        <v>29</v>
      </c>
      <c r="K27" s="5">
        <f ca="1">+H27*'BD ARTICLES'!F27</f>
        <v>0</v>
      </c>
      <c r="L27" s="5"/>
      <c r="M27" s="5">
        <f t="shared" ca="1" si="1"/>
        <v>150.80000000000001</v>
      </c>
      <c r="N27" s="6"/>
      <c r="O27" s="15">
        <f t="shared" ca="1" si="2"/>
        <v>0</v>
      </c>
      <c r="P27" s="5">
        <f t="shared" ca="1" si="3"/>
        <v>-29</v>
      </c>
      <c r="Q27" s="15">
        <f t="shared" ca="1" si="4"/>
        <v>-150.80000000000001</v>
      </c>
    </row>
    <row r="28" spans="1:17" x14ac:dyDescent="0.25">
      <c r="A28" s="27" t="s">
        <v>1096</v>
      </c>
      <c r="B28" s="26" t="s">
        <v>898</v>
      </c>
      <c r="C28" s="17">
        <f t="shared" ca="1" si="5"/>
        <v>23</v>
      </c>
      <c r="D28" s="34">
        <v>18</v>
      </c>
      <c r="E28" s="35">
        <v>414</v>
      </c>
      <c r="F28" s="4">
        <f ca="1">SUMIF('JOURNAL STOCKS'!$A$8:$G$200,'ETAT DES STOCKS '!A28,'JOURNAL STOCKS'!$F$8:$F$200)</f>
        <v>0</v>
      </c>
      <c r="G28" s="4">
        <f ca="1">+SUMIF('JOURNAL STOCKS'!A29:$J$200,A28,'JOURNAL STOCKS'!I29:I221)</f>
        <v>0</v>
      </c>
      <c r="H28" s="4">
        <f ca="1">SUMIF('JOURNAL STOCKS'!$A$8:$G$200,'ETAT DES STOCKS '!A28,'JOURNAL STOCKS'!$G$8:$G$200)</f>
        <v>0</v>
      </c>
      <c r="I28" s="4">
        <f ca="1">+SUMIF('JOURNAL STOCKS'!$A$8:$J$200,A28,'JOURNAL STOCKS'!$J$8:$J$200)</f>
        <v>0</v>
      </c>
      <c r="J28" s="5">
        <f t="shared" ca="1" si="0"/>
        <v>18</v>
      </c>
      <c r="K28" s="5">
        <f ca="1">+H28*'BD ARTICLES'!F28</f>
        <v>0</v>
      </c>
      <c r="L28" s="5"/>
      <c r="M28" s="5">
        <f t="shared" ca="1" si="1"/>
        <v>414</v>
      </c>
      <c r="N28" s="6"/>
      <c r="O28" s="15">
        <f t="shared" ca="1" si="2"/>
        <v>0</v>
      </c>
      <c r="P28" s="5">
        <f t="shared" ca="1" si="3"/>
        <v>-18</v>
      </c>
      <c r="Q28" s="15">
        <f t="shared" ca="1" si="4"/>
        <v>-414</v>
      </c>
    </row>
    <row r="29" spans="1:17" x14ac:dyDescent="0.25">
      <c r="A29" s="27" t="s">
        <v>1097</v>
      </c>
      <c r="B29" s="26" t="s">
        <v>898</v>
      </c>
      <c r="C29" s="17">
        <f t="shared" ca="1" si="5"/>
        <v>3.45</v>
      </c>
      <c r="D29" s="34">
        <v>42</v>
      </c>
      <c r="E29" s="35">
        <v>144.9</v>
      </c>
      <c r="F29" s="4">
        <f ca="1">SUMIF('JOURNAL STOCKS'!$A$8:$G$200,'ETAT DES STOCKS '!A29,'JOURNAL STOCKS'!$F$8:$F$200)</f>
        <v>0</v>
      </c>
      <c r="G29" s="4">
        <f ca="1">+SUMIF('JOURNAL STOCKS'!A30:$J$200,A29,'JOURNAL STOCKS'!I30:I222)</f>
        <v>0</v>
      </c>
      <c r="H29" s="4">
        <f ca="1">SUMIF('JOURNAL STOCKS'!$A$8:$G$200,'ETAT DES STOCKS '!A29,'JOURNAL STOCKS'!$G$8:$G$200)</f>
        <v>0</v>
      </c>
      <c r="I29" s="4">
        <f ca="1">+SUMIF('JOURNAL STOCKS'!$A$8:$J$200,A29,'JOURNAL STOCKS'!$J$8:$J$200)</f>
        <v>0</v>
      </c>
      <c r="J29" s="5">
        <f t="shared" ca="1" si="0"/>
        <v>42</v>
      </c>
      <c r="K29" s="5">
        <f ca="1">+H29*'BD ARTICLES'!F29</f>
        <v>0</v>
      </c>
      <c r="L29" s="5"/>
      <c r="M29" s="5">
        <f t="shared" ca="1" si="1"/>
        <v>144.9</v>
      </c>
      <c r="N29" s="6"/>
      <c r="O29" s="15">
        <f t="shared" ca="1" si="2"/>
        <v>0</v>
      </c>
      <c r="P29" s="5">
        <f t="shared" ca="1" si="3"/>
        <v>-42</v>
      </c>
      <c r="Q29" s="15">
        <f t="shared" ca="1" si="4"/>
        <v>-144.9</v>
      </c>
    </row>
    <row r="30" spans="1:17" x14ac:dyDescent="0.25">
      <c r="A30" s="27" t="s">
        <v>1098</v>
      </c>
      <c r="B30" s="26" t="s">
        <v>898</v>
      </c>
      <c r="C30" s="17">
        <f t="shared" ca="1" si="5"/>
        <v>100</v>
      </c>
      <c r="D30" s="34">
        <v>1</v>
      </c>
      <c r="E30" s="35">
        <v>100</v>
      </c>
      <c r="F30" s="4">
        <f ca="1">SUMIF('JOURNAL STOCKS'!$A$8:$G$200,'ETAT DES STOCKS '!A30,'JOURNAL STOCKS'!$F$8:$F$200)</f>
        <v>0</v>
      </c>
      <c r="G30" s="4">
        <f ca="1">+SUMIF('JOURNAL STOCKS'!A31:$J$200,A30,'JOURNAL STOCKS'!I31:I223)</f>
        <v>0</v>
      </c>
      <c r="H30" s="4">
        <f ca="1">SUMIF('JOURNAL STOCKS'!$A$8:$G$200,'ETAT DES STOCKS '!A30,'JOURNAL STOCKS'!$G$8:$G$200)</f>
        <v>0</v>
      </c>
      <c r="I30" s="4">
        <f ca="1">+SUMIF('JOURNAL STOCKS'!$A$8:$J$200,A30,'JOURNAL STOCKS'!$J$8:$J$200)</f>
        <v>0</v>
      </c>
      <c r="J30" s="5">
        <f t="shared" ca="1" si="0"/>
        <v>1</v>
      </c>
      <c r="K30" s="5">
        <f ca="1">+H30*'BD ARTICLES'!F30</f>
        <v>0</v>
      </c>
      <c r="L30" s="5"/>
      <c r="M30" s="5">
        <f t="shared" ca="1" si="1"/>
        <v>100</v>
      </c>
      <c r="N30" s="6"/>
      <c r="O30" s="15">
        <f t="shared" ca="1" si="2"/>
        <v>0</v>
      </c>
      <c r="P30" s="5">
        <f t="shared" ca="1" si="3"/>
        <v>-1</v>
      </c>
      <c r="Q30" s="15">
        <f t="shared" ca="1" si="4"/>
        <v>-100</v>
      </c>
    </row>
    <row r="31" spans="1:17" x14ac:dyDescent="0.25">
      <c r="A31" s="27" t="s">
        <v>1099</v>
      </c>
      <c r="B31" s="26" t="s">
        <v>898</v>
      </c>
      <c r="C31" s="17">
        <f t="shared" ca="1" si="5"/>
        <v>90</v>
      </c>
      <c r="D31" s="34">
        <v>4</v>
      </c>
      <c r="E31" s="35">
        <v>360</v>
      </c>
      <c r="F31" s="4">
        <f ca="1">SUMIF('JOURNAL STOCKS'!$A$8:$G$200,'ETAT DES STOCKS '!A31,'JOURNAL STOCKS'!$F$8:$F$200)</f>
        <v>0</v>
      </c>
      <c r="G31" s="4">
        <f ca="1">+SUMIF('JOURNAL STOCKS'!A32:$J$200,A31,'JOURNAL STOCKS'!I32:I224)</f>
        <v>0</v>
      </c>
      <c r="H31" s="4">
        <f ca="1">SUMIF('JOURNAL STOCKS'!$A$8:$G$200,'ETAT DES STOCKS '!A31,'JOURNAL STOCKS'!$G$8:$G$200)</f>
        <v>0</v>
      </c>
      <c r="I31" s="4">
        <f ca="1">+SUMIF('JOURNAL STOCKS'!$A$8:$J$200,A31,'JOURNAL STOCKS'!$J$8:$J$200)</f>
        <v>0</v>
      </c>
      <c r="J31" s="5">
        <f t="shared" ca="1" si="0"/>
        <v>4</v>
      </c>
      <c r="K31" s="5">
        <f ca="1">+H31*'BD ARTICLES'!F31</f>
        <v>0</v>
      </c>
      <c r="L31" s="5"/>
      <c r="M31" s="5">
        <f t="shared" ca="1" si="1"/>
        <v>360</v>
      </c>
      <c r="N31" s="6"/>
      <c r="O31" s="15">
        <f t="shared" ca="1" si="2"/>
        <v>0</v>
      </c>
      <c r="P31" s="5">
        <f t="shared" ca="1" si="3"/>
        <v>-4</v>
      </c>
      <c r="Q31" s="15">
        <f t="shared" ca="1" si="4"/>
        <v>-360</v>
      </c>
    </row>
    <row r="32" spans="1:17" x14ac:dyDescent="0.25">
      <c r="A32" s="27" t="s">
        <v>1100</v>
      </c>
      <c r="B32" s="26" t="s">
        <v>898</v>
      </c>
      <c r="C32" s="17">
        <f t="shared" ca="1" si="5"/>
        <v>3</v>
      </c>
      <c r="D32" s="34">
        <v>11</v>
      </c>
      <c r="E32" s="35">
        <v>33</v>
      </c>
      <c r="F32" s="4">
        <f ca="1">SUMIF('JOURNAL STOCKS'!$A$8:$G$200,'ETAT DES STOCKS '!A32,'JOURNAL STOCKS'!$F$8:$F$200)</f>
        <v>0</v>
      </c>
      <c r="G32" s="4">
        <f ca="1">+SUMIF('JOURNAL STOCKS'!A33:$J$200,A32,'JOURNAL STOCKS'!I33:I225)</f>
        <v>0</v>
      </c>
      <c r="H32" s="4">
        <f ca="1">SUMIF('JOURNAL STOCKS'!$A$8:$G$200,'ETAT DES STOCKS '!A32,'JOURNAL STOCKS'!$G$8:$G$200)</f>
        <v>0</v>
      </c>
      <c r="I32" s="4">
        <f ca="1">+SUMIF('JOURNAL STOCKS'!$A$8:$J$200,A32,'JOURNAL STOCKS'!$J$8:$J$200)</f>
        <v>0</v>
      </c>
      <c r="J32" s="5">
        <f t="shared" ca="1" si="0"/>
        <v>11</v>
      </c>
      <c r="K32" s="5">
        <f ca="1">+H32*'BD ARTICLES'!F32</f>
        <v>0</v>
      </c>
      <c r="L32" s="5"/>
      <c r="M32" s="5">
        <f t="shared" ca="1" si="1"/>
        <v>33</v>
      </c>
      <c r="N32" s="6"/>
      <c r="O32" s="15">
        <f t="shared" ca="1" si="2"/>
        <v>0</v>
      </c>
      <c r="P32" s="5">
        <f t="shared" ca="1" si="3"/>
        <v>-11</v>
      </c>
      <c r="Q32" s="15">
        <f t="shared" ca="1" si="4"/>
        <v>-33</v>
      </c>
    </row>
    <row r="33" spans="1:17" x14ac:dyDescent="0.25">
      <c r="A33" s="27" t="s">
        <v>1101</v>
      </c>
      <c r="B33" s="26" t="s">
        <v>898</v>
      </c>
      <c r="C33" s="17">
        <f t="shared" ca="1" si="5"/>
        <v>4.3</v>
      </c>
      <c r="D33" s="34">
        <v>9</v>
      </c>
      <c r="E33" s="35">
        <v>38.699999999999996</v>
      </c>
      <c r="F33" s="4">
        <f ca="1">SUMIF('JOURNAL STOCKS'!$A$8:$G$200,'ETAT DES STOCKS '!A33,'JOURNAL STOCKS'!$F$8:$F$200)</f>
        <v>0</v>
      </c>
      <c r="G33" s="4">
        <f ca="1">+SUMIF('JOURNAL STOCKS'!A34:$J$200,A33,'JOURNAL STOCKS'!I34:I226)</f>
        <v>0</v>
      </c>
      <c r="H33" s="4">
        <f ca="1">SUMIF('JOURNAL STOCKS'!$A$8:$G$200,'ETAT DES STOCKS '!A33,'JOURNAL STOCKS'!$G$8:$G$200)</f>
        <v>0</v>
      </c>
      <c r="I33" s="4">
        <f ca="1">+SUMIF('JOURNAL STOCKS'!$A$8:$J$200,A33,'JOURNAL STOCKS'!$J$8:$J$200)</f>
        <v>0</v>
      </c>
      <c r="J33" s="5">
        <f t="shared" ca="1" si="0"/>
        <v>9</v>
      </c>
      <c r="K33" s="5">
        <f ca="1">+H33*'BD ARTICLES'!F33</f>
        <v>0</v>
      </c>
      <c r="L33" s="5"/>
      <c r="M33" s="5">
        <f t="shared" ca="1" si="1"/>
        <v>38.699999999999996</v>
      </c>
      <c r="N33" s="6"/>
      <c r="O33" s="15">
        <f t="shared" ca="1" si="2"/>
        <v>0</v>
      </c>
      <c r="P33" s="5">
        <f t="shared" ca="1" si="3"/>
        <v>-9</v>
      </c>
      <c r="Q33" s="15">
        <f t="shared" ca="1" si="4"/>
        <v>-38.699999999999996</v>
      </c>
    </row>
    <row r="34" spans="1:17" x14ac:dyDescent="0.25">
      <c r="A34" s="27" t="s">
        <v>1102</v>
      </c>
      <c r="B34" s="26" t="s">
        <v>898</v>
      </c>
      <c r="C34" s="17">
        <f t="shared" ca="1" si="5"/>
        <v>0</v>
      </c>
      <c r="D34" s="34">
        <v>0</v>
      </c>
      <c r="E34" s="35">
        <v>0</v>
      </c>
      <c r="F34" s="4">
        <f ca="1">SUMIF('JOURNAL STOCKS'!$A$8:$G$200,'ETAT DES STOCKS '!A34,'JOURNAL STOCKS'!$F$8:$F$200)</f>
        <v>0</v>
      </c>
      <c r="G34" s="4">
        <f ca="1">+SUMIF('JOURNAL STOCKS'!A35:$J$200,A34,'JOURNAL STOCKS'!I35:I227)</f>
        <v>0</v>
      </c>
      <c r="H34" s="4">
        <f ca="1">SUMIF('JOURNAL STOCKS'!$A$8:$G$200,'ETAT DES STOCKS '!A34,'JOURNAL STOCKS'!$G$8:$G$200)</f>
        <v>0</v>
      </c>
      <c r="I34" s="4">
        <f ca="1">+SUMIF('JOURNAL STOCKS'!$A$8:$J$200,A34,'JOURNAL STOCKS'!$J$8:$J$200)</f>
        <v>0</v>
      </c>
      <c r="J34" s="5">
        <f t="shared" ca="1" si="0"/>
        <v>0</v>
      </c>
      <c r="K34" s="5">
        <f ca="1">+H34*'BD ARTICLES'!F34</f>
        <v>0</v>
      </c>
      <c r="L34" s="5"/>
      <c r="M34" s="5">
        <f t="shared" ca="1" si="1"/>
        <v>0</v>
      </c>
      <c r="N34" s="6"/>
      <c r="O34" s="15">
        <f t="shared" ca="1" si="2"/>
        <v>0</v>
      </c>
      <c r="P34" s="5">
        <f t="shared" ca="1" si="3"/>
        <v>0</v>
      </c>
      <c r="Q34" s="15">
        <f t="shared" ca="1" si="4"/>
        <v>0</v>
      </c>
    </row>
    <row r="35" spans="1:17" x14ac:dyDescent="0.25">
      <c r="A35" s="27" t="s">
        <v>1103</v>
      </c>
      <c r="B35" s="26" t="s">
        <v>898</v>
      </c>
      <c r="C35" s="17">
        <f t="shared" ca="1" si="5"/>
        <v>9</v>
      </c>
      <c r="D35" s="34">
        <v>17</v>
      </c>
      <c r="E35" s="35">
        <v>153</v>
      </c>
      <c r="F35" s="4">
        <f ca="1">SUMIF('JOURNAL STOCKS'!$A$8:$G$200,'ETAT DES STOCKS '!A35,'JOURNAL STOCKS'!$F$8:$F$200)</f>
        <v>0</v>
      </c>
      <c r="G35" s="4">
        <f ca="1">+SUMIF('JOURNAL STOCKS'!A36:$J$200,A35,'JOURNAL STOCKS'!I36:I228)</f>
        <v>0</v>
      </c>
      <c r="H35" s="4">
        <f ca="1">SUMIF('JOURNAL STOCKS'!$A$8:$G$200,'ETAT DES STOCKS '!A35,'JOURNAL STOCKS'!$G$8:$G$200)</f>
        <v>0</v>
      </c>
      <c r="I35" s="4">
        <f ca="1">+SUMIF('JOURNAL STOCKS'!$A$8:$J$200,A35,'JOURNAL STOCKS'!$J$8:$J$200)</f>
        <v>0</v>
      </c>
      <c r="J35" s="5">
        <f t="shared" ca="1" si="0"/>
        <v>17</v>
      </c>
      <c r="K35" s="5">
        <f ca="1">+H35*'BD ARTICLES'!F35</f>
        <v>0</v>
      </c>
      <c r="L35" s="5"/>
      <c r="M35" s="5">
        <f t="shared" ca="1" si="1"/>
        <v>153</v>
      </c>
      <c r="N35" s="6"/>
      <c r="O35" s="15">
        <f t="shared" ca="1" si="2"/>
        <v>0</v>
      </c>
      <c r="P35" s="5">
        <f t="shared" ca="1" si="3"/>
        <v>-17</v>
      </c>
      <c r="Q35" s="15">
        <f t="shared" ca="1" si="4"/>
        <v>-153</v>
      </c>
    </row>
    <row r="36" spans="1:17" x14ac:dyDescent="0.25">
      <c r="A36" s="27" t="s">
        <v>1104</v>
      </c>
      <c r="B36" s="26" t="s">
        <v>898</v>
      </c>
      <c r="C36" s="17">
        <f t="shared" ca="1" si="5"/>
        <v>0</v>
      </c>
      <c r="D36" s="34">
        <v>0</v>
      </c>
      <c r="E36" s="35">
        <v>0</v>
      </c>
      <c r="F36" s="4">
        <f ca="1">SUMIF('JOURNAL STOCKS'!$A$8:$G$200,'ETAT DES STOCKS '!A36,'JOURNAL STOCKS'!$F$8:$F$200)</f>
        <v>0</v>
      </c>
      <c r="G36" s="4">
        <f ca="1">+SUMIF('JOURNAL STOCKS'!A37:$J$200,A36,'JOURNAL STOCKS'!I37:I229)</f>
        <v>0</v>
      </c>
      <c r="H36" s="4">
        <f ca="1">SUMIF('JOURNAL STOCKS'!$A$8:$G$200,'ETAT DES STOCKS '!A36,'JOURNAL STOCKS'!$G$8:$G$200)</f>
        <v>0</v>
      </c>
      <c r="I36" s="4">
        <f ca="1">+SUMIF('JOURNAL STOCKS'!$A$8:$J$200,A36,'JOURNAL STOCKS'!$J$8:$J$200)</f>
        <v>0</v>
      </c>
      <c r="J36" s="5">
        <f t="shared" ca="1" si="0"/>
        <v>0</v>
      </c>
      <c r="K36" s="5">
        <f ca="1">+H36*'BD ARTICLES'!F36</f>
        <v>0</v>
      </c>
      <c r="L36" s="5"/>
      <c r="M36" s="5">
        <f t="shared" ca="1" si="1"/>
        <v>0</v>
      </c>
      <c r="N36" s="6"/>
      <c r="O36" s="15">
        <f t="shared" ca="1" si="2"/>
        <v>0</v>
      </c>
      <c r="P36" s="5">
        <f t="shared" ca="1" si="3"/>
        <v>0</v>
      </c>
      <c r="Q36" s="15">
        <f t="shared" ca="1" si="4"/>
        <v>0</v>
      </c>
    </row>
    <row r="37" spans="1:17" x14ac:dyDescent="0.25">
      <c r="A37" s="27" t="s">
        <v>1105</v>
      </c>
      <c r="B37" s="26" t="s">
        <v>898</v>
      </c>
      <c r="C37" s="17">
        <f t="shared" ca="1" si="5"/>
        <v>0.56000000000000005</v>
      </c>
      <c r="D37" s="34">
        <v>100</v>
      </c>
      <c r="E37" s="35">
        <v>56.000000000000007</v>
      </c>
      <c r="F37" s="4">
        <f ca="1">SUMIF('JOURNAL STOCKS'!$A$8:$G$200,'ETAT DES STOCKS '!A37,'JOURNAL STOCKS'!$F$8:$F$200)</f>
        <v>0</v>
      </c>
      <c r="G37" s="4">
        <f ca="1">+SUMIF('JOURNAL STOCKS'!A38:$J$200,A37,'JOURNAL STOCKS'!I38:I230)</f>
        <v>0</v>
      </c>
      <c r="H37" s="4">
        <f ca="1">SUMIF('JOURNAL STOCKS'!$A$8:$G$200,'ETAT DES STOCKS '!A37,'JOURNAL STOCKS'!$G$8:$G$200)</f>
        <v>0</v>
      </c>
      <c r="I37" s="4">
        <f ca="1">+SUMIF('JOURNAL STOCKS'!$A$8:$J$200,A37,'JOURNAL STOCKS'!$J$8:$J$200)</f>
        <v>0</v>
      </c>
      <c r="J37" s="5">
        <f t="shared" ca="1" si="0"/>
        <v>100</v>
      </c>
      <c r="K37" s="5">
        <f ca="1">+H37*'BD ARTICLES'!F37</f>
        <v>0</v>
      </c>
      <c r="L37" s="5"/>
      <c r="M37" s="5">
        <f t="shared" ca="1" si="1"/>
        <v>56.000000000000007</v>
      </c>
      <c r="N37" s="6"/>
      <c r="O37" s="15">
        <f t="shared" ca="1" si="2"/>
        <v>0</v>
      </c>
      <c r="P37" s="5">
        <f t="shared" ca="1" si="3"/>
        <v>-100</v>
      </c>
      <c r="Q37" s="15">
        <f t="shared" ca="1" si="4"/>
        <v>-56.000000000000007</v>
      </c>
    </row>
    <row r="38" spans="1:17" x14ac:dyDescent="0.25">
      <c r="A38" s="27" t="s">
        <v>1106</v>
      </c>
      <c r="B38" s="26" t="s">
        <v>898</v>
      </c>
      <c r="C38" s="17">
        <f t="shared" ca="1" si="5"/>
        <v>0</v>
      </c>
      <c r="D38" s="34">
        <v>0</v>
      </c>
      <c r="E38" s="35">
        <v>0</v>
      </c>
      <c r="F38" s="4">
        <f ca="1">SUMIF('JOURNAL STOCKS'!$A$8:$G$200,'ETAT DES STOCKS '!A38,'JOURNAL STOCKS'!$F$8:$F$200)</f>
        <v>0</v>
      </c>
      <c r="G38" s="4">
        <f ca="1">+SUMIF('JOURNAL STOCKS'!A39:$J$200,A38,'JOURNAL STOCKS'!I39:I231)</f>
        <v>0</v>
      </c>
      <c r="H38" s="4">
        <f ca="1">SUMIF('JOURNAL STOCKS'!$A$8:$G$200,'ETAT DES STOCKS '!A38,'JOURNAL STOCKS'!$G$8:$G$200)</f>
        <v>0</v>
      </c>
      <c r="I38" s="4">
        <f ca="1">+SUMIF('JOURNAL STOCKS'!$A$8:$J$200,A38,'JOURNAL STOCKS'!$J$8:$J$200)</f>
        <v>0</v>
      </c>
      <c r="J38" s="5">
        <f t="shared" ca="1" si="0"/>
        <v>0</v>
      </c>
      <c r="K38" s="5">
        <f ca="1">+H38*'BD ARTICLES'!F38</f>
        <v>0</v>
      </c>
      <c r="L38" s="5"/>
      <c r="M38" s="5">
        <f t="shared" ca="1" si="1"/>
        <v>0</v>
      </c>
      <c r="N38" s="6"/>
      <c r="O38" s="15">
        <f t="shared" ca="1" si="2"/>
        <v>0</v>
      </c>
      <c r="P38" s="5">
        <f t="shared" ca="1" si="3"/>
        <v>0</v>
      </c>
      <c r="Q38" s="15">
        <f t="shared" ca="1" si="4"/>
        <v>0</v>
      </c>
    </row>
    <row r="39" spans="1:17" x14ac:dyDescent="0.25">
      <c r="A39" s="27" t="s">
        <v>1107</v>
      </c>
      <c r="B39" s="26" t="s">
        <v>898</v>
      </c>
      <c r="C39" s="17">
        <f t="shared" ca="1" si="5"/>
        <v>0.45</v>
      </c>
      <c r="D39" s="34">
        <v>244</v>
      </c>
      <c r="E39" s="35">
        <v>109.8</v>
      </c>
      <c r="F39" s="4">
        <f ca="1">SUMIF('JOURNAL STOCKS'!$A$8:$G$200,'ETAT DES STOCKS '!A39,'JOURNAL STOCKS'!$F$8:$F$200)</f>
        <v>0</v>
      </c>
      <c r="G39" s="4">
        <f ca="1">+SUMIF('JOURNAL STOCKS'!A40:$J$200,A39,'JOURNAL STOCKS'!I40:I232)</f>
        <v>0</v>
      </c>
      <c r="H39" s="4">
        <f ca="1">SUMIF('JOURNAL STOCKS'!$A$8:$G$200,'ETAT DES STOCKS '!A39,'JOURNAL STOCKS'!$G$8:$G$200)</f>
        <v>0</v>
      </c>
      <c r="I39" s="4">
        <f ca="1">+SUMIF('JOURNAL STOCKS'!$A$8:$J$200,A39,'JOURNAL STOCKS'!$J$8:$J$200)</f>
        <v>0</v>
      </c>
      <c r="J39" s="5">
        <f t="shared" ref="J39:J70" ca="1" si="6">+D39+F39-H39</f>
        <v>244</v>
      </c>
      <c r="K39" s="5">
        <f ca="1">+H39*'BD ARTICLES'!F39</f>
        <v>0</v>
      </c>
      <c r="L39" s="5"/>
      <c r="M39" s="5">
        <f t="shared" ref="M39:M70" ca="1" si="7">+C39*J39</f>
        <v>109.8</v>
      </c>
      <c r="N39" s="6"/>
      <c r="O39" s="15">
        <f t="shared" ref="O39:O70" ca="1" si="8">+C39*N39</f>
        <v>0</v>
      </c>
      <c r="P39" s="5">
        <f t="shared" ref="P39:P70" ca="1" si="9">+N39-J39</f>
        <v>-244</v>
      </c>
      <c r="Q39" s="15">
        <f t="shared" ref="Q39:Q70" ca="1" si="10">+C39*P39</f>
        <v>-109.8</v>
      </c>
    </row>
    <row r="40" spans="1:17" x14ac:dyDescent="0.25">
      <c r="A40" s="27" t="s">
        <v>1108</v>
      </c>
      <c r="B40" s="26" t="s">
        <v>898</v>
      </c>
      <c r="C40" s="17">
        <f t="shared" ca="1" si="5"/>
        <v>0.45</v>
      </c>
      <c r="D40" s="34">
        <v>400</v>
      </c>
      <c r="E40" s="35">
        <v>180</v>
      </c>
      <c r="F40" s="4">
        <f ca="1">SUMIF('JOURNAL STOCKS'!$A$8:$G$200,'ETAT DES STOCKS '!A40,'JOURNAL STOCKS'!$F$8:$F$200)</f>
        <v>0</v>
      </c>
      <c r="G40" s="4">
        <f ca="1">+SUMIF('JOURNAL STOCKS'!A41:$J$200,A40,'JOURNAL STOCKS'!I41:I233)</f>
        <v>0</v>
      </c>
      <c r="H40" s="4">
        <f ca="1">SUMIF('JOURNAL STOCKS'!$A$8:$G$200,'ETAT DES STOCKS '!A40,'JOURNAL STOCKS'!$G$8:$G$200)</f>
        <v>0</v>
      </c>
      <c r="I40" s="4">
        <f ca="1">+SUMIF('JOURNAL STOCKS'!$A$8:$J$200,A40,'JOURNAL STOCKS'!$J$8:$J$200)</f>
        <v>0</v>
      </c>
      <c r="J40" s="5">
        <f t="shared" ca="1" si="6"/>
        <v>400</v>
      </c>
      <c r="K40" s="5">
        <f ca="1">+H40*'BD ARTICLES'!F40</f>
        <v>0</v>
      </c>
      <c r="L40" s="5"/>
      <c r="M40" s="5">
        <f t="shared" ca="1" si="7"/>
        <v>180</v>
      </c>
      <c r="N40" s="6"/>
      <c r="O40" s="15">
        <f t="shared" ca="1" si="8"/>
        <v>0</v>
      </c>
      <c r="P40" s="5">
        <f t="shared" ca="1" si="9"/>
        <v>-400</v>
      </c>
      <c r="Q40" s="15">
        <f t="shared" ca="1" si="10"/>
        <v>-180</v>
      </c>
    </row>
    <row r="41" spans="1:17" x14ac:dyDescent="0.25">
      <c r="A41" s="27" t="s">
        <v>1109</v>
      </c>
      <c r="B41" s="26" t="s">
        <v>898</v>
      </c>
      <c r="C41" s="17">
        <f t="shared" ca="1" si="5"/>
        <v>0</v>
      </c>
      <c r="D41" s="34">
        <v>0</v>
      </c>
      <c r="E41" s="35">
        <v>0</v>
      </c>
      <c r="F41" s="4">
        <f ca="1">SUMIF('JOURNAL STOCKS'!$A$8:$G$200,'ETAT DES STOCKS '!A41,'JOURNAL STOCKS'!$F$8:$F$200)</f>
        <v>0</v>
      </c>
      <c r="G41" s="4">
        <f ca="1">+SUMIF('JOURNAL STOCKS'!A42:$J$200,A41,'JOURNAL STOCKS'!I42:I234)</f>
        <v>0</v>
      </c>
      <c r="H41" s="4">
        <f ca="1">SUMIF('JOURNAL STOCKS'!$A$8:$G$200,'ETAT DES STOCKS '!A41,'JOURNAL STOCKS'!$G$8:$G$200)</f>
        <v>0</v>
      </c>
      <c r="I41" s="4">
        <f ca="1">+SUMIF('JOURNAL STOCKS'!$A$8:$J$200,A41,'JOURNAL STOCKS'!$J$8:$J$200)</f>
        <v>0</v>
      </c>
      <c r="J41" s="5">
        <f t="shared" ca="1" si="6"/>
        <v>0</v>
      </c>
      <c r="K41" s="5">
        <f ca="1">+H41*'BD ARTICLES'!F41</f>
        <v>0</v>
      </c>
      <c r="L41" s="5"/>
      <c r="M41" s="5">
        <f t="shared" ca="1" si="7"/>
        <v>0</v>
      </c>
      <c r="N41" s="6"/>
      <c r="O41" s="15">
        <f t="shared" ca="1" si="8"/>
        <v>0</v>
      </c>
      <c r="P41" s="5">
        <f t="shared" ca="1" si="9"/>
        <v>0</v>
      </c>
      <c r="Q41" s="15">
        <f t="shared" ca="1" si="10"/>
        <v>0</v>
      </c>
    </row>
    <row r="42" spans="1:17" x14ac:dyDescent="0.25">
      <c r="A42" s="27" t="s">
        <v>1110</v>
      </c>
      <c r="B42" s="26" t="s">
        <v>898</v>
      </c>
      <c r="C42" s="17">
        <f t="shared" ca="1" si="5"/>
        <v>35</v>
      </c>
      <c r="D42" s="34">
        <v>4</v>
      </c>
      <c r="E42" s="35">
        <v>140</v>
      </c>
      <c r="F42" s="4">
        <f ca="1">SUMIF('JOURNAL STOCKS'!$A$8:$G$200,'ETAT DES STOCKS '!A42,'JOURNAL STOCKS'!$F$8:$F$200)</f>
        <v>0</v>
      </c>
      <c r="G42" s="4">
        <f ca="1">+SUMIF('JOURNAL STOCKS'!A43:$J$200,A42,'JOURNAL STOCKS'!I43:I235)</f>
        <v>0</v>
      </c>
      <c r="H42" s="4">
        <f ca="1">SUMIF('JOURNAL STOCKS'!$A$8:$G$200,'ETAT DES STOCKS '!A42,'JOURNAL STOCKS'!$G$8:$G$200)</f>
        <v>0</v>
      </c>
      <c r="I42" s="4">
        <f ca="1">+SUMIF('JOURNAL STOCKS'!$A$8:$J$200,A42,'JOURNAL STOCKS'!$J$8:$J$200)</f>
        <v>0</v>
      </c>
      <c r="J42" s="5">
        <f t="shared" ca="1" si="6"/>
        <v>4</v>
      </c>
      <c r="K42" s="5">
        <f ca="1">+H42*'BD ARTICLES'!F42</f>
        <v>0</v>
      </c>
      <c r="L42" s="5"/>
      <c r="M42" s="5">
        <f t="shared" ca="1" si="7"/>
        <v>140</v>
      </c>
      <c r="N42" s="6"/>
      <c r="O42" s="15">
        <f t="shared" ca="1" si="8"/>
        <v>0</v>
      </c>
      <c r="P42" s="5">
        <f t="shared" ca="1" si="9"/>
        <v>-4</v>
      </c>
      <c r="Q42" s="15">
        <f t="shared" ca="1" si="10"/>
        <v>-140</v>
      </c>
    </row>
    <row r="43" spans="1:17" x14ac:dyDescent="0.25">
      <c r="A43" s="27" t="s">
        <v>1111</v>
      </c>
      <c r="B43" s="26" t="s">
        <v>898</v>
      </c>
      <c r="C43" s="17">
        <f t="shared" ca="1" si="5"/>
        <v>45</v>
      </c>
      <c r="D43" s="34">
        <v>4</v>
      </c>
      <c r="E43" s="35">
        <v>180</v>
      </c>
      <c r="F43" s="4">
        <f ca="1">SUMIF('JOURNAL STOCKS'!$A$8:$G$200,'ETAT DES STOCKS '!A43,'JOURNAL STOCKS'!$F$8:$F$200)</f>
        <v>0</v>
      </c>
      <c r="G43" s="4">
        <f ca="1">+SUMIF('JOURNAL STOCKS'!A44:$J$200,A43,'JOURNAL STOCKS'!I44:I236)</f>
        <v>0</v>
      </c>
      <c r="H43" s="4">
        <f ca="1">SUMIF('JOURNAL STOCKS'!$A$8:$G$200,'ETAT DES STOCKS '!A43,'JOURNAL STOCKS'!$G$8:$G$200)</f>
        <v>0</v>
      </c>
      <c r="I43" s="4">
        <f ca="1">+SUMIF('JOURNAL STOCKS'!$A$8:$J$200,A43,'JOURNAL STOCKS'!$J$8:$J$200)</f>
        <v>0</v>
      </c>
      <c r="J43" s="5">
        <f t="shared" ca="1" si="6"/>
        <v>4</v>
      </c>
      <c r="K43" s="5">
        <f ca="1">+H43*'BD ARTICLES'!F43</f>
        <v>0</v>
      </c>
      <c r="L43" s="5"/>
      <c r="M43" s="5">
        <f t="shared" ca="1" si="7"/>
        <v>180</v>
      </c>
      <c r="N43" s="6"/>
      <c r="O43" s="15">
        <f t="shared" ca="1" si="8"/>
        <v>0</v>
      </c>
      <c r="P43" s="5">
        <f t="shared" ca="1" si="9"/>
        <v>-4</v>
      </c>
      <c r="Q43" s="15">
        <f t="shared" ca="1" si="10"/>
        <v>-180</v>
      </c>
    </row>
    <row r="44" spans="1:17" x14ac:dyDescent="0.25">
      <c r="A44" s="27" t="s">
        <v>1112</v>
      </c>
      <c r="B44" s="26" t="s">
        <v>898</v>
      </c>
      <c r="C44" s="17">
        <f t="shared" ca="1" si="5"/>
        <v>305</v>
      </c>
      <c r="D44" s="34">
        <v>8</v>
      </c>
      <c r="E44" s="35">
        <v>2440</v>
      </c>
      <c r="F44" s="4">
        <f ca="1">SUMIF('JOURNAL STOCKS'!$A$8:$G$200,'ETAT DES STOCKS '!A44,'JOURNAL STOCKS'!$F$8:$F$200)</f>
        <v>0</v>
      </c>
      <c r="G44" s="4">
        <f ca="1">+SUMIF('JOURNAL STOCKS'!A45:$J$200,A44,'JOURNAL STOCKS'!I45:I237)</f>
        <v>0</v>
      </c>
      <c r="H44" s="4">
        <f ca="1">SUMIF('JOURNAL STOCKS'!$A$8:$G$200,'ETAT DES STOCKS '!A44,'JOURNAL STOCKS'!$G$8:$G$200)</f>
        <v>0</v>
      </c>
      <c r="I44" s="4">
        <f ca="1">+SUMIF('JOURNAL STOCKS'!$A$8:$J$200,A44,'JOURNAL STOCKS'!$J$8:$J$200)</f>
        <v>0</v>
      </c>
      <c r="J44" s="5">
        <f t="shared" ca="1" si="6"/>
        <v>8</v>
      </c>
      <c r="K44" s="5">
        <f ca="1">+H44*'BD ARTICLES'!F44</f>
        <v>0</v>
      </c>
      <c r="L44" s="5"/>
      <c r="M44" s="5">
        <f t="shared" ca="1" si="7"/>
        <v>2440</v>
      </c>
      <c r="N44" s="6"/>
      <c r="O44" s="15">
        <f t="shared" ca="1" si="8"/>
        <v>0</v>
      </c>
      <c r="P44" s="5">
        <f t="shared" ca="1" si="9"/>
        <v>-8</v>
      </c>
      <c r="Q44" s="15">
        <f t="shared" ca="1" si="10"/>
        <v>-2440</v>
      </c>
    </row>
    <row r="45" spans="1:17" x14ac:dyDescent="0.25">
      <c r="A45" s="27" t="s">
        <v>1113</v>
      </c>
      <c r="B45" s="26" t="s">
        <v>898</v>
      </c>
      <c r="C45" s="17">
        <f t="shared" ca="1" si="5"/>
        <v>14.4</v>
      </c>
      <c r="D45" s="34">
        <v>10</v>
      </c>
      <c r="E45" s="35">
        <v>144</v>
      </c>
      <c r="F45" s="4">
        <f ca="1">SUMIF('JOURNAL STOCKS'!$A$8:$G$200,'ETAT DES STOCKS '!A45,'JOURNAL STOCKS'!$F$8:$F$200)</f>
        <v>0</v>
      </c>
      <c r="G45" s="4">
        <f ca="1">+SUMIF('JOURNAL STOCKS'!A46:$J$200,A45,'JOURNAL STOCKS'!I46:I238)</f>
        <v>0</v>
      </c>
      <c r="H45" s="4">
        <f ca="1">SUMIF('JOURNAL STOCKS'!$A$8:$G$200,'ETAT DES STOCKS '!A45,'JOURNAL STOCKS'!$G$8:$G$200)</f>
        <v>0</v>
      </c>
      <c r="I45" s="4">
        <f ca="1">+SUMIF('JOURNAL STOCKS'!$A$8:$J$200,A45,'JOURNAL STOCKS'!$J$8:$J$200)</f>
        <v>0</v>
      </c>
      <c r="J45" s="5">
        <f t="shared" ca="1" si="6"/>
        <v>10</v>
      </c>
      <c r="K45" s="5">
        <f ca="1">+H45*'BD ARTICLES'!F45</f>
        <v>0</v>
      </c>
      <c r="L45" s="5"/>
      <c r="M45" s="5">
        <f t="shared" ca="1" si="7"/>
        <v>144</v>
      </c>
      <c r="N45" s="6"/>
      <c r="O45" s="15">
        <f t="shared" ca="1" si="8"/>
        <v>0</v>
      </c>
      <c r="P45" s="5">
        <f t="shared" ca="1" si="9"/>
        <v>-10</v>
      </c>
      <c r="Q45" s="15">
        <f t="shared" ca="1" si="10"/>
        <v>-144</v>
      </c>
    </row>
    <row r="46" spans="1:17" x14ac:dyDescent="0.25">
      <c r="A46" s="27" t="s">
        <v>1114</v>
      </c>
      <c r="B46" s="26" t="s">
        <v>898</v>
      </c>
      <c r="C46" s="17">
        <f t="shared" ca="1" si="5"/>
        <v>2.5</v>
      </c>
      <c r="D46" s="34">
        <v>34</v>
      </c>
      <c r="E46" s="35">
        <v>85</v>
      </c>
      <c r="F46" s="4">
        <f ca="1">SUMIF('JOURNAL STOCKS'!$A$8:$G$200,'ETAT DES STOCKS '!A46,'JOURNAL STOCKS'!$F$8:$F$200)</f>
        <v>0</v>
      </c>
      <c r="G46" s="4">
        <f ca="1">+SUMIF('JOURNAL STOCKS'!A47:$J$200,A46,'JOURNAL STOCKS'!I47:I239)</f>
        <v>0</v>
      </c>
      <c r="H46" s="4">
        <f ca="1">SUMIF('JOURNAL STOCKS'!$A$8:$G$200,'ETAT DES STOCKS '!A46,'JOURNAL STOCKS'!$G$8:$G$200)</f>
        <v>0</v>
      </c>
      <c r="I46" s="4">
        <f ca="1">+SUMIF('JOURNAL STOCKS'!$A$8:$J$200,A46,'JOURNAL STOCKS'!$J$8:$J$200)</f>
        <v>0</v>
      </c>
      <c r="J46" s="5">
        <f t="shared" ca="1" si="6"/>
        <v>34</v>
      </c>
      <c r="K46" s="5">
        <f ca="1">+H46*'BD ARTICLES'!F46</f>
        <v>0</v>
      </c>
      <c r="L46" s="5"/>
      <c r="M46" s="5">
        <f t="shared" ca="1" si="7"/>
        <v>85</v>
      </c>
      <c r="N46" s="6"/>
      <c r="O46" s="15">
        <f t="shared" ca="1" si="8"/>
        <v>0</v>
      </c>
      <c r="P46" s="5">
        <f t="shared" ca="1" si="9"/>
        <v>-34</v>
      </c>
      <c r="Q46" s="15">
        <f t="shared" ca="1" si="10"/>
        <v>-85</v>
      </c>
    </row>
    <row r="47" spans="1:17" x14ac:dyDescent="0.25">
      <c r="A47" s="27" t="s">
        <v>1115</v>
      </c>
      <c r="B47" s="26" t="s">
        <v>898</v>
      </c>
      <c r="C47" s="17">
        <f t="shared" ca="1" si="5"/>
        <v>0</v>
      </c>
      <c r="D47" s="34">
        <v>0</v>
      </c>
      <c r="E47" s="35">
        <v>0</v>
      </c>
      <c r="F47" s="4">
        <f ca="1">SUMIF('JOURNAL STOCKS'!$A$8:$G$200,'ETAT DES STOCKS '!A47,'JOURNAL STOCKS'!$F$8:$F$200)</f>
        <v>0</v>
      </c>
      <c r="G47" s="4">
        <f ca="1">+SUMIF('JOURNAL STOCKS'!A48:$J$200,A47,'JOURNAL STOCKS'!I48:I240)</f>
        <v>0</v>
      </c>
      <c r="H47" s="4">
        <f ca="1">SUMIF('JOURNAL STOCKS'!$A$8:$G$200,'ETAT DES STOCKS '!A47,'JOURNAL STOCKS'!$G$8:$G$200)</f>
        <v>0</v>
      </c>
      <c r="I47" s="4">
        <f ca="1">+SUMIF('JOURNAL STOCKS'!$A$8:$J$200,A47,'JOURNAL STOCKS'!$J$8:$J$200)</f>
        <v>0</v>
      </c>
      <c r="J47" s="5">
        <f t="shared" ca="1" si="6"/>
        <v>0</v>
      </c>
      <c r="K47" s="5">
        <f ca="1">+H47*'BD ARTICLES'!F47</f>
        <v>0</v>
      </c>
      <c r="L47" s="5"/>
      <c r="M47" s="5">
        <f t="shared" ca="1" si="7"/>
        <v>0</v>
      </c>
      <c r="N47" s="6"/>
      <c r="O47" s="15">
        <f t="shared" ca="1" si="8"/>
        <v>0</v>
      </c>
      <c r="P47" s="5">
        <f t="shared" ca="1" si="9"/>
        <v>0</v>
      </c>
      <c r="Q47" s="15">
        <f t="shared" ca="1" si="10"/>
        <v>0</v>
      </c>
    </row>
    <row r="48" spans="1:17" x14ac:dyDescent="0.25">
      <c r="A48" s="27" t="s">
        <v>1116</v>
      </c>
      <c r="B48" s="26" t="s">
        <v>898</v>
      </c>
      <c r="C48" s="17">
        <f t="shared" ca="1" si="5"/>
        <v>0</v>
      </c>
      <c r="D48" s="34">
        <v>0</v>
      </c>
      <c r="E48" s="35">
        <v>0</v>
      </c>
      <c r="F48" s="4">
        <f ca="1">SUMIF('JOURNAL STOCKS'!$A$8:$G$200,'ETAT DES STOCKS '!A48,'JOURNAL STOCKS'!$F$8:$F$200)</f>
        <v>0</v>
      </c>
      <c r="G48" s="4">
        <f ca="1">+SUMIF('JOURNAL STOCKS'!A49:$J$200,A48,'JOURNAL STOCKS'!I49:I241)</f>
        <v>0</v>
      </c>
      <c r="H48" s="4">
        <f ca="1">SUMIF('JOURNAL STOCKS'!$A$8:$G$200,'ETAT DES STOCKS '!A48,'JOURNAL STOCKS'!$G$8:$G$200)</f>
        <v>0</v>
      </c>
      <c r="I48" s="4">
        <f ca="1">+SUMIF('JOURNAL STOCKS'!$A$8:$J$200,A48,'JOURNAL STOCKS'!$J$8:$J$200)</f>
        <v>0</v>
      </c>
      <c r="J48" s="5">
        <f t="shared" ca="1" si="6"/>
        <v>0</v>
      </c>
      <c r="K48" s="5">
        <f ca="1">+H48*'BD ARTICLES'!F48</f>
        <v>0</v>
      </c>
      <c r="L48" s="5"/>
      <c r="M48" s="5">
        <f t="shared" ca="1" si="7"/>
        <v>0</v>
      </c>
      <c r="N48" s="6"/>
      <c r="O48" s="15">
        <f t="shared" ca="1" si="8"/>
        <v>0</v>
      </c>
      <c r="P48" s="5">
        <f t="shared" ca="1" si="9"/>
        <v>0</v>
      </c>
      <c r="Q48" s="15">
        <f t="shared" ca="1" si="10"/>
        <v>0</v>
      </c>
    </row>
    <row r="49" spans="1:17" x14ac:dyDescent="0.25">
      <c r="A49" s="27" t="s">
        <v>1117</v>
      </c>
      <c r="B49" s="26" t="s">
        <v>898</v>
      </c>
      <c r="C49" s="17">
        <f t="shared" ca="1" si="5"/>
        <v>0</v>
      </c>
      <c r="D49" s="34">
        <v>0</v>
      </c>
      <c r="E49" s="35">
        <v>0</v>
      </c>
      <c r="F49" s="4">
        <f ca="1">SUMIF('JOURNAL STOCKS'!$A$8:$G$200,'ETAT DES STOCKS '!A49,'JOURNAL STOCKS'!$F$8:$F$200)</f>
        <v>0</v>
      </c>
      <c r="G49" s="4">
        <f ca="1">+SUMIF('JOURNAL STOCKS'!A50:$J$200,A49,'JOURNAL STOCKS'!I50:I242)</f>
        <v>0</v>
      </c>
      <c r="H49" s="4">
        <f ca="1">SUMIF('JOURNAL STOCKS'!$A$8:$G$200,'ETAT DES STOCKS '!A49,'JOURNAL STOCKS'!$G$8:$G$200)</f>
        <v>0</v>
      </c>
      <c r="I49" s="4">
        <f ca="1">+SUMIF('JOURNAL STOCKS'!$A$8:$J$200,A49,'JOURNAL STOCKS'!$J$8:$J$200)</f>
        <v>0</v>
      </c>
      <c r="J49" s="5">
        <f t="shared" ca="1" si="6"/>
        <v>0</v>
      </c>
      <c r="K49" s="5">
        <f ca="1">+H49*'BD ARTICLES'!F49</f>
        <v>0</v>
      </c>
      <c r="L49" s="5"/>
      <c r="M49" s="5">
        <f t="shared" ca="1" si="7"/>
        <v>0</v>
      </c>
      <c r="N49" s="6"/>
      <c r="O49" s="15">
        <f t="shared" ca="1" si="8"/>
        <v>0</v>
      </c>
      <c r="P49" s="5">
        <f t="shared" ca="1" si="9"/>
        <v>0</v>
      </c>
      <c r="Q49" s="15">
        <f t="shared" ca="1" si="10"/>
        <v>0</v>
      </c>
    </row>
    <row r="50" spans="1:17" x14ac:dyDescent="0.25">
      <c r="A50" s="27" t="s">
        <v>1118</v>
      </c>
      <c r="B50" s="26" t="s">
        <v>898</v>
      </c>
      <c r="C50" s="17">
        <f t="shared" ca="1" si="5"/>
        <v>0</v>
      </c>
      <c r="D50" s="34">
        <v>0</v>
      </c>
      <c r="E50" s="35">
        <v>0</v>
      </c>
      <c r="F50" s="4">
        <f ca="1">SUMIF('JOURNAL STOCKS'!$A$8:$G$200,'ETAT DES STOCKS '!A50,'JOURNAL STOCKS'!$F$8:$F$200)</f>
        <v>0</v>
      </c>
      <c r="G50" s="4">
        <f ca="1">+SUMIF('JOURNAL STOCKS'!A51:$J$200,A50,'JOURNAL STOCKS'!I51:I243)</f>
        <v>0</v>
      </c>
      <c r="H50" s="4">
        <f ca="1">SUMIF('JOURNAL STOCKS'!$A$8:$G$200,'ETAT DES STOCKS '!A50,'JOURNAL STOCKS'!$G$8:$G$200)</f>
        <v>0</v>
      </c>
      <c r="I50" s="4">
        <f ca="1">+SUMIF('JOURNAL STOCKS'!$A$8:$J$200,A50,'JOURNAL STOCKS'!$J$8:$J$200)</f>
        <v>0</v>
      </c>
      <c r="J50" s="5">
        <f t="shared" ca="1" si="6"/>
        <v>0</v>
      </c>
      <c r="K50" s="5">
        <f ca="1">+H50*'BD ARTICLES'!F50</f>
        <v>0</v>
      </c>
      <c r="L50" s="5"/>
      <c r="M50" s="5">
        <f t="shared" ca="1" si="7"/>
        <v>0</v>
      </c>
      <c r="N50" s="6"/>
      <c r="O50" s="15">
        <f t="shared" ca="1" si="8"/>
        <v>0</v>
      </c>
      <c r="P50" s="5">
        <f t="shared" ca="1" si="9"/>
        <v>0</v>
      </c>
      <c r="Q50" s="15">
        <f t="shared" ca="1" si="10"/>
        <v>0</v>
      </c>
    </row>
    <row r="51" spans="1:17" x14ac:dyDescent="0.25">
      <c r="A51" s="27" t="s">
        <v>1119</v>
      </c>
      <c r="B51" s="26" t="s">
        <v>898</v>
      </c>
      <c r="C51" s="17">
        <f t="shared" ca="1" si="5"/>
        <v>40</v>
      </c>
      <c r="D51" s="34">
        <v>6</v>
      </c>
      <c r="E51" s="35">
        <v>240</v>
      </c>
      <c r="F51" s="4">
        <f ca="1">SUMIF('JOURNAL STOCKS'!$A$8:$G$200,'ETAT DES STOCKS '!A51,'JOURNAL STOCKS'!$F$8:$F$200)</f>
        <v>0</v>
      </c>
      <c r="G51" s="4">
        <f ca="1">+SUMIF('JOURNAL STOCKS'!A52:$J$200,A51,'JOURNAL STOCKS'!I52:I244)</f>
        <v>0</v>
      </c>
      <c r="H51" s="4">
        <f ca="1">SUMIF('JOURNAL STOCKS'!$A$8:$G$200,'ETAT DES STOCKS '!A51,'JOURNAL STOCKS'!$G$8:$G$200)</f>
        <v>0</v>
      </c>
      <c r="I51" s="4">
        <f ca="1">+SUMIF('JOURNAL STOCKS'!$A$8:$J$200,A51,'JOURNAL STOCKS'!$J$8:$J$200)</f>
        <v>0</v>
      </c>
      <c r="J51" s="5">
        <f t="shared" ca="1" si="6"/>
        <v>6</v>
      </c>
      <c r="K51" s="5">
        <f ca="1">+H51*'BD ARTICLES'!F51</f>
        <v>0</v>
      </c>
      <c r="L51" s="5"/>
      <c r="M51" s="5">
        <f t="shared" ca="1" si="7"/>
        <v>240</v>
      </c>
      <c r="N51" s="6"/>
      <c r="O51" s="15">
        <f t="shared" ca="1" si="8"/>
        <v>0</v>
      </c>
      <c r="P51" s="5">
        <f t="shared" ca="1" si="9"/>
        <v>-6</v>
      </c>
      <c r="Q51" s="15">
        <f t="shared" ca="1" si="10"/>
        <v>-240</v>
      </c>
    </row>
    <row r="52" spans="1:17" x14ac:dyDescent="0.25">
      <c r="A52" s="27" t="s">
        <v>1120</v>
      </c>
      <c r="B52" s="26" t="s">
        <v>898</v>
      </c>
      <c r="C52" s="17">
        <f t="shared" ca="1" si="5"/>
        <v>5.5999999999999988</v>
      </c>
      <c r="D52" s="34">
        <v>6</v>
      </c>
      <c r="E52" s="35">
        <v>33.599999999999994</v>
      </c>
      <c r="F52" s="4">
        <f ca="1">SUMIF('JOURNAL STOCKS'!$A$8:$G$200,'ETAT DES STOCKS '!A52,'JOURNAL STOCKS'!$F$8:$F$200)</f>
        <v>0</v>
      </c>
      <c r="G52" s="4">
        <f ca="1">+SUMIF('JOURNAL STOCKS'!A53:$J$200,A52,'JOURNAL STOCKS'!I53:I245)</f>
        <v>0</v>
      </c>
      <c r="H52" s="4">
        <f ca="1">SUMIF('JOURNAL STOCKS'!$A$8:$G$200,'ETAT DES STOCKS '!A52,'JOURNAL STOCKS'!$G$8:$G$200)</f>
        <v>0</v>
      </c>
      <c r="I52" s="4">
        <f ca="1">+SUMIF('JOURNAL STOCKS'!$A$8:$J$200,A52,'JOURNAL STOCKS'!$J$8:$J$200)</f>
        <v>0</v>
      </c>
      <c r="J52" s="5">
        <f t="shared" ca="1" si="6"/>
        <v>6</v>
      </c>
      <c r="K52" s="5">
        <f ca="1">+H52*'BD ARTICLES'!F52</f>
        <v>0</v>
      </c>
      <c r="L52" s="5"/>
      <c r="M52" s="5">
        <f t="shared" ca="1" si="7"/>
        <v>33.599999999999994</v>
      </c>
      <c r="N52" s="6"/>
      <c r="O52" s="15">
        <f t="shared" ca="1" si="8"/>
        <v>0</v>
      </c>
      <c r="P52" s="5">
        <f t="shared" ca="1" si="9"/>
        <v>-6</v>
      </c>
      <c r="Q52" s="15">
        <f t="shared" ca="1" si="10"/>
        <v>-33.599999999999994</v>
      </c>
    </row>
    <row r="53" spans="1:17" x14ac:dyDescent="0.25">
      <c r="A53" s="27" t="s">
        <v>1121</v>
      </c>
      <c r="B53" s="26" t="s">
        <v>898</v>
      </c>
      <c r="C53" s="17">
        <f t="shared" ca="1" si="5"/>
        <v>0</v>
      </c>
      <c r="D53" s="34">
        <v>0</v>
      </c>
      <c r="E53" s="35">
        <v>0</v>
      </c>
      <c r="F53" s="4">
        <f ca="1">SUMIF('JOURNAL STOCKS'!$A$8:$G$200,'ETAT DES STOCKS '!A53,'JOURNAL STOCKS'!$F$8:$F$200)</f>
        <v>0</v>
      </c>
      <c r="G53" s="4">
        <f ca="1">+SUMIF('JOURNAL STOCKS'!A54:$J$200,A53,'JOURNAL STOCKS'!I54:I246)</f>
        <v>0</v>
      </c>
      <c r="H53" s="4">
        <f ca="1">SUMIF('JOURNAL STOCKS'!$A$8:$G$200,'ETAT DES STOCKS '!A53,'JOURNAL STOCKS'!$G$8:$G$200)</f>
        <v>0</v>
      </c>
      <c r="I53" s="4">
        <f ca="1">+SUMIF('JOURNAL STOCKS'!$A$8:$J$200,A53,'JOURNAL STOCKS'!$J$8:$J$200)</f>
        <v>0</v>
      </c>
      <c r="J53" s="5">
        <f t="shared" ca="1" si="6"/>
        <v>0</v>
      </c>
      <c r="K53" s="5">
        <f ca="1">+H53*'BD ARTICLES'!F53</f>
        <v>0</v>
      </c>
      <c r="L53" s="5"/>
      <c r="M53" s="5">
        <f t="shared" ca="1" si="7"/>
        <v>0</v>
      </c>
      <c r="N53" s="6"/>
      <c r="O53" s="15">
        <f t="shared" ca="1" si="8"/>
        <v>0</v>
      </c>
      <c r="P53" s="5">
        <f t="shared" ca="1" si="9"/>
        <v>0</v>
      </c>
      <c r="Q53" s="15">
        <f t="shared" ca="1" si="10"/>
        <v>0</v>
      </c>
    </row>
    <row r="54" spans="1:17" x14ac:dyDescent="0.25">
      <c r="A54" s="27" t="s">
        <v>1122</v>
      </c>
      <c r="B54" s="26" t="s">
        <v>898</v>
      </c>
      <c r="C54" s="17">
        <f t="shared" ca="1" si="5"/>
        <v>3.3</v>
      </c>
      <c r="D54" s="34">
        <v>90</v>
      </c>
      <c r="E54" s="35">
        <v>297</v>
      </c>
      <c r="F54" s="4">
        <f ca="1">SUMIF('JOURNAL STOCKS'!$A$8:$G$200,'ETAT DES STOCKS '!A54,'JOURNAL STOCKS'!$F$8:$F$200)</f>
        <v>0</v>
      </c>
      <c r="G54" s="4">
        <f ca="1">+SUMIF('JOURNAL STOCKS'!A55:$J$200,A54,'JOURNAL STOCKS'!I55:I247)</f>
        <v>0</v>
      </c>
      <c r="H54" s="4">
        <f ca="1">SUMIF('JOURNAL STOCKS'!$A$8:$G$200,'ETAT DES STOCKS '!A54,'JOURNAL STOCKS'!$G$8:$G$200)</f>
        <v>0</v>
      </c>
      <c r="I54" s="4">
        <f ca="1">+SUMIF('JOURNAL STOCKS'!$A$8:$J$200,A54,'JOURNAL STOCKS'!$J$8:$J$200)</f>
        <v>0</v>
      </c>
      <c r="J54" s="5">
        <f t="shared" ca="1" si="6"/>
        <v>90</v>
      </c>
      <c r="K54" s="5">
        <f ca="1">+H54*'BD ARTICLES'!F54</f>
        <v>0</v>
      </c>
      <c r="L54" s="5"/>
      <c r="M54" s="5">
        <f t="shared" ca="1" si="7"/>
        <v>297</v>
      </c>
      <c r="N54" s="6"/>
      <c r="O54" s="15">
        <f t="shared" ca="1" si="8"/>
        <v>0</v>
      </c>
      <c r="P54" s="5">
        <f t="shared" ca="1" si="9"/>
        <v>-90</v>
      </c>
      <c r="Q54" s="15">
        <f t="shared" ca="1" si="10"/>
        <v>-297</v>
      </c>
    </row>
    <row r="55" spans="1:17" x14ac:dyDescent="0.25">
      <c r="A55" s="27" t="s">
        <v>1123</v>
      </c>
      <c r="B55" s="26" t="s">
        <v>898</v>
      </c>
      <c r="C55" s="17">
        <f t="shared" ca="1" si="5"/>
        <v>5.2</v>
      </c>
      <c r="D55" s="34">
        <f>10+27</f>
        <v>37</v>
      </c>
      <c r="E55" s="35">
        <v>192.4</v>
      </c>
      <c r="F55" s="4">
        <f ca="1">SUMIF('JOURNAL STOCKS'!$A$8:$G$200,'ETAT DES STOCKS '!A55,'JOURNAL STOCKS'!$F$8:$F$200)</f>
        <v>0</v>
      </c>
      <c r="G55" s="4">
        <f ca="1">+SUMIF('JOURNAL STOCKS'!A56:$J$200,A55,'JOURNAL STOCKS'!I56:I248)</f>
        <v>0</v>
      </c>
      <c r="H55" s="4">
        <f ca="1">SUMIF('JOURNAL STOCKS'!$A$8:$G$200,'ETAT DES STOCKS '!A55,'JOURNAL STOCKS'!$G$8:$G$200)</f>
        <v>0</v>
      </c>
      <c r="I55" s="4">
        <f ca="1">+SUMIF('JOURNAL STOCKS'!$A$8:$J$200,A55,'JOURNAL STOCKS'!$J$8:$J$200)</f>
        <v>0</v>
      </c>
      <c r="J55" s="5">
        <f t="shared" ca="1" si="6"/>
        <v>37</v>
      </c>
      <c r="K55" s="5">
        <f ca="1">+H55*'BD ARTICLES'!F55</f>
        <v>0</v>
      </c>
      <c r="L55" s="5"/>
      <c r="M55" s="5">
        <f t="shared" ca="1" si="7"/>
        <v>192.4</v>
      </c>
      <c r="N55" s="6"/>
      <c r="O55" s="15">
        <f t="shared" ca="1" si="8"/>
        <v>0</v>
      </c>
      <c r="P55" s="5">
        <f t="shared" ca="1" si="9"/>
        <v>-37</v>
      </c>
      <c r="Q55" s="15">
        <f t="shared" ca="1" si="10"/>
        <v>-192.4</v>
      </c>
    </row>
    <row r="56" spans="1:17" x14ac:dyDescent="0.25">
      <c r="A56" s="27" t="s">
        <v>1124</v>
      </c>
      <c r="B56" s="26" t="s">
        <v>898</v>
      </c>
      <c r="C56" s="17">
        <f t="shared" ca="1" si="5"/>
        <v>5.5</v>
      </c>
      <c r="D56" s="34">
        <v>45</v>
      </c>
      <c r="E56" s="35">
        <v>247.5</v>
      </c>
      <c r="F56" s="4">
        <f ca="1">SUMIF('JOURNAL STOCKS'!$A$8:$G$200,'ETAT DES STOCKS '!A56,'JOURNAL STOCKS'!$F$8:$F$200)</f>
        <v>0</v>
      </c>
      <c r="G56" s="4">
        <f ca="1">+SUMIF('JOURNAL STOCKS'!A57:$J$200,A56,'JOURNAL STOCKS'!I57:I249)</f>
        <v>0</v>
      </c>
      <c r="H56" s="4">
        <f ca="1">SUMIF('JOURNAL STOCKS'!$A$8:$G$200,'ETAT DES STOCKS '!A56,'JOURNAL STOCKS'!$G$8:$G$200)</f>
        <v>0</v>
      </c>
      <c r="I56" s="4">
        <f ca="1">+SUMIF('JOURNAL STOCKS'!$A$8:$J$200,A56,'JOURNAL STOCKS'!$J$8:$J$200)</f>
        <v>0</v>
      </c>
      <c r="J56" s="5">
        <f t="shared" ca="1" si="6"/>
        <v>45</v>
      </c>
      <c r="K56" s="5">
        <f ca="1">+H56*'BD ARTICLES'!F56</f>
        <v>0</v>
      </c>
      <c r="L56" s="5"/>
      <c r="M56" s="5">
        <f t="shared" ca="1" si="7"/>
        <v>247.5</v>
      </c>
      <c r="N56" s="6"/>
      <c r="O56" s="15">
        <f t="shared" ca="1" si="8"/>
        <v>0</v>
      </c>
      <c r="P56" s="5">
        <f t="shared" ca="1" si="9"/>
        <v>-45</v>
      </c>
      <c r="Q56" s="15">
        <f t="shared" ca="1" si="10"/>
        <v>-247.5</v>
      </c>
    </row>
    <row r="57" spans="1:17" x14ac:dyDescent="0.25">
      <c r="A57" s="27" t="s">
        <v>1125</v>
      </c>
      <c r="B57" s="26" t="s">
        <v>898</v>
      </c>
      <c r="C57" s="17">
        <f t="shared" ca="1" si="5"/>
        <v>26</v>
      </c>
      <c r="D57" s="34">
        <v>6</v>
      </c>
      <c r="E57" s="35">
        <v>156</v>
      </c>
      <c r="F57" s="4">
        <f ca="1">SUMIF('JOURNAL STOCKS'!$A$8:$G$200,'ETAT DES STOCKS '!A57,'JOURNAL STOCKS'!$F$8:$F$200)</f>
        <v>0</v>
      </c>
      <c r="G57" s="4">
        <f ca="1">+SUMIF('JOURNAL STOCKS'!A58:$J$200,A57,'JOURNAL STOCKS'!I58:I250)</f>
        <v>0</v>
      </c>
      <c r="H57" s="4">
        <f ca="1">SUMIF('JOURNAL STOCKS'!$A$8:$G$200,'ETAT DES STOCKS '!A57,'JOURNAL STOCKS'!$G$8:$G$200)</f>
        <v>0</v>
      </c>
      <c r="I57" s="4">
        <f ca="1">+SUMIF('JOURNAL STOCKS'!$A$8:$J$200,A57,'JOURNAL STOCKS'!$J$8:$J$200)</f>
        <v>0</v>
      </c>
      <c r="J57" s="5">
        <f t="shared" ca="1" si="6"/>
        <v>6</v>
      </c>
      <c r="K57" s="5">
        <f ca="1">+H57*'BD ARTICLES'!F57</f>
        <v>0</v>
      </c>
      <c r="L57" s="5"/>
      <c r="M57" s="5">
        <f t="shared" ca="1" si="7"/>
        <v>156</v>
      </c>
      <c r="N57" s="6"/>
      <c r="O57" s="15">
        <f t="shared" ca="1" si="8"/>
        <v>0</v>
      </c>
      <c r="P57" s="5">
        <f t="shared" ca="1" si="9"/>
        <v>-6</v>
      </c>
      <c r="Q57" s="15">
        <f t="shared" ca="1" si="10"/>
        <v>-156</v>
      </c>
    </row>
    <row r="58" spans="1:17" x14ac:dyDescent="0.25">
      <c r="A58" s="27" t="s">
        <v>1126</v>
      </c>
      <c r="B58" s="26" t="s">
        <v>898</v>
      </c>
      <c r="C58" s="17">
        <f t="shared" ca="1" si="5"/>
        <v>2.5</v>
      </c>
      <c r="D58" s="34">
        <v>9</v>
      </c>
      <c r="E58" s="35">
        <v>22.5</v>
      </c>
      <c r="F58" s="4">
        <f ca="1">SUMIF('JOURNAL STOCKS'!$A$8:$G$200,'ETAT DES STOCKS '!A58,'JOURNAL STOCKS'!$F$8:$F$200)</f>
        <v>0</v>
      </c>
      <c r="G58" s="4">
        <f ca="1">+SUMIF('JOURNAL STOCKS'!A59:$J$200,A58,'JOURNAL STOCKS'!I59:I251)</f>
        <v>0</v>
      </c>
      <c r="H58" s="4">
        <f ca="1">SUMIF('JOURNAL STOCKS'!$A$8:$G$200,'ETAT DES STOCKS '!A58,'JOURNAL STOCKS'!$G$8:$G$200)</f>
        <v>0</v>
      </c>
      <c r="I58" s="4">
        <f ca="1">+SUMIF('JOURNAL STOCKS'!$A$8:$J$200,A58,'JOURNAL STOCKS'!$J$8:$J$200)</f>
        <v>0</v>
      </c>
      <c r="J58" s="5">
        <f t="shared" ca="1" si="6"/>
        <v>9</v>
      </c>
      <c r="K58" s="5">
        <f ca="1">+H58*'BD ARTICLES'!F58</f>
        <v>0</v>
      </c>
      <c r="L58" s="5"/>
      <c r="M58" s="5">
        <f t="shared" ca="1" si="7"/>
        <v>22.5</v>
      </c>
      <c r="N58" s="6"/>
      <c r="O58" s="15">
        <f t="shared" ca="1" si="8"/>
        <v>0</v>
      </c>
      <c r="P58" s="5">
        <f t="shared" ca="1" si="9"/>
        <v>-9</v>
      </c>
      <c r="Q58" s="15">
        <f t="shared" ca="1" si="10"/>
        <v>-22.5</v>
      </c>
    </row>
    <row r="59" spans="1:17" x14ac:dyDescent="0.25">
      <c r="A59" s="27" t="s">
        <v>1127</v>
      </c>
      <c r="B59" s="26" t="s">
        <v>898</v>
      </c>
      <c r="C59" s="17">
        <f t="shared" ca="1" si="5"/>
        <v>2.85</v>
      </c>
      <c r="D59" s="34">
        <v>92</v>
      </c>
      <c r="E59" s="35">
        <v>262.2</v>
      </c>
      <c r="F59" s="4">
        <f ca="1">SUMIF('JOURNAL STOCKS'!$A$8:$G$200,'ETAT DES STOCKS '!A59,'JOURNAL STOCKS'!$F$8:$F$200)</f>
        <v>0</v>
      </c>
      <c r="G59" s="4">
        <f ca="1">+SUMIF('JOURNAL STOCKS'!A60:$J$200,A59,'JOURNAL STOCKS'!I60:I252)</f>
        <v>0</v>
      </c>
      <c r="H59" s="4">
        <f ca="1">SUMIF('JOURNAL STOCKS'!$A$8:$G$200,'ETAT DES STOCKS '!A59,'JOURNAL STOCKS'!$G$8:$G$200)</f>
        <v>0</v>
      </c>
      <c r="I59" s="4">
        <f ca="1">+SUMIF('JOURNAL STOCKS'!$A$8:$J$200,A59,'JOURNAL STOCKS'!$J$8:$J$200)</f>
        <v>0</v>
      </c>
      <c r="J59" s="5">
        <f t="shared" ca="1" si="6"/>
        <v>92</v>
      </c>
      <c r="K59" s="5">
        <f ca="1">+H59*'BD ARTICLES'!F59</f>
        <v>0</v>
      </c>
      <c r="L59" s="5"/>
      <c r="M59" s="5">
        <f t="shared" ca="1" si="7"/>
        <v>262.2</v>
      </c>
      <c r="N59" s="6"/>
      <c r="O59" s="15">
        <f t="shared" ca="1" si="8"/>
        <v>0</v>
      </c>
      <c r="P59" s="5">
        <f t="shared" ca="1" si="9"/>
        <v>-92</v>
      </c>
      <c r="Q59" s="15">
        <f t="shared" ca="1" si="10"/>
        <v>-262.2</v>
      </c>
    </row>
    <row r="60" spans="1:17" x14ac:dyDescent="0.25">
      <c r="A60" s="27" t="s">
        <v>1128</v>
      </c>
      <c r="B60" s="26" t="s">
        <v>898</v>
      </c>
      <c r="C60" s="17">
        <f t="shared" ca="1" si="5"/>
        <v>36</v>
      </c>
      <c r="D60" s="34">
        <v>6</v>
      </c>
      <c r="E60" s="35">
        <v>216</v>
      </c>
      <c r="F60" s="4">
        <f ca="1">SUMIF('JOURNAL STOCKS'!$A$8:$G$200,'ETAT DES STOCKS '!A60,'JOURNAL STOCKS'!$F$8:$F$200)</f>
        <v>0</v>
      </c>
      <c r="G60" s="4">
        <f ca="1">+SUMIF('JOURNAL STOCKS'!A61:$J$200,A60,'JOURNAL STOCKS'!I61:I253)</f>
        <v>0</v>
      </c>
      <c r="H60" s="4">
        <f ca="1">SUMIF('JOURNAL STOCKS'!$A$8:$G$200,'ETAT DES STOCKS '!A60,'JOURNAL STOCKS'!$G$8:$G$200)</f>
        <v>0</v>
      </c>
      <c r="I60" s="4">
        <f ca="1">+SUMIF('JOURNAL STOCKS'!$A$8:$J$200,A60,'JOURNAL STOCKS'!$J$8:$J$200)</f>
        <v>0</v>
      </c>
      <c r="J60" s="5">
        <f t="shared" ca="1" si="6"/>
        <v>6</v>
      </c>
      <c r="K60" s="5">
        <f ca="1">+H60*'BD ARTICLES'!F60</f>
        <v>0</v>
      </c>
      <c r="L60" s="5"/>
      <c r="M60" s="5">
        <f t="shared" ca="1" si="7"/>
        <v>216</v>
      </c>
      <c r="N60" s="6"/>
      <c r="O60" s="15">
        <f t="shared" ca="1" si="8"/>
        <v>0</v>
      </c>
      <c r="P60" s="5">
        <f t="shared" ca="1" si="9"/>
        <v>-6</v>
      </c>
      <c r="Q60" s="15">
        <f t="shared" ca="1" si="10"/>
        <v>-216</v>
      </c>
    </row>
    <row r="61" spans="1:17" x14ac:dyDescent="0.25">
      <c r="A61" s="27" t="s">
        <v>1129</v>
      </c>
      <c r="B61" s="26" t="s">
        <v>898</v>
      </c>
      <c r="C61" s="17">
        <f t="shared" ca="1" si="5"/>
        <v>1.8</v>
      </c>
      <c r="D61" s="34">
        <v>300</v>
      </c>
      <c r="E61" s="35">
        <v>540</v>
      </c>
      <c r="F61" s="4">
        <f ca="1">SUMIF('JOURNAL STOCKS'!$A$8:$G$200,'ETAT DES STOCKS '!A61,'JOURNAL STOCKS'!$F$8:$F$200)</f>
        <v>0</v>
      </c>
      <c r="G61" s="4">
        <f ca="1">+SUMIF('JOURNAL STOCKS'!A62:$J$200,A61,'JOURNAL STOCKS'!I62:I254)</f>
        <v>0</v>
      </c>
      <c r="H61" s="4">
        <f ca="1">SUMIF('JOURNAL STOCKS'!$A$8:$G$200,'ETAT DES STOCKS '!A61,'JOURNAL STOCKS'!$G$8:$G$200)</f>
        <v>0</v>
      </c>
      <c r="I61" s="4">
        <f ca="1">+SUMIF('JOURNAL STOCKS'!$A$8:$J$200,A61,'JOURNAL STOCKS'!$J$8:$J$200)</f>
        <v>0</v>
      </c>
      <c r="J61" s="5">
        <f t="shared" ca="1" si="6"/>
        <v>300</v>
      </c>
      <c r="K61" s="5">
        <f ca="1">+H61*'BD ARTICLES'!F61</f>
        <v>0</v>
      </c>
      <c r="L61" s="5"/>
      <c r="M61" s="5">
        <f t="shared" ca="1" si="7"/>
        <v>540</v>
      </c>
      <c r="N61" s="6"/>
      <c r="O61" s="15">
        <f t="shared" ca="1" si="8"/>
        <v>0</v>
      </c>
      <c r="P61" s="5">
        <f t="shared" ca="1" si="9"/>
        <v>-300</v>
      </c>
      <c r="Q61" s="15">
        <f t="shared" ca="1" si="10"/>
        <v>-540</v>
      </c>
    </row>
    <row r="62" spans="1:17" x14ac:dyDescent="0.25">
      <c r="A62" s="27" t="s">
        <v>1130</v>
      </c>
      <c r="B62" s="26" t="s">
        <v>898</v>
      </c>
      <c r="C62" s="17">
        <f t="shared" ca="1" si="5"/>
        <v>13.5</v>
      </c>
      <c r="D62" s="34">
        <v>8</v>
      </c>
      <c r="E62" s="35">
        <v>108</v>
      </c>
      <c r="F62" s="4">
        <f ca="1">SUMIF('JOURNAL STOCKS'!$A$8:$G$200,'ETAT DES STOCKS '!A62,'JOURNAL STOCKS'!$F$8:$F$200)</f>
        <v>0</v>
      </c>
      <c r="G62" s="4">
        <f ca="1">+SUMIF('JOURNAL STOCKS'!A63:$J$200,A62,'JOURNAL STOCKS'!I63:I255)</f>
        <v>0</v>
      </c>
      <c r="H62" s="4">
        <f ca="1">SUMIF('JOURNAL STOCKS'!$A$8:$G$200,'ETAT DES STOCKS '!A62,'JOURNAL STOCKS'!$G$8:$G$200)</f>
        <v>0</v>
      </c>
      <c r="I62" s="4">
        <f ca="1">+SUMIF('JOURNAL STOCKS'!$A$8:$J$200,A62,'JOURNAL STOCKS'!$J$8:$J$200)</f>
        <v>0</v>
      </c>
      <c r="J62" s="5">
        <f t="shared" ca="1" si="6"/>
        <v>8</v>
      </c>
      <c r="K62" s="5">
        <f ca="1">+H62*'BD ARTICLES'!F62</f>
        <v>0</v>
      </c>
      <c r="L62" s="5"/>
      <c r="M62" s="5">
        <f t="shared" ca="1" si="7"/>
        <v>108</v>
      </c>
      <c r="N62" s="6"/>
      <c r="O62" s="15">
        <f t="shared" ca="1" si="8"/>
        <v>0</v>
      </c>
      <c r="P62" s="5">
        <f t="shared" ca="1" si="9"/>
        <v>-8</v>
      </c>
      <c r="Q62" s="15">
        <f t="shared" ca="1" si="10"/>
        <v>-108</v>
      </c>
    </row>
    <row r="63" spans="1:17" x14ac:dyDescent="0.25">
      <c r="A63" s="27" t="s">
        <v>1131</v>
      </c>
      <c r="B63" s="26" t="s">
        <v>898</v>
      </c>
      <c r="C63" s="17">
        <f t="shared" ca="1" si="5"/>
        <v>36.5</v>
      </c>
      <c r="D63" s="34">
        <v>20</v>
      </c>
      <c r="E63" s="35">
        <v>730</v>
      </c>
      <c r="F63" s="4">
        <f ca="1">SUMIF('JOURNAL STOCKS'!$A$8:$G$200,'ETAT DES STOCKS '!A63,'JOURNAL STOCKS'!$F$8:$F$200)</f>
        <v>0</v>
      </c>
      <c r="G63" s="4">
        <f ca="1">+SUMIF('JOURNAL STOCKS'!A64:$J$200,A63,'JOURNAL STOCKS'!I64:I256)</f>
        <v>0</v>
      </c>
      <c r="H63" s="4">
        <f ca="1">SUMIF('JOURNAL STOCKS'!$A$8:$G$200,'ETAT DES STOCKS '!A63,'JOURNAL STOCKS'!$G$8:$G$200)</f>
        <v>0</v>
      </c>
      <c r="I63" s="4">
        <f ca="1">+SUMIF('JOURNAL STOCKS'!$A$8:$J$200,A63,'JOURNAL STOCKS'!$J$8:$J$200)</f>
        <v>0</v>
      </c>
      <c r="J63" s="5">
        <f t="shared" ca="1" si="6"/>
        <v>20</v>
      </c>
      <c r="K63" s="5">
        <f ca="1">+H63*'BD ARTICLES'!F63</f>
        <v>0</v>
      </c>
      <c r="L63" s="5"/>
      <c r="M63" s="5">
        <f t="shared" ca="1" si="7"/>
        <v>730</v>
      </c>
      <c r="N63" s="6"/>
      <c r="O63" s="15">
        <f t="shared" ca="1" si="8"/>
        <v>0</v>
      </c>
      <c r="P63" s="5">
        <f t="shared" ca="1" si="9"/>
        <v>-20</v>
      </c>
      <c r="Q63" s="15">
        <f t="shared" ca="1" si="10"/>
        <v>-730</v>
      </c>
    </row>
    <row r="64" spans="1:17" x14ac:dyDescent="0.25">
      <c r="A64" s="27" t="s">
        <v>1132</v>
      </c>
      <c r="B64" s="26" t="s">
        <v>898</v>
      </c>
      <c r="C64" s="17">
        <f t="shared" ca="1" si="5"/>
        <v>0.26</v>
      </c>
      <c r="D64" s="34">
        <v>53</v>
      </c>
      <c r="E64" s="35">
        <v>13.780000000000001</v>
      </c>
      <c r="F64" s="4">
        <f ca="1">SUMIF('JOURNAL STOCKS'!$A$8:$G$200,'ETAT DES STOCKS '!A64,'JOURNAL STOCKS'!$F$8:$F$200)</f>
        <v>0</v>
      </c>
      <c r="G64" s="4">
        <f ca="1">+SUMIF('JOURNAL STOCKS'!A65:$J$200,A64,'JOURNAL STOCKS'!I65:I257)</f>
        <v>0</v>
      </c>
      <c r="H64" s="4">
        <f ca="1">SUMIF('JOURNAL STOCKS'!$A$8:$G$200,'ETAT DES STOCKS '!A64,'JOURNAL STOCKS'!$G$8:$G$200)</f>
        <v>0</v>
      </c>
      <c r="I64" s="4">
        <f ca="1">+SUMIF('JOURNAL STOCKS'!$A$8:$J$200,A64,'JOURNAL STOCKS'!$J$8:$J$200)</f>
        <v>0</v>
      </c>
      <c r="J64" s="5">
        <f t="shared" ca="1" si="6"/>
        <v>53</v>
      </c>
      <c r="K64" s="5">
        <f ca="1">+H64*'BD ARTICLES'!F64</f>
        <v>0</v>
      </c>
      <c r="L64" s="5"/>
      <c r="M64" s="5">
        <f t="shared" ca="1" si="7"/>
        <v>13.780000000000001</v>
      </c>
      <c r="N64" s="6"/>
      <c r="O64" s="15">
        <f t="shared" ca="1" si="8"/>
        <v>0</v>
      </c>
      <c r="P64" s="5">
        <f t="shared" ca="1" si="9"/>
        <v>-53</v>
      </c>
      <c r="Q64" s="15">
        <f t="shared" ca="1" si="10"/>
        <v>-13.780000000000001</v>
      </c>
    </row>
    <row r="65" spans="1:17" x14ac:dyDescent="0.25">
      <c r="A65" s="27" t="s">
        <v>1133</v>
      </c>
      <c r="B65" s="26" t="s">
        <v>898</v>
      </c>
      <c r="C65" s="17">
        <f t="shared" ca="1" si="5"/>
        <v>0</v>
      </c>
      <c r="D65" s="34">
        <v>0</v>
      </c>
      <c r="E65" s="35">
        <v>0</v>
      </c>
      <c r="F65" s="4">
        <f ca="1">SUMIF('JOURNAL STOCKS'!$A$8:$G$200,'ETAT DES STOCKS '!A65,'JOURNAL STOCKS'!$F$8:$F$200)</f>
        <v>0</v>
      </c>
      <c r="G65" s="4">
        <f ca="1">+SUMIF('JOURNAL STOCKS'!A66:$J$200,A65,'JOURNAL STOCKS'!I66:I258)</f>
        <v>0</v>
      </c>
      <c r="H65" s="4">
        <f ca="1">SUMIF('JOURNAL STOCKS'!$A$8:$G$200,'ETAT DES STOCKS '!A65,'JOURNAL STOCKS'!$G$8:$G$200)</f>
        <v>0</v>
      </c>
      <c r="I65" s="4">
        <f ca="1">+SUMIF('JOURNAL STOCKS'!$A$8:$J$200,A65,'JOURNAL STOCKS'!$J$8:$J$200)</f>
        <v>0</v>
      </c>
      <c r="J65" s="5">
        <f t="shared" ca="1" si="6"/>
        <v>0</v>
      </c>
      <c r="K65" s="5">
        <f ca="1">+H65*'BD ARTICLES'!F65</f>
        <v>0</v>
      </c>
      <c r="L65" s="5"/>
      <c r="M65" s="5">
        <f t="shared" ca="1" si="7"/>
        <v>0</v>
      </c>
      <c r="N65" s="6"/>
      <c r="O65" s="15">
        <f t="shared" ca="1" si="8"/>
        <v>0</v>
      </c>
      <c r="P65" s="5">
        <f t="shared" ca="1" si="9"/>
        <v>0</v>
      </c>
      <c r="Q65" s="15">
        <f t="shared" ca="1" si="10"/>
        <v>0</v>
      </c>
    </row>
    <row r="66" spans="1:17" x14ac:dyDescent="0.25">
      <c r="A66" s="27" t="s">
        <v>1134</v>
      </c>
      <c r="B66" s="26" t="s">
        <v>898</v>
      </c>
      <c r="C66" s="17">
        <f t="shared" ca="1" si="5"/>
        <v>0.26</v>
      </c>
      <c r="D66" s="34">
        <v>57</v>
      </c>
      <c r="E66" s="35">
        <v>14.82</v>
      </c>
      <c r="F66" s="4">
        <f ca="1">SUMIF('JOURNAL STOCKS'!$A$8:$G$200,'ETAT DES STOCKS '!A66,'JOURNAL STOCKS'!$F$8:$F$200)</f>
        <v>0</v>
      </c>
      <c r="G66" s="4">
        <f ca="1">+SUMIF('JOURNAL STOCKS'!A67:$J$200,A66,'JOURNAL STOCKS'!I67:I259)</f>
        <v>0</v>
      </c>
      <c r="H66" s="4">
        <f ca="1">SUMIF('JOURNAL STOCKS'!$A$8:$G$200,'ETAT DES STOCKS '!A66,'JOURNAL STOCKS'!$G$8:$G$200)</f>
        <v>0</v>
      </c>
      <c r="I66" s="4">
        <f ca="1">+SUMIF('JOURNAL STOCKS'!$A$8:$J$200,A66,'JOURNAL STOCKS'!$J$8:$J$200)</f>
        <v>0</v>
      </c>
      <c r="J66" s="5">
        <f t="shared" ca="1" si="6"/>
        <v>57</v>
      </c>
      <c r="K66" s="5">
        <f ca="1">+H66*'BD ARTICLES'!F66</f>
        <v>0</v>
      </c>
      <c r="L66" s="5"/>
      <c r="M66" s="5">
        <f t="shared" ca="1" si="7"/>
        <v>14.82</v>
      </c>
      <c r="N66" s="6"/>
      <c r="O66" s="15">
        <f t="shared" ca="1" si="8"/>
        <v>0</v>
      </c>
      <c r="P66" s="5">
        <f t="shared" ca="1" si="9"/>
        <v>-57</v>
      </c>
      <c r="Q66" s="15">
        <f t="shared" ca="1" si="10"/>
        <v>-14.82</v>
      </c>
    </row>
    <row r="67" spans="1:17" x14ac:dyDescent="0.25">
      <c r="A67" s="27" t="s">
        <v>1135</v>
      </c>
      <c r="B67" s="26" t="s">
        <v>898</v>
      </c>
      <c r="C67" s="17">
        <f t="shared" ca="1" si="5"/>
        <v>0.26</v>
      </c>
      <c r="D67" s="34">
        <v>68</v>
      </c>
      <c r="E67" s="35">
        <v>17.68</v>
      </c>
      <c r="F67" s="4">
        <f ca="1">SUMIF('JOURNAL STOCKS'!$A$8:$G$200,'ETAT DES STOCKS '!A67,'JOURNAL STOCKS'!$F$8:$F$200)</f>
        <v>0</v>
      </c>
      <c r="G67" s="4">
        <f ca="1">+SUMIF('JOURNAL STOCKS'!A68:$J$200,A67,'JOURNAL STOCKS'!I68:I260)</f>
        <v>0</v>
      </c>
      <c r="H67" s="4">
        <f ca="1">SUMIF('JOURNAL STOCKS'!$A$8:$G$200,'ETAT DES STOCKS '!A67,'JOURNAL STOCKS'!$G$8:$G$200)</f>
        <v>0</v>
      </c>
      <c r="I67" s="4">
        <f ca="1">+SUMIF('JOURNAL STOCKS'!$A$8:$J$200,A67,'JOURNAL STOCKS'!$J$8:$J$200)</f>
        <v>0</v>
      </c>
      <c r="J67" s="5">
        <f t="shared" ca="1" si="6"/>
        <v>68</v>
      </c>
      <c r="K67" s="5">
        <f ca="1">+H67*'BD ARTICLES'!F67</f>
        <v>0</v>
      </c>
      <c r="L67" s="5"/>
      <c r="M67" s="5">
        <f t="shared" ca="1" si="7"/>
        <v>17.68</v>
      </c>
      <c r="N67" s="6"/>
      <c r="O67" s="15">
        <f t="shared" ca="1" si="8"/>
        <v>0</v>
      </c>
      <c r="P67" s="5">
        <f t="shared" ca="1" si="9"/>
        <v>-68</v>
      </c>
      <c r="Q67" s="15">
        <f t="shared" ca="1" si="10"/>
        <v>-17.68</v>
      </c>
    </row>
    <row r="68" spans="1:17" x14ac:dyDescent="0.25">
      <c r="A68" s="27" t="s">
        <v>1136</v>
      </c>
      <c r="B68" s="26" t="s">
        <v>898</v>
      </c>
      <c r="C68" s="17">
        <f t="shared" ca="1" si="5"/>
        <v>0.26</v>
      </c>
      <c r="D68" s="34">
        <v>67</v>
      </c>
      <c r="E68" s="35">
        <v>17.420000000000002</v>
      </c>
      <c r="F68" s="4">
        <f ca="1">SUMIF('JOURNAL STOCKS'!$A$8:$G$200,'ETAT DES STOCKS '!A68,'JOURNAL STOCKS'!$F$8:$F$200)</f>
        <v>0</v>
      </c>
      <c r="G68" s="4">
        <f ca="1">+SUMIF('JOURNAL STOCKS'!A69:$J$200,A68,'JOURNAL STOCKS'!I69:I261)</f>
        <v>0</v>
      </c>
      <c r="H68" s="4">
        <f ca="1">SUMIF('JOURNAL STOCKS'!$A$8:$G$200,'ETAT DES STOCKS '!A68,'JOURNAL STOCKS'!$G$8:$G$200)</f>
        <v>0</v>
      </c>
      <c r="I68" s="4">
        <f ca="1">+SUMIF('JOURNAL STOCKS'!$A$8:$J$200,A68,'JOURNAL STOCKS'!$J$8:$J$200)</f>
        <v>0</v>
      </c>
      <c r="J68" s="5">
        <f t="shared" ca="1" si="6"/>
        <v>67</v>
      </c>
      <c r="K68" s="5">
        <f ca="1">+H68*'BD ARTICLES'!F68</f>
        <v>0</v>
      </c>
      <c r="L68" s="5"/>
      <c r="M68" s="5">
        <f t="shared" ca="1" si="7"/>
        <v>17.420000000000002</v>
      </c>
      <c r="N68" s="6"/>
      <c r="O68" s="15">
        <f t="shared" ca="1" si="8"/>
        <v>0</v>
      </c>
      <c r="P68" s="5">
        <f t="shared" ca="1" si="9"/>
        <v>-67</v>
      </c>
      <c r="Q68" s="15">
        <f t="shared" ca="1" si="10"/>
        <v>-17.420000000000002</v>
      </c>
    </row>
    <row r="69" spans="1:17" x14ac:dyDescent="0.25">
      <c r="A69" s="27" t="s">
        <v>1137</v>
      </c>
      <c r="B69" s="26" t="s">
        <v>898</v>
      </c>
      <c r="C69" s="17">
        <f t="shared" ca="1" si="5"/>
        <v>0</v>
      </c>
      <c r="D69" s="34">
        <v>0</v>
      </c>
      <c r="E69" s="35">
        <v>0</v>
      </c>
      <c r="F69" s="4">
        <f ca="1">SUMIF('JOURNAL STOCKS'!$A$8:$G$200,'ETAT DES STOCKS '!A69,'JOURNAL STOCKS'!$F$8:$F$200)</f>
        <v>0</v>
      </c>
      <c r="G69" s="4">
        <f ca="1">+SUMIF('JOURNAL STOCKS'!A70:$J$200,A69,'JOURNAL STOCKS'!I70:I262)</f>
        <v>0</v>
      </c>
      <c r="H69" s="4">
        <f ca="1">SUMIF('JOURNAL STOCKS'!$A$8:$G$200,'ETAT DES STOCKS '!A69,'JOURNAL STOCKS'!$G$8:$G$200)</f>
        <v>0</v>
      </c>
      <c r="I69" s="4">
        <f ca="1">+SUMIF('JOURNAL STOCKS'!$A$8:$J$200,A69,'JOURNAL STOCKS'!$J$8:$J$200)</f>
        <v>0</v>
      </c>
      <c r="J69" s="5">
        <f t="shared" ca="1" si="6"/>
        <v>0</v>
      </c>
      <c r="K69" s="5">
        <f ca="1">+H69*'BD ARTICLES'!F69</f>
        <v>0</v>
      </c>
      <c r="L69" s="5"/>
      <c r="M69" s="5">
        <f t="shared" ca="1" si="7"/>
        <v>0</v>
      </c>
      <c r="N69" s="6"/>
      <c r="O69" s="15">
        <f t="shared" ca="1" si="8"/>
        <v>0</v>
      </c>
      <c r="P69" s="5">
        <f t="shared" ca="1" si="9"/>
        <v>0</v>
      </c>
      <c r="Q69" s="15">
        <f t="shared" ca="1" si="10"/>
        <v>0</v>
      </c>
    </row>
    <row r="70" spans="1:17" x14ac:dyDescent="0.25">
      <c r="A70" s="27" t="s">
        <v>1138</v>
      </c>
      <c r="B70" s="26" t="s">
        <v>898</v>
      </c>
      <c r="C70" s="17">
        <f t="shared" ca="1" si="5"/>
        <v>0</v>
      </c>
      <c r="D70" s="34">
        <v>0</v>
      </c>
      <c r="E70" s="35">
        <v>0</v>
      </c>
      <c r="F70" s="4">
        <f ca="1">SUMIF('JOURNAL STOCKS'!$A$8:$G$200,'ETAT DES STOCKS '!A70,'JOURNAL STOCKS'!$F$8:$F$200)</f>
        <v>0</v>
      </c>
      <c r="G70" s="4">
        <f ca="1">+SUMIF('JOURNAL STOCKS'!A71:$J$200,A70,'JOURNAL STOCKS'!I71:I263)</f>
        <v>0</v>
      </c>
      <c r="H70" s="4">
        <f ca="1">SUMIF('JOURNAL STOCKS'!$A$8:$G$200,'ETAT DES STOCKS '!A70,'JOURNAL STOCKS'!$G$8:$G$200)</f>
        <v>0</v>
      </c>
      <c r="I70" s="4">
        <f ca="1">+SUMIF('JOURNAL STOCKS'!$A$8:$J$200,A70,'JOURNAL STOCKS'!$J$8:$J$200)</f>
        <v>0</v>
      </c>
      <c r="J70" s="5">
        <f t="shared" ca="1" si="6"/>
        <v>0</v>
      </c>
      <c r="K70" s="5">
        <f ca="1">+H70*'BD ARTICLES'!F70</f>
        <v>0</v>
      </c>
      <c r="L70" s="5"/>
      <c r="M70" s="5">
        <f t="shared" ca="1" si="7"/>
        <v>0</v>
      </c>
      <c r="N70" s="6"/>
      <c r="O70" s="15">
        <f t="shared" ca="1" si="8"/>
        <v>0</v>
      </c>
      <c r="P70" s="5">
        <f t="shared" ca="1" si="9"/>
        <v>0</v>
      </c>
      <c r="Q70" s="15">
        <f t="shared" ca="1" si="10"/>
        <v>0</v>
      </c>
    </row>
    <row r="71" spans="1:17" x14ac:dyDescent="0.25">
      <c r="A71" s="27" t="s">
        <v>1139</v>
      </c>
      <c r="B71" s="26" t="s">
        <v>898</v>
      </c>
      <c r="C71" s="17">
        <f t="shared" ca="1" si="5"/>
        <v>0</v>
      </c>
      <c r="D71" s="34">
        <v>0</v>
      </c>
      <c r="E71" s="35">
        <v>0</v>
      </c>
      <c r="F71" s="4">
        <f ca="1">SUMIF('JOURNAL STOCKS'!$A$8:$G$200,'ETAT DES STOCKS '!A71,'JOURNAL STOCKS'!$F$8:$F$200)</f>
        <v>0</v>
      </c>
      <c r="G71" s="4">
        <f ca="1">+SUMIF('JOURNAL STOCKS'!A72:$J$200,A71,'JOURNAL STOCKS'!I72:I264)</f>
        <v>0</v>
      </c>
      <c r="H71" s="4">
        <f ca="1">SUMIF('JOURNAL STOCKS'!$A$8:$G$200,'ETAT DES STOCKS '!A71,'JOURNAL STOCKS'!$G$8:$G$200)</f>
        <v>0</v>
      </c>
      <c r="I71" s="4">
        <f ca="1">+SUMIF('JOURNAL STOCKS'!$A$8:$J$200,A71,'JOURNAL STOCKS'!$J$8:$J$200)</f>
        <v>0</v>
      </c>
      <c r="J71" s="5">
        <f t="shared" ref="J71:J102" ca="1" si="11">+D71+F71-H71</f>
        <v>0</v>
      </c>
      <c r="K71" s="5">
        <f ca="1">+H71*'BD ARTICLES'!F71</f>
        <v>0</v>
      </c>
      <c r="L71" s="5"/>
      <c r="M71" s="5">
        <f t="shared" ref="M71:M102" ca="1" si="12">+C71*J71</f>
        <v>0</v>
      </c>
      <c r="N71" s="6"/>
      <c r="O71" s="15">
        <f t="shared" ref="O71:O102" ca="1" si="13">+C71*N71</f>
        <v>0</v>
      </c>
      <c r="P71" s="5">
        <f t="shared" ref="P71:P102" ca="1" si="14">+N71-J71</f>
        <v>0</v>
      </c>
      <c r="Q71" s="15">
        <f t="shared" ref="Q71:Q102" ca="1" si="15">+C71*P71</f>
        <v>0</v>
      </c>
    </row>
    <row r="72" spans="1:17" x14ac:dyDescent="0.25">
      <c r="A72" s="27" t="s">
        <v>1140</v>
      </c>
      <c r="B72" s="26" t="s">
        <v>898</v>
      </c>
      <c r="C72" s="17">
        <f t="shared" ca="1" si="5"/>
        <v>0</v>
      </c>
      <c r="D72" s="34">
        <v>0</v>
      </c>
      <c r="E72" s="35">
        <v>0</v>
      </c>
      <c r="F72" s="4">
        <f ca="1">SUMIF('JOURNAL STOCKS'!$A$8:$G$200,'ETAT DES STOCKS '!A72,'JOURNAL STOCKS'!$F$8:$F$200)</f>
        <v>0</v>
      </c>
      <c r="G72" s="4">
        <f ca="1">+SUMIF('JOURNAL STOCKS'!A73:$J$200,A72,'JOURNAL STOCKS'!I73:I265)</f>
        <v>0</v>
      </c>
      <c r="H72" s="4">
        <f ca="1">SUMIF('JOURNAL STOCKS'!$A$8:$G$200,'ETAT DES STOCKS '!A72,'JOURNAL STOCKS'!$G$8:$G$200)</f>
        <v>0</v>
      </c>
      <c r="I72" s="4">
        <f ca="1">+SUMIF('JOURNAL STOCKS'!$A$8:$J$200,A72,'JOURNAL STOCKS'!$J$8:$J$200)</f>
        <v>0</v>
      </c>
      <c r="J72" s="5">
        <f t="shared" ca="1" si="11"/>
        <v>0</v>
      </c>
      <c r="K72" s="5">
        <f ca="1">+H72*'BD ARTICLES'!F72</f>
        <v>0</v>
      </c>
      <c r="L72" s="5"/>
      <c r="M72" s="5">
        <f t="shared" ca="1" si="12"/>
        <v>0</v>
      </c>
      <c r="N72" s="6"/>
      <c r="O72" s="15">
        <f t="shared" ca="1" si="13"/>
        <v>0</v>
      </c>
      <c r="P72" s="5">
        <f t="shared" ca="1" si="14"/>
        <v>0</v>
      </c>
      <c r="Q72" s="15">
        <f t="shared" ca="1" si="15"/>
        <v>0</v>
      </c>
    </row>
    <row r="73" spans="1:17" x14ac:dyDescent="0.25">
      <c r="A73" s="27" t="s">
        <v>1141</v>
      </c>
      <c r="B73" s="26" t="s">
        <v>898</v>
      </c>
      <c r="C73" s="17">
        <f t="shared" ca="1" si="5"/>
        <v>0.7</v>
      </c>
      <c r="D73" s="34">
        <v>87</v>
      </c>
      <c r="E73" s="35">
        <v>60.9</v>
      </c>
      <c r="F73" s="4">
        <f ca="1">SUMIF('JOURNAL STOCKS'!$A$8:$G$200,'ETAT DES STOCKS '!A73,'JOURNAL STOCKS'!$F$8:$F$200)</f>
        <v>0</v>
      </c>
      <c r="G73" s="4">
        <f ca="1">+SUMIF('JOURNAL STOCKS'!A74:$J$200,A73,'JOURNAL STOCKS'!I74:I266)</f>
        <v>0</v>
      </c>
      <c r="H73" s="4">
        <f ca="1">SUMIF('JOURNAL STOCKS'!$A$8:$G$200,'ETAT DES STOCKS '!A73,'JOURNAL STOCKS'!$G$8:$G$200)</f>
        <v>0</v>
      </c>
      <c r="I73" s="4">
        <f ca="1">+SUMIF('JOURNAL STOCKS'!$A$8:$J$200,A73,'JOURNAL STOCKS'!$J$8:$J$200)</f>
        <v>0</v>
      </c>
      <c r="J73" s="5">
        <f t="shared" ca="1" si="11"/>
        <v>87</v>
      </c>
      <c r="K73" s="5">
        <f ca="1">+H73*'BD ARTICLES'!F73</f>
        <v>0</v>
      </c>
      <c r="L73" s="5"/>
      <c r="M73" s="5">
        <f t="shared" ca="1" si="12"/>
        <v>60.9</v>
      </c>
      <c r="N73" s="6"/>
      <c r="O73" s="15">
        <f t="shared" ca="1" si="13"/>
        <v>0</v>
      </c>
      <c r="P73" s="5">
        <f t="shared" ca="1" si="14"/>
        <v>-87</v>
      </c>
      <c r="Q73" s="15">
        <f t="shared" ca="1" si="15"/>
        <v>-60.9</v>
      </c>
    </row>
    <row r="74" spans="1:17" x14ac:dyDescent="0.25">
      <c r="A74" s="27" t="s">
        <v>1142</v>
      </c>
      <c r="B74" s="26" t="s">
        <v>898</v>
      </c>
      <c r="C74" s="17">
        <f t="shared" ref="C74:C137" ca="1" si="16">IF((D74+F74)&lt;=0,0,(E74+G74)/(D74+F74))</f>
        <v>26.4</v>
      </c>
      <c r="D74" s="34">
        <v>10</v>
      </c>
      <c r="E74" s="35">
        <v>264</v>
      </c>
      <c r="F74" s="4">
        <f ca="1">SUMIF('JOURNAL STOCKS'!$A$8:$G$200,'ETAT DES STOCKS '!A74,'JOURNAL STOCKS'!$F$8:$F$200)</f>
        <v>0</v>
      </c>
      <c r="G74" s="4">
        <f ca="1">+SUMIF('JOURNAL STOCKS'!A75:$J$200,A74,'JOURNAL STOCKS'!I75:I267)</f>
        <v>0</v>
      </c>
      <c r="H74" s="4">
        <f ca="1">SUMIF('JOURNAL STOCKS'!$A$8:$G$200,'ETAT DES STOCKS '!A74,'JOURNAL STOCKS'!$G$8:$G$200)</f>
        <v>0</v>
      </c>
      <c r="I74" s="4">
        <f ca="1">+SUMIF('JOURNAL STOCKS'!$A$8:$J$200,A74,'JOURNAL STOCKS'!$J$8:$J$200)</f>
        <v>0</v>
      </c>
      <c r="J74" s="5">
        <f t="shared" ca="1" si="11"/>
        <v>10</v>
      </c>
      <c r="K74" s="5">
        <f ca="1">+H74*'BD ARTICLES'!F74</f>
        <v>0</v>
      </c>
      <c r="L74" s="5"/>
      <c r="M74" s="5">
        <f t="shared" ca="1" si="12"/>
        <v>264</v>
      </c>
      <c r="N74" s="6"/>
      <c r="O74" s="15">
        <f t="shared" ca="1" si="13"/>
        <v>0</v>
      </c>
      <c r="P74" s="5">
        <f t="shared" ca="1" si="14"/>
        <v>-10</v>
      </c>
      <c r="Q74" s="15">
        <f t="shared" ca="1" si="15"/>
        <v>-264</v>
      </c>
    </row>
    <row r="75" spans="1:17" x14ac:dyDescent="0.25">
      <c r="A75" s="27" t="s">
        <v>1143</v>
      </c>
      <c r="B75" s="26" t="s">
        <v>898</v>
      </c>
      <c r="C75" s="17">
        <f t="shared" ca="1" si="16"/>
        <v>24.2</v>
      </c>
      <c r="D75" s="34">
        <v>22</v>
      </c>
      <c r="E75" s="35">
        <v>532.4</v>
      </c>
      <c r="F75" s="4">
        <f ca="1">SUMIF('JOURNAL STOCKS'!$A$8:$G$200,'ETAT DES STOCKS '!A75,'JOURNAL STOCKS'!$F$8:$F$200)</f>
        <v>0</v>
      </c>
      <c r="G75" s="4">
        <f ca="1">+SUMIF('JOURNAL STOCKS'!A76:$J$200,A75,'JOURNAL STOCKS'!I76:I268)</f>
        <v>0</v>
      </c>
      <c r="H75" s="4">
        <f ca="1">SUMIF('JOURNAL STOCKS'!$A$8:$G$200,'ETAT DES STOCKS '!A75,'JOURNAL STOCKS'!$G$8:$G$200)</f>
        <v>0</v>
      </c>
      <c r="I75" s="4">
        <f ca="1">+SUMIF('JOURNAL STOCKS'!$A$8:$J$200,A75,'JOURNAL STOCKS'!$J$8:$J$200)</f>
        <v>0</v>
      </c>
      <c r="J75" s="5">
        <f t="shared" ca="1" si="11"/>
        <v>22</v>
      </c>
      <c r="K75" s="5">
        <f ca="1">+H75*'BD ARTICLES'!F75</f>
        <v>0</v>
      </c>
      <c r="L75" s="5"/>
      <c r="M75" s="5">
        <f t="shared" ca="1" si="12"/>
        <v>532.4</v>
      </c>
      <c r="N75" s="6"/>
      <c r="O75" s="15">
        <f t="shared" ca="1" si="13"/>
        <v>0</v>
      </c>
      <c r="P75" s="5">
        <f t="shared" ca="1" si="14"/>
        <v>-22</v>
      </c>
      <c r="Q75" s="15">
        <f t="shared" ca="1" si="15"/>
        <v>-532.4</v>
      </c>
    </row>
    <row r="76" spans="1:17" x14ac:dyDescent="0.25">
      <c r="A76" s="27" t="s">
        <v>1144</v>
      </c>
      <c r="B76" s="26" t="s">
        <v>898</v>
      </c>
      <c r="C76" s="17">
        <f t="shared" ca="1" si="16"/>
        <v>7.28</v>
      </c>
      <c r="D76" s="34">
        <v>190</v>
      </c>
      <c r="E76" s="35">
        <v>1383.2</v>
      </c>
      <c r="F76" s="4">
        <f ca="1">SUMIF('JOURNAL STOCKS'!$A$8:$G$200,'ETAT DES STOCKS '!A76,'JOURNAL STOCKS'!$F$8:$F$200)</f>
        <v>0</v>
      </c>
      <c r="G76" s="4">
        <f ca="1">+SUMIF('JOURNAL STOCKS'!A77:$J$200,A76,'JOURNAL STOCKS'!I77:I269)</f>
        <v>0</v>
      </c>
      <c r="H76" s="4">
        <f ca="1">SUMIF('JOURNAL STOCKS'!$A$8:$G$200,'ETAT DES STOCKS '!A76,'JOURNAL STOCKS'!$G$8:$G$200)</f>
        <v>0</v>
      </c>
      <c r="I76" s="4">
        <f ca="1">+SUMIF('JOURNAL STOCKS'!$A$8:$J$200,A76,'JOURNAL STOCKS'!$J$8:$J$200)</f>
        <v>0</v>
      </c>
      <c r="J76" s="5">
        <f t="shared" ca="1" si="11"/>
        <v>190</v>
      </c>
      <c r="K76" s="5">
        <f ca="1">+H76*'BD ARTICLES'!F76</f>
        <v>0</v>
      </c>
      <c r="L76" s="5"/>
      <c r="M76" s="5">
        <f t="shared" ca="1" si="12"/>
        <v>1383.2</v>
      </c>
      <c r="N76" s="6"/>
      <c r="O76" s="15">
        <f t="shared" ca="1" si="13"/>
        <v>0</v>
      </c>
      <c r="P76" s="5">
        <f t="shared" ca="1" si="14"/>
        <v>-190</v>
      </c>
      <c r="Q76" s="15">
        <f t="shared" ca="1" si="15"/>
        <v>-1383.2</v>
      </c>
    </row>
    <row r="77" spans="1:17" x14ac:dyDescent="0.25">
      <c r="A77" s="27" t="s">
        <v>1145</v>
      </c>
      <c r="B77" s="26" t="s">
        <v>898</v>
      </c>
      <c r="C77" s="17">
        <f t="shared" ca="1" si="16"/>
        <v>6.45</v>
      </c>
      <c r="D77" s="34">
        <v>224</v>
      </c>
      <c r="E77" s="35">
        <v>1444.8</v>
      </c>
      <c r="F77" s="4">
        <f ca="1">SUMIF('JOURNAL STOCKS'!$A$8:$G$200,'ETAT DES STOCKS '!A77,'JOURNAL STOCKS'!$F$8:$F$200)</f>
        <v>0</v>
      </c>
      <c r="G77" s="4">
        <f ca="1">+SUMIF('JOURNAL STOCKS'!A78:$J$200,A77,'JOURNAL STOCKS'!I78:I270)</f>
        <v>0</v>
      </c>
      <c r="H77" s="4">
        <f ca="1">SUMIF('JOURNAL STOCKS'!$A$8:$G$200,'ETAT DES STOCKS '!A77,'JOURNAL STOCKS'!$G$8:$G$200)</f>
        <v>0</v>
      </c>
      <c r="I77" s="4">
        <f ca="1">+SUMIF('JOURNAL STOCKS'!$A$8:$J$200,A77,'JOURNAL STOCKS'!$J$8:$J$200)</f>
        <v>0</v>
      </c>
      <c r="J77" s="5">
        <f t="shared" ca="1" si="11"/>
        <v>224</v>
      </c>
      <c r="K77" s="5">
        <f ca="1">+H77*'BD ARTICLES'!F77</f>
        <v>0</v>
      </c>
      <c r="L77" s="5"/>
      <c r="M77" s="5">
        <f t="shared" ca="1" si="12"/>
        <v>1444.8</v>
      </c>
      <c r="N77" s="6"/>
      <c r="O77" s="15">
        <f t="shared" ca="1" si="13"/>
        <v>0</v>
      </c>
      <c r="P77" s="5">
        <f t="shared" ca="1" si="14"/>
        <v>-224</v>
      </c>
      <c r="Q77" s="15">
        <f t="shared" ca="1" si="15"/>
        <v>-1444.8</v>
      </c>
    </row>
    <row r="78" spans="1:17" x14ac:dyDescent="0.25">
      <c r="A78" s="27" t="s">
        <v>1146</v>
      </c>
      <c r="B78" s="26" t="s">
        <v>898</v>
      </c>
      <c r="C78" s="17">
        <f t="shared" ca="1" si="16"/>
        <v>0</v>
      </c>
      <c r="D78" s="34">
        <v>0</v>
      </c>
      <c r="E78" s="35">
        <v>0</v>
      </c>
      <c r="F78" s="4">
        <f ca="1">SUMIF('JOURNAL STOCKS'!$A$8:$G$200,'ETAT DES STOCKS '!A78,'JOURNAL STOCKS'!$F$8:$F$200)</f>
        <v>0</v>
      </c>
      <c r="G78" s="4">
        <f ca="1">+SUMIF('JOURNAL STOCKS'!A79:$J$200,A78,'JOURNAL STOCKS'!I79:I271)</f>
        <v>0</v>
      </c>
      <c r="H78" s="4">
        <f ca="1">SUMIF('JOURNAL STOCKS'!$A$8:$G$200,'ETAT DES STOCKS '!A78,'JOURNAL STOCKS'!$G$8:$G$200)</f>
        <v>0</v>
      </c>
      <c r="I78" s="4">
        <f ca="1">+SUMIF('JOURNAL STOCKS'!$A$8:$J$200,A78,'JOURNAL STOCKS'!$J$8:$J$200)</f>
        <v>0</v>
      </c>
      <c r="J78" s="5">
        <f t="shared" ca="1" si="11"/>
        <v>0</v>
      </c>
      <c r="K78" s="5">
        <f ca="1">+H78*'BD ARTICLES'!F78</f>
        <v>0</v>
      </c>
      <c r="L78" s="5"/>
      <c r="M78" s="5">
        <f t="shared" ca="1" si="12"/>
        <v>0</v>
      </c>
      <c r="N78" s="6"/>
      <c r="O78" s="15">
        <f t="shared" ca="1" si="13"/>
        <v>0</v>
      </c>
      <c r="P78" s="5">
        <f t="shared" ca="1" si="14"/>
        <v>0</v>
      </c>
      <c r="Q78" s="15">
        <f t="shared" ca="1" si="15"/>
        <v>0</v>
      </c>
    </row>
    <row r="79" spans="1:17" x14ac:dyDescent="0.25">
      <c r="A79" s="27" t="s">
        <v>1147</v>
      </c>
      <c r="B79" s="26" t="s">
        <v>898</v>
      </c>
      <c r="C79" s="17">
        <f t="shared" ca="1" si="16"/>
        <v>13</v>
      </c>
      <c r="D79" s="34">
        <v>44</v>
      </c>
      <c r="E79" s="35">
        <v>572</v>
      </c>
      <c r="F79" s="4">
        <f ca="1">SUMIF('JOURNAL STOCKS'!$A$8:$G$200,'ETAT DES STOCKS '!A79,'JOURNAL STOCKS'!$F$8:$F$200)</f>
        <v>0</v>
      </c>
      <c r="G79" s="4">
        <f ca="1">+SUMIF('JOURNAL STOCKS'!A80:$J$200,A79,'JOURNAL STOCKS'!I80:I272)</f>
        <v>0</v>
      </c>
      <c r="H79" s="4">
        <f ca="1">SUMIF('JOURNAL STOCKS'!$A$8:$G$200,'ETAT DES STOCKS '!A79,'JOURNAL STOCKS'!$G$8:$G$200)</f>
        <v>0</v>
      </c>
      <c r="I79" s="4">
        <f ca="1">+SUMIF('JOURNAL STOCKS'!$A$8:$J$200,A79,'JOURNAL STOCKS'!$J$8:$J$200)</f>
        <v>0</v>
      </c>
      <c r="J79" s="5">
        <f t="shared" ca="1" si="11"/>
        <v>44</v>
      </c>
      <c r="K79" s="5">
        <f ca="1">+H79*'BD ARTICLES'!F79</f>
        <v>0</v>
      </c>
      <c r="L79" s="5"/>
      <c r="M79" s="5">
        <f t="shared" ca="1" si="12"/>
        <v>572</v>
      </c>
      <c r="N79" s="6"/>
      <c r="O79" s="15">
        <f t="shared" ca="1" si="13"/>
        <v>0</v>
      </c>
      <c r="P79" s="5">
        <f t="shared" ca="1" si="14"/>
        <v>-44</v>
      </c>
      <c r="Q79" s="15">
        <f t="shared" ca="1" si="15"/>
        <v>-572</v>
      </c>
    </row>
    <row r="80" spans="1:17" x14ac:dyDescent="0.25">
      <c r="A80" s="27" t="s">
        <v>1148</v>
      </c>
      <c r="B80" s="26" t="s">
        <v>898</v>
      </c>
      <c r="C80" s="17">
        <f t="shared" ca="1" si="16"/>
        <v>66</v>
      </c>
      <c r="D80" s="34">
        <v>12</v>
      </c>
      <c r="E80" s="35">
        <v>792</v>
      </c>
      <c r="F80" s="4">
        <f ca="1">SUMIF('JOURNAL STOCKS'!$A$8:$G$200,'ETAT DES STOCKS '!A80,'JOURNAL STOCKS'!$F$8:$F$200)</f>
        <v>0</v>
      </c>
      <c r="G80" s="4">
        <f ca="1">+SUMIF('JOURNAL STOCKS'!A81:$J$200,A80,'JOURNAL STOCKS'!I81:I273)</f>
        <v>0</v>
      </c>
      <c r="H80" s="4">
        <f ca="1">SUMIF('JOURNAL STOCKS'!$A$8:$G$200,'ETAT DES STOCKS '!A80,'JOURNAL STOCKS'!$G$8:$G$200)</f>
        <v>0</v>
      </c>
      <c r="I80" s="4">
        <f ca="1">+SUMIF('JOURNAL STOCKS'!$A$8:$J$200,A80,'JOURNAL STOCKS'!$J$8:$J$200)</f>
        <v>0</v>
      </c>
      <c r="J80" s="5">
        <f t="shared" ca="1" si="11"/>
        <v>12</v>
      </c>
      <c r="K80" s="5">
        <f ca="1">+H80*'BD ARTICLES'!F80</f>
        <v>0</v>
      </c>
      <c r="L80" s="5"/>
      <c r="M80" s="5">
        <f t="shared" ca="1" si="12"/>
        <v>792</v>
      </c>
      <c r="N80" s="6"/>
      <c r="O80" s="15">
        <f t="shared" ca="1" si="13"/>
        <v>0</v>
      </c>
      <c r="P80" s="5">
        <f t="shared" ca="1" si="14"/>
        <v>-12</v>
      </c>
      <c r="Q80" s="15">
        <f t="shared" ca="1" si="15"/>
        <v>-792</v>
      </c>
    </row>
    <row r="81" spans="1:17" x14ac:dyDescent="0.25">
      <c r="A81" s="27" t="s">
        <v>1149</v>
      </c>
      <c r="B81" s="26" t="s">
        <v>898</v>
      </c>
      <c r="C81" s="17">
        <f t="shared" ca="1" si="16"/>
        <v>25</v>
      </c>
      <c r="D81" s="34">
        <v>10</v>
      </c>
      <c r="E81" s="35">
        <v>250</v>
      </c>
      <c r="F81" s="4">
        <f ca="1">SUMIF('JOURNAL STOCKS'!$A$8:$G$200,'ETAT DES STOCKS '!A81,'JOURNAL STOCKS'!$F$8:$F$200)</f>
        <v>0</v>
      </c>
      <c r="G81" s="4">
        <f ca="1">+SUMIF('JOURNAL STOCKS'!A82:$J$200,A81,'JOURNAL STOCKS'!I82:I274)</f>
        <v>0</v>
      </c>
      <c r="H81" s="4">
        <f ca="1">SUMIF('JOURNAL STOCKS'!$A$8:$G$200,'ETAT DES STOCKS '!A81,'JOURNAL STOCKS'!$G$8:$G$200)</f>
        <v>0</v>
      </c>
      <c r="I81" s="4">
        <f ca="1">+SUMIF('JOURNAL STOCKS'!$A$8:$J$200,A81,'JOURNAL STOCKS'!$J$8:$J$200)</f>
        <v>0</v>
      </c>
      <c r="J81" s="5">
        <f t="shared" ca="1" si="11"/>
        <v>10</v>
      </c>
      <c r="K81" s="5">
        <f ca="1">+H81*'BD ARTICLES'!F81</f>
        <v>0</v>
      </c>
      <c r="L81" s="5"/>
      <c r="M81" s="5">
        <f t="shared" ca="1" si="12"/>
        <v>250</v>
      </c>
      <c r="N81" s="6"/>
      <c r="O81" s="15">
        <f t="shared" ca="1" si="13"/>
        <v>0</v>
      </c>
      <c r="P81" s="5">
        <f t="shared" ca="1" si="14"/>
        <v>-10</v>
      </c>
      <c r="Q81" s="15">
        <f t="shared" ca="1" si="15"/>
        <v>-250</v>
      </c>
    </row>
    <row r="82" spans="1:17" x14ac:dyDescent="0.25">
      <c r="A82" s="27" t="s">
        <v>1150</v>
      </c>
      <c r="B82" s="26" t="s">
        <v>898</v>
      </c>
      <c r="C82" s="17">
        <f t="shared" ca="1" si="16"/>
        <v>200</v>
      </c>
      <c r="D82" s="34">
        <v>1</v>
      </c>
      <c r="E82" s="35">
        <v>200</v>
      </c>
      <c r="F82" s="4">
        <f ca="1">SUMIF('JOURNAL STOCKS'!$A$8:$G$200,'ETAT DES STOCKS '!A82,'JOURNAL STOCKS'!$F$8:$F$200)</f>
        <v>0</v>
      </c>
      <c r="G82" s="4">
        <f ca="1">+SUMIF('JOURNAL STOCKS'!A83:$J$200,A82,'JOURNAL STOCKS'!I83:I275)</f>
        <v>0</v>
      </c>
      <c r="H82" s="4">
        <f ca="1">SUMIF('JOURNAL STOCKS'!$A$8:$G$200,'ETAT DES STOCKS '!A82,'JOURNAL STOCKS'!$G$8:$G$200)</f>
        <v>0</v>
      </c>
      <c r="I82" s="4">
        <f ca="1">+SUMIF('JOURNAL STOCKS'!$A$8:$J$200,A82,'JOURNAL STOCKS'!$J$8:$J$200)</f>
        <v>0</v>
      </c>
      <c r="J82" s="5">
        <f t="shared" ca="1" si="11"/>
        <v>1</v>
      </c>
      <c r="K82" s="5">
        <f ca="1">+H82*'BD ARTICLES'!F82</f>
        <v>0</v>
      </c>
      <c r="L82" s="5"/>
      <c r="M82" s="5">
        <f t="shared" ca="1" si="12"/>
        <v>200</v>
      </c>
      <c r="N82" s="6"/>
      <c r="O82" s="15">
        <f t="shared" ca="1" si="13"/>
        <v>0</v>
      </c>
      <c r="P82" s="5">
        <f t="shared" ca="1" si="14"/>
        <v>-1</v>
      </c>
      <c r="Q82" s="15">
        <f t="shared" ca="1" si="15"/>
        <v>-200</v>
      </c>
    </row>
    <row r="83" spans="1:17" x14ac:dyDescent="0.25">
      <c r="A83" s="27" t="s">
        <v>1151</v>
      </c>
      <c r="B83" s="26" t="s">
        <v>898</v>
      </c>
      <c r="C83" s="17">
        <f t="shared" ca="1" si="16"/>
        <v>12</v>
      </c>
      <c r="D83" s="34">
        <v>50</v>
      </c>
      <c r="E83" s="35">
        <v>600</v>
      </c>
      <c r="F83" s="4">
        <f ca="1">SUMIF('JOURNAL STOCKS'!$A$8:$G$200,'ETAT DES STOCKS '!A83,'JOURNAL STOCKS'!$F$8:$F$200)</f>
        <v>0</v>
      </c>
      <c r="G83" s="4">
        <f ca="1">+SUMIF('JOURNAL STOCKS'!A84:$J$200,A83,'JOURNAL STOCKS'!I84:I276)</f>
        <v>0</v>
      </c>
      <c r="H83" s="4">
        <f ca="1">SUMIF('JOURNAL STOCKS'!$A$8:$G$200,'ETAT DES STOCKS '!A83,'JOURNAL STOCKS'!$G$8:$G$200)</f>
        <v>0</v>
      </c>
      <c r="I83" s="4">
        <f ca="1">+SUMIF('JOURNAL STOCKS'!$A$8:$J$200,A83,'JOURNAL STOCKS'!$J$8:$J$200)</f>
        <v>0</v>
      </c>
      <c r="J83" s="5">
        <f t="shared" ca="1" si="11"/>
        <v>50</v>
      </c>
      <c r="K83" s="5">
        <f ca="1">+H83*'BD ARTICLES'!F83</f>
        <v>0</v>
      </c>
      <c r="L83" s="5"/>
      <c r="M83" s="5">
        <f t="shared" ca="1" si="12"/>
        <v>600</v>
      </c>
      <c r="N83" s="6"/>
      <c r="O83" s="15">
        <f t="shared" ca="1" si="13"/>
        <v>0</v>
      </c>
      <c r="P83" s="5">
        <f t="shared" ca="1" si="14"/>
        <v>-50</v>
      </c>
      <c r="Q83" s="15">
        <f t="shared" ca="1" si="15"/>
        <v>-600</v>
      </c>
    </row>
    <row r="84" spans="1:17" x14ac:dyDescent="0.25">
      <c r="A84" s="27" t="s">
        <v>1152</v>
      </c>
      <c r="B84" s="26" t="s">
        <v>898</v>
      </c>
      <c r="C84" s="17">
        <f t="shared" ca="1" si="16"/>
        <v>4.1100000000000003</v>
      </c>
      <c r="D84" s="34">
        <v>5</v>
      </c>
      <c r="E84" s="35">
        <v>20.55</v>
      </c>
      <c r="F84" s="4">
        <f ca="1">SUMIF('JOURNAL STOCKS'!$A$8:$G$200,'ETAT DES STOCKS '!A84,'JOURNAL STOCKS'!$F$8:$F$200)</f>
        <v>0</v>
      </c>
      <c r="G84" s="4">
        <f ca="1">+SUMIF('JOURNAL STOCKS'!A85:$J$200,A84,'JOURNAL STOCKS'!I85:I277)</f>
        <v>0</v>
      </c>
      <c r="H84" s="4">
        <f ca="1">SUMIF('JOURNAL STOCKS'!$A$8:$G$200,'ETAT DES STOCKS '!A84,'JOURNAL STOCKS'!$G$8:$G$200)</f>
        <v>0</v>
      </c>
      <c r="I84" s="4">
        <f ca="1">+SUMIF('JOURNAL STOCKS'!$A$8:$J$200,A84,'JOURNAL STOCKS'!$J$8:$J$200)</f>
        <v>0</v>
      </c>
      <c r="J84" s="5">
        <f t="shared" ca="1" si="11"/>
        <v>5</v>
      </c>
      <c r="K84" s="5">
        <f ca="1">+H84*'BD ARTICLES'!F84</f>
        <v>0</v>
      </c>
      <c r="L84" s="5"/>
      <c r="M84" s="5">
        <f t="shared" ca="1" si="12"/>
        <v>20.55</v>
      </c>
      <c r="N84" s="6"/>
      <c r="O84" s="15">
        <f t="shared" ca="1" si="13"/>
        <v>0</v>
      </c>
      <c r="P84" s="5">
        <f t="shared" ca="1" si="14"/>
        <v>-5</v>
      </c>
      <c r="Q84" s="15">
        <f t="shared" ca="1" si="15"/>
        <v>-20.55</v>
      </c>
    </row>
    <row r="85" spans="1:17" x14ac:dyDescent="0.25">
      <c r="A85" s="27" t="s">
        <v>1153</v>
      </c>
      <c r="B85" s="26" t="s">
        <v>898</v>
      </c>
      <c r="C85" s="17">
        <f t="shared" ca="1" si="16"/>
        <v>0</v>
      </c>
      <c r="D85" s="34">
        <v>0</v>
      </c>
      <c r="E85" s="35">
        <v>0</v>
      </c>
      <c r="F85" s="4">
        <f ca="1">SUMIF('JOURNAL STOCKS'!$A$8:$G$200,'ETAT DES STOCKS '!A85,'JOURNAL STOCKS'!$F$8:$F$200)</f>
        <v>0</v>
      </c>
      <c r="G85" s="4">
        <f ca="1">+SUMIF('JOURNAL STOCKS'!A86:$J$200,A85,'JOURNAL STOCKS'!I86:I278)</f>
        <v>0</v>
      </c>
      <c r="H85" s="4">
        <f ca="1">SUMIF('JOURNAL STOCKS'!$A$8:$G$200,'ETAT DES STOCKS '!A85,'JOURNAL STOCKS'!$G$8:$G$200)</f>
        <v>0</v>
      </c>
      <c r="I85" s="4">
        <f ca="1">+SUMIF('JOURNAL STOCKS'!$A$8:$J$200,A85,'JOURNAL STOCKS'!$J$8:$J$200)</f>
        <v>0</v>
      </c>
      <c r="J85" s="5">
        <f t="shared" ca="1" si="11"/>
        <v>0</v>
      </c>
      <c r="K85" s="5">
        <f ca="1">+H85*'BD ARTICLES'!F85</f>
        <v>0</v>
      </c>
      <c r="L85" s="5"/>
      <c r="M85" s="5">
        <f t="shared" ca="1" si="12"/>
        <v>0</v>
      </c>
      <c r="N85" s="6"/>
      <c r="O85" s="15">
        <f t="shared" ca="1" si="13"/>
        <v>0</v>
      </c>
      <c r="P85" s="5">
        <f t="shared" ca="1" si="14"/>
        <v>0</v>
      </c>
      <c r="Q85" s="15">
        <f t="shared" ca="1" si="15"/>
        <v>0</v>
      </c>
    </row>
    <row r="86" spans="1:17" x14ac:dyDescent="0.25">
      <c r="A86" s="27" t="s">
        <v>1154</v>
      </c>
      <c r="B86" s="26" t="s">
        <v>898</v>
      </c>
      <c r="C86" s="17">
        <f t="shared" ca="1" si="16"/>
        <v>0</v>
      </c>
      <c r="D86" s="34">
        <v>0</v>
      </c>
      <c r="E86" s="35">
        <v>0</v>
      </c>
      <c r="F86" s="4">
        <f ca="1">SUMIF('JOURNAL STOCKS'!$A$8:$G$200,'ETAT DES STOCKS '!A86,'JOURNAL STOCKS'!$F$8:$F$200)</f>
        <v>0</v>
      </c>
      <c r="G86" s="4">
        <f ca="1">+SUMIF('JOURNAL STOCKS'!A87:$J$200,A86,'JOURNAL STOCKS'!I87:I279)</f>
        <v>0</v>
      </c>
      <c r="H86" s="4">
        <f ca="1">SUMIF('JOURNAL STOCKS'!$A$8:$G$200,'ETAT DES STOCKS '!A86,'JOURNAL STOCKS'!$G$8:$G$200)</f>
        <v>0</v>
      </c>
      <c r="I86" s="4">
        <f ca="1">+SUMIF('JOURNAL STOCKS'!$A$8:$J$200,A86,'JOURNAL STOCKS'!$J$8:$J$200)</f>
        <v>0</v>
      </c>
      <c r="J86" s="5">
        <f t="shared" ca="1" si="11"/>
        <v>0</v>
      </c>
      <c r="K86" s="5">
        <f ca="1">+H86*'BD ARTICLES'!F86</f>
        <v>0</v>
      </c>
      <c r="L86" s="5"/>
      <c r="M86" s="5">
        <f t="shared" ca="1" si="12"/>
        <v>0</v>
      </c>
      <c r="N86" s="6"/>
      <c r="O86" s="15">
        <f t="shared" ca="1" si="13"/>
        <v>0</v>
      </c>
      <c r="P86" s="5">
        <f t="shared" ca="1" si="14"/>
        <v>0</v>
      </c>
      <c r="Q86" s="15">
        <f t="shared" ca="1" si="15"/>
        <v>0</v>
      </c>
    </row>
    <row r="87" spans="1:17" x14ac:dyDescent="0.25">
      <c r="A87" s="27" t="s">
        <v>1155</v>
      </c>
      <c r="B87" s="26" t="s">
        <v>898</v>
      </c>
      <c r="C87" s="17">
        <f t="shared" ca="1" si="16"/>
        <v>18</v>
      </c>
      <c r="D87" s="34">
        <v>2</v>
      </c>
      <c r="E87" s="35">
        <v>36</v>
      </c>
      <c r="F87" s="4">
        <f ca="1">SUMIF('JOURNAL STOCKS'!$A$8:$G$200,'ETAT DES STOCKS '!A87,'JOURNAL STOCKS'!$F$8:$F$200)</f>
        <v>0</v>
      </c>
      <c r="G87" s="4">
        <f ca="1">+SUMIF('JOURNAL STOCKS'!A88:$J$200,A87,'JOURNAL STOCKS'!I88:I280)</f>
        <v>0</v>
      </c>
      <c r="H87" s="4">
        <f ca="1">SUMIF('JOURNAL STOCKS'!$A$8:$G$200,'ETAT DES STOCKS '!A87,'JOURNAL STOCKS'!$G$8:$G$200)</f>
        <v>0</v>
      </c>
      <c r="I87" s="4">
        <f ca="1">+SUMIF('JOURNAL STOCKS'!$A$8:$J$200,A87,'JOURNAL STOCKS'!$J$8:$J$200)</f>
        <v>0</v>
      </c>
      <c r="J87" s="5">
        <f t="shared" ca="1" si="11"/>
        <v>2</v>
      </c>
      <c r="K87" s="5">
        <f ca="1">+H87*'BD ARTICLES'!F87</f>
        <v>0</v>
      </c>
      <c r="L87" s="5"/>
      <c r="M87" s="5">
        <f t="shared" ca="1" si="12"/>
        <v>36</v>
      </c>
      <c r="N87" s="6"/>
      <c r="O87" s="15">
        <f t="shared" ca="1" si="13"/>
        <v>0</v>
      </c>
      <c r="P87" s="5">
        <f t="shared" ca="1" si="14"/>
        <v>-2</v>
      </c>
      <c r="Q87" s="15">
        <f t="shared" ca="1" si="15"/>
        <v>-36</v>
      </c>
    </row>
    <row r="88" spans="1:17" x14ac:dyDescent="0.25">
      <c r="A88" s="27" t="s">
        <v>1156</v>
      </c>
      <c r="B88" s="26" t="s">
        <v>898</v>
      </c>
      <c r="C88" s="17">
        <f t="shared" ca="1" si="16"/>
        <v>3</v>
      </c>
      <c r="D88" s="34">
        <v>34</v>
      </c>
      <c r="E88" s="35">
        <v>102</v>
      </c>
      <c r="F88" s="4">
        <f ca="1">SUMIF('JOURNAL STOCKS'!$A$8:$G$200,'ETAT DES STOCKS '!A88,'JOURNAL STOCKS'!$F$8:$F$200)</f>
        <v>0</v>
      </c>
      <c r="G88" s="4">
        <f ca="1">+SUMIF('JOURNAL STOCKS'!A89:$J$200,A88,'JOURNAL STOCKS'!I89:I281)</f>
        <v>0</v>
      </c>
      <c r="H88" s="4">
        <f ca="1">SUMIF('JOURNAL STOCKS'!$A$8:$G$200,'ETAT DES STOCKS '!A88,'JOURNAL STOCKS'!$G$8:$G$200)</f>
        <v>0</v>
      </c>
      <c r="I88" s="4">
        <f ca="1">+SUMIF('JOURNAL STOCKS'!$A$8:$J$200,A88,'JOURNAL STOCKS'!$J$8:$J$200)</f>
        <v>0</v>
      </c>
      <c r="J88" s="5">
        <f t="shared" ca="1" si="11"/>
        <v>34</v>
      </c>
      <c r="K88" s="5">
        <f ca="1">+H88*'BD ARTICLES'!F88</f>
        <v>0</v>
      </c>
      <c r="L88" s="5"/>
      <c r="M88" s="5">
        <f t="shared" ca="1" si="12"/>
        <v>102</v>
      </c>
      <c r="N88" s="6"/>
      <c r="O88" s="15">
        <f t="shared" ca="1" si="13"/>
        <v>0</v>
      </c>
      <c r="P88" s="5">
        <f t="shared" ca="1" si="14"/>
        <v>-34</v>
      </c>
      <c r="Q88" s="15">
        <f t="shared" ca="1" si="15"/>
        <v>-102</v>
      </c>
    </row>
    <row r="89" spans="1:17" x14ac:dyDescent="0.25">
      <c r="A89" s="27" t="s">
        <v>1157</v>
      </c>
      <c r="B89" s="26" t="s">
        <v>898</v>
      </c>
      <c r="C89" s="17">
        <f t="shared" ca="1" si="16"/>
        <v>3.85</v>
      </c>
      <c r="D89" s="34">
        <v>91</v>
      </c>
      <c r="E89" s="35">
        <v>350.35</v>
      </c>
      <c r="F89" s="4">
        <f ca="1">SUMIF('JOURNAL STOCKS'!$A$8:$G$200,'ETAT DES STOCKS '!A89,'JOURNAL STOCKS'!$F$8:$F$200)</f>
        <v>0</v>
      </c>
      <c r="G89" s="4">
        <f ca="1">+SUMIF('JOURNAL STOCKS'!A90:$J$200,A89,'JOURNAL STOCKS'!I90:I282)</f>
        <v>0</v>
      </c>
      <c r="H89" s="4">
        <f ca="1">SUMIF('JOURNAL STOCKS'!$A$8:$G$200,'ETAT DES STOCKS '!A89,'JOURNAL STOCKS'!$G$8:$G$200)</f>
        <v>0</v>
      </c>
      <c r="I89" s="4">
        <f ca="1">+SUMIF('JOURNAL STOCKS'!$A$8:$J$200,A89,'JOURNAL STOCKS'!$J$8:$J$200)</f>
        <v>0</v>
      </c>
      <c r="J89" s="5">
        <f t="shared" ca="1" si="11"/>
        <v>91</v>
      </c>
      <c r="K89" s="5">
        <f ca="1">+H89*'BD ARTICLES'!F89</f>
        <v>0</v>
      </c>
      <c r="L89" s="5"/>
      <c r="M89" s="5">
        <f t="shared" ca="1" si="12"/>
        <v>350.35</v>
      </c>
      <c r="N89" s="6"/>
      <c r="O89" s="15">
        <f t="shared" ca="1" si="13"/>
        <v>0</v>
      </c>
      <c r="P89" s="5">
        <f t="shared" ca="1" si="14"/>
        <v>-91</v>
      </c>
      <c r="Q89" s="15">
        <f t="shared" ca="1" si="15"/>
        <v>-350.35</v>
      </c>
    </row>
    <row r="90" spans="1:17" x14ac:dyDescent="0.25">
      <c r="A90" s="27" t="s">
        <v>1158</v>
      </c>
      <c r="B90" s="26" t="s">
        <v>898</v>
      </c>
      <c r="C90" s="17">
        <f t="shared" ca="1" si="16"/>
        <v>55</v>
      </c>
      <c r="D90" s="34">
        <v>26</v>
      </c>
      <c r="E90" s="35">
        <v>1430</v>
      </c>
      <c r="F90" s="4">
        <f ca="1">SUMIF('JOURNAL STOCKS'!$A$8:$G$200,'ETAT DES STOCKS '!A90,'JOURNAL STOCKS'!$F$8:$F$200)</f>
        <v>0</v>
      </c>
      <c r="G90" s="4">
        <f ca="1">+SUMIF('JOURNAL STOCKS'!A91:$J$200,A90,'JOURNAL STOCKS'!I91:I283)</f>
        <v>0</v>
      </c>
      <c r="H90" s="4">
        <f ca="1">SUMIF('JOURNAL STOCKS'!$A$8:$G$200,'ETAT DES STOCKS '!A90,'JOURNAL STOCKS'!$G$8:$G$200)</f>
        <v>0</v>
      </c>
      <c r="I90" s="4">
        <f ca="1">+SUMIF('JOURNAL STOCKS'!$A$8:$J$200,A90,'JOURNAL STOCKS'!$J$8:$J$200)</f>
        <v>0</v>
      </c>
      <c r="J90" s="5">
        <f t="shared" ca="1" si="11"/>
        <v>26</v>
      </c>
      <c r="K90" s="5">
        <f ca="1">+H90*'BD ARTICLES'!F90</f>
        <v>0</v>
      </c>
      <c r="L90" s="5"/>
      <c r="M90" s="5">
        <f t="shared" ca="1" si="12"/>
        <v>1430</v>
      </c>
      <c r="N90" s="6"/>
      <c r="O90" s="15">
        <f t="shared" ca="1" si="13"/>
        <v>0</v>
      </c>
      <c r="P90" s="5">
        <f t="shared" ca="1" si="14"/>
        <v>-26</v>
      </c>
      <c r="Q90" s="15">
        <f t="shared" ca="1" si="15"/>
        <v>-1430</v>
      </c>
    </row>
    <row r="91" spans="1:17" x14ac:dyDescent="0.25">
      <c r="A91" s="27" t="s">
        <v>1159</v>
      </c>
      <c r="B91" s="26" t="s">
        <v>898</v>
      </c>
      <c r="C91" s="17">
        <f t="shared" ca="1" si="16"/>
        <v>5</v>
      </c>
      <c r="D91" s="34">
        <v>34</v>
      </c>
      <c r="E91" s="35">
        <v>170</v>
      </c>
      <c r="F91" s="4">
        <f ca="1">SUMIF('JOURNAL STOCKS'!$A$8:$G$200,'ETAT DES STOCKS '!A91,'JOURNAL STOCKS'!$F$8:$F$200)</f>
        <v>0</v>
      </c>
      <c r="G91" s="4">
        <f ca="1">+SUMIF('JOURNAL STOCKS'!A92:$J$200,A91,'JOURNAL STOCKS'!I92:I284)</f>
        <v>0</v>
      </c>
      <c r="H91" s="4">
        <f ca="1">SUMIF('JOURNAL STOCKS'!$A$8:$G$200,'ETAT DES STOCKS '!A91,'JOURNAL STOCKS'!$G$8:$G$200)</f>
        <v>0</v>
      </c>
      <c r="I91" s="4">
        <f ca="1">+SUMIF('JOURNAL STOCKS'!$A$8:$J$200,A91,'JOURNAL STOCKS'!$J$8:$J$200)</f>
        <v>0</v>
      </c>
      <c r="J91" s="5">
        <f t="shared" ca="1" si="11"/>
        <v>34</v>
      </c>
      <c r="K91" s="5">
        <f ca="1">+H91*'BD ARTICLES'!F91</f>
        <v>0</v>
      </c>
      <c r="L91" s="5"/>
      <c r="M91" s="5">
        <f t="shared" ca="1" si="12"/>
        <v>170</v>
      </c>
      <c r="N91" s="6"/>
      <c r="O91" s="15">
        <f t="shared" ca="1" si="13"/>
        <v>0</v>
      </c>
      <c r="P91" s="5">
        <f t="shared" ca="1" si="14"/>
        <v>-34</v>
      </c>
      <c r="Q91" s="15">
        <f t="shared" ca="1" si="15"/>
        <v>-170</v>
      </c>
    </row>
    <row r="92" spans="1:17" x14ac:dyDescent="0.25">
      <c r="A92" s="27" t="s">
        <v>1160</v>
      </c>
      <c r="B92" s="26" t="s">
        <v>898</v>
      </c>
      <c r="C92" s="17">
        <f t="shared" ca="1" si="16"/>
        <v>78</v>
      </c>
      <c r="D92" s="34">
        <v>13</v>
      </c>
      <c r="E92" s="35">
        <v>1014</v>
      </c>
      <c r="F92" s="4">
        <f ca="1">SUMIF('JOURNAL STOCKS'!$A$8:$G$200,'ETAT DES STOCKS '!A92,'JOURNAL STOCKS'!$F$8:$F$200)</f>
        <v>0</v>
      </c>
      <c r="G92" s="4">
        <f ca="1">+SUMIF('JOURNAL STOCKS'!A93:$J$200,A92,'JOURNAL STOCKS'!I93:I285)</f>
        <v>0</v>
      </c>
      <c r="H92" s="4">
        <f ca="1">SUMIF('JOURNAL STOCKS'!$A$8:$G$200,'ETAT DES STOCKS '!A92,'JOURNAL STOCKS'!$G$8:$G$200)</f>
        <v>0</v>
      </c>
      <c r="I92" s="4">
        <f ca="1">+SUMIF('JOURNAL STOCKS'!$A$8:$J$200,A92,'JOURNAL STOCKS'!$J$8:$J$200)</f>
        <v>0</v>
      </c>
      <c r="J92" s="5">
        <f t="shared" ca="1" si="11"/>
        <v>13</v>
      </c>
      <c r="K92" s="5">
        <f ca="1">+H92*'BD ARTICLES'!F92</f>
        <v>0</v>
      </c>
      <c r="L92" s="5"/>
      <c r="M92" s="5">
        <f t="shared" ca="1" si="12"/>
        <v>1014</v>
      </c>
      <c r="N92" s="6"/>
      <c r="O92" s="15">
        <f t="shared" ca="1" si="13"/>
        <v>0</v>
      </c>
      <c r="P92" s="5">
        <f t="shared" ca="1" si="14"/>
        <v>-13</v>
      </c>
      <c r="Q92" s="15">
        <f t="shared" ca="1" si="15"/>
        <v>-1014</v>
      </c>
    </row>
    <row r="93" spans="1:17" x14ac:dyDescent="0.25">
      <c r="A93" s="27" t="s">
        <v>1161</v>
      </c>
      <c r="B93" s="26" t="s">
        <v>898</v>
      </c>
      <c r="C93" s="17">
        <f t="shared" ca="1" si="16"/>
        <v>22</v>
      </c>
      <c r="D93" s="34">
        <v>19</v>
      </c>
      <c r="E93" s="35">
        <v>418</v>
      </c>
      <c r="F93" s="4">
        <f ca="1">SUMIF('JOURNAL STOCKS'!$A$8:$G$200,'ETAT DES STOCKS '!A93,'JOURNAL STOCKS'!$F$8:$F$200)</f>
        <v>0</v>
      </c>
      <c r="G93" s="4">
        <f ca="1">+SUMIF('JOURNAL STOCKS'!A94:$J$200,A93,'JOURNAL STOCKS'!I94:I286)</f>
        <v>0</v>
      </c>
      <c r="H93" s="4">
        <f ca="1">SUMIF('JOURNAL STOCKS'!$A$8:$G$200,'ETAT DES STOCKS '!A93,'JOURNAL STOCKS'!$G$8:$G$200)</f>
        <v>0</v>
      </c>
      <c r="I93" s="4">
        <f ca="1">+SUMIF('JOURNAL STOCKS'!$A$8:$J$200,A93,'JOURNAL STOCKS'!$J$8:$J$200)</f>
        <v>0</v>
      </c>
      <c r="J93" s="5">
        <f t="shared" ca="1" si="11"/>
        <v>19</v>
      </c>
      <c r="K93" s="5">
        <f ca="1">+H93*'BD ARTICLES'!F93</f>
        <v>0</v>
      </c>
      <c r="L93" s="5"/>
      <c r="M93" s="5">
        <f t="shared" ca="1" si="12"/>
        <v>418</v>
      </c>
      <c r="N93" s="6"/>
      <c r="O93" s="15">
        <f t="shared" ca="1" si="13"/>
        <v>0</v>
      </c>
      <c r="P93" s="5">
        <f t="shared" ca="1" si="14"/>
        <v>-19</v>
      </c>
      <c r="Q93" s="15">
        <f t="shared" ca="1" si="15"/>
        <v>-418</v>
      </c>
    </row>
    <row r="94" spans="1:17" x14ac:dyDescent="0.25">
      <c r="A94" s="27" t="s">
        <v>1162</v>
      </c>
      <c r="B94" s="26" t="s">
        <v>898</v>
      </c>
      <c r="C94" s="17">
        <f t="shared" ca="1" si="16"/>
        <v>0</v>
      </c>
      <c r="D94" s="34">
        <v>0</v>
      </c>
      <c r="E94" s="35">
        <v>0</v>
      </c>
      <c r="F94" s="4">
        <f ca="1">SUMIF('JOURNAL STOCKS'!$A$8:$G$200,'ETAT DES STOCKS '!A94,'JOURNAL STOCKS'!$F$8:$F$200)</f>
        <v>0</v>
      </c>
      <c r="G94" s="4">
        <f ca="1">+SUMIF('JOURNAL STOCKS'!A95:$J$200,A94,'JOURNAL STOCKS'!I95:I287)</f>
        <v>0</v>
      </c>
      <c r="H94" s="4">
        <f ca="1">SUMIF('JOURNAL STOCKS'!$A$8:$G$200,'ETAT DES STOCKS '!A94,'JOURNAL STOCKS'!$G$8:$G$200)</f>
        <v>0</v>
      </c>
      <c r="I94" s="4">
        <f ca="1">+SUMIF('JOURNAL STOCKS'!$A$8:$J$200,A94,'JOURNAL STOCKS'!$J$8:$J$200)</f>
        <v>0</v>
      </c>
      <c r="J94" s="5">
        <f t="shared" ca="1" si="11"/>
        <v>0</v>
      </c>
      <c r="K94" s="5">
        <f ca="1">+H94*'BD ARTICLES'!F94</f>
        <v>0</v>
      </c>
      <c r="L94" s="5"/>
      <c r="M94" s="5">
        <f t="shared" ca="1" si="12"/>
        <v>0</v>
      </c>
      <c r="N94" s="6"/>
      <c r="O94" s="15">
        <f t="shared" ca="1" si="13"/>
        <v>0</v>
      </c>
      <c r="P94" s="5">
        <f t="shared" ca="1" si="14"/>
        <v>0</v>
      </c>
      <c r="Q94" s="15">
        <f t="shared" ca="1" si="15"/>
        <v>0</v>
      </c>
    </row>
    <row r="95" spans="1:17" x14ac:dyDescent="0.25">
      <c r="A95" s="27" t="s">
        <v>1163</v>
      </c>
      <c r="B95" s="26" t="s">
        <v>898</v>
      </c>
      <c r="C95" s="17">
        <f t="shared" ca="1" si="16"/>
        <v>0</v>
      </c>
      <c r="D95" s="34">
        <v>0</v>
      </c>
      <c r="E95" s="35">
        <v>0</v>
      </c>
      <c r="F95" s="4">
        <f ca="1">SUMIF('JOURNAL STOCKS'!$A$8:$G$200,'ETAT DES STOCKS '!A95,'JOURNAL STOCKS'!$F$8:$F$200)</f>
        <v>0</v>
      </c>
      <c r="G95" s="4">
        <f ca="1">+SUMIF('JOURNAL STOCKS'!A96:$J$200,A95,'JOURNAL STOCKS'!I96:I288)</f>
        <v>0</v>
      </c>
      <c r="H95" s="4">
        <f ca="1">SUMIF('JOURNAL STOCKS'!$A$8:$G$200,'ETAT DES STOCKS '!A95,'JOURNAL STOCKS'!$G$8:$G$200)</f>
        <v>0</v>
      </c>
      <c r="I95" s="4">
        <f ca="1">+SUMIF('JOURNAL STOCKS'!$A$8:$J$200,A95,'JOURNAL STOCKS'!$J$8:$J$200)</f>
        <v>0</v>
      </c>
      <c r="J95" s="5">
        <f t="shared" ca="1" si="11"/>
        <v>0</v>
      </c>
      <c r="K95" s="5">
        <f ca="1">+H95*'BD ARTICLES'!F95</f>
        <v>0</v>
      </c>
      <c r="L95" s="5"/>
      <c r="M95" s="5">
        <f t="shared" ca="1" si="12"/>
        <v>0</v>
      </c>
      <c r="N95" s="6"/>
      <c r="O95" s="15">
        <f t="shared" ca="1" si="13"/>
        <v>0</v>
      </c>
      <c r="P95" s="5">
        <f t="shared" ca="1" si="14"/>
        <v>0</v>
      </c>
      <c r="Q95" s="15">
        <f t="shared" ca="1" si="15"/>
        <v>0</v>
      </c>
    </row>
    <row r="96" spans="1:17" x14ac:dyDescent="0.25">
      <c r="A96" s="27" t="s">
        <v>1164</v>
      </c>
      <c r="B96" s="26" t="s">
        <v>898</v>
      </c>
      <c r="C96" s="17">
        <f t="shared" ca="1" si="16"/>
        <v>16</v>
      </c>
      <c r="D96" s="34">
        <v>15</v>
      </c>
      <c r="E96" s="35">
        <v>240</v>
      </c>
      <c r="F96" s="4">
        <f ca="1">SUMIF('JOURNAL STOCKS'!$A$8:$G$200,'ETAT DES STOCKS '!A96,'JOURNAL STOCKS'!$F$8:$F$200)</f>
        <v>0</v>
      </c>
      <c r="G96" s="4">
        <f ca="1">+SUMIF('JOURNAL STOCKS'!A97:$J$200,A96,'JOURNAL STOCKS'!I97:I289)</f>
        <v>0</v>
      </c>
      <c r="H96" s="4">
        <f ca="1">SUMIF('JOURNAL STOCKS'!$A$8:$G$200,'ETAT DES STOCKS '!A96,'JOURNAL STOCKS'!$G$8:$G$200)</f>
        <v>0</v>
      </c>
      <c r="I96" s="4">
        <f ca="1">+SUMIF('JOURNAL STOCKS'!$A$8:$J$200,A96,'JOURNAL STOCKS'!$J$8:$J$200)</f>
        <v>0</v>
      </c>
      <c r="J96" s="5">
        <f t="shared" ca="1" si="11"/>
        <v>15</v>
      </c>
      <c r="K96" s="5">
        <f ca="1">+H96*'BD ARTICLES'!F96</f>
        <v>0</v>
      </c>
      <c r="L96" s="5"/>
      <c r="M96" s="5">
        <f t="shared" ca="1" si="12"/>
        <v>240</v>
      </c>
      <c r="N96" s="6"/>
      <c r="O96" s="15">
        <f t="shared" ca="1" si="13"/>
        <v>0</v>
      </c>
      <c r="P96" s="5">
        <f t="shared" ca="1" si="14"/>
        <v>-15</v>
      </c>
      <c r="Q96" s="15">
        <f t="shared" ca="1" si="15"/>
        <v>-240</v>
      </c>
    </row>
    <row r="97" spans="1:17" x14ac:dyDescent="0.25">
      <c r="A97" s="27" t="s">
        <v>1165</v>
      </c>
      <c r="B97" s="26" t="s">
        <v>898</v>
      </c>
      <c r="C97" s="17">
        <f t="shared" ca="1" si="16"/>
        <v>18</v>
      </c>
      <c r="D97" s="34">
        <v>10</v>
      </c>
      <c r="E97" s="35">
        <v>180</v>
      </c>
      <c r="F97" s="4">
        <f ca="1">SUMIF('JOURNAL STOCKS'!$A$8:$G$200,'ETAT DES STOCKS '!A97,'JOURNAL STOCKS'!$F$8:$F$200)</f>
        <v>0</v>
      </c>
      <c r="G97" s="4">
        <f ca="1">+SUMIF('JOURNAL STOCKS'!A98:$J$200,A97,'JOURNAL STOCKS'!I98:I290)</f>
        <v>0</v>
      </c>
      <c r="H97" s="4">
        <f ca="1">SUMIF('JOURNAL STOCKS'!$A$8:$G$200,'ETAT DES STOCKS '!A97,'JOURNAL STOCKS'!$G$8:$G$200)</f>
        <v>0</v>
      </c>
      <c r="I97" s="4">
        <f ca="1">+SUMIF('JOURNAL STOCKS'!$A$8:$J$200,A97,'JOURNAL STOCKS'!$J$8:$J$200)</f>
        <v>0</v>
      </c>
      <c r="J97" s="5">
        <f t="shared" ca="1" si="11"/>
        <v>10</v>
      </c>
      <c r="K97" s="5">
        <f ca="1">+H97*'BD ARTICLES'!F97</f>
        <v>0</v>
      </c>
      <c r="L97" s="5"/>
      <c r="M97" s="5">
        <f t="shared" ca="1" si="12"/>
        <v>180</v>
      </c>
      <c r="N97" s="6"/>
      <c r="O97" s="15">
        <f t="shared" ca="1" si="13"/>
        <v>0</v>
      </c>
      <c r="P97" s="5">
        <f t="shared" ca="1" si="14"/>
        <v>-10</v>
      </c>
      <c r="Q97" s="15">
        <f t="shared" ca="1" si="15"/>
        <v>-180</v>
      </c>
    </row>
    <row r="98" spans="1:17" x14ac:dyDescent="0.25">
      <c r="A98" s="27" t="s">
        <v>1166</v>
      </c>
      <c r="B98" s="26" t="s">
        <v>898</v>
      </c>
      <c r="C98" s="17">
        <f t="shared" ca="1" si="16"/>
        <v>30</v>
      </c>
      <c r="D98" s="34">
        <f>9+9</f>
        <v>18</v>
      </c>
      <c r="E98" s="35">
        <v>540</v>
      </c>
      <c r="F98" s="4">
        <f ca="1">SUMIF('JOURNAL STOCKS'!$A$8:$G$200,'ETAT DES STOCKS '!A98,'JOURNAL STOCKS'!$F$8:$F$200)</f>
        <v>0</v>
      </c>
      <c r="G98" s="4">
        <f ca="1">+SUMIF('JOURNAL STOCKS'!A99:$J$200,A98,'JOURNAL STOCKS'!I99:I291)</f>
        <v>0</v>
      </c>
      <c r="H98" s="4">
        <f ca="1">SUMIF('JOURNAL STOCKS'!$A$8:$G$200,'ETAT DES STOCKS '!A98,'JOURNAL STOCKS'!$G$8:$G$200)</f>
        <v>0</v>
      </c>
      <c r="I98" s="4">
        <f ca="1">+SUMIF('JOURNAL STOCKS'!$A$8:$J$200,A98,'JOURNAL STOCKS'!$J$8:$J$200)</f>
        <v>0</v>
      </c>
      <c r="J98" s="5">
        <f t="shared" ca="1" si="11"/>
        <v>18</v>
      </c>
      <c r="K98" s="5">
        <f ca="1">+H98*'BD ARTICLES'!F98</f>
        <v>0</v>
      </c>
      <c r="L98" s="5"/>
      <c r="M98" s="5">
        <f t="shared" ca="1" si="12"/>
        <v>540</v>
      </c>
      <c r="N98" s="6"/>
      <c r="O98" s="15">
        <f t="shared" ca="1" si="13"/>
        <v>0</v>
      </c>
      <c r="P98" s="5">
        <f t="shared" ca="1" si="14"/>
        <v>-18</v>
      </c>
      <c r="Q98" s="15">
        <f t="shared" ca="1" si="15"/>
        <v>-540</v>
      </c>
    </row>
    <row r="99" spans="1:17" x14ac:dyDescent="0.25">
      <c r="A99" s="27" t="s">
        <v>1167</v>
      </c>
      <c r="B99" s="26" t="s">
        <v>898</v>
      </c>
      <c r="C99" s="17">
        <f t="shared" ca="1" si="16"/>
        <v>25</v>
      </c>
      <c r="D99" s="34">
        <v>9</v>
      </c>
      <c r="E99" s="35">
        <v>225</v>
      </c>
      <c r="F99" s="4">
        <f ca="1">SUMIF('JOURNAL STOCKS'!$A$8:$G$200,'ETAT DES STOCKS '!A99,'JOURNAL STOCKS'!$F$8:$F$200)</f>
        <v>0</v>
      </c>
      <c r="G99" s="4">
        <f ca="1">+SUMIF('JOURNAL STOCKS'!A100:$J$200,A99,'JOURNAL STOCKS'!I100:I292)</f>
        <v>0</v>
      </c>
      <c r="H99" s="4">
        <f ca="1">SUMIF('JOURNAL STOCKS'!$A$8:$G$200,'ETAT DES STOCKS '!A99,'JOURNAL STOCKS'!$G$8:$G$200)</f>
        <v>0</v>
      </c>
      <c r="I99" s="4">
        <f ca="1">+SUMIF('JOURNAL STOCKS'!$A$8:$J$200,A99,'JOURNAL STOCKS'!$J$8:$J$200)</f>
        <v>0</v>
      </c>
      <c r="J99" s="5">
        <f t="shared" ca="1" si="11"/>
        <v>9</v>
      </c>
      <c r="K99" s="5">
        <f ca="1">+H99*'BD ARTICLES'!F99</f>
        <v>0</v>
      </c>
      <c r="L99" s="5"/>
      <c r="M99" s="5">
        <f t="shared" ca="1" si="12"/>
        <v>225</v>
      </c>
      <c r="N99" s="6"/>
      <c r="O99" s="15">
        <f t="shared" ca="1" si="13"/>
        <v>0</v>
      </c>
      <c r="P99" s="5">
        <f t="shared" ca="1" si="14"/>
        <v>-9</v>
      </c>
      <c r="Q99" s="15">
        <f t="shared" ca="1" si="15"/>
        <v>-225</v>
      </c>
    </row>
    <row r="100" spans="1:17" x14ac:dyDescent="0.25">
      <c r="A100" s="27" t="s">
        <v>1168</v>
      </c>
      <c r="B100" s="26" t="s">
        <v>898</v>
      </c>
      <c r="C100" s="17">
        <f t="shared" ca="1" si="16"/>
        <v>25</v>
      </c>
      <c r="D100" s="34">
        <v>5</v>
      </c>
      <c r="E100" s="35">
        <v>125</v>
      </c>
      <c r="F100" s="4">
        <f ca="1">SUMIF('JOURNAL STOCKS'!$A$8:$G$200,'ETAT DES STOCKS '!A100,'JOURNAL STOCKS'!$F$8:$F$200)</f>
        <v>0</v>
      </c>
      <c r="G100" s="4">
        <f ca="1">+SUMIF('JOURNAL STOCKS'!A101:$J$200,A100,'JOURNAL STOCKS'!I101:I293)</f>
        <v>0</v>
      </c>
      <c r="H100" s="4">
        <f ca="1">SUMIF('JOURNAL STOCKS'!$A$8:$G$200,'ETAT DES STOCKS '!A100,'JOURNAL STOCKS'!$G$8:$G$200)</f>
        <v>0</v>
      </c>
      <c r="I100" s="4">
        <f ca="1">+SUMIF('JOURNAL STOCKS'!$A$8:$J$200,A100,'JOURNAL STOCKS'!$J$8:$J$200)</f>
        <v>0</v>
      </c>
      <c r="J100" s="5">
        <f t="shared" ca="1" si="11"/>
        <v>5</v>
      </c>
      <c r="K100" s="5">
        <f ca="1">+H100*'BD ARTICLES'!F100</f>
        <v>0</v>
      </c>
      <c r="L100" s="5"/>
      <c r="M100" s="5">
        <f t="shared" ca="1" si="12"/>
        <v>125</v>
      </c>
      <c r="N100" s="6"/>
      <c r="O100" s="15">
        <f t="shared" ca="1" si="13"/>
        <v>0</v>
      </c>
      <c r="P100" s="5">
        <f t="shared" ca="1" si="14"/>
        <v>-5</v>
      </c>
      <c r="Q100" s="15">
        <f t="shared" ca="1" si="15"/>
        <v>-125</v>
      </c>
    </row>
    <row r="101" spans="1:17" x14ac:dyDescent="0.25">
      <c r="A101" s="27" t="s">
        <v>1169</v>
      </c>
      <c r="B101" s="26" t="s">
        <v>898</v>
      </c>
      <c r="C101" s="17">
        <f t="shared" ca="1" si="16"/>
        <v>13.75</v>
      </c>
      <c r="D101" s="34">
        <v>5</v>
      </c>
      <c r="E101" s="35">
        <v>68.75</v>
      </c>
      <c r="F101" s="4">
        <f ca="1">SUMIF('JOURNAL STOCKS'!$A$8:$G$200,'ETAT DES STOCKS '!A101,'JOURNAL STOCKS'!$F$8:$F$200)</f>
        <v>0</v>
      </c>
      <c r="G101" s="4">
        <f ca="1">+SUMIF('JOURNAL STOCKS'!A102:$J$200,A101,'JOURNAL STOCKS'!I102:I294)</f>
        <v>0</v>
      </c>
      <c r="H101" s="4">
        <f ca="1">SUMIF('JOURNAL STOCKS'!$A$8:$G$200,'ETAT DES STOCKS '!A101,'JOURNAL STOCKS'!$G$8:$G$200)</f>
        <v>0</v>
      </c>
      <c r="I101" s="4">
        <f ca="1">+SUMIF('JOURNAL STOCKS'!$A$8:$J$200,A101,'JOURNAL STOCKS'!$J$8:$J$200)</f>
        <v>0</v>
      </c>
      <c r="J101" s="5">
        <f t="shared" ca="1" si="11"/>
        <v>5</v>
      </c>
      <c r="K101" s="5">
        <f ca="1">+H101*'BD ARTICLES'!F101</f>
        <v>0</v>
      </c>
      <c r="L101" s="5"/>
      <c r="M101" s="5">
        <f t="shared" ca="1" si="12"/>
        <v>68.75</v>
      </c>
      <c r="N101" s="6"/>
      <c r="O101" s="15">
        <f t="shared" ca="1" si="13"/>
        <v>0</v>
      </c>
      <c r="P101" s="5">
        <f t="shared" ca="1" si="14"/>
        <v>-5</v>
      </c>
      <c r="Q101" s="15">
        <f t="shared" ca="1" si="15"/>
        <v>-68.75</v>
      </c>
    </row>
    <row r="102" spans="1:17" x14ac:dyDescent="0.25">
      <c r="A102" s="27" t="s">
        <v>1170</v>
      </c>
      <c r="B102" s="26" t="s">
        <v>898</v>
      </c>
      <c r="C102" s="17">
        <f t="shared" ca="1" si="16"/>
        <v>22.92</v>
      </c>
      <c r="D102" s="34">
        <v>9</v>
      </c>
      <c r="E102" s="35">
        <v>206.28000000000003</v>
      </c>
      <c r="F102" s="4">
        <f ca="1">SUMIF('JOURNAL STOCKS'!$A$8:$G$200,'ETAT DES STOCKS '!A102,'JOURNAL STOCKS'!$F$8:$F$200)</f>
        <v>0</v>
      </c>
      <c r="G102" s="4">
        <f ca="1">+SUMIF('JOURNAL STOCKS'!A103:$J$200,A102,'JOURNAL STOCKS'!I103:I295)</f>
        <v>0</v>
      </c>
      <c r="H102" s="4">
        <f ca="1">SUMIF('JOURNAL STOCKS'!$A$8:$G$200,'ETAT DES STOCKS '!A102,'JOURNAL STOCKS'!$G$8:$G$200)</f>
        <v>0</v>
      </c>
      <c r="I102" s="4">
        <f ca="1">+SUMIF('JOURNAL STOCKS'!$A$8:$J$200,A102,'JOURNAL STOCKS'!$J$8:$J$200)</f>
        <v>0</v>
      </c>
      <c r="J102" s="5">
        <f t="shared" ca="1" si="11"/>
        <v>9</v>
      </c>
      <c r="K102" s="5">
        <f ca="1">+H102*'BD ARTICLES'!F102</f>
        <v>0</v>
      </c>
      <c r="L102" s="5"/>
      <c r="M102" s="5">
        <f t="shared" ca="1" si="12"/>
        <v>206.28000000000003</v>
      </c>
      <c r="N102" s="6"/>
      <c r="O102" s="15">
        <f t="shared" ca="1" si="13"/>
        <v>0</v>
      </c>
      <c r="P102" s="5">
        <f t="shared" ca="1" si="14"/>
        <v>-9</v>
      </c>
      <c r="Q102" s="15">
        <f t="shared" ca="1" si="15"/>
        <v>-206.28000000000003</v>
      </c>
    </row>
    <row r="103" spans="1:17" x14ac:dyDescent="0.25">
      <c r="A103" s="27" t="s">
        <v>1171</v>
      </c>
      <c r="B103" s="26" t="s">
        <v>898</v>
      </c>
      <c r="C103" s="17">
        <f t="shared" ca="1" si="16"/>
        <v>40</v>
      </c>
      <c r="D103" s="34">
        <v>14</v>
      </c>
      <c r="E103" s="35">
        <v>560</v>
      </c>
      <c r="F103" s="4">
        <f ca="1">SUMIF('JOURNAL STOCKS'!$A$8:$G$200,'ETAT DES STOCKS '!A103,'JOURNAL STOCKS'!$F$8:$F$200)</f>
        <v>0</v>
      </c>
      <c r="G103" s="4">
        <f ca="1">+SUMIF('JOURNAL STOCKS'!A104:$J$200,A103,'JOURNAL STOCKS'!I104:I296)</f>
        <v>0</v>
      </c>
      <c r="H103" s="4">
        <f ca="1">SUMIF('JOURNAL STOCKS'!$A$8:$G$200,'ETAT DES STOCKS '!A103,'JOURNAL STOCKS'!$G$8:$G$200)</f>
        <v>0</v>
      </c>
      <c r="I103" s="4">
        <f ca="1">+SUMIF('JOURNAL STOCKS'!$A$8:$J$200,A103,'JOURNAL STOCKS'!$J$8:$J$200)</f>
        <v>0</v>
      </c>
      <c r="J103" s="5">
        <f t="shared" ref="J103:J134" ca="1" si="17">+D103+F103-H103</f>
        <v>14</v>
      </c>
      <c r="K103" s="5">
        <f ca="1">+H103*'BD ARTICLES'!F103</f>
        <v>0</v>
      </c>
      <c r="L103" s="5"/>
      <c r="M103" s="5">
        <f t="shared" ref="M103:M134" ca="1" si="18">+C103*J103</f>
        <v>560</v>
      </c>
      <c r="N103" s="6"/>
      <c r="O103" s="15">
        <f t="shared" ref="O103:O134" ca="1" si="19">+C103*N103</f>
        <v>0</v>
      </c>
      <c r="P103" s="5">
        <f t="shared" ref="P103:P134" ca="1" si="20">+N103-J103</f>
        <v>-14</v>
      </c>
      <c r="Q103" s="15">
        <f t="shared" ref="Q103:Q134" ca="1" si="21">+C103*P103</f>
        <v>-560</v>
      </c>
    </row>
    <row r="104" spans="1:17" x14ac:dyDescent="0.25">
      <c r="A104" s="27" t="s">
        <v>1172</v>
      </c>
      <c r="B104" s="26" t="s">
        <v>898</v>
      </c>
      <c r="C104" s="17">
        <f t="shared" ca="1" si="16"/>
        <v>50</v>
      </c>
      <c r="D104" s="34">
        <v>4</v>
      </c>
      <c r="E104" s="35">
        <v>200</v>
      </c>
      <c r="F104" s="4">
        <f ca="1">SUMIF('JOURNAL STOCKS'!$A$8:$G$200,'ETAT DES STOCKS '!A104,'JOURNAL STOCKS'!$F$8:$F$200)</f>
        <v>0</v>
      </c>
      <c r="G104" s="4">
        <f ca="1">+SUMIF('JOURNAL STOCKS'!A105:$J$200,A104,'JOURNAL STOCKS'!I105:I297)</f>
        <v>0</v>
      </c>
      <c r="H104" s="4">
        <f ca="1">SUMIF('JOURNAL STOCKS'!$A$8:$G$200,'ETAT DES STOCKS '!A104,'JOURNAL STOCKS'!$G$8:$G$200)</f>
        <v>0</v>
      </c>
      <c r="I104" s="4">
        <f ca="1">+SUMIF('JOURNAL STOCKS'!$A$8:$J$200,A104,'JOURNAL STOCKS'!$J$8:$J$200)</f>
        <v>0</v>
      </c>
      <c r="J104" s="5">
        <f t="shared" ca="1" si="17"/>
        <v>4</v>
      </c>
      <c r="K104" s="5">
        <f ca="1">+H104*'BD ARTICLES'!F104</f>
        <v>0</v>
      </c>
      <c r="L104" s="5"/>
      <c r="M104" s="5">
        <f t="shared" ca="1" si="18"/>
        <v>200</v>
      </c>
      <c r="N104" s="6"/>
      <c r="O104" s="15">
        <f t="shared" ca="1" si="19"/>
        <v>0</v>
      </c>
      <c r="P104" s="5">
        <f t="shared" ca="1" si="20"/>
        <v>-4</v>
      </c>
      <c r="Q104" s="15">
        <f t="shared" ca="1" si="21"/>
        <v>-200</v>
      </c>
    </row>
    <row r="105" spans="1:17" x14ac:dyDescent="0.25">
      <c r="A105" s="27" t="s">
        <v>1173</v>
      </c>
      <c r="B105" s="26" t="s">
        <v>898</v>
      </c>
      <c r="C105" s="17">
        <f t="shared" ca="1" si="16"/>
        <v>20</v>
      </c>
      <c r="D105" s="34">
        <v>3</v>
      </c>
      <c r="E105" s="35">
        <v>60</v>
      </c>
      <c r="F105" s="4">
        <f ca="1">SUMIF('JOURNAL STOCKS'!$A$8:$G$200,'ETAT DES STOCKS '!A105,'JOURNAL STOCKS'!$F$8:$F$200)</f>
        <v>0</v>
      </c>
      <c r="G105" s="4">
        <f ca="1">+SUMIF('JOURNAL STOCKS'!A106:$J$200,A105,'JOURNAL STOCKS'!I106:I298)</f>
        <v>0</v>
      </c>
      <c r="H105" s="4">
        <f ca="1">SUMIF('JOURNAL STOCKS'!$A$8:$G$200,'ETAT DES STOCKS '!A105,'JOURNAL STOCKS'!$G$8:$G$200)</f>
        <v>0</v>
      </c>
      <c r="I105" s="4">
        <f ca="1">+SUMIF('JOURNAL STOCKS'!$A$8:$J$200,A105,'JOURNAL STOCKS'!$J$8:$J$200)</f>
        <v>0</v>
      </c>
      <c r="J105" s="5">
        <f t="shared" ca="1" si="17"/>
        <v>3</v>
      </c>
      <c r="K105" s="5">
        <f ca="1">+H105*'BD ARTICLES'!F105</f>
        <v>0</v>
      </c>
      <c r="L105" s="5"/>
      <c r="M105" s="5">
        <f t="shared" ca="1" si="18"/>
        <v>60</v>
      </c>
      <c r="N105" s="6"/>
      <c r="O105" s="15">
        <f t="shared" ca="1" si="19"/>
        <v>0</v>
      </c>
      <c r="P105" s="5">
        <f t="shared" ca="1" si="20"/>
        <v>-3</v>
      </c>
      <c r="Q105" s="15">
        <f t="shared" ca="1" si="21"/>
        <v>-60</v>
      </c>
    </row>
    <row r="106" spans="1:17" x14ac:dyDescent="0.25">
      <c r="A106" s="27" t="s">
        <v>1174</v>
      </c>
      <c r="B106" s="26" t="s">
        <v>898</v>
      </c>
      <c r="C106" s="17">
        <f t="shared" ca="1" si="16"/>
        <v>0</v>
      </c>
      <c r="D106" s="34">
        <v>0</v>
      </c>
      <c r="E106" s="35">
        <v>0</v>
      </c>
      <c r="F106" s="4">
        <f ca="1">SUMIF('JOURNAL STOCKS'!$A$8:$G$200,'ETAT DES STOCKS '!A106,'JOURNAL STOCKS'!$F$8:$F$200)</f>
        <v>0</v>
      </c>
      <c r="G106" s="4">
        <f ca="1">+SUMIF('JOURNAL STOCKS'!A107:$J$200,A106,'JOURNAL STOCKS'!I107:I299)</f>
        <v>0</v>
      </c>
      <c r="H106" s="4">
        <f ca="1">SUMIF('JOURNAL STOCKS'!$A$8:$G$200,'ETAT DES STOCKS '!A106,'JOURNAL STOCKS'!$G$8:$G$200)</f>
        <v>0</v>
      </c>
      <c r="I106" s="4">
        <f ca="1">+SUMIF('JOURNAL STOCKS'!$A$8:$J$200,A106,'JOURNAL STOCKS'!$J$8:$J$200)</f>
        <v>0</v>
      </c>
      <c r="J106" s="5">
        <f t="shared" ca="1" si="17"/>
        <v>0</v>
      </c>
      <c r="K106" s="5">
        <f ca="1">+H106*'BD ARTICLES'!F106</f>
        <v>0</v>
      </c>
      <c r="L106" s="5"/>
      <c r="M106" s="5">
        <f t="shared" ca="1" si="18"/>
        <v>0</v>
      </c>
      <c r="N106" s="6"/>
      <c r="O106" s="15">
        <f t="shared" ca="1" si="19"/>
        <v>0</v>
      </c>
      <c r="P106" s="5">
        <f t="shared" ca="1" si="20"/>
        <v>0</v>
      </c>
      <c r="Q106" s="15">
        <f t="shared" ca="1" si="21"/>
        <v>0</v>
      </c>
    </row>
    <row r="107" spans="1:17" x14ac:dyDescent="0.25">
      <c r="A107" s="27" t="s">
        <v>1175</v>
      </c>
      <c r="B107" s="26" t="s">
        <v>898</v>
      </c>
      <c r="C107" s="17">
        <f t="shared" ca="1" si="16"/>
        <v>1.25</v>
      </c>
      <c r="D107" s="34">
        <v>100</v>
      </c>
      <c r="E107" s="35">
        <v>125</v>
      </c>
      <c r="F107" s="4">
        <f ca="1">SUMIF('JOURNAL STOCKS'!$A$8:$G$200,'ETAT DES STOCKS '!A107,'JOURNAL STOCKS'!$F$8:$F$200)</f>
        <v>0</v>
      </c>
      <c r="G107" s="4">
        <f ca="1">+SUMIF('JOURNAL STOCKS'!A108:$J$200,A107,'JOURNAL STOCKS'!I108:I300)</f>
        <v>0</v>
      </c>
      <c r="H107" s="4">
        <f ca="1">SUMIF('JOURNAL STOCKS'!$A$8:$G$200,'ETAT DES STOCKS '!A107,'JOURNAL STOCKS'!$G$8:$G$200)</f>
        <v>0</v>
      </c>
      <c r="I107" s="4">
        <f ca="1">+SUMIF('JOURNAL STOCKS'!$A$8:$J$200,A107,'JOURNAL STOCKS'!$J$8:$J$200)</f>
        <v>0</v>
      </c>
      <c r="J107" s="5">
        <f t="shared" ca="1" si="17"/>
        <v>100</v>
      </c>
      <c r="K107" s="5">
        <f ca="1">+H107*'BD ARTICLES'!F107</f>
        <v>0</v>
      </c>
      <c r="L107" s="5"/>
      <c r="M107" s="5">
        <f t="shared" ca="1" si="18"/>
        <v>125</v>
      </c>
      <c r="N107" s="6"/>
      <c r="O107" s="15">
        <f t="shared" ca="1" si="19"/>
        <v>0</v>
      </c>
      <c r="P107" s="5">
        <f t="shared" ca="1" si="20"/>
        <v>-100</v>
      </c>
      <c r="Q107" s="15">
        <f t="shared" ca="1" si="21"/>
        <v>-125</v>
      </c>
    </row>
    <row r="108" spans="1:17" x14ac:dyDescent="0.25">
      <c r="A108" s="27" t="s">
        <v>1176</v>
      </c>
      <c r="B108" s="26" t="s">
        <v>898</v>
      </c>
      <c r="C108" s="17">
        <f t="shared" ca="1" si="16"/>
        <v>0</v>
      </c>
      <c r="D108" s="34">
        <v>0</v>
      </c>
      <c r="E108" s="35">
        <v>0</v>
      </c>
      <c r="F108" s="4">
        <f ca="1">SUMIF('JOURNAL STOCKS'!$A$8:$G$200,'ETAT DES STOCKS '!A108,'JOURNAL STOCKS'!$F$8:$F$200)</f>
        <v>0</v>
      </c>
      <c r="G108" s="4">
        <f ca="1">+SUMIF('JOURNAL STOCKS'!A109:$J$200,A108,'JOURNAL STOCKS'!I109:I301)</f>
        <v>0</v>
      </c>
      <c r="H108" s="4">
        <f ca="1">SUMIF('JOURNAL STOCKS'!$A$8:$G$200,'ETAT DES STOCKS '!A108,'JOURNAL STOCKS'!$G$8:$G$200)</f>
        <v>0</v>
      </c>
      <c r="I108" s="4">
        <f ca="1">+SUMIF('JOURNAL STOCKS'!$A$8:$J$200,A108,'JOURNAL STOCKS'!$J$8:$J$200)</f>
        <v>0</v>
      </c>
      <c r="J108" s="5">
        <f t="shared" ca="1" si="17"/>
        <v>0</v>
      </c>
      <c r="K108" s="5">
        <f ca="1">+H108*'BD ARTICLES'!F108</f>
        <v>0</v>
      </c>
      <c r="L108" s="5"/>
      <c r="M108" s="5">
        <f t="shared" ca="1" si="18"/>
        <v>0</v>
      </c>
      <c r="N108" s="6"/>
      <c r="O108" s="15">
        <f t="shared" ca="1" si="19"/>
        <v>0</v>
      </c>
      <c r="P108" s="5">
        <f t="shared" ca="1" si="20"/>
        <v>0</v>
      </c>
      <c r="Q108" s="15">
        <f t="shared" ca="1" si="21"/>
        <v>0</v>
      </c>
    </row>
    <row r="109" spans="1:17" x14ac:dyDescent="0.25">
      <c r="A109" s="27" t="s">
        <v>1177</v>
      </c>
      <c r="B109" s="26" t="s">
        <v>898</v>
      </c>
      <c r="C109" s="17">
        <f t="shared" ca="1" si="16"/>
        <v>7.4</v>
      </c>
      <c r="D109" s="34">
        <v>100</v>
      </c>
      <c r="E109" s="35">
        <v>740</v>
      </c>
      <c r="F109" s="4">
        <f ca="1">SUMIF('JOURNAL STOCKS'!$A$8:$G$200,'ETAT DES STOCKS '!A109,'JOURNAL STOCKS'!$F$8:$F$200)</f>
        <v>0</v>
      </c>
      <c r="G109" s="4">
        <f ca="1">+SUMIF('JOURNAL STOCKS'!A110:$J$200,A109,'JOURNAL STOCKS'!I110:I302)</f>
        <v>0</v>
      </c>
      <c r="H109" s="4">
        <f ca="1">SUMIF('JOURNAL STOCKS'!$A$8:$G$200,'ETAT DES STOCKS '!A109,'JOURNAL STOCKS'!$G$8:$G$200)</f>
        <v>0</v>
      </c>
      <c r="I109" s="4">
        <f ca="1">+SUMIF('JOURNAL STOCKS'!$A$8:$J$200,A109,'JOURNAL STOCKS'!$J$8:$J$200)</f>
        <v>0</v>
      </c>
      <c r="J109" s="5">
        <f t="shared" ca="1" si="17"/>
        <v>100</v>
      </c>
      <c r="K109" s="5">
        <f ca="1">+H109*'BD ARTICLES'!F109</f>
        <v>0</v>
      </c>
      <c r="L109" s="5"/>
      <c r="M109" s="5">
        <f t="shared" ca="1" si="18"/>
        <v>740</v>
      </c>
      <c r="N109" s="6"/>
      <c r="O109" s="15">
        <f t="shared" ca="1" si="19"/>
        <v>0</v>
      </c>
      <c r="P109" s="5">
        <f t="shared" ca="1" si="20"/>
        <v>-100</v>
      </c>
      <c r="Q109" s="15">
        <f t="shared" ca="1" si="21"/>
        <v>-740</v>
      </c>
    </row>
    <row r="110" spans="1:17" x14ac:dyDescent="0.25">
      <c r="A110" s="27" t="s">
        <v>1178</v>
      </c>
      <c r="B110" s="26" t="s">
        <v>898</v>
      </c>
      <c r="C110" s="17">
        <f t="shared" ca="1" si="16"/>
        <v>15.2</v>
      </c>
      <c r="D110" s="34">
        <v>100</v>
      </c>
      <c r="E110" s="35">
        <v>1520</v>
      </c>
      <c r="F110" s="4">
        <f ca="1">SUMIF('JOURNAL STOCKS'!$A$8:$G$200,'ETAT DES STOCKS '!A110,'JOURNAL STOCKS'!$F$8:$F$200)</f>
        <v>0</v>
      </c>
      <c r="G110" s="4">
        <f ca="1">+SUMIF('JOURNAL STOCKS'!A111:$J$200,A110,'JOURNAL STOCKS'!I111:I303)</f>
        <v>0</v>
      </c>
      <c r="H110" s="4">
        <f ca="1">SUMIF('JOURNAL STOCKS'!$A$8:$G$200,'ETAT DES STOCKS '!A110,'JOURNAL STOCKS'!$G$8:$G$200)</f>
        <v>0</v>
      </c>
      <c r="I110" s="4">
        <f ca="1">+SUMIF('JOURNAL STOCKS'!$A$8:$J$200,A110,'JOURNAL STOCKS'!$J$8:$J$200)</f>
        <v>0</v>
      </c>
      <c r="J110" s="5">
        <f t="shared" ca="1" si="17"/>
        <v>100</v>
      </c>
      <c r="K110" s="5">
        <f ca="1">+H110*'BD ARTICLES'!F110</f>
        <v>0</v>
      </c>
      <c r="L110" s="5"/>
      <c r="M110" s="5">
        <f t="shared" ca="1" si="18"/>
        <v>1520</v>
      </c>
      <c r="N110" s="6"/>
      <c r="O110" s="15">
        <f t="shared" ca="1" si="19"/>
        <v>0</v>
      </c>
      <c r="P110" s="5">
        <f t="shared" ca="1" si="20"/>
        <v>-100</v>
      </c>
      <c r="Q110" s="15">
        <f t="shared" ca="1" si="21"/>
        <v>-1520</v>
      </c>
    </row>
    <row r="111" spans="1:17" x14ac:dyDescent="0.25">
      <c r="A111" s="27" t="s">
        <v>1179</v>
      </c>
      <c r="B111" s="26" t="s">
        <v>898</v>
      </c>
      <c r="C111" s="17">
        <f t="shared" ca="1" si="16"/>
        <v>1.25</v>
      </c>
      <c r="D111" s="34">
        <v>100</v>
      </c>
      <c r="E111" s="35">
        <v>125</v>
      </c>
      <c r="F111" s="4">
        <f ca="1">SUMIF('JOURNAL STOCKS'!$A$8:$G$200,'ETAT DES STOCKS '!A111,'JOURNAL STOCKS'!$F$8:$F$200)</f>
        <v>0</v>
      </c>
      <c r="G111" s="4">
        <f ca="1">+SUMIF('JOURNAL STOCKS'!A112:$J$200,A111,'JOURNAL STOCKS'!I112:I304)</f>
        <v>0</v>
      </c>
      <c r="H111" s="4">
        <f ca="1">SUMIF('JOURNAL STOCKS'!$A$8:$G$200,'ETAT DES STOCKS '!A111,'JOURNAL STOCKS'!$G$8:$G$200)</f>
        <v>0</v>
      </c>
      <c r="I111" s="4">
        <f ca="1">+SUMIF('JOURNAL STOCKS'!$A$8:$J$200,A111,'JOURNAL STOCKS'!$J$8:$J$200)</f>
        <v>0</v>
      </c>
      <c r="J111" s="5">
        <f t="shared" ca="1" si="17"/>
        <v>100</v>
      </c>
      <c r="K111" s="5">
        <f ca="1">+H111*'BD ARTICLES'!F111</f>
        <v>0</v>
      </c>
      <c r="L111" s="5"/>
      <c r="M111" s="5">
        <f t="shared" ca="1" si="18"/>
        <v>125</v>
      </c>
      <c r="N111" s="6"/>
      <c r="O111" s="15">
        <f t="shared" ca="1" si="19"/>
        <v>0</v>
      </c>
      <c r="P111" s="5">
        <f t="shared" ca="1" si="20"/>
        <v>-100</v>
      </c>
      <c r="Q111" s="15">
        <f t="shared" ca="1" si="21"/>
        <v>-125</v>
      </c>
    </row>
    <row r="112" spans="1:17" x14ac:dyDescent="0.25">
      <c r="A112" s="27" t="s">
        <v>1180</v>
      </c>
      <c r="B112" s="26" t="s">
        <v>898</v>
      </c>
      <c r="C112" s="17">
        <f t="shared" ca="1" si="16"/>
        <v>0</v>
      </c>
      <c r="D112" s="34">
        <v>0</v>
      </c>
      <c r="E112" s="35">
        <v>0</v>
      </c>
      <c r="F112" s="4">
        <f ca="1">SUMIF('JOURNAL STOCKS'!$A$8:$G$200,'ETAT DES STOCKS '!A112,'JOURNAL STOCKS'!$F$8:$F$200)</f>
        <v>0</v>
      </c>
      <c r="G112" s="4">
        <f ca="1">+SUMIF('JOURNAL STOCKS'!A113:$J$200,A112,'JOURNAL STOCKS'!I113:I305)</f>
        <v>0</v>
      </c>
      <c r="H112" s="4">
        <f ca="1">SUMIF('JOURNAL STOCKS'!$A$8:$G$200,'ETAT DES STOCKS '!A112,'JOURNAL STOCKS'!$G$8:$G$200)</f>
        <v>0</v>
      </c>
      <c r="I112" s="4">
        <f ca="1">+SUMIF('JOURNAL STOCKS'!$A$8:$J$200,A112,'JOURNAL STOCKS'!$J$8:$J$200)</f>
        <v>0</v>
      </c>
      <c r="J112" s="5">
        <f t="shared" ca="1" si="17"/>
        <v>0</v>
      </c>
      <c r="K112" s="5">
        <f ca="1">+H112*'BD ARTICLES'!F112</f>
        <v>0</v>
      </c>
      <c r="L112" s="5"/>
      <c r="M112" s="5">
        <f t="shared" ca="1" si="18"/>
        <v>0</v>
      </c>
      <c r="N112" s="6"/>
      <c r="O112" s="15">
        <f t="shared" ca="1" si="19"/>
        <v>0</v>
      </c>
      <c r="P112" s="5">
        <f t="shared" ca="1" si="20"/>
        <v>0</v>
      </c>
      <c r="Q112" s="15">
        <f t="shared" ca="1" si="21"/>
        <v>0</v>
      </c>
    </row>
    <row r="113" spans="1:17" x14ac:dyDescent="0.25">
      <c r="A113" s="27" t="s">
        <v>1181</v>
      </c>
      <c r="B113" s="26" t="s">
        <v>898</v>
      </c>
      <c r="C113" s="17">
        <f t="shared" ca="1" si="16"/>
        <v>7</v>
      </c>
      <c r="D113" s="34">
        <v>20</v>
      </c>
      <c r="E113" s="35">
        <v>140</v>
      </c>
      <c r="F113" s="4">
        <f ca="1">SUMIF('JOURNAL STOCKS'!$A$8:$G$200,'ETAT DES STOCKS '!A113,'JOURNAL STOCKS'!$F$8:$F$200)</f>
        <v>0</v>
      </c>
      <c r="G113" s="4">
        <f ca="1">+SUMIF('JOURNAL STOCKS'!A114:$J$200,A113,'JOURNAL STOCKS'!I114:I306)</f>
        <v>0</v>
      </c>
      <c r="H113" s="4">
        <f ca="1">SUMIF('JOURNAL STOCKS'!$A$8:$G$200,'ETAT DES STOCKS '!A113,'JOURNAL STOCKS'!$G$8:$G$200)</f>
        <v>0</v>
      </c>
      <c r="I113" s="4">
        <f ca="1">+SUMIF('JOURNAL STOCKS'!$A$8:$J$200,A113,'JOURNAL STOCKS'!$J$8:$J$200)</f>
        <v>0</v>
      </c>
      <c r="J113" s="5">
        <f t="shared" ca="1" si="17"/>
        <v>20</v>
      </c>
      <c r="K113" s="5">
        <f ca="1">+H113*'BD ARTICLES'!F113</f>
        <v>0</v>
      </c>
      <c r="L113" s="5"/>
      <c r="M113" s="5">
        <f t="shared" ca="1" si="18"/>
        <v>140</v>
      </c>
      <c r="N113" s="6"/>
      <c r="O113" s="15">
        <f t="shared" ca="1" si="19"/>
        <v>0</v>
      </c>
      <c r="P113" s="5">
        <f t="shared" ca="1" si="20"/>
        <v>-20</v>
      </c>
      <c r="Q113" s="15">
        <f t="shared" ca="1" si="21"/>
        <v>-140</v>
      </c>
    </row>
    <row r="114" spans="1:17" x14ac:dyDescent="0.25">
      <c r="A114" s="27" t="s">
        <v>1182</v>
      </c>
      <c r="B114" s="26" t="s">
        <v>898</v>
      </c>
      <c r="C114" s="17">
        <f t="shared" ca="1" si="16"/>
        <v>8</v>
      </c>
      <c r="D114" s="34">
        <v>30</v>
      </c>
      <c r="E114" s="35">
        <v>240</v>
      </c>
      <c r="F114" s="4">
        <f ca="1">SUMIF('JOURNAL STOCKS'!$A$8:$G$200,'ETAT DES STOCKS '!A114,'JOURNAL STOCKS'!$F$8:$F$200)</f>
        <v>0</v>
      </c>
      <c r="G114" s="4">
        <f ca="1">+SUMIF('JOURNAL STOCKS'!A115:$J$200,A114,'JOURNAL STOCKS'!I115:I307)</f>
        <v>0</v>
      </c>
      <c r="H114" s="4">
        <f ca="1">SUMIF('JOURNAL STOCKS'!$A$8:$G$200,'ETAT DES STOCKS '!A114,'JOURNAL STOCKS'!$G$8:$G$200)</f>
        <v>0</v>
      </c>
      <c r="I114" s="4">
        <f ca="1">+SUMIF('JOURNAL STOCKS'!$A$8:$J$200,A114,'JOURNAL STOCKS'!$J$8:$J$200)</f>
        <v>0</v>
      </c>
      <c r="J114" s="5">
        <f t="shared" ca="1" si="17"/>
        <v>30</v>
      </c>
      <c r="K114" s="5">
        <f ca="1">+H114*'BD ARTICLES'!F114</f>
        <v>0</v>
      </c>
      <c r="L114" s="5"/>
      <c r="M114" s="5">
        <f t="shared" ca="1" si="18"/>
        <v>240</v>
      </c>
      <c r="N114" s="6"/>
      <c r="O114" s="15">
        <f t="shared" ca="1" si="19"/>
        <v>0</v>
      </c>
      <c r="P114" s="5">
        <f t="shared" ca="1" si="20"/>
        <v>-30</v>
      </c>
      <c r="Q114" s="15">
        <f t="shared" ca="1" si="21"/>
        <v>-240</v>
      </c>
    </row>
    <row r="115" spans="1:17" x14ac:dyDescent="0.25">
      <c r="A115" s="27" t="s">
        <v>1183</v>
      </c>
      <c r="B115" s="26" t="s">
        <v>898</v>
      </c>
      <c r="C115" s="17">
        <f t="shared" ca="1" si="16"/>
        <v>5</v>
      </c>
      <c r="D115" s="34">
        <v>300</v>
      </c>
      <c r="E115" s="35">
        <v>1500</v>
      </c>
      <c r="F115" s="4">
        <f ca="1">SUMIF('JOURNAL STOCKS'!$A$8:$G$200,'ETAT DES STOCKS '!A115,'JOURNAL STOCKS'!$F$8:$F$200)</f>
        <v>0</v>
      </c>
      <c r="G115" s="4">
        <f ca="1">+SUMIF('JOURNAL STOCKS'!A116:$J$200,A115,'JOURNAL STOCKS'!I116:I308)</f>
        <v>0</v>
      </c>
      <c r="H115" s="4">
        <f ca="1">SUMIF('JOURNAL STOCKS'!$A$8:$G$200,'ETAT DES STOCKS '!A115,'JOURNAL STOCKS'!$G$8:$G$200)</f>
        <v>0</v>
      </c>
      <c r="I115" s="4">
        <f ca="1">+SUMIF('JOURNAL STOCKS'!$A$8:$J$200,A115,'JOURNAL STOCKS'!$J$8:$J$200)</f>
        <v>0</v>
      </c>
      <c r="J115" s="5">
        <f t="shared" ca="1" si="17"/>
        <v>300</v>
      </c>
      <c r="K115" s="5">
        <f ca="1">+H115*'BD ARTICLES'!F115</f>
        <v>0</v>
      </c>
      <c r="L115" s="5"/>
      <c r="M115" s="5">
        <f t="shared" ca="1" si="18"/>
        <v>1500</v>
      </c>
      <c r="N115" s="6"/>
      <c r="O115" s="15">
        <f t="shared" ca="1" si="19"/>
        <v>0</v>
      </c>
      <c r="P115" s="5">
        <f t="shared" ca="1" si="20"/>
        <v>-300</v>
      </c>
      <c r="Q115" s="15">
        <f t="shared" ca="1" si="21"/>
        <v>-1500</v>
      </c>
    </row>
    <row r="116" spans="1:17" x14ac:dyDescent="0.25">
      <c r="A116" s="27" t="s">
        <v>1184</v>
      </c>
      <c r="B116" s="26" t="s">
        <v>898</v>
      </c>
      <c r="C116" s="17">
        <f t="shared" ca="1" si="16"/>
        <v>510</v>
      </c>
      <c r="D116" s="34">
        <v>1</v>
      </c>
      <c r="E116" s="35">
        <v>510</v>
      </c>
      <c r="F116" s="4">
        <f ca="1">SUMIF('JOURNAL STOCKS'!$A$8:$G$200,'ETAT DES STOCKS '!A116,'JOURNAL STOCKS'!$F$8:$F$200)</f>
        <v>0</v>
      </c>
      <c r="G116" s="4">
        <f ca="1">+SUMIF('JOURNAL STOCKS'!A117:$J$200,A116,'JOURNAL STOCKS'!I117:I309)</f>
        <v>0</v>
      </c>
      <c r="H116" s="4">
        <f ca="1">SUMIF('JOURNAL STOCKS'!$A$8:$G$200,'ETAT DES STOCKS '!A116,'JOURNAL STOCKS'!$G$8:$G$200)</f>
        <v>0</v>
      </c>
      <c r="I116" s="4">
        <f ca="1">+SUMIF('JOURNAL STOCKS'!$A$8:$J$200,A116,'JOURNAL STOCKS'!$J$8:$J$200)</f>
        <v>0</v>
      </c>
      <c r="J116" s="5">
        <f t="shared" ca="1" si="17"/>
        <v>1</v>
      </c>
      <c r="K116" s="5">
        <f ca="1">+H116*'BD ARTICLES'!F116</f>
        <v>0</v>
      </c>
      <c r="L116" s="5"/>
      <c r="M116" s="5">
        <f t="shared" ca="1" si="18"/>
        <v>510</v>
      </c>
      <c r="N116" s="6"/>
      <c r="O116" s="15">
        <f t="shared" ca="1" si="19"/>
        <v>0</v>
      </c>
      <c r="P116" s="5">
        <f t="shared" ca="1" si="20"/>
        <v>-1</v>
      </c>
      <c r="Q116" s="15">
        <f t="shared" ca="1" si="21"/>
        <v>-510</v>
      </c>
    </row>
    <row r="117" spans="1:17" x14ac:dyDescent="0.25">
      <c r="A117" s="27" t="s">
        <v>1185</v>
      </c>
      <c r="B117" s="26" t="s">
        <v>898</v>
      </c>
      <c r="C117" s="17">
        <f t="shared" ca="1" si="16"/>
        <v>0</v>
      </c>
      <c r="D117" s="34">
        <v>0</v>
      </c>
      <c r="E117" s="35">
        <v>0</v>
      </c>
      <c r="F117" s="4">
        <f ca="1">SUMIF('JOURNAL STOCKS'!$A$8:$G$200,'ETAT DES STOCKS '!A117,'JOURNAL STOCKS'!$F$8:$F$200)</f>
        <v>0</v>
      </c>
      <c r="G117" s="4">
        <f ca="1">+SUMIF('JOURNAL STOCKS'!A118:$J$200,A117,'JOURNAL STOCKS'!I118:I310)</f>
        <v>0</v>
      </c>
      <c r="H117" s="4">
        <f ca="1">SUMIF('JOURNAL STOCKS'!$A$8:$G$200,'ETAT DES STOCKS '!A117,'JOURNAL STOCKS'!$G$8:$G$200)</f>
        <v>0</v>
      </c>
      <c r="I117" s="4">
        <f ca="1">+SUMIF('JOURNAL STOCKS'!$A$8:$J$200,A117,'JOURNAL STOCKS'!$J$8:$J$200)</f>
        <v>0</v>
      </c>
      <c r="J117" s="5">
        <f t="shared" ca="1" si="17"/>
        <v>0</v>
      </c>
      <c r="K117" s="5">
        <f ca="1">+H117*'BD ARTICLES'!F117</f>
        <v>0</v>
      </c>
      <c r="L117" s="5"/>
      <c r="M117" s="5">
        <f t="shared" ca="1" si="18"/>
        <v>0</v>
      </c>
      <c r="N117" s="6"/>
      <c r="O117" s="15">
        <f t="shared" ca="1" si="19"/>
        <v>0</v>
      </c>
      <c r="P117" s="5">
        <f t="shared" ca="1" si="20"/>
        <v>0</v>
      </c>
      <c r="Q117" s="15">
        <f t="shared" ca="1" si="21"/>
        <v>0</v>
      </c>
    </row>
    <row r="118" spans="1:17" x14ac:dyDescent="0.25">
      <c r="A118" s="27" t="s">
        <v>1186</v>
      </c>
      <c r="B118" s="26" t="s">
        <v>898</v>
      </c>
      <c r="C118" s="17">
        <f t="shared" ca="1" si="16"/>
        <v>182</v>
      </c>
      <c r="D118" s="34">
        <v>4</v>
      </c>
      <c r="E118" s="35">
        <v>728</v>
      </c>
      <c r="F118" s="4">
        <f ca="1">SUMIF('JOURNAL STOCKS'!$A$8:$G$200,'ETAT DES STOCKS '!A118,'JOURNAL STOCKS'!$F$8:$F$200)</f>
        <v>0</v>
      </c>
      <c r="G118" s="4">
        <f ca="1">+SUMIF('JOURNAL STOCKS'!A119:$J$200,A118,'JOURNAL STOCKS'!I119:I311)</f>
        <v>0</v>
      </c>
      <c r="H118" s="4">
        <f ca="1">SUMIF('JOURNAL STOCKS'!$A$8:$G$200,'ETAT DES STOCKS '!A118,'JOURNAL STOCKS'!$G$8:$G$200)</f>
        <v>0</v>
      </c>
      <c r="I118" s="4">
        <f ca="1">+SUMIF('JOURNAL STOCKS'!$A$8:$J$200,A118,'JOURNAL STOCKS'!$J$8:$J$200)</f>
        <v>0</v>
      </c>
      <c r="J118" s="5">
        <f t="shared" ca="1" si="17"/>
        <v>4</v>
      </c>
      <c r="K118" s="5">
        <f ca="1">+H118*'BD ARTICLES'!F118</f>
        <v>0</v>
      </c>
      <c r="L118" s="5"/>
      <c r="M118" s="5">
        <f t="shared" ca="1" si="18"/>
        <v>728</v>
      </c>
      <c r="N118" s="6"/>
      <c r="O118" s="15">
        <f t="shared" ca="1" si="19"/>
        <v>0</v>
      </c>
      <c r="P118" s="5">
        <f t="shared" ca="1" si="20"/>
        <v>-4</v>
      </c>
      <c r="Q118" s="15">
        <f t="shared" ca="1" si="21"/>
        <v>-728</v>
      </c>
    </row>
    <row r="119" spans="1:17" x14ac:dyDescent="0.25">
      <c r="A119" s="27" t="s">
        <v>1187</v>
      </c>
      <c r="B119" s="26" t="s">
        <v>898</v>
      </c>
      <c r="C119" s="17">
        <f t="shared" ca="1" si="16"/>
        <v>54</v>
      </c>
      <c r="D119" s="34">
        <v>8</v>
      </c>
      <c r="E119" s="35">
        <v>432</v>
      </c>
      <c r="F119" s="4">
        <f ca="1">SUMIF('JOURNAL STOCKS'!$A$8:$G$200,'ETAT DES STOCKS '!A119,'JOURNAL STOCKS'!$F$8:$F$200)</f>
        <v>0</v>
      </c>
      <c r="G119" s="4">
        <f ca="1">+SUMIF('JOURNAL STOCKS'!A120:$J$200,A119,'JOURNAL STOCKS'!I120:I312)</f>
        <v>0</v>
      </c>
      <c r="H119" s="4">
        <f ca="1">SUMIF('JOURNAL STOCKS'!$A$8:$G$200,'ETAT DES STOCKS '!A119,'JOURNAL STOCKS'!$G$8:$G$200)</f>
        <v>0</v>
      </c>
      <c r="I119" s="4">
        <f ca="1">+SUMIF('JOURNAL STOCKS'!$A$8:$J$200,A119,'JOURNAL STOCKS'!$J$8:$J$200)</f>
        <v>0</v>
      </c>
      <c r="J119" s="5">
        <f t="shared" ca="1" si="17"/>
        <v>8</v>
      </c>
      <c r="K119" s="5">
        <f ca="1">+H119*'BD ARTICLES'!F119</f>
        <v>0</v>
      </c>
      <c r="L119" s="5"/>
      <c r="M119" s="5">
        <f t="shared" ca="1" si="18"/>
        <v>432</v>
      </c>
      <c r="N119" s="6"/>
      <c r="O119" s="15">
        <f t="shared" ca="1" si="19"/>
        <v>0</v>
      </c>
      <c r="P119" s="5">
        <f t="shared" ca="1" si="20"/>
        <v>-8</v>
      </c>
      <c r="Q119" s="15">
        <f t="shared" ca="1" si="21"/>
        <v>-432</v>
      </c>
    </row>
    <row r="120" spans="1:17" x14ac:dyDescent="0.25">
      <c r="A120" s="27" t="s">
        <v>1188</v>
      </c>
      <c r="B120" s="26" t="s">
        <v>898</v>
      </c>
      <c r="C120" s="17">
        <f t="shared" ca="1" si="16"/>
        <v>45</v>
      </c>
      <c r="D120" s="34">
        <v>3</v>
      </c>
      <c r="E120" s="35">
        <v>135</v>
      </c>
      <c r="F120" s="4">
        <f ca="1">SUMIF('JOURNAL STOCKS'!$A$8:$G$200,'ETAT DES STOCKS '!A120,'JOURNAL STOCKS'!$F$8:$F$200)</f>
        <v>0</v>
      </c>
      <c r="G120" s="4">
        <f ca="1">+SUMIF('JOURNAL STOCKS'!A121:$J$200,A120,'JOURNAL STOCKS'!I121:I313)</f>
        <v>0</v>
      </c>
      <c r="H120" s="4">
        <f ca="1">SUMIF('JOURNAL STOCKS'!$A$8:$G$200,'ETAT DES STOCKS '!A120,'JOURNAL STOCKS'!$G$8:$G$200)</f>
        <v>0</v>
      </c>
      <c r="I120" s="4">
        <f ca="1">+SUMIF('JOURNAL STOCKS'!$A$8:$J$200,A120,'JOURNAL STOCKS'!$J$8:$J$200)</f>
        <v>0</v>
      </c>
      <c r="J120" s="5">
        <f t="shared" ca="1" si="17"/>
        <v>3</v>
      </c>
      <c r="K120" s="5">
        <f ca="1">+H120*'BD ARTICLES'!F120</f>
        <v>0</v>
      </c>
      <c r="L120" s="5"/>
      <c r="M120" s="5">
        <f t="shared" ca="1" si="18"/>
        <v>135</v>
      </c>
      <c r="N120" s="6"/>
      <c r="O120" s="15">
        <f t="shared" ca="1" si="19"/>
        <v>0</v>
      </c>
      <c r="P120" s="5">
        <f t="shared" ca="1" si="20"/>
        <v>-3</v>
      </c>
      <c r="Q120" s="15">
        <f t="shared" ca="1" si="21"/>
        <v>-135</v>
      </c>
    </row>
    <row r="121" spans="1:17" x14ac:dyDescent="0.25">
      <c r="A121" s="27" t="s">
        <v>1189</v>
      </c>
      <c r="B121" s="26" t="s">
        <v>898</v>
      </c>
      <c r="C121" s="17">
        <f t="shared" ca="1" si="16"/>
        <v>65</v>
      </c>
      <c r="D121" s="34">
        <v>2</v>
      </c>
      <c r="E121" s="35">
        <v>130</v>
      </c>
      <c r="F121" s="4">
        <f ca="1">SUMIF('JOURNAL STOCKS'!$A$8:$G$200,'ETAT DES STOCKS '!A121,'JOURNAL STOCKS'!$F$8:$F$200)</f>
        <v>0</v>
      </c>
      <c r="G121" s="4">
        <f ca="1">+SUMIF('JOURNAL STOCKS'!A122:$J$200,A121,'JOURNAL STOCKS'!I122:I314)</f>
        <v>0</v>
      </c>
      <c r="H121" s="4">
        <f ca="1">SUMIF('JOURNAL STOCKS'!$A$8:$G$200,'ETAT DES STOCKS '!A121,'JOURNAL STOCKS'!$G$8:$G$200)</f>
        <v>0</v>
      </c>
      <c r="I121" s="4">
        <f ca="1">+SUMIF('JOURNAL STOCKS'!$A$8:$J$200,A121,'JOURNAL STOCKS'!$J$8:$J$200)</f>
        <v>0</v>
      </c>
      <c r="J121" s="5">
        <f t="shared" ca="1" si="17"/>
        <v>2</v>
      </c>
      <c r="K121" s="5">
        <f ca="1">+H121*'BD ARTICLES'!F121</f>
        <v>0</v>
      </c>
      <c r="L121" s="5"/>
      <c r="M121" s="5">
        <f t="shared" ca="1" si="18"/>
        <v>130</v>
      </c>
      <c r="N121" s="6"/>
      <c r="O121" s="15">
        <f t="shared" ca="1" si="19"/>
        <v>0</v>
      </c>
      <c r="P121" s="5">
        <f t="shared" ca="1" si="20"/>
        <v>-2</v>
      </c>
      <c r="Q121" s="15">
        <f t="shared" ca="1" si="21"/>
        <v>-130</v>
      </c>
    </row>
    <row r="122" spans="1:17" x14ac:dyDescent="0.25">
      <c r="A122" s="27" t="s">
        <v>1190</v>
      </c>
      <c r="B122" s="26" t="s">
        <v>898</v>
      </c>
      <c r="C122" s="17">
        <f t="shared" ca="1" si="16"/>
        <v>0</v>
      </c>
      <c r="D122" s="34">
        <v>0</v>
      </c>
      <c r="E122" s="35">
        <v>0</v>
      </c>
      <c r="F122" s="4">
        <f ca="1">SUMIF('JOURNAL STOCKS'!$A$8:$G$200,'ETAT DES STOCKS '!A122,'JOURNAL STOCKS'!$F$8:$F$200)</f>
        <v>0</v>
      </c>
      <c r="G122" s="4">
        <f ca="1">+SUMIF('JOURNAL STOCKS'!A123:$J$200,A122,'JOURNAL STOCKS'!I123:I315)</f>
        <v>0</v>
      </c>
      <c r="H122" s="4">
        <f ca="1">SUMIF('JOURNAL STOCKS'!$A$8:$G$200,'ETAT DES STOCKS '!A122,'JOURNAL STOCKS'!$G$8:$G$200)</f>
        <v>0</v>
      </c>
      <c r="I122" s="4">
        <f ca="1">+SUMIF('JOURNAL STOCKS'!$A$8:$J$200,A122,'JOURNAL STOCKS'!$J$8:$J$200)</f>
        <v>0</v>
      </c>
      <c r="J122" s="5">
        <f t="shared" ca="1" si="17"/>
        <v>0</v>
      </c>
      <c r="K122" s="5">
        <f ca="1">+H122*'BD ARTICLES'!F122</f>
        <v>0</v>
      </c>
      <c r="L122" s="5"/>
      <c r="M122" s="5">
        <f t="shared" ca="1" si="18"/>
        <v>0</v>
      </c>
      <c r="N122" s="6"/>
      <c r="O122" s="15">
        <f t="shared" ca="1" si="19"/>
        <v>0</v>
      </c>
      <c r="P122" s="5">
        <f t="shared" ca="1" si="20"/>
        <v>0</v>
      </c>
      <c r="Q122" s="15">
        <f t="shared" ca="1" si="21"/>
        <v>0</v>
      </c>
    </row>
    <row r="123" spans="1:17" x14ac:dyDescent="0.25">
      <c r="A123" s="27" t="s">
        <v>1191</v>
      </c>
      <c r="B123" s="26" t="s">
        <v>898</v>
      </c>
      <c r="C123" s="17">
        <f t="shared" ca="1" si="16"/>
        <v>5.5</v>
      </c>
      <c r="D123" s="34">
        <v>19</v>
      </c>
      <c r="E123" s="35">
        <v>104.5</v>
      </c>
      <c r="F123" s="4">
        <f ca="1">SUMIF('JOURNAL STOCKS'!$A$8:$G$200,'ETAT DES STOCKS '!A123,'JOURNAL STOCKS'!$F$8:$F$200)</f>
        <v>0</v>
      </c>
      <c r="G123" s="4">
        <f ca="1">+SUMIF('JOURNAL STOCKS'!A124:$J$200,A123,'JOURNAL STOCKS'!I124:I316)</f>
        <v>0</v>
      </c>
      <c r="H123" s="4">
        <f ca="1">SUMIF('JOURNAL STOCKS'!$A$8:$G$200,'ETAT DES STOCKS '!A123,'JOURNAL STOCKS'!$G$8:$G$200)</f>
        <v>0</v>
      </c>
      <c r="I123" s="4">
        <f ca="1">+SUMIF('JOURNAL STOCKS'!$A$8:$J$200,A123,'JOURNAL STOCKS'!$J$8:$J$200)</f>
        <v>0</v>
      </c>
      <c r="J123" s="5">
        <f t="shared" ca="1" si="17"/>
        <v>19</v>
      </c>
      <c r="K123" s="5">
        <f ca="1">+H123*'BD ARTICLES'!F123</f>
        <v>0</v>
      </c>
      <c r="L123" s="5"/>
      <c r="M123" s="5">
        <f t="shared" ca="1" si="18"/>
        <v>104.5</v>
      </c>
      <c r="N123" s="6"/>
      <c r="O123" s="15">
        <f t="shared" ca="1" si="19"/>
        <v>0</v>
      </c>
      <c r="P123" s="5">
        <f t="shared" ca="1" si="20"/>
        <v>-19</v>
      </c>
      <c r="Q123" s="15">
        <f t="shared" ca="1" si="21"/>
        <v>-104.5</v>
      </c>
    </row>
    <row r="124" spans="1:17" x14ac:dyDescent="0.25">
      <c r="A124" s="27" t="s">
        <v>1192</v>
      </c>
      <c r="B124" s="26" t="s">
        <v>898</v>
      </c>
      <c r="C124" s="17">
        <f t="shared" ca="1" si="16"/>
        <v>4.17</v>
      </c>
      <c r="D124" s="34">
        <v>10</v>
      </c>
      <c r="E124" s="35">
        <v>41.7</v>
      </c>
      <c r="F124" s="4">
        <f ca="1">SUMIF('JOURNAL STOCKS'!$A$8:$G$200,'ETAT DES STOCKS '!A124,'JOURNAL STOCKS'!$F$8:$F$200)</f>
        <v>0</v>
      </c>
      <c r="G124" s="4">
        <f ca="1">+SUMIF('JOURNAL STOCKS'!A125:$J$200,A124,'JOURNAL STOCKS'!I125:I317)</f>
        <v>0</v>
      </c>
      <c r="H124" s="4">
        <f ca="1">SUMIF('JOURNAL STOCKS'!$A$8:$G$200,'ETAT DES STOCKS '!A124,'JOURNAL STOCKS'!$G$8:$G$200)</f>
        <v>0</v>
      </c>
      <c r="I124" s="4">
        <f ca="1">+SUMIF('JOURNAL STOCKS'!$A$8:$J$200,A124,'JOURNAL STOCKS'!$J$8:$J$200)</f>
        <v>0</v>
      </c>
      <c r="J124" s="5">
        <f t="shared" ca="1" si="17"/>
        <v>10</v>
      </c>
      <c r="K124" s="5">
        <f ca="1">+H124*'BD ARTICLES'!F124</f>
        <v>0</v>
      </c>
      <c r="L124" s="5"/>
      <c r="M124" s="5">
        <f t="shared" ca="1" si="18"/>
        <v>41.7</v>
      </c>
      <c r="N124" s="6"/>
      <c r="O124" s="15">
        <f t="shared" ca="1" si="19"/>
        <v>0</v>
      </c>
      <c r="P124" s="5">
        <f t="shared" ca="1" si="20"/>
        <v>-10</v>
      </c>
      <c r="Q124" s="15">
        <f t="shared" ca="1" si="21"/>
        <v>-41.7</v>
      </c>
    </row>
    <row r="125" spans="1:17" x14ac:dyDescent="0.25">
      <c r="A125" s="27" t="s">
        <v>1193</v>
      </c>
      <c r="B125" s="26" t="s">
        <v>898</v>
      </c>
      <c r="C125" s="17">
        <f t="shared" ca="1" si="16"/>
        <v>4.5</v>
      </c>
      <c r="D125" s="34">
        <v>38</v>
      </c>
      <c r="E125" s="35">
        <v>171</v>
      </c>
      <c r="F125" s="4">
        <f ca="1">SUMIF('JOURNAL STOCKS'!$A$8:$G$200,'ETAT DES STOCKS '!A125,'JOURNAL STOCKS'!$F$8:$F$200)</f>
        <v>0</v>
      </c>
      <c r="G125" s="4">
        <f ca="1">+SUMIF('JOURNAL STOCKS'!A126:$J$200,A125,'JOURNAL STOCKS'!I126:I318)</f>
        <v>0</v>
      </c>
      <c r="H125" s="4">
        <f ca="1">SUMIF('JOURNAL STOCKS'!$A$8:$G$200,'ETAT DES STOCKS '!A125,'JOURNAL STOCKS'!$G$8:$G$200)</f>
        <v>0</v>
      </c>
      <c r="I125" s="4">
        <f ca="1">+SUMIF('JOURNAL STOCKS'!$A$8:$J$200,A125,'JOURNAL STOCKS'!$J$8:$J$200)</f>
        <v>0</v>
      </c>
      <c r="J125" s="5">
        <f t="shared" ca="1" si="17"/>
        <v>38</v>
      </c>
      <c r="K125" s="5">
        <f ca="1">+H125*'BD ARTICLES'!F125</f>
        <v>0</v>
      </c>
      <c r="L125" s="5"/>
      <c r="M125" s="5">
        <f t="shared" ca="1" si="18"/>
        <v>171</v>
      </c>
      <c r="N125" s="6"/>
      <c r="O125" s="15">
        <f t="shared" ca="1" si="19"/>
        <v>0</v>
      </c>
      <c r="P125" s="5">
        <f t="shared" ca="1" si="20"/>
        <v>-38</v>
      </c>
      <c r="Q125" s="15">
        <f t="shared" ca="1" si="21"/>
        <v>-171</v>
      </c>
    </row>
    <row r="126" spans="1:17" x14ac:dyDescent="0.25">
      <c r="A126" s="27" t="s">
        <v>1194</v>
      </c>
      <c r="B126" s="26" t="s">
        <v>898</v>
      </c>
      <c r="C126" s="17">
        <f t="shared" ca="1" si="16"/>
        <v>3.5</v>
      </c>
      <c r="D126" s="34">
        <v>110</v>
      </c>
      <c r="E126" s="35">
        <v>385</v>
      </c>
      <c r="F126" s="4">
        <f ca="1">SUMIF('JOURNAL STOCKS'!$A$8:$G$200,'ETAT DES STOCKS '!A126,'JOURNAL STOCKS'!$F$8:$F$200)</f>
        <v>0</v>
      </c>
      <c r="G126" s="4">
        <f ca="1">+SUMIF('JOURNAL STOCKS'!A127:$J$200,A126,'JOURNAL STOCKS'!I127:I319)</f>
        <v>0</v>
      </c>
      <c r="H126" s="4">
        <f ca="1">SUMIF('JOURNAL STOCKS'!$A$8:$G$200,'ETAT DES STOCKS '!A126,'JOURNAL STOCKS'!$G$8:$G$200)</f>
        <v>0</v>
      </c>
      <c r="I126" s="4">
        <f ca="1">+SUMIF('JOURNAL STOCKS'!$A$8:$J$200,A126,'JOURNAL STOCKS'!$J$8:$J$200)</f>
        <v>0</v>
      </c>
      <c r="J126" s="5">
        <f t="shared" ca="1" si="17"/>
        <v>110</v>
      </c>
      <c r="K126" s="5">
        <f ca="1">+H126*'BD ARTICLES'!F126</f>
        <v>0</v>
      </c>
      <c r="L126" s="5"/>
      <c r="M126" s="5">
        <f t="shared" ca="1" si="18"/>
        <v>385</v>
      </c>
      <c r="N126" s="6"/>
      <c r="O126" s="15">
        <f t="shared" ca="1" si="19"/>
        <v>0</v>
      </c>
      <c r="P126" s="5">
        <f t="shared" ca="1" si="20"/>
        <v>-110</v>
      </c>
      <c r="Q126" s="15">
        <f t="shared" ca="1" si="21"/>
        <v>-385</v>
      </c>
    </row>
    <row r="127" spans="1:17" x14ac:dyDescent="0.25">
      <c r="A127" s="27" t="s">
        <v>1195</v>
      </c>
      <c r="B127" s="26" t="s">
        <v>898</v>
      </c>
      <c r="C127" s="17">
        <f t="shared" ca="1" si="16"/>
        <v>248</v>
      </c>
      <c r="D127" s="34">
        <v>1</v>
      </c>
      <c r="E127" s="35">
        <v>248</v>
      </c>
      <c r="F127" s="4">
        <f ca="1">SUMIF('JOURNAL STOCKS'!$A$8:$G$200,'ETAT DES STOCKS '!A127,'JOURNAL STOCKS'!$F$8:$F$200)</f>
        <v>0</v>
      </c>
      <c r="G127" s="4">
        <f ca="1">+SUMIF('JOURNAL STOCKS'!A128:$J$200,A127,'JOURNAL STOCKS'!I128:I320)</f>
        <v>0</v>
      </c>
      <c r="H127" s="4">
        <f ca="1">SUMIF('JOURNAL STOCKS'!$A$8:$G$200,'ETAT DES STOCKS '!A127,'JOURNAL STOCKS'!$G$8:$G$200)</f>
        <v>0</v>
      </c>
      <c r="I127" s="4">
        <f ca="1">+SUMIF('JOURNAL STOCKS'!$A$8:$J$200,A127,'JOURNAL STOCKS'!$J$8:$J$200)</f>
        <v>0</v>
      </c>
      <c r="J127" s="5">
        <f t="shared" ca="1" si="17"/>
        <v>1</v>
      </c>
      <c r="K127" s="5">
        <f ca="1">+H127*'BD ARTICLES'!F127</f>
        <v>0</v>
      </c>
      <c r="L127" s="5"/>
      <c r="M127" s="5">
        <f t="shared" ca="1" si="18"/>
        <v>248</v>
      </c>
      <c r="N127" s="6"/>
      <c r="O127" s="15">
        <f t="shared" ca="1" si="19"/>
        <v>0</v>
      </c>
      <c r="P127" s="5">
        <f t="shared" ca="1" si="20"/>
        <v>-1</v>
      </c>
      <c r="Q127" s="15">
        <f t="shared" ca="1" si="21"/>
        <v>-248</v>
      </c>
    </row>
    <row r="128" spans="1:17" x14ac:dyDescent="0.25">
      <c r="A128" s="27" t="s">
        <v>1196</v>
      </c>
      <c r="B128" s="26" t="s">
        <v>898</v>
      </c>
      <c r="C128" s="17">
        <f t="shared" ca="1" si="16"/>
        <v>917</v>
      </c>
      <c r="D128" s="34">
        <v>2</v>
      </c>
      <c r="E128" s="35">
        <v>1834</v>
      </c>
      <c r="F128" s="4">
        <f ca="1">SUMIF('JOURNAL STOCKS'!$A$8:$G$200,'ETAT DES STOCKS '!A128,'JOURNAL STOCKS'!$F$8:$F$200)</f>
        <v>0</v>
      </c>
      <c r="G128" s="4">
        <f ca="1">+SUMIF('JOURNAL STOCKS'!A129:$J$200,A128,'JOURNAL STOCKS'!I129:I321)</f>
        <v>0</v>
      </c>
      <c r="H128" s="4">
        <f ca="1">SUMIF('JOURNAL STOCKS'!$A$8:$G$200,'ETAT DES STOCKS '!A128,'JOURNAL STOCKS'!$G$8:$G$200)</f>
        <v>0</v>
      </c>
      <c r="I128" s="4">
        <f ca="1">+SUMIF('JOURNAL STOCKS'!$A$8:$J$200,A128,'JOURNAL STOCKS'!$J$8:$J$200)</f>
        <v>0</v>
      </c>
      <c r="J128" s="5">
        <f t="shared" ca="1" si="17"/>
        <v>2</v>
      </c>
      <c r="K128" s="5">
        <f ca="1">+H128*'BD ARTICLES'!F128</f>
        <v>0</v>
      </c>
      <c r="L128" s="5"/>
      <c r="M128" s="5">
        <f t="shared" ca="1" si="18"/>
        <v>1834</v>
      </c>
      <c r="N128" s="6"/>
      <c r="O128" s="15">
        <f t="shared" ca="1" si="19"/>
        <v>0</v>
      </c>
      <c r="P128" s="5">
        <f t="shared" ca="1" si="20"/>
        <v>-2</v>
      </c>
      <c r="Q128" s="15">
        <f t="shared" ca="1" si="21"/>
        <v>-1834</v>
      </c>
    </row>
    <row r="129" spans="1:17" x14ac:dyDescent="0.25">
      <c r="A129" s="27" t="s">
        <v>1197</v>
      </c>
      <c r="B129" s="26" t="s">
        <v>898</v>
      </c>
      <c r="C129" s="17">
        <f t="shared" ca="1" si="16"/>
        <v>235</v>
      </c>
      <c r="D129" s="34">
        <v>2</v>
      </c>
      <c r="E129" s="35">
        <v>470</v>
      </c>
      <c r="F129" s="4">
        <f ca="1">SUMIF('JOURNAL STOCKS'!$A$8:$G$200,'ETAT DES STOCKS '!A129,'JOURNAL STOCKS'!$F$8:$F$200)</f>
        <v>0</v>
      </c>
      <c r="G129" s="4">
        <f ca="1">+SUMIF('JOURNAL STOCKS'!A130:$J$200,A129,'JOURNAL STOCKS'!I130:I322)</f>
        <v>0</v>
      </c>
      <c r="H129" s="4">
        <f ca="1">SUMIF('JOURNAL STOCKS'!$A$8:$G$200,'ETAT DES STOCKS '!A129,'JOURNAL STOCKS'!$G$8:$G$200)</f>
        <v>0</v>
      </c>
      <c r="I129" s="4">
        <f ca="1">+SUMIF('JOURNAL STOCKS'!$A$8:$J$200,A129,'JOURNAL STOCKS'!$J$8:$J$200)</f>
        <v>0</v>
      </c>
      <c r="J129" s="5">
        <f t="shared" ca="1" si="17"/>
        <v>2</v>
      </c>
      <c r="K129" s="5">
        <f ca="1">+H129*'BD ARTICLES'!F129</f>
        <v>0</v>
      </c>
      <c r="L129" s="5"/>
      <c r="M129" s="5">
        <f t="shared" ca="1" si="18"/>
        <v>470</v>
      </c>
      <c r="N129" s="6"/>
      <c r="O129" s="15">
        <f t="shared" ca="1" si="19"/>
        <v>0</v>
      </c>
      <c r="P129" s="5">
        <f t="shared" ca="1" si="20"/>
        <v>-2</v>
      </c>
      <c r="Q129" s="15">
        <f t="shared" ca="1" si="21"/>
        <v>-470</v>
      </c>
    </row>
    <row r="130" spans="1:17" x14ac:dyDescent="0.25">
      <c r="A130" s="27" t="s">
        <v>1198</v>
      </c>
      <c r="B130" s="26" t="s">
        <v>898</v>
      </c>
      <c r="C130" s="17">
        <f t="shared" ca="1" si="16"/>
        <v>0</v>
      </c>
      <c r="D130" s="34">
        <v>0</v>
      </c>
      <c r="E130" s="35">
        <v>0</v>
      </c>
      <c r="F130" s="4">
        <f ca="1">SUMIF('JOURNAL STOCKS'!$A$8:$G$200,'ETAT DES STOCKS '!A130,'JOURNAL STOCKS'!$F$8:$F$200)</f>
        <v>0</v>
      </c>
      <c r="G130" s="4">
        <f ca="1">+SUMIF('JOURNAL STOCKS'!A131:$J$200,A130,'JOURNAL STOCKS'!I131:I323)</f>
        <v>0</v>
      </c>
      <c r="H130" s="4">
        <f ca="1">SUMIF('JOURNAL STOCKS'!$A$8:$G$200,'ETAT DES STOCKS '!A130,'JOURNAL STOCKS'!$G$8:$G$200)</f>
        <v>0</v>
      </c>
      <c r="I130" s="4">
        <f ca="1">+SUMIF('JOURNAL STOCKS'!$A$8:$J$200,A130,'JOURNAL STOCKS'!$J$8:$J$200)</f>
        <v>0</v>
      </c>
      <c r="J130" s="5">
        <f t="shared" ca="1" si="17"/>
        <v>0</v>
      </c>
      <c r="K130" s="5">
        <f ca="1">+H130*'BD ARTICLES'!F130</f>
        <v>0</v>
      </c>
      <c r="L130" s="5"/>
      <c r="M130" s="5">
        <f t="shared" ca="1" si="18"/>
        <v>0</v>
      </c>
      <c r="N130" s="6"/>
      <c r="O130" s="15">
        <f t="shared" ca="1" si="19"/>
        <v>0</v>
      </c>
      <c r="P130" s="5">
        <f t="shared" ca="1" si="20"/>
        <v>0</v>
      </c>
      <c r="Q130" s="15">
        <f t="shared" ca="1" si="21"/>
        <v>0</v>
      </c>
    </row>
    <row r="131" spans="1:17" x14ac:dyDescent="0.25">
      <c r="A131" s="27" t="s">
        <v>1199</v>
      </c>
      <c r="B131" s="26" t="s">
        <v>898</v>
      </c>
      <c r="C131" s="17">
        <f t="shared" ca="1" si="16"/>
        <v>0</v>
      </c>
      <c r="D131" s="34">
        <v>0</v>
      </c>
      <c r="E131" s="35">
        <v>0</v>
      </c>
      <c r="F131" s="4">
        <f ca="1">SUMIF('JOURNAL STOCKS'!$A$8:$G$200,'ETAT DES STOCKS '!A131,'JOURNAL STOCKS'!$F$8:$F$200)</f>
        <v>0</v>
      </c>
      <c r="G131" s="4">
        <f ca="1">+SUMIF('JOURNAL STOCKS'!A132:$J$200,A131,'JOURNAL STOCKS'!I132:I324)</f>
        <v>0</v>
      </c>
      <c r="H131" s="4">
        <f ca="1">SUMIF('JOURNAL STOCKS'!$A$8:$G$200,'ETAT DES STOCKS '!A131,'JOURNAL STOCKS'!$G$8:$G$200)</f>
        <v>0</v>
      </c>
      <c r="I131" s="4">
        <f ca="1">+SUMIF('JOURNAL STOCKS'!$A$8:$J$200,A131,'JOURNAL STOCKS'!$J$8:$J$200)</f>
        <v>0</v>
      </c>
      <c r="J131" s="5">
        <f t="shared" ca="1" si="17"/>
        <v>0</v>
      </c>
      <c r="K131" s="5">
        <f ca="1">+H131*'BD ARTICLES'!F131</f>
        <v>0</v>
      </c>
      <c r="L131" s="5"/>
      <c r="M131" s="5">
        <f t="shared" ca="1" si="18"/>
        <v>0</v>
      </c>
      <c r="N131" s="6"/>
      <c r="O131" s="15">
        <f t="shared" ca="1" si="19"/>
        <v>0</v>
      </c>
      <c r="P131" s="5">
        <f t="shared" ca="1" si="20"/>
        <v>0</v>
      </c>
      <c r="Q131" s="15">
        <f t="shared" ca="1" si="21"/>
        <v>0</v>
      </c>
    </row>
    <row r="132" spans="1:17" x14ac:dyDescent="0.25">
      <c r="A132" s="27" t="s">
        <v>1200</v>
      </c>
      <c r="B132" s="26" t="s">
        <v>898</v>
      </c>
      <c r="C132" s="17">
        <f t="shared" ca="1" si="16"/>
        <v>0</v>
      </c>
      <c r="D132" s="34">
        <v>0</v>
      </c>
      <c r="E132" s="35">
        <v>0</v>
      </c>
      <c r="F132" s="4">
        <f ca="1">SUMIF('JOURNAL STOCKS'!$A$8:$G$200,'ETAT DES STOCKS '!A132,'JOURNAL STOCKS'!$F$8:$F$200)</f>
        <v>0</v>
      </c>
      <c r="G132" s="4">
        <f ca="1">+SUMIF('JOURNAL STOCKS'!A133:$J$200,A132,'JOURNAL STOCKS'!I133:I325)</f>
        <v>0</v>
      </c>
      <c r="H132" s="4">
        <f ca="1">SUMIF('JOURNAL STOCKS'!$A$8:$G$200,'ETAT DES STOCKS '!A132,'JOURNAL STOCKS'!$G$8:$G$200)</f>
        <v>0</v>
      </c>
      <c r="I132" s="4">
        <f ca="1">+SUMIF('JOURNAL STOCKS'!$A$8:$J$200,A132,'JOURNAL STOCKS'!$J$8:$J$200)</f>
        <v>0</v>
      </c>
      <c r="J132" s="5">
        <f t="shared" ca="1" si="17"/>
        <v>0</v>
      </c>
      <c r="K132" s="5">
        <f ca="1">+H132*'BD ARTICLES'!F132</f>
        <v>0</v>
      </c>
      <c r="L132" s="5"/>
      <c r="M132" s="5">
        <f t="shared" ca="1" si="18"/>
        <v>0</v>
      </c>
      <c r="N132" s="6"/>
      <c r="O132" s="15">
        <f t="shared" ca="1" si="19"/>
        <v>0</v>
      </c>
      <c r="P132" s="5">
        <f t="shared" ca="1" si="20"/>
        <v>0</v>
      </c>
      <c r="Q132" s="15">
        <f t="shared" ca="1" si="21"/>
        <v>0</v>
      </c>
    </row>
    <row r="133" spans="1:17" x14ac:dyDescent="0.25">
      <c r="A133" s="27" t="s">
        <v>1201</v>
      </c>
      <c r="B133" s="26" t="s">
        <v>898</v>
      </c>
      <c r="C133" s="17">
        <f t="shared" ca="1" si="16"/>
        <v>600</v>
      </c>
      <c r="D133" s="34">
        <v>4</v>
      </c>
      <c r="E133" s="35">
        <v>2400</v>
      </c>
      <c r="F133" s="4">
        <f ca="1">SUMIF('JOURNAL STOCKS'!$A$8:$G$200,'ETAT DES STOCKS '!A133,'JOURNAL STOCKS'!$F$8:$F$200)</f>
        <v>0</v>
      </c>
      <c r="G133" s="4">
        <f ca="1">+SUMIF('JOURNAL STOCKS'!A134:$J$200,A133,'JOURNAL STOCKS'!I134:I326)</f>
        <v>0</v>
      </c>
      <c r="H133" s="4">
        <f ca="1">SUMIF('JOURNAL STOCKS'!$A$8:$G$200,'ETAT DES STOCKS '!A133,'JOURNAL STOCKS'!$G$8:$G$200)</f>
        <v>0</v>
      </c>
      <c r="I133" s="4">
        <f ca="1">+SUMIF('JOURNAL STOCKS'!$A$8:$J$200,A133,'JOURNAL STOCKS'!$J$8:$J$200)</f>
        <v>0</v>
      </c>
      <c r="J133" s="5">
        <f t="shared" ca="1" si="17"/>
        <v>4</v>
      </c>
      <c r="K133" s="5">
        <f ca="1">+H133*'BD ARTICLES'!F133</f>
        <v>0</v>
      </c>
      <c r="L133" s="5"/>
      <c r="M133" s="5">
        <f t="shared" ca="1" si="18"/>
        <v>2400</v>
      </c>
      <c r="N133" s="6"/>
      <c r="O133" s="15">
        <f t="shared" ca="1" si="19"/>
        <v>0</v>
      </c>
      <c r="P133" s="5">
        <f t="shared" ca="1" si="20"/>
        <v>-4</v>
      </c>
      <c r="Q133" s="15">
        <f t="shared" ca="1" si="21"/>
        <v>-2400</v>
      </c>
    </row>
    <row r="134" spans="1:17" x14ac:dyDescent="0.25">
      <c r="A134" s="27" t="s">
        <v>1202</v>
      </c>
      <c r="B134" s="26" t="s">
        <v>898</v>
      </c>
      <c r="C134" s="17">
        <f t="shared" ca="1" si="16"/>
        <v>0</v>
      </c>
      <c r="D134" s="34">
        <v>0</v>
      </c>
      <c r="E134" s="35">
        <v>0</v>
      </c>
      <c r="F134" s="4">
        <f ca="1">SUMIF('JOURNAL STOCKS'!$A$8:$G$200,'ETAT DES STOCKS '!A134,'JOURNAL STOCKS'!$F$8:$F$200)</f>
        <v>0</v>
      </c>
      <c r="G134" s="4">
        <f ca="1">+SUMIF('JOURNAL STOCKS'!A135:$J$200,A134,'JOURNAL STOCKS'!I135:I327)</f>
        <v>0</v>
      </c>
      <c r="H134" s="4">
        <f ca="1">SUMIF('JOURNAL STOCKS'!$A$8:$G$200,'ETAT DES STOCKS '!A134,'JOURNAL STOCKS'!$G$8:$G$200)</f>
        <v>0</v>
      </c>
      <c r="I134" s="4">
        <f ca="1">+SUMIF('JOURNAL STOCKS'!$A$8:$J$200,A134,'JOURNAL STOCKS'!$J$8:$J$200)</f>
        <v>0</v>
      </c>
      <c r="J134" s="5">
        <f t="shared" ca="1" si="17"/>
        <v>0</v>
      </c>
      <c r="K134" s="5">
        <f ca="1">+H134*'BD ARTICLES'!F134</f>
        <v>0</v>
      </c>
      <c r="L134" s="5"/>
      <c r="M134" s="5">
        <f t="shared" ca="1" si="18"/>
        <v>0</v>
      </c>
      <c r="N134" s="6"/>
      <c r="O134" s="15">
        <f t="shared" ca="1" si="19"/>
        <v>0</v>
      </c>
      <c r="P134" s="5">
        <f t="shared" ca="1" si="20"/>
        <v>0</v>
      </c>
      <c r="Q134" s="15">
        <f t="shared" ca="1" si="21"/>
        <v>0</v>
      </c>
    </row>
    <row r="135" spans="1:17" x14ac:dyDescent="0.25">
      <c r="A135" s="27" t="s">
        <v>1203</v>
      </c>
      <c r="B135" s="26" t="s">
        <v>898</v>
      </c>
      <c r="C135" s="17">
        <f t="shared" ca="1" si="16"/>
        <v>0</v>
      </c>
      <c r="D135" s="34">
        <v>0</v>
      </c>
      <c r="E135" s="35">
        <v>0</v>
      </c>
      <c r="F135" s="4">
        <f ca="1">SUMIF('JOURNAL STOCKS'!$A$8:$G$200,'ETAT DES STOCKS '!A135,'JOURNAL STOCKS'!$F$8:$F$200)</f>
        <v>0</v>
      </c>
      <c r="G135" s="4">
        <f ca="1">+SUMIF('JOURNAL STOCKS'!A136:$J$200,A135,'JOURNAL STOCKS'!I136:I328)</f>
        <v>0</v>
      </c>
      <c r="H135" s="4">
        <f ca="1">SUMIF('JOURNAL STOCKS'!$A$8:$G$200,'ETAT DES STOCKS '!A135,'JOURNAL STOCKS'!$G$8:$G$200)</f>
        <v>0</v>
      </c>
      <c r="I135" s="4">
        <f ca="1">+SUMIF('JOURNAL STOCKS'!$A$8:$J$200,A135,'JOURNAL STOCKS'!$J$8:$J$200)</f>
        <v>0</v>
      </c>
      <c r="J135" s="5">
        <f t="shared" ref="J135:J155" ca="1" si="22">+D135+F135-H135</f>
        <v>0</v>
      </c>
      <c r="K135" s="5">
        <f ca="1">+H135*'BD ARTICLES'!F135</f>
        <v>0</v>
      </c>
      <c r="L135" s="5"/>
      <c r="M135" s="5">
        <f t="shared" ref="M135:M155" ca="1" si="23">+C135*J135</f>
        <v>0</v>
      </c>
      <c r="N135" s="6"/>
      <c r="O135" s="15">
        <f t="shared" ref="O135:O155" ca="1" si="24">+C135*N135</f>
        <v>0</v>
      </c>
      <c r="P135" s="5">
        <f t="shared" ref="P135:P155" ca="1" si="25">+N135-J135</f>
        <v>0</v>
      </c>
      <c r="Q135" s="15">
        <f t="shared" ref="Q135:Q155" ca="1" si="26">+C135*P135</f>
        <v>0</v>
      </c>
    </row>
    <row r="136" spans="1:17" x14ac:dyDescent="0.25">
      <c r="A136" s="27" t="s">
        <v>1204</v>
      </c>
      <c r="B136" s="26" t="s">
        <v>898</v>
      </c>
      <c r="C136" s="17">
        <f t="shared" ca="1" si="16"/>
        <v>0</v>
      </c>
      <c r="D136" s="34">
        <v>0</v>
      </c>
      <c r="E136" s="35">
        <v>0</v>
      </c>
      <c r="F136" s="4">
        <f ca="1">SUMIF('JOURNAL STOCKS'!$A$8:$G$200,'ETAT DES STOCKS '!A136,'JOURNAL STOCKS'!$F$8:$F$200)</f>
        <v>0</v>
      </c>
      <c r="G136" s="4">
        <f ca="1">+SUMIF('JOURNAL STOCKS'!A137:$J$200,A136,'JOURNAL STOCKS'!I137:I329)</f>
        <v>0</v>
      </c>
      <c r="H136" s="4">
        <f ca="1">SUMIF('JOURNAL STOCKS'!$A$8:$G$200,'ETAT DES STOCKS '!A136,'JOURNAL STOCKS'!$G$8:$G$200)</f>
        <v>0</v>
      </c>
      <c r="I136" s="4">
        <f ca="1">+SUMIF('JOURNAL STOCKS'!$A$8:$J$200,A136,'JOURNAL STOCKS'!$J$8:$J$200)</f>
        <v>0</v>
      </c>
      <c r="J136" s="5">
        <f t="shared" ca="1" si="22"/>
        <v>0</v>
      </c>
      <c r="K136" s="5">
        <f ca="1">+H136*'BD ARTICLES'!F136</f>
        <v>0</v>
      </c>
      <c r="L136" s="5"/>
      <c r="M136" s="5">
        <f t="shared" ca="1" si="23"/>
        <v>0</v>
      </c>
      <c r="N136" s="6"/>
      <c r="O136" s="15">
        <f t="shared" ca="1" si="24"/>
        <v>0</v>
      </c>
      <c r="P136" s="5">
        <f t="shared" ca="1" si="25"/>
        <v>0</v>
      </c>
      <c r="Q136" s="15">
        <f t="shared" ca="1" si="26"/>
        <v>0</v>
      </c>
    </row>
    <row r="137" spans="1:17" x14ac:dyDescent="0.25">
      <c r="A137" s="27" t="s">
        <v>1205</v>
      </c>
      <c r="B137" s="26" t="s">
        <v>898</v>
      </c>
      <c r="C137" s="17">
        <f t="shared" ca="1" si="16"/>
        <v>0</v>
      </c>
      <c r="D137" s="34">
        <v>0</v>
      </c>
      <c r="E137" s="35">
        <v>0</v>
      </c>
      <c r="F137" s="4">
        <f ca="1">SUMIF('JOURNAL STOCKS'!$A$8:$G$200,'ETAT DES STOCKS '!A137,'JOURNAL STOCKS'!$F$8:$F$200)</f>
        <v>0</v>
      </c>
      <c r="G137" s="4">
        <f ca="1">+SUMIF('JOURNAL STOCKS'!A138:$J$200,A137,'JOURNAL STOCKS'!I138:I330)</f>
        <v>0</v>
      </c>
      <c r="H137" s="4">
        <f ca="1">SUMIF('JOURNAL STOCKS'!$A$8:$G$200,'ETAT DES STOCKS '!A137,'JOURNAL STOCKS'!$G$8:$G$200)</f>
        <v>0</v>
      </c>
      <c r="I137" s="4">
        <f ca="1">+SUMIF('JOURNAL STOCKS'!$A$8:$J$200,A137,'JOURNAL STOCKS'!$J$8:$J$200)</f>
        <v>0</v>
      </c>
      <c r="J137" s="5">
        <f t="shared" ca="1" si="22"/>
        <v>0</v>
      </c>
      <c r="K137" s="5">
        <f ca="1">+H137*'BD ARTICLES'!F137</f>
        <v>0</v>
      </c>
      <c r="L137" s="5"/>
      <c r="M137" s="5">
        <f t="shared" ca="1" si="23"/>
        <v>0</v>
      </c>
      <c r="N137" s="6"/>
      <c r="O137" s="15">
        <f t="shared" ca="1" si="24"/>
        <v>0</v>
      </c>
      <c r="P137" s="5">
        <f t="shared" ca="1" si="25"/>
        <v>0</v>
      </c>
      <c r="Q137" s="15">
        <f t="shared" ca="1" si="26"/>
        <v>0</v>
      </c>
    </row>
    <row r="138" spans="1:17" x14ac:dyDescent="0.25">
      <c r="A138" s="27" t="s">
        <v>1206</v>
      </c>
      <c r="B138" s="26" t="s">
        <v>898</v>
      </c>
      <c r="C138" s="17">
        <f t="shared" ref="C138:C201" ca="1" si="27">IF((D138+F138)&lt;=0,0,(E138+G138)/(D138+F138))</f>
        <v>0</v>
      </c>
      <c r="D138" s="34">
        <v>0</v>
      </c>
      <c r="E138" s="35">
        <v>0</v>
      </c>
      <c r="F138" s="4">
        <f ca="1">SUMIF('JOURNAL STOCKS'!$A$8:$G$200,'ETAT DES STOCKS '!A138,'JOURNAL STOCKS'!$F$8:$F$200)</f>
        <v>0</v>
      </c>
      <c r="G138" s="4">
        <f ca="1">+SUMIF('JOURNAL STOCKS'!A139:$J$200,A138,'JOURNAL STOCKS'!I139:I331)</f>
        <v>0</v>
      </c>
      <c r="H138" s="4">
        <f ca="1">SUMIF('JOURNAL STOCKS'!$A$8:$G$200,'ETAT DES STOCKS '!A138,'JOURNAL STOCKS'!$G$8:$G$200)</f>
        <v>0</v>
      </c>
      <c r="I138" s="4">
        <f ca="1">+SUMIF('JOURNAL STOCKS'!$A$8:$J$200,A138,'JOURNAL STOCKS'!$J$8:$J$200)</f>
        <v>0</v>
      </c>
      <c r="J138" s="5">
        <f t="shared" ca="1" si="22"/>
        <v>0</v>
      </c>
      <c r="K138" s="5">
        <f ca="1">+H138*'BD ARTICLES'!F138</f>
        <v>0</v>
      </c>
      <c r="L138" s="5"/>
      <c r="M138" s="5">
        <f t="shared" ca="1" si="23"/>
        <v>0</v>
      </c>
      <c r="N138" s="6"/>
      <c r="O138" s="15">
        <f t="shared" ca="1" si="24"/>
        <v>0</v>
      </c>
      <c r="P138" s="5">
        <f t="shared" ca="1" si="25"/>
        <v>0</v>
      </c>
      <c r="Q138" s="15">
        <f t="shared" ca="1" si="26"/>
        <v>0</v>
      </c>
    </row>
    <row r="139" spans="1:17" x14ac:dyDescent="0.25">
      <c r="A139" s="27" t="s">
        <v>1207</v>
      </c>
      <c r="B139" s="26" t="s">
        <v>898</v>
      </c>
      <c r="C139" s="17">
        <f t="shared" ca="1" si="27"/>
        <v>24.89</v>
      </c>
      <c r="D139" s="34">
        <v>1</v>
      </c>
      <c r="E139" s="35">
        <v>24.89</v>
      </c>
      <c r="F139" s="4">
        <f ca="1">SUMIF('JOURNAL STOCKS'!$A$8:$G$200,'ETAT DES STOCKS '!A139,'JOURNAL STOCKS'!$F$8:$F$200)</f>
        <v>0</v>
      </c>
      <c r="G139" s="4">
        <f ca="1">+SUMIF('JOURNAL STOCKS'!A140:$J$200,A139,'JOURNAL STOCKS'!I140:I332)</f>
        <v>0</v>
      </c>
      <c r="H139" s="4">
        <f ca="1">SUMIF('JOURNAL STOCKS'!$A$8:$G$200,'ETAT DES STOCKS '!A139,'JOURNAL STOCKS'!$G$8:$G$200)</f>
        <v>0</v>
      </c>
      <c r="I139" s="4">
        <f ca="1">+SUMIF('JOURNAL STOCKS'!$A$8:$J$200,A139,'JOURNAL STOCKS'!$J$8:$J$200)</f>
        <v>0</v>
      </c>
      <c r="J139" s="5">
        <f t="shared" ca="1" si="22"/>
        <v>1</v>
      </c>
      <c r="K139" s="5">
        <f ca="1">+H139*'BD ARTICLES'!F139</f>
        <v>0</v>
      </c>
      <c r="L139" s="5"/>
      <c r="M139" s="5">
        <f t="shared" ca="1" si="23"/>
        <v>24.89</v>
      </c>
      <c r="N139" s="6"/>
      <c r="O139" s="15">
        <f t="shared" ca="1" si="24"/>
        <v>0</v>
      </c>
      <c r="P139" s="5">
        <f t="shared" ca="1" si="25"/>
        <v>-1</v>
      </c>
      <c r="Q139" s="15">
        <f t="shared" ca="1" si="26"/>
        <v>-24.89</v>
      </c>
    </row>
    <row r="140" spans="1:17" x14ac:dyDescent="0.25">
      <c r="A140" s="27" t="s">
        <v>1208</v>
      </c>
      <c r="B140" s="26" t="s">
        <v>898</v>
      </c>
      <c r="C140" s="17">
        <f t="shared" ca="1" si="27"/>
        <v>55</v>
      </c>
      <c r="D140" s="34">
        <v>3</v>
      </c>
      <c r="E140" s="35">
        <v>165</v>
      </c>
      <c r="F140" s="4">
        <f ca="1">SUMIF('JOURNAL STOCKS'!$A$8:$G$200,'ETAT DES STOCKS '!A140,'JOURNAL STOCKS'!$F$8:$F$200)</f>
        <v>0</v>
      </c>
      <c r="G140" s="4">
        <f ca="1">+SUMIF('JOURNAL STOCKS'!A141:$J$200,A140,'JOURNAL STOCKS'!I141:I333)</f>
        <v>0</v>
      </c>
      <c r="H140" s="4">
        <f ca="1">SUMIF('JOURNAL STOCKS'!$A$8:$G$200,'ETAT DES STOCKS '!A140,'JOURNAL STOCKS'!$G$8:$G$200)</f>
        <v>0</v>
      </c>
      <c r="I140" s="4">
        <f ca="1">+SUMIF('JOURNAL STOCKS'!$A$8:$J$200,A140,'JOURNAL STOCKS'!$J$8:$J$200)</f>
        <v>0</v>
      </c>
      <c r="J140" s="5">
        <f t="shared" ca="1" si="22"/>
        <v>3</v>
      </c>
      <c r="K140" s="5">
        <f ca="1">+H140*'BD ARTICLES'!F140</f>
        <v>0</v>
      </c>
      <c r="L140" s="5"/>
      <c r="M140" s="5">
        <f t="shared" ca="1" si="23"/>
        <v>165</v>
      </c>
      <c r="N140" s="6"/>
      <c r="O140" s="15">
        <f t="shared" ca="1" si="24"/>
        <v>0</v>
      </c>
      <c r="P140" s="5">
        <f t="shared" ca="1" si="25"/>
        <v>-3</v>
      </c>
      <c r="Q140" s="15">
        <f t="shared" ca="1" si="26"/>
        <v>-165</v>
      </c>
    </row>
    <row r="141" spans="1:17" x14ac:dyDescent="0.25">
      <c r="A141" s="27" t="s">
        <v>1209</v>
      </c>
      <c r="B141" s="26" t="s">
        <v>898</v>
      </c>
      <c r="C141" s="17">
        <f t="shared" ca="1" si="27"/>
        <v>3.5</v>
      </c>
      <c r="D141" s="34">
        <v>33</v>
      </c>
      <c r="E141" s="35">
        <v>115.5</v>
      </c>
      <c r="F141" s="4">
        <f ca="1">SUMIF('JOURNAL STOCKS'!$A$8:$G$200,'ETAT DES STOCKS '!A141,'JOURNAL STOCKS'!$F$8:$F$200)</f>
        <v>0</v>
      </c>
      <c r="G141" s="4">
        <f ca="1">+SUMIF('JOURNAL STOCKS'!A142:$J$200,A141,'JOURNAL STOCKS'!I142:I334)</f>
        <v>0</v>
      </c>
      <c r="H141" s="4">
        <f ca="1">SUMIF('JOURNAL STOCKS'!$A$8:$G$200,'ETAT DES STOCKS '!A141,'JOURNAL STOCKS'!$G$8:$G$200)</f>
        <v>0</v>
      </c>
      <c r="I141" s="4">
        <f ca="1">+SUMIF('JOURNAL STOCKS'!$A$8:$J$200,A141,'JOURNAL STOCKS'!$J$8:$J$200)</f>
        <v>0</v>
      </c>
      <c r="J141" s="5">
        <f t="shared" ca="1" si="22"/>
        <v>33</v>
      </c>
      <c r="K141" s="5">
        <f ca="1">+H141*'BD ARTICLES'!F141</f>
        <v>0</v>
      </c>
      <c r="L141" s="5"/>
      <c r="M141" s="5">
        <f t="shared" ca="1" si="23"/>
        <v>115.5</v>
      </c>
      <c r="N141" s="6"/>
      <c r="O141" s="15">
        <f t="shared" ca="1" si="24"/>
        <v>0</v>
      </c>
      <c r="P141" s="5">
        <f t="shared" ca="1" si="25"/>
        <v>-33</v>
      </c>
      <c r="Q141" s="15">
        <f t="shared" ca="1" si="26"/>
        <v>-115.5</v>
      </c>
    </row>
    <row r="142" spans="1:17" x14ac:dyDescent="0.25">
      <c r="A142" s="27" t="s">
        <v>1210</v>
      </c>
      <c r="B142" s="26" t="s">
        <v>898</v>
      </c>
      <c r="C142" s="17">
        <f t="shared" ca="1" si="27"/>
        <v>18.5</v>
      </c>
      <c r="D142" s="34">
        <v>18</v>
      </c>
      <c r="E142" s="35">
        <v>333</v>
      </c>
      <c r="F142" s="4">
        <f ca="1">SUMIF('JOURNAL STOCKS'!$A$8:$G$200,'ETAT DES STOCKS '!A142,'JOURNAL STOCKS'!$F$8:$F$200)</f>
        <v>0</v>
      </c>
      <c r="G142" s="4">
        <f ca="1">+SUMIF('JOURNAL STOCKS'!A143:$J$200,A142,'JOURNAL STOCKS'!I143:I335)</f>
        <v>0</v>
      </c>
      <c r="H142" s="4">
        <f ca="1">SUMIF('JOURNAL STOCKS'!$A$8:$G$200,'ETAT DES STOCKS '!A142,'JOURNAL STOCKS'!$G$8:$G$200)</f>
        <v>0</v>
      </c>
      <c r="I142" s="4">
        <f ca="1">+SUMIF('JOURNAL STOCKS'!$A$8:$J$200,A142,'JOURNAL STOCKS'!$J$8:$J$200)</f>
        <v>0</v>
      </c>
      <c r="J142" s="5">
        <f t="shared" ca="1" si="22"/>
        <v>18</v>
      </c>
      <c r="K142" s="5">
        <f ca="1">+H142*'BD ARTICLES'!F142</f>
        <v>0</v>
      </c>
      <c r="L142" s="5"/>
      <c r="M142" s="5">
        <f t="shared" ca="1" si="23"/>
        <v>333</v>
      </c>
      <c r="N142" s="6"/>
      <c r="O142" s="15">
        <f t="shared" ca="1" si="24"/>
        <v>0</v>
      </c>
      <c r="P142" s="5">
        <f t="shared" ca="1" si="25"/>
        <v>-18</v>
      </c>
      <c r="Q142" s="15">
        <f t="shared" ca="1" si="26"/>
        <v>-333</v>
      </c>
    </row>
    <row r="143" spans="1:17" x14ac:dyDescent="0.25">
      <c r="A143" s="27" t="s">
        <v>1211</v>
      </c>
      <c r="B143" s="26" t="s">
        <v>898</v>
      </c>
      <c r="C143" s="17">
        <f t="shared" ca="1" si="27"/>
        <v>40</v>
      </c>
      <c r="D143" s="34">
        <v>4</v>
      </c>
      <c r="E143" s="35">
        <v>160</v>
      </c>
      <c r="F143" s="4">
        <f ca="1">SUMIF('JOURNAL STOCKS'!$A$8:$G$200,'ETAT DES STOCKS '!A143,'JOURNAL STOCKS'!$F$8:$F$200)</f>
        <v>0</v>
      </c>
      <c r="G143" s="4">
        <f ca="1">+SUMIF('JOURNAL STOCKS'!A144:$J$200,A143,'JOURNAL STOCKS'!I144:I336)</f>
        <v>0</v>
      </c>
      <c r="H143" s="4">
        <f ca="1">SUMIF('JOURNAL STOCKS'!$A$8:$G$200,'ETAT DES STOCKS '!A143,'JOURNAL STOCKS'!$G$8:$G$200)</f>
        <v>0</v>
      </c>
      <c r="I143" s="4">
        <f ca="1">+SUMIF('JOURNAL STOCKS'!$A$8:$J$200,A143,'JOURNAL STOCKS'!$J$8:$J$200)</f>
        <v>0</v>
      </c>
      <c r="J143" s="5">
        <f t="shared" ca="1" si="22"/>
        <v>4</v>
      </c>
      <c r="K143" s="5">
        <f ca="1">+H143*'BD ARTICLES'!F143</f>
        <v>0</v>
      </c>
      <c r="L143" s="5"/>
      <c r="M143" s="5">
        <f t="shared" ca="1" si="23"/>
        <v>160</v>
      </c>
      <c r="N143" s="6"/>
      <c r="O143" s="15">
        <f t="shared" ca="1" si="24"/>
        <v>0</v>
      </c>
      <c r="P143" s="5">
        <f t="shared" ca="1" si="25"/>
        <v>-4</v>
      </c>
      <c r="Q143" s="15">
        <f t="shared" ca="1" si="26"/>
        <v>-160</v>
      </c>
    </row>
    <row r="144" spans="1:17" x14ac:dyDescent="0.25">
      <c r="A144" s="27" t="s">
        <v>1212</v>
      </c>
      <c r="B144" s="26" t="s">
        <v>898</v>
      </c>
      <c r="C144" s="17">
        <f t="shared" ca="1" si="27"/>
        <v>1480</v>
      </c>
      <c r="D144" s="34">
        <v>6</v>
      </c>
      <c r="E144" s="35">
        <v>8880</v>
      </c>
      <c r="F144" s="4">
        <f ca="1">SUMIF('JOURNAL STOCKS'!$A$8:$G$200,'ETAT DES STOCKS '!A144,'JOURNAL STOCKS'!$F$8:$F$200)</f>
        <v>0</v>
      </c>
      <c r="G144" s="4">
        <f ca="1">+SUMIF('JOURNAL STOCKS'!A145:$J$200,A144,'JOURNAL STOCKS'!I145:I337)</f>
        <v>0</v>
      </c>
      <c r="H144" s="4">
        <f ca="1">SUMIF('JOURNAL STOCKS'!$A$8:$G$200,'ETAT DES STOCKS '!A144,'JOURNAL STOCKS'!$G$8:$G$200)</f>
        <v>0</v>
      </c>
      <c r="I144" s="4">
        <f ca="1">+SUMIF('JOURNAL STOCKS'!$A$8:$J$200,A144,'JOURNAL STOCKS'!$J$8:$J$200)</f>
        <v>0</v>
      </c>
      <c r="J144" s="5">
        <f t="shared" ca="1" si="22"/>
        <v>6</v>
      </c>
      <c r="K144" s="5">
        <f ca="1">+H144*'BD ARTICLES'!F144</f>
        <v>0</v>
      </c>
      <c r="L144" s="5"/>
      <c r="M144" s="5">
        <f t="shared" ca="1" si="23"/>
        <v>8880</v>
      </c>
      <c r="N144" s="6"/>
      <c r="O144" s="15">
        <f t="shared" ca="1" si="24"/>
        <v>0</v>
      </c>
      <c r="P144" s="5">
        <f t="shared" ca="1" si="25"/>
        <v>-6</v>
      </c>
      <c r="Q144" s="15">
        <f t="shared" ca="1" si="26"/>
        <v>-8880</v>
      </c>
    </row>
    <row r="145" spans="1:17" x14ac:dyDescent="0.25">
      <c r="A145" s="27" t="s">
        <v>1213</v>
      </c>
      <c r="B145" s="26" t="s">
        <v>898</v>
      </c>
      <c r="C145" s="17">
        <f t="shared" ca="1" si="27"/>
        <v>17</v>
      </c>
      <c r="D145" s="34">
        <v>9</v>
      </c>
      <c r="E145" s="35">
        <v>153</v>
      </c>
      <c r="F145" s="4">
        <f ca="1">SUMIF('JOURNAL STOCKS'!$A$8:$G$200,'ETAT DES STOCKS '!A145,'JOURNAL STOCKS'!$F$8:$F$200)</f>
        <v>0</v>
      </c>
      <c r="G145" s="4">
        <f ca="1">+SUMIF('JOURNAL STOCKS'!A146:$J$200,A145,'JOURNAL STOCKS'!I146:I338)</f>
        <v>0</v>
      </c>
      <c r="H145" s="4">
        <f ca="1">SUMIF('JOURNAL STOCKS'!$A$8:$G$200,'ETAT DES STOCKS '!A145,'JOURNAL STOCKS'!$G$8:$G$200)</f>
        <v>0</v>
      </c>
      <c r="I145" s="4">
        <f ca="1">+SUMIF('JOURNAL STOCKS'!$A$8:$J$200,A145,'JOURNAL STOCKS'!$J$8:$J$200)</f>
        <v>0</v>
      </c>
      <c r="J145" s="5">
        <f t="shared" ca="1" si="22"/>
        <v>9</v>
      </c>
      <c r="K145" s="5">
        <f ca="1">+H145*'BD ARTICLES'!F145</f>
        <v>0</v>
      </c>
      <c r="L145" s="5"/>
      <c r="M145" s="5">
        <f t="shared" ca="1" si="23"/>
        <v>153</v>
      </c>
      <c r="N145" s="6"/>
      <c r="O145" s="15">
        <f t="shared" ca="1" si="24"/>
        <v>0</v>
      </c>
      <c r="P145" s="5">
        <f t="shared" ca="1" si="25"/>
        <v>-9</v>
      </c>
      <c r="Q145" s="15">
        <f t="shared" ca="1" si="26"/>
        <v>-153</v>
      </c>
    </row>
    <row r="146" spans="1:17" x14ac:dyDescent="0.25">
      <c r="A146" s="27" t="s">
        <v>1214</v>
      </c>
      <c r="B146" s="26" t="s">
        <v>898</v>
      </c>
      <c r="C146" s="17">
        <f t="shared" ca="1" si="27"/>
        <v>19.899999999999999</v>
      </c>
      <c r="D146" s="34">
        <v>206</v>
      </c>
      <c r="E146" s="35">
        <v>4099.3999999999996</v>
      </c>
      <c r="F146" s="4">
        <f ca="1">SUMIF('JOURNAL STOCKS'!$A$8:$G$200,'ETAT DES STOCKS '!A146,'JOURNAL STOCKS'!$F$8:$F$200)</f>
        <v>0</v>
      </c>
      <c r="G146" s="4">
        <f ca="1">+SUMIF('JOURNAL STOCKS'!A147:$J$200,A146,'JOURNAL STOCKS'!I147:I339)</f>
        <v>0</v>
      </c>
      <c r="H146" s="4">
        <f ca="1">SUMIF('JOURNAL STOCKS'!$A$8:$G$200,'ETAT DES STOCKS '!A146,'JOURNAL STOCKS'!$G$8:$G$200)</f>
        <v>0</v>
      </c>
      <c r="I146" s="4">
        <f ca="1">+SUMIF('JOURNAL STOCKS'!$A$8:$J$200,A146,'JOURNAL STOCKS'!$J$8:$J$200)</f>
        <v>0</v>
      </c>
      <c r="J146" s="5">
        <f t="shared" ca="1" si="22"/>
        <v>206</v>
      </c>
      <c r="K146" s="5">
        <f ca="1">+H146*'BD ARTICLES'!F146</f>
        <v>0</v>
      </c>
      <c r="L146" s="5"/>
      <c r="M146" s="5">
        <f t="shared" ca="1" si="23"/>
        <v>4099.3999999999996</v>
      </c>
      <c r="N146" s="6"/>
      <c r="O146" s="15">
        <f t="shared" ca="1" si="24"/>
        <v>0</v>
      </c>
      <c r="P146" s="5">
        <f t="shared" ca="1" si="25"/>
        <v>-206</v>
      </c>
      <c r="Q146" s="15">
        <f t="shared" ca="1" si="26"/>
        <v>-4099.3999999999996</v>
      </c>
    </row>
    <row r="147" spans="1:17" x14ac:dyDescent="0.25">
      <c r="A147" s="27" t="s">
        <v>1215</v>
      </c>
      <c r="B147" s="26" t="s">
        <v>898</v>
      </c>
      <c r="C147" s="17">
        <f t="shared" ca="1" si="27"/>
        <v>21</v>
      </c>
      <c r="D147" s="34">
        <v>144</v>
      </c>
      <c r="E147" s="35">
        <v>3024</v>
      </c>
      <c r="F147" s="4">
        <f ca="1">SUMIF('JOURNAL STOCKS'!$A$8:$G$200,'ETAT DES STOCKS '!A147,'JOURNAL STOCKS'!$F$8:$F$200)</f>
        <v>0</v>
      </c>
      <c r="G147" s="4">
        <f ca="1">+SUMIF('JOURNAL STOCKS'!A148:$J$200,A147,'JOURNAL STOCKS'!I148:I340)</f>
        <v>0</v>
      </c>
      <c r="H147" s="4">
        <f ca="1">SUMIF('JOURNAL STOCKS'!$A$8:$G$200,'ETAT DES STOCKS '!A147,'JOURNAL STOCKS'!$G$8:$G$200)</f>
        <v>0</v>
      </c>
      <c r="I147" s="4">
        <f ca="1">+SUMIF('JOURNAL STOCKS'!$A$8:$J$200,A147,'JOURNAL STOCKS'!$J$8:$J$200)</f>
        <v>0</v>
      </c>
      <c r="J147" s="5">
        <f t="shared" ca="1" si="22"/>
        <v>144</v>
      </c>
      <c r="K147" s="5">
        <f ca="1">+H147*'BD ARTICLES'!F147</f>
        <v>0</v>
      </c>
      <c r="L147" s="5"/>
      <c r="M147" s="5">
        <f t="shared" ca="1" si="23"/>
        <v>3024</v>
      </c>
      <c r="N147" s="6"/>
      <c r="O147" s="15">
        <f t="shared" ca="1" si="24"/>
        <v>0</v>
      </c>
      <c r="P147" s="5">
        <f t="shared" ca="1" si="25"/>
        <v>-144</v>
      </c>
      <c r="Q147" s="15">
        <f t="shared" ca="1" si="26"/>
        <v>-3024</v>
      </c>
    </row>
    <row r="148" spans="1:17" x14ac:dyDescent="0.25">
      <c r="A148" s="27" t="s">
        <v>1216</v>
      </c>
      <c r="B148" s="26" t="s">
        <v>898</v>
      </c>
      <c r="C148" s="17">
        <f t="shared" ca="1" si="27"/>
        <v>24</v>
      </c>
      <c r="D148" s="34">
        <v>7</v>
      </c>
      <c r="E148" s="35">
        <v>168</v>
      </c>
      <c r="F148" s="4">
        <f ca="1">SUMIF('JOURNAL STOCKS'!$A$8:$G$200,'ETAT DES STOCKS '!A148,'JOURNAL STOCKS'!$F$8:$F$200)</f>
        <v>0</v>
      </c>
      <c r="G148" s="4">
        <f ca="1">+SUMIF('JOURNAL STOCKS'!A149:$J$200,A148,'JOURNAL STOCKS'!I149:I341)</f>
        <v>0</v>
      </c>
      <c r="H148" s="4">
        <f ca="1">SUMIF('JOURNAL STOCKS'!$A$8:$G$200,'ETAT DES STOCKS '!A148,'JOURNAL STOCKS'!$G$8:$G$200)</f>
        <v>0</v>
      </c>
      <c r="I148" s="4">
        <f ca="1">+SUMIF('JOURNAL STOCKS'!$A$8:$J$200,A148,'JOURNAL STOCKS'!$J$8:$J$200)</f>
        <v>0</v>
      </c>
      <c r="J148" s="5">
        <f t="shared" ca="1" si="22"/>
        <v>7</v>
      </c>
      <c r="K148" s="5">
        <f ca="1">+H148*'BD ARTICLES'!F148</f>
        <v>0</v>
      </c>
      <c r="L148" s="5"/>
      <c r="M148" s="5">
        <f t="shared" ca="1" si="23"/>
        <v>168</v>
      </c>
      <c r="N148" s="6"/>
      <c r="O148" s="15">
        <f t="shared" ca="1" si="24"/>
        <v>0</v>
      </c>
      <c r="P148" s="5">
        <f t="shared" ca="1" si="25"/>
        <v>-7</v>
      </c>
      <c r="Q148" s="15">
        <f t="shared" ca="1" si="26"/>
        <v>-168</v>
      </c>
    </row>
    <row r="149" spans="1:17" x14ac:dyDescent="0.25">
      <c r="A149" s="27" t="s">
        <v>1217</v>
      </c>
      <c r="B149" s="26" t="s">
        <v>898</v>
      </c>
      <c r="C149" s="17">
        <f t="shared" ca="1" si="27"/>
        <v>3</v>
      </c>
      <c r="D149" s="34">
        <v>42</v>
      </c>
      <c r="E149" s="35">
        <v>126</v>
      </c>
      <c r="F149" s="4">
        <f ca="1">SUMIF('JOURNAL STOCKS'!$A$8:$G$200,'ETAT DES STOCKS '!A149,'JOURNAL STOCKS'!$F$8:$F$200)</f>
        <v>0</v>
      </c>
      <c r="G149" s="4">
        <f ca="1">+SUMIF('JOURNAL STOCKS'!A150:$J$200,A149,'JOURNAL STOCKS'!I150:I342)</f>
        <v>0</v>
      </c>
      <c r="H149" s="4">
        <f ca="1">SUMIF('JOURNAL STOCKS'!$A$8:$G$200,'ETAT DES STOCKS '!A149,'JOURNAL STOCKS'!$G$8:$G$200)</f>
        <v>0</v>
      </c>
      <c r="I149" s="4">
        <f ca="1">+SUMIF('JOURNAL STOCKS'!$A$8:$J$200,A149,'JOURNAL STOCKS'!$J$8:$J$200)</f>
        <v>0</v>
      </c>
      <c r="J149" s="5">
        <f t="shared" ca="1" si="22"/>
        <v>42</v>
      </c>
      <c r="K149" s="5">
        <f ca="1">+H149*'BD ARTICLES'!F149</f>
        <v>0</v>
      </c>
      <c r="L149" s="5"/>
      <c r="M149" s="5">
        <f t="shared" ca="1" si="23"/>
        <v>126</v>
      </c>
      <c r="N149" s="6"/>
      <c r="O149" s="15">
        <f t="shared" ca="1" si="24"/>
        <v>0</v>
      </c>
      <c r="P149" s="5">
        <f t="shared" ca="1" si="25"/>
        <v>-42</v>
      </c>
      <c r="Q149" s="15">
        <f t="shared" ca="1" si="26"/>
        <v>-126</v>
      </c>
    </row>
    <row r="150" spans="1:17" x14ac:dyDescent="0.25">
      <c r="A150" s="27" t="s">
        <v>1218</v>
      </c>
      <c r="B150" s="26" t="s">
        <v>898</v>
      </c>
      <c r="C150" s="17">
        <f t="shared" ca="1" si="27"/>
        <v>129.94999999999999</v>
      </c>
      <c r="D150" s="34">
        <v>50</v>
      </c>
      <c r="E150" s="35">
        <v>6497.4999999999991</v>
      </c>
      <c r="F150" s="4">
        <f ca="1">SUMIF('JOURNAL STOCKS'!$A$8:$G$200,'ETAT DES STOCKS '!A150,'JOURNAL STOCKS'!$F$8:$F$200)</f>
        <v>0</v>
      </c>
      <c r="G150" s="4">
        <f ca="1">+SUMIF('JOURNAL STOCKS'!A151:$J$200,A150,'JOURNAL STOCKS'!I151:I343)</f>
        <v>0</v>
      </c>
      <c r="H150" s="4">
        <f ca="1">SUMIF('JOURNAL STOCKS'!$A$8:$G$200,'ETAT DES STOCKS '!A150,'JOURNAL STOCKS'!$G$8:$G$200)</f>
        <v>0</v>
      </c>
      <c r="I150" s="4">
        <f ca="1">+SUMIF('JOURNAL STOCKS'!$A$8:$J$200,A150,'JOURNAL STOCKS'!$J$8:$J$200)</f>
        <v>0</v>
      </c>
      <c r="J150" s="5">
        <f t="shared" ca="1" si="22"/>
        <v>50</v>
      </c>
      <c r="K150" s="5">
        <f ca="1">+H150*'BD ARTICLES'!F150</f>
        <v>0</v>
      </c>
      <c r="L150" s="5"/>
      <c r="M150" s="5">
        <f t="shared" ca="1" si="23"/>
        <v>6497.4999999999991</v>
      </c>
      <c r="N150" s="6"/>
      <c r="O150" s="15">
        <f t="shared" ca="1" si="24"/>
        <v>0</v>
      </c>
      <c r="P150" s="5">
        <f t="shared" ca="1" si="25"/>
        <v>-50</v>
      </c>
      <c r="Q150" s="15">
        <f t="shared" ca="1" si="26"/>
        <v>-6497.4999999999991</v>
      </c>
    </row>
    <row r="151" spans="1:17" x14ac:dyDescent="0.25">
      <c r="A151" s="27" t="s">
        <v>1219</v>
      </c>
      <c r="B151" s="26" t="s">
        <v>898</v>
      </c>
      <c r="C151" s="17">
        <f t="shared" ca="1" si="27"/>
        <v>7</v>
      </c>
      <c r="D151" s="34">
        <v>29</v>
      </c>
      <c r="E151" s="35">
        <v>203</v>
      </c>
      <c r="F151" s="4">
        <f ca="1">SUMIF('JOURNAL STOCKS'!$A$8:$G$200,'ETAT DES STOCKS '!A151,'JOURNAL STOCKS'!$F$8:$F$200)</f>
        <v>0</v>
      </c>
      <c r="G151" s="4">
        <f ca="1">+SUMIF('JOURNAL STOCKS'!A152:$J$200,A151,'JOURNAL STOCKS'!I152:I344)</f>
        <v>0</v>
      </c>
      <c r="H151" s="4">
        <f ca="1">SUMIF('JOURNAL STOCKS'!$A$8:$G$200,'ETAT DES STOCKS '!A151,'JOURNAL STOCKS'!$G$8:$G$200)</f>
        <v>0</v>
      </c>
      <c r="I151" s="4">
        <f ca="1">+SUMIF('JOURNAL STOCKS'!$A$8:$J$200,A151,'JOURNAL STOCKS'!$J$8:$J$200)</f>
        <v>0</v>
      </c>
      <c r="J151" s="5">
        <f t="shared" ca="1" si="22"/>
        <v>29</v>
      </c>
      <c r="K151" s="5">
        <f ca="1">+H151*'BD ARTICLES'!F151</f>
        <v>0</v>
      </c>
      <c r="L151" s="5"/>
      <c r="M151" s="5">
        <f t="shared" ca="1" si="23"/>
        <v>203</v>
      </c>
      <c r="N151" s="6"/>
      <c r="O151" s="15">
        <f t="shared" ca="1" si="24"/>
        <v>0</v>
      </c>
      <c r="P151" s="5">
        <f t="shared" ca="1" si="25"/>
        <v>-29</v>
      </c>
      <c r="Q151" s="15">
        <f t="shared" ca="1" si="26"/>
        <v>-203</v>
      </c>
    </row>
    <row r="152" spans="1:17" x14ac:dyDescent="0.25">
      <c r="A152" s="27" t="s">
        <v>1220</v>
      </c>
      <c r="B152" s="26" t="s">
        <v>898</v>
      </c>
      <c r="C152" s="17">
        <f t="shared" ca="1" si="27"/>
        <v>12.85</v>
      </c>
      <c r="D152" s="34">
        <v>39</v>
      </c>
      <c r="E152" s="35">
        <v>501.15</v>
      </c>
      <c r="F152" s="4">
        <f ca="1">SUMIF('JOURNAL STOCKS'!$A$8:$G$200,'ETAT DES STOCKS '!A152,'JOURNAL STOCKS'!$F$8:$F$200)</f>
        <v>0</v>
      </c>
      <c r="G152" s="4">
        <f ca="1">+SUMIF('JOURNAL STOCKS'!A153:$J$200,A152,'JOURNAL STOCKS'!I153:I345)</f>
        <v>0</v>
      </c>
      <c r="H152" s="4">
        <f ca="1">SUMIF('JOURNAL STOCKS'!$A$8:$G$200,'ETAT DES STOCKS '!A152,'JOURNAL STOCKS'!$G$8:$G$200)</f>
        <v>0</v>
      </c>
      <c r="I152" s="4">
        <f ca="1">+SUMIF('JOURNAL STOCKS'!$A$8:$J$200,A152,'JOURNAL STOCKS'!$J$8:$J$200)</f>
        <v>0</v>
      </c>
      <c r="J152" s="5">
        <f t="shared" ca="1" si="22"/>
        <v>39</v>
      </c>
      <c r="K152" s="5">
        <f ca="1">+H152*'BD ARTICLES'!F152</f>
        <v>0</v>
      </c>
      <c r="L152" s="5"/>
      <c r="M152" s="5">
        <f t="shared" ca="1" si="23"/>
        <v>501.15</v>
      </c>
      <c r="N152" s="6"/>
      <c r="O152" s="15">
        <f t="shared" ca="1" si="24"/>
        <v>0</v>
      </c>
      <c r="P152" s="5">
        <f t="shared" ca="1" si="25"/>
        <v>-39</v>
      </c>
      <c r="Q152" s="15">
        <f t="shared" ca="1" si="26"/>
        <v>-501.15</v>
      </c>
    </row>
    <row r="153" spans="1:17" x14ac:dyDescent="0.25">
      <c r="A153" s="27" t="s">
        <v>1221</v>
      </c>
      <c r="B153" s="26" t="s">
        <v>898</v>
      </c>
      <c r="C153" s="17">
        <f t="shared" ca="1" si="27"/>
        <v>17.5</v>
      </c>
      <c r="D153" s="34">
        <v>50</v>
      </c>
      <c r="E153" s="35">
        <v>875</v>
      </c>
      <c r="F153" s="4">
        <f ca="1">SUMIF('JOURNAL STOCKS'!$A$8:$G$200,'ETAT DES STOCKS '!A153,'JOURNAL STOCKS'!$F$8:$F$200)</f>
        <v>0</v>
      </c>
      <c r="G153" s="4">
        <f ca="1">+SUMIF('JOURNAL STOCKS'!A154:$J$200,A153,'JOURNAL STOCKS'!I154:I346)</f>
        <v>0</v>
      </c>
      <c r="H153" s="4">
        <f ca="1">SUMIF('JOURNAL STOCKS'!$A$8:$G$200,'ETAT DES STOCKS '!A153,'JOURNAL STOCKS'!$G$8:$G$200)</f>
        <v>0</v>
      </c>
      <c r="I153" s="4">
        <f ca="1">+SUMIF('JOURNAL STOCKS'!$A$8:$J$200,A153,'JOURNAL STOCKS'!$J$8:$J$200)</f>
        <v>0</v>
      </c>
      <c r="J153" s="5">
        <f t="shared" ca="1" si="22"/>
        <v>50</v>
      </c>
      <c r="K153" s="5">
        <f ca="1">+H153*'BD ARTICLES'!F153</f>
        <v>0</v>
      </c>
      <c r="L153" s="5"/>
      <c r="M153" s="5">
        <f t="shared" ca="1" si="23"/>
        <v>875</v>
      </c>
      <c r="N153" s="6"/>
      <c r="O153" s="15">
        <f t="shared" ca="1" si="24"/>
        <v>0</v>
      </c>
      <c r="P153" s="5">
        <f t="shared" ca="1" si="25"/>
        <v>-50</v>
      </c>
      <c r="Q153" s="15">
        <f t="shared" ca="1" si="26"/>
        <v>-875</v>
      </c>
    </row>
    <row r="154" spans="1:17" x14ac:dyDescent="0.25">
      <c r="A154" s="27" t="s">
        <v>1222</v>
      </c>
      <c r="B154" s="26" t="s">
        <v>898</v>
      </c>
      <c r="C154" s="17">
        <f t="shared" ca="1" si="27"/>
        <v>1290</v>
      </c>
      <c r="D154" s="34">
        <v>1</v>
      </c>
      <c r="E154" s="35">
        <v>1290</v>
      </c>
      <c r="F154" s="4">
        <f ca="1">SUMIF('JOURNAL STOCKS'!$A$8:$G$200,'ETAT DES STOCKS '!A154,'JOURNAL STOCKS'!$F$8:$F$200)</f>
        <v>0</v>
      </c>
      <c r="G154" s="4">
        <f ca="1">+SUMIF('JOURNAL STOCKS'!A155:$J$200,A154,'JOURNAL STOCKS'!I155:I347)</f>
        <v>0</v>
      </c>
      <c r="H154" s="4">
        <f ca="1">SUMIF('JOURNAL STOCKS'!$A$8:$G$200,'ETAT DES STOCKS '!A154,'JOURNAL STOCKS'!$G$8:$G$200)</f>
        <v>0</v>
      </c>
      <c r="I154" s="4">
        <f ca="1">+SUMIF('JOURNAL STOCKS'!$A$8:$J$200,A154,'JOURNAL STOCKS'!$J$8:$J$200)</f>
        <v>0</v>
      </c>
      <c r="J154" s="5">
        <f t="shared" ca="1" si="22"/>
        <v>1</v>
      </c>
      <c r="K154" s="5">
        <f ca="1">+H154*'BD ARTICLES'!F154</f>
        <v>0</v>
      </c>
      <c r="L154" s="5"/>
      <c r="M154" s="5">
        <f t="shared" ca="1" si="23"/>
        <v>1290</v>
      </c>
      <c r="N154" s="6"/>
      <c r="O154" s="15">
        <f t="shared" ca="1" si="24"/>
        <v>0</v>
      </c>
      <c r="P154" s="5">
        <f t="shared" ca="1" si="25"/>
        <v>-1</v>
      </c>
      <c r="Q154" s="15">
        <f t="shared" ca="1" si="26"/>
        <v>-1290</v>
      </c>
    </row>
    <row r="155" spans="1:17" x14ac:dyDescent="0.25">
      <c r="A155" s="27" t="s">
        <v>1223</v>
      </c>
      <c r="B155" s="26" t="s">
        <v>898</v>
      </c>
      <c r="C155" s="17">
        <f t="shared" ca="1" si="27"/>
        <v>0</v>
      </c>
      <c r="D155" s="34">
        <v>0</v>
      </c>
      <c r="E155" s="35">
        <v>0</v>
      </c>
      <c r="F155" s="4">
        <f ca="1">SUMIF('JOURNAL STOCKS'!$A$8:$G$200,'ETAT DES STOCKS '!A155,'JOURNAL STOCKS'!$F$8:$F$200)</f>
        <v>0</v>
      </c>
      <c r="G155" s="4">
        <f ca="1">+SUMIF('JOURNAL STOCKS'!A156:$J$200,A155,'JOURNAL STOCKS'!I156:I348)</f>
        <v>0</v>
      </c>
      <c r="H155" s="4">
        <f ca="1">SUMIF('JOURNAL STOCKS'!$A$8:$G$200,'ETAT DES STOCKS '!A155,'JOURNAL STOCKS'!$G$8:$G$200)</f>
        <v>0</v>
      </c>
      <c r="I155" s="4">
        <f ca="1">+SUMIF('JOURNAL STOCKS'!$A$8:$J$200,A155,'JOURNAL STOCKS'!$J$8:$J$200)</f>
        <v>0</v>
      </c>
      <c r="J155" s="5">
        <f t="shared" ca="1" si="22"/>
        <v>0</v>
      </c>
      <c r="K155" s="5">
        <f ca="1">+H155*'BD ARTICLES'!F155</f>
        <v>0</v>
      </c>
      <c r="L155" s="5"/>
      <c r="M155" s="5">
        <f t="shared" ca="1" si="23"/>
        <v>0</v>
      </c>
      <c r="N155" s="6"/>
      <c r="O155" s="15">
        <f t="shared" ca="1" si="24"/>
        <v>0</v>
      </c>
      <c r="P155" s="5">
        <f t="shared" ca="1" si="25"/>
        <v>0</v>
      </c>
      <c r="Q155" s="15">
        <f t="shared" ca="1" si="26"/>
        <v>0</v>
      </c>
    </row>
    <row r="156" spans="1:17" x14ac:dyDescent="0.25">
      <c r="A156" s="27" t="s">
        <v>1224</v>
      </c>
      <c r="B156" s="26" t="s">
        <v>898</v>
      </c>
      <c r="C156" s="17">
        <f t="shared" ca="1" si="27"/>
        <v>51.75</v>
      </c>
      <c r="D156" s="34">
        <v>10</v>
      </c>
      <c r="E156" s="35">
        <v>517.5</v>
      </c>
      <c r="F156" s="4"/>
      <c r="G156" s="4">
        <f ca="1">+SUMIF('JOURNAL STOCKS'!A157:$J$200,A156,'JOURNAL STOCKS'!I157:I349)</f>
        <v>0</v>
      </c>
      <c r="H156" s="4"/>
      <c r="I156" s="4">
        <f ca="1">+SUMIF('JOURNAL STOCKS'!$A$8:$J$200,A156,'JOURNAL STOCKS'!$J$8:$J$200)</f>
        <v>0</v>
      </c>
      <c r="J156" s="5"/>
      <c r="K156" s="5"/>
      <c r="L156" s="5"/>
      <c r="M156" s="5"/>
      <c r="N156" s="6"/>
      <c r="O156" s="15"/>
      <c r="P156" s="5"/>
      <c r="Q156" s="15"/>
    </row>
    <row r="157" spans="1:17" x14ac:dyDescent="0.25">
      <c r="A157" s="27" t="s">
        <v>1225</v>
      </c>
      <c r="B157" s="26" t="s">
        <v>898</v>
      </c>
      <c r="C157" s="17">
        <f t="shared" si="27"/>
        <v>0</v>
      </c>
      <c r="D157" s="34">
        <v>0</v>
      </c>
      <c r="E157" s="35">
        <v>0</v>
      </c>
      <c r="F157" s="4"/>
      <c r="G157" s="4">
        <f ca="1">+SUMIF('JOURNAL STOCKS'!A158:$J$200,A157,'JOURNAL STOCKS'!I158:I350)</f>
        <v>0</v>
      </c>
      <c r="H157" s="4"/>
      <c r="I157" s="4">
        <f ca="1">+SUMIF('JOURNAL STOCKS'!$A$8:$J$200,A157,'JOURNAL STOCKS'!$J$8:$J$200)</f>
        <v>0</v>
      </c>
      <c r="J157" s="5"/>
      <c r="K157" s="5"/>
      <c r="L157" s="5"/>
      <c r="M157" s="5"/>
      <c r="N157" s="6"/>
      <c r="O157" s="15"/>
      <c r="P157" s="5"/>
      <c r="Q157" s="15"/>
    </row>
    <row r="158" spans="1:17" x14ac:dyDescent="0.25">
      <c r="A158" s="27" t="s">
        <v>1226</v>
      </c>
      <c r="B158" s="26" t="s">
        <v>898</v>
      </c>
      <c r="C158" s="17">
        <f t="shared" ca="1" si="27"/>
        <v>295</v>
      </c>
      <c r="D158" s="34">
        <v>3</v>
      </c>
      <c r="E158" s="35">
        <v>885</v>
      </c>
      <c r="F158" s="4"/>
      <c r="G158" s="4">
        <f ca="1">+SUMIF('JOURNAL STOCKS'!A159:$J$200,A158,'JOURNAL STOCKS'!I159:I351)</f>
        <v>0</v>
      </c>
      <c r="H158" s="4"/>
      <c r="I158" s="4">
        <f ca="1">+SUMIF('JOURNAL STOCKS'!$A$8:$J$200,A158,'JOURNAL STOCKS'!$J$8:$J$200)</f>
        <v>0</v>
      </c>
      <c r="J158" s="5"/>
      <c r="K158" s="5"/>
      <c r="L158" s="5"/>
      <c r="M158" s="5"/>
      <c r="N158" s="6"/>
      <c r="O158" s="15"/>
      <c r="P158" s="5"/>
      <c r="Q158" s="15"/>
    </row>
    <row r="159" spans="1:17" x14ac:dyDescent="0.25">
      <c r="A159" s="27" t="s">
        <v>1227</v>
      </c>
      <c r="B159" s="26" t="s">
        <v>898</v>
      </c>
      <c r="C159" s="17">
        <f t="shared" ca="1" si="27"/>
        <v>85</v>
      </c>
      <c r="D159" s="34">
        <v>2</v>
      </c>
      <c r="E159" s="35">
        <v>170</v>
      </c>
      <c r="F159" s="4"/>
      <c r="G159" s="4">
        <f ca="1">+SUMIF('JOURNAL STOCKS'!A160:$J$200,A159,'JOURNAL STOCKS'!I160:I352)</f>
        <v>0</v>
      </c>
      <c r="H159" s="4"/>
      <c r="I159" s="4">
        <f ca="1">+SUMIF('JOURNAL STOCKS'!$A$8:$J$200,A159,'JOURNAL STOCKS'!$J$8:$J$200)</f>
        <v>0</v>
      </c>
      <c r="J159" s="5"/>
      <c r="K159" s="5"/>
      <c r="L159" s="5"/>
      <c r="M159" s="5"/>
      <c r="N159" s="6"/>
      <c r="O159" s="15"/>
      <c r="P159" s="5"/>
      <c r="Q159" s="15"/>
    </row>
    <row r="160" spans="1:17" x14ac:dyDescent="0.25">
      <c r="A160" s="27" t="s">
        <v>1228</v>
      </c>
      <c r="B160" s="26" t="s">
        <v>898</v>
      </c>
      <c r="C160" s="17">
        <f t="shared" ca="1" si="27"/>
        <v>6</v>
      </c>
      <c r="D160" s="34">
        <v>31</v>
      </c>
      <c r="E160" s="35">
        <v>186</v>
      </c>
      <c r="F160" s="4"/>
      <c r="G160" s="4">
        <f ca="1">+SUMIF('JOURNAL STOCKS'!A161:$J$200,A160,'JOURNAL STOCKS'!I161:I353)</f>
        <v>0</v>
      </c>
      <c r="H160" s="4"/>
      <c r="I160" s="4">
        <f ca="1">+SUMIF('JOURNAL STOCKS'!$A$8:$J$200,A160,'JOURNAL STOCKS'!$J$8:$J$200)</f>
        <v>0</v>
      </c>
      <c r="J160" s="5"/>
      <c r="K160" s="5"/>
      <c r="L160" s="5"/>
      <c r="M160" s="5"/>
      <c r="N160" s="6"/>
      <c r="O160" s="15"/>
      <c r="P160" s="5"/>
      <c r="Q160" s="15"/>
    </row>
    <row r="161" spans="1:17" x14ac:dyDescent="0.25">
      <c r="A161" s="27" t="s">
        <v>1229</v>
      </c>
      <c r="B161" s="26" t="s">
        <v>898</v>
      </c>
      <c r="C161" s="17">
        <f t="shared" ca="1" si="27"/>
        <v>10</v>
      </c>
      <c r="D161" s="34">
        <v>22</v>
      </c>
      <c r="E161" s="35">
        <v>220</v>
      </c>
      <c r="F161" s="4"/>
      <c r="G161" s="4">
        <f ca="1">+SUMIF('JOURNAL STOCKS'!A162:$J$200,A161,'JOURNAL STOCKS'!I162:I354)</f>
        <v>0</v>
      </c>
      <c r="H161" s="4"/>
      <c r="I161" s="4">
        <f ca="1">+SUMIF('JOURNAL STOCKS'!$A$8:$J$200,A161,'JOURNAL STOCKS'!$J$8:$J$200)</f>
        <v>0</v>
      </c>
      <c r="J161" s="5"/>
      <c r="K161" s="5"/>
      <c r="L161" s="5"/>
      <c r="M161" s="5"/>
      <c r="N161" s="6"/>
      <c r="O161" s="15"/>
      <c r="P161" s="5"/>
      <c r="Q161" s="15"/>
    </row>
    <row r="162" spans="1:17" x14ac:dyDescent="0.25">
      <c r="A162" s="27" t="s">
        <v>1230</v>
      </c>
      <c r="B162" s="26" t="s">
        <v>898</v>
      </c>
      <c r="C162" s="17">
        <f t="shared" ca="1" si="27"/>
        <v>45</v>
      </c>
      <c r="D162" s="34">
        <v>7</v>
      </c>
      <c r="E162" s="35">
        <v>315</v>
      </c>
      <c r="F162" s="4"/>
      <c r="G162" s="4">
        <f ca="1">+SUMIF('JOURNAL STOCKS'!A163:$J$200,A162,'JOURNAL STOCKS'!I163:I355)</f>
        <v>0</v>
      </c>
      <c r="H162" s="4"/>
      <c r="I162" s="4">
        <f ca="1">+SUMIF('JOURNAL STOCKS'!$A$8:$J$200,A162,'JOURNAL STOCKS'!$J$8:$J$200)</f>
        <v>0</v>
      </c>
      <c r="J162" s="5"/>
      <c r="K162" s="5"/>
      <c r="L162" s="5"/>
      <c r="M162" s="5"/>
      <c r="N162" s="6"/>
      <c r="O162" s="15"/>
      <c r="P162" s="5"/>
      <c r="Q162" s="15"/>
    </row>
    <row r="163" spans="1:17" x14ac:dyDescent="0.25">
      <c r="A163" s="27" t="s">
        <v>1231</v>
      </c>
      <c r="B163" s="26" t="s">
        <v>898</v>
      </c>
      <c r="C163" s="17">
        <f t="shared" ca="1" si="27"/>
        <v>18.5</v>
      </c>
      <c r="D163" s="34">
        <v>75</v>
      </c>
      <c r="E163" s="35">
        <v>1387.5</v>
      </c>
      <c r="F163" s="4"/>
      <c r="G163" s="4">
        <f ca="1">+SUMIF('JOURNAL STOCKS'!A164:$J$200,A163,'JOURNAL STOCKS'!I164:I356)</f>
        <v>0</v>
      </c>
      <c r="H163" s="4"/>
      <c r="I163" s="4">
        <f ca="1">+SUMIF('JOURNAL STOCKS'!$A$8:$J$200,A163,'JOURNAL STOCKS'!$J$8:$J$200)</f>
        <v>0</v>
      </c>
      <c r="J163" s="5"/>
      <c r="K163" s="5"/>
      <c r="L163" s="5"/>
      <c r="M163" s="5"/>
      <c r="N163" s="6"/>
      <c r="O163" s="15"/>
      <c r="P163" s="5"/>
      <c r="Q163" s="15"/>
    </row>
    <row r="164" spans="1:17" x14ac:dyDescent="0.25">
      <c r="A164" s="27" t="s">
        <v>1232</v>
      </c>
      <c r="B164" s="26" t="s">
        <v>898</v>
      </c>
      <c r="C164" s="17">
        <f t="shared" si="27"/>
        <v>0</v>
      </c>
      <c r="D164" s="34">
        <v>0</v>
      </c>
      <c r="E164" s="35">
        <v>0</v>
      </c>
      <c r="F164" s="4"/>
      <c r="G164" s="4">
        <f ca="1">+SUMIF('JOURNAL STOCKS'!A165:$J$200,A164,'JOURNAL STOCKS'!I165:I357)</f>
        <v>0</v>
      </c>
      <c r="H164" s="4"/>
      <c r="I164" s="4">
        <f ca="1">+SUMIF('JOURNAL STOCKS'!$A$8:$J$200,A164,'JOURNAL STOCKS'!$J$8:$J$200)</f>
        <v>0</v>
      </c>
      <c r="J164" s="5"/>
      <c r="K164" s="5"/>
      <c r="L164" s="5"/>
      <c r="M164" s="5"/>
      <c r="N164" s="6"/>
      <c r="O164" s="15"/>
      <c r="P164" s="5"/>
      <c r="Q164" s="15"/>
    </row>
    <row r="165" spans="1:17" x14ac:dyDescent="0.25">
      <c r="A165" s="27" t="s">
        <v>1233</v>
      </c>
      <c r="B165" s="26" t="s">
        <v>898</v>
      </c>
      <c r="C165" s="17">
        <f t="shared" ca="1" si="27"/>
        <v>35</v>
      </c>
      <c r="D165" s="34">
        <v>14</v>
      </c>
      <c r="E165" s="35">
        <v>490</v>
      </c>
      <c r="F165" s="4"/>
      <c r="G165" s="4">
        <f ca="1">+SUMIF('JOURNAL STOCKS'!A166:$J$200,A165,'JOURNAL STOCKS'!I166:I358)</f>
        <v>0</v>
      </c>
      <c r="H165" s="4"/>
      <c r="I165" s="4">
        <f ca="1">+SUMIF('JOURNAL STOCKS'!$A$8:$J$200,A165,'JOURNAL STOCKS'!$J$8:$J$200)</f>
        <v>0</v>
      </c>
      <c r="J165" s="5"/>
      <c r="K165" s="5"/>
      <c r="L165" s="5"/>
      <c r="M165" s="5"/>
      <c r="N165" s="6"/>
      <c r="O165" s="15"/>
      <c r="P165" s="5"/>
      <c r="Q165" s="15"/>
    </row>
    <row r="166" spans="1:17" x14ac:dyDescent="0.25">
      <c r="A166" s="27" t="s">
        <v>1234</v>
      </c>
      <c r="B166" s="26" t="s">
        <v>898</v>
      </c>
      <c r="C166" s="17">
        <f t="shared" ca="1" si="27"/>
        <v>29.17</v>
      </c>
      <c r="D166" s="34">
        <v>8</v>
      </c>
      <c r="E166" s="35">
        <v>233.36</v>
      </c>
      <c r="F166" s="4"/>
      <c r="G166" s="4">
        <f ca="1">+SUMIF('JOURNAL STOCKS'!A167:$J$200,A166,'JOURNAL STOCKS'!I167:I359)</f>
        <v>0</v>
      </c>
      <c r="H166" s="4"/>
      <c r="I166" s="4">
        <f ca="1">+SUMIF('JOURNAL STOCKS'!$A$8:$J$200,A166,'JOURNAL STOCKS'!$J$8:$J$200)</f>
        <v>0</v>
      </c>
      <c r="J166" s="5"/>
      <c r="K166" s="5"/>
      <c r="L166" s="5"/>
      <c r="M166" s="5"/>
      <c r="N166" s="6"/>
      <c r="O166" s="15"/>
      <c r="P166" s="5"/>
      <c r="Q166" s="15"/>
    </row>
    <row r="167" spans="1:17" x14ac:dyDescent="0.25">
      <c r="A167" s="27" t="s">
        <v>1235</v>
      </c>
      <c r="B167" s="26" t="s">
        <v>898</v>
      </c>
      <c r="C167" s="17">
        <f t="shared" ca="1" si="27"/>
        <v>26</v>
      </c>
      <c r="D167" s="34">
        <f>28+30+5</f>
        <v>63</v>
      </c>
      <c r="E167" s="35">
        <v>1638</v>
      </c>
      <c r="F167" s="4"/>
      <c r="G167" s="4">
        <f ca="1">+SUMIF('JOURNAL STOCKS'!A168:$J$200,A167,'JOURNAL STOCKS'!I168:I360)</f>
        <v>0</v>
      </c>
      <c r="H167" s="4"/>
      <c r="I167" s="4">
        <f ca="1">+SUMIF('JOURNAL STOCKS'!$A$8:$J$200,A167,'JOURNAL STOCKS'!$J$8:$J$200)</f>
        <v>0</v>
      </c>
      <c r="J167" s="5"/>
      <c r="K167" s="5"/>
      <c r="L167" s="5"/>
      <c r="M167" s="5"/>
      <c r="N167" s="6"/>
      <c r="O167" s="15"/>
      <c r="P167" s="5"/>
      <c r="Q167" s="15"/>
    </row>
    <row r="168" spans="1:17" x14ac:dyDescent="0.25">
      <c r="A168" s="27" t="s">
        <v>1236</v>
      </c>
      <c r="B168" s="26" t="s">
        <v>898</v>
      </c>
      <c r="C168" s="17">
        <f t="shared" si="27"/>
        <v>0</v>
      </c>
      <c r="D168" s="34">
        <v>0</v>
      </c>
      <c r="E168" s="35">
        <v>0</v>
      </c>
      <c r="F168" s="4"/>
      <c r="G168" s="4">
        <f ca="1">+SUMIF('JOURNAL STOCKS'!A169:$J$200,A168,'JOURNAL STOCKS'!I169:I361)</f>
        <v>0</v>
      </c>
      <c r="H168" s="4"/>
      <c r="I168" s="4">
        <f ca="1">+SUMIF('JOURNAL STOCKS'!$A$8:$J$200,A168,'JOURNAL STOCKS'!$J$8:$J$200)</f>
        <v>0</v>
      </c>
      <c r="J168" s="5"/>
      <c r="K168" s="5"/>
      <c r="L168" s="5"/>
      <c r="M168" s="5"/>
      <c r="N168" s="6"/>
      <c r="O168" s="15"/>
      <c r="P168" s="5"/>
      <c r="Q168" s="15"/>
    </row>
    <row r="169" spans="1:17" x14ac:dyDescent="0.25">
      <c r="A169" s="27" t="s">
        <v>1237</v>
      </c>
      <c r="B169" s="26" t="s">
        <v>898</v>
      </c>
      <c r="C169" s="17">
        <f t="shared" ca="1" si="27"/>
        <v>150</v>
      </c>
      <c r="D169" s="34">
        <v>6</v>
      </c>
      <c r="E169" s="35">
        <v>900</v>
      </c>
      <c r="F169" s="4"/>
      <c r="G169" s="4">
        <f ca="1">+SUMIF('JOURNAL STOCKS'!A170:$J$200,A169,'JOURNAL STOCKS'!I170:I362)</f>
        <v>0</v>
      </c>
      <c r="H169" s="4"/>
      <c r="I169" s="4">
        <f ca="1">+SUMIF('JOURNAL STOCKS'!$A$8:$J$200,A169,'JOURNAL STOCKS'!$J$8:$J$200)</f>
        <v>0</v>
      </c>
      <c r="J169" s="5"/>
      <c r="K169" s="5"/>
      <c r="L169" s="5"/>
      <c r="M169" s="5"/>
      <c r="N169" s="6"/>
      <c r="O169" s="15"/>
      <c r="P169" s="5"/>
      <c r="Q169" s="15"/>
    </row>
    <row r="170" spans="1:17" x14ac:dyDescent="0.25">
      <c r="A170" s="27" t="s">
        <v>1238</v>
      </c>
      <c r="B170" s="26" t="s">
        <v>898</v>
      </c>
      <c r="C170" s="17">
        <f t="shared" ca="1" si="27"/>
        <v>156</v>
      </c>
      <c r="D170" s="34">
        <v>2</v>
      </c>
      <c r="E170" s="35">
        <v>312</v>
      </c>
      <c r="F170" s="4"/>
      <c r="G170" s="4">
        <f ca="1">+SUMIF('JOURNAL STOCKS'!A171:$J$200,A170,'JOURNAL STOCKS'!I171:I363)</f>
        <v>0</v>
      </c>
      <c r="H170" s="4"/>
      <c r="I170" s="4">
        <f ca="1">+SUMIF('JOURNAL STOCKS'!$A$8:$J$200,A170,'JOURNAL STOCKS'!$J$8:$J$200)</f>
        <v>0</v>
      </c>
      <c r="J170" s="5"/>
      <c r="K170" s="5"/>
      <c r="L170" s="5"/>
      <c r="M170" s="5"/>
      <c r="N170" s="6"/>
      <c r="O170" s="15"/>
      <c r="P170" s="5"/>
      <c r="Q170" s="15"/>
    </row>
    <row r="171" spans="1:17" x14ac:dyDescent="0.25">
      <c r="A171" s="27" t="s">
        <v>1239</v>
      </c>
      <c r="B171" s="26" t="s">
        <v>898</v>
      </c>
      <c r="C171" s="17">
        <f t="shared" si="27"/>
        <v>0</v>
      </c>
      <c r="D171" s="34">
        <v>0</v>
      </c>
      <c r="E171" s="35">
        <v>0</v>
      </c>
      <c r="F171" s="4"/>
      <c r="G171" s="4">
        <f ca="1">+SUMIF('JOURNAL STOCKS'!A172:$J$200,A171,'JOURNAL STOCKS'!I172:I364)</f>
        <v>0</v>
      </c>
      <c r="H171" s="4"/>
      <c r="I171" s="4">
        <f ca="1">+SUMIF('JOURNAL STOCKS'!$A$8:$J$200,A171,'JOURNAL STOCKS'!$J$8:$J$200)</f>
        <v>0</v>
      </c>
      <c r="J171" s="5"/>
      <c r="K171" s="5"/>
      <c r="L171" s="5"/>
      <c r="M171" s="5"/>
      <c r="N171" s="6"/>
      <c r="O171" s="15"/>
      <c r="P171" s="5"/>
      <c r="Q171" s="15"/>
    </row>
    <row r="172" spans="1:17" x14ac:dyDescent="0.25">
      <c r="A172" s="27" t="s">
        <v>1240</v>
      </c>
      <c r="B172" s="26" t="s">
        <v>898</v>
      </c>
      <c r="C172" s="17">
        <f t="shared" si="27"/>
        <v>0</v>
      </c>
      <c r="D172" s="34">
        <v>0</v>
      </c>
      <c r="E172" s="35">
        <v>0</v>
      </c>
      <c r="F172" s="4"/>
      <c r="G172" s="4">
        <f ca="1">+SUMIF('JOURNAL STOCKS'!A173:$J$200,A172,'JOURNAL STOCKS'!I173:I365)</f>
        <v>0</v>
      </c>
      <c r="H172" s="4"/>
      <c r="I172" s="4">
        <f ca="1">+SUMIF('JOURNAL STOCKS'!$A$8:$J$200,A172,'JOURNAL STOCKS'!$J$8:$J$200)</f>
        <v>0</v>
      </c>
      <c r="J172" s="5"/>
      <c r="K172" s="5"/>
      <c r="L172" s="5"/>
      <c r="M172" s="5"/>
      <c r="N172" s="6"/>
      <c r="O172" s="15"/>
      <c r="P172" s="5"/>
      <c r="Q172" s="15"/>
    </row>
    <row r="173" spans="1:17" x14ac:dyDescent="0.25">
      <c r="A173" s="27" t="s">
        <v>1241</v>
      </c>
      <c r="B173" s="26" t="s">
        <v>898</v>
      </c>
      <c r="C173" s="17">
        <f t="shared" ca="1" si="27"/>
        <v>35</v>
      </c>
      <c r="D173" s="34">
        <v>30</v>
      </c>
      <c r="E173" s="35">
        <v>1050</v>
      </c>
      <c r="F173" s="4"/>
      <c r="G173" s="4">
        <f ca="1">+SUMIF('JOURNAL STOCKS'!A174:$J$200,A173,'JOURNAL STOCKS'!I174:I366)</f>
        <v>0</v>
      </c>
      <c r="H173" s="4"/>
      <c r="I173" s="4">
        <f ca="1">+SUMIF('JOURNAL STOCKS'!$A$8:$J$200,A173,'JOURNAL STOCKS'!$J$8:$J$200)</f>
        <v>0</v>
      </c>
      <c r="J173" s="5"/>
      <c r="K173" s="5"/>
      <c r="L173" s="5"/>
      <c r="M173" s="5"/>
      <c r="N173" s="6"/>
      <c r="O173" s="15"/>
      <c r="P173" s="5"/>
      <c r="Q173" s="15"/>
    </row>
    <row r="174" spans="1:17" x14ac:dyDescent="0.25">
      <c r="A174" s="27" t="s">
        <v>1242</v>
      </c>
      <c r="B174" s="26" t="s">
        <v>898</v>
      </c>
      <c r="C174" s="17">
        <f t="shared" ca="1" si="27"/>
        <v>90</v>
      </c>
      <c r="D174" s="34">
        <v>3</v>
      </c>
      <c r="E174" s="35">
        <v>270</v>
      </c>
      <c r="F174" s="4"/>
      <c r="G174" s="4">
        <f ca="1">+SUMIF('JOURNAL STOCKS'!A175:$J$200,A174,'JOURNAL STOCKS'!I175:I367)</f>
        <v>0</v>
      </c>
      <c r="H174" s="4"/>
      <c r="I174" s="4">
        <f ca="1">+SUMIF('JOURNAL STOCKS'!$A$8:$J$200,A174,'JOURNAL STOCKS'!$J$8:$J$200)</f>
        <v>0</v>
      </c>
      <c r="J174" s="5"/>
      <c r="K174" s="5"/>
      <c r="L174" s="5"/>
      <c r="M174" s="5"/>
      <c r="N174" s="6"/>
      <c r="O174" s="15"/>
      <c r="P174" s="5"/>
      <c r="Q174" s="15"/>
    </row>
    <row r="175" spans="1:17" x14ac:dyDescent="0.25">
      <c r="A175" s="27" t="s">
        <v>1243</v>
      </c>
      <c r="B175" s="26" t="s">
        <v>898</v>
      </c>
      <c r="C175" s="17">
        <f t="shared" ca="1" si="27"/>
        <v>22</v>
      </c>
      <c r="D175" s="34">
        <f>13+50</f>
        <v>63</v>
      </c>
      <c r="E175" s="35">
        <v>1386</v>
      </c>
      <c r="F175" s="4"/>
      <c r="G175" s="4">
        <f ca="1">+SUMIF('JOURNAL STOCKS'!A176:$J$200,A175,'JOURNAL STOCKS'!I176:I368)</f>
        <v>0</v>
      </c>
      <c r="H175" s="4"/>
      <c r="I175" s="4">
        <f ca="1">+SUMIF('JOURNAL STOCKS'!$A$8:$J$200,A175,'JOURNAL STOCKS'!$J$8:$J$200)</f>
        <v>0</v>
      </c>
      <c r="J175" s="5"/>
      <c r="K175" s="5"/>
      <c r="L175" s="5"/>
      <c r="M175" s="5"/>
      <c r="N175" s="6"/>
      <c r="O175" s="15"/>
      <c r="P175" s="5"/>
      <c r="Q175" s="15"/>
    </row>
    <row r="176" spans="1:17" x14ac:dyDescent="0.25">
      <c r="A176" s="27" t="s">
        <v>1244</v>
      </c>
      <c r="B176" s="26" t="s">
        <v>898</v>
      </c>
      <c r="C176" s="17">
        <f t="shared" ca="1" si="27"/>
        <v>8</v>
      </c>
      <c r="D176" s="34">
        <v>22</v>
      </c>
      <c r="E176" s="35">
        <v>176</v>
      </c>
      <c r="F176" s="4"/>
      <c r="G176" s="4">
        <f ca="1">+SUMIF('JOURNAL STOCKS'!A177:$J$200,A176,'JOURNAL STOCKS'!I177:I369)</f>
        <v>0</v>
      </c>
      <c r="H176" s="4"/>
      <c r="I176" s="4">
        <f ca="1">+SUMIF('JOURNAL STOCKS'!$A$8:$J$200,A176,'JOURNAL STOCKS'!$J$8:$J$200)</f>
        <v>0</v>
      </c>
      <c r="J176" s="5"/>
      <c r="K176" s="5"/>
      <c r="L176" s="5"/>
      <c r="M176" s="5"/>
      <c r="N176" s="6"/>
      <c r="O176" s="15"/>
      <c r="P176" s="5"/>
      <c r="Q176" s="15"/>
    </row>
    <row r="177" spans="1:17" x14ac:dyDescent="0.25">
      <c r="A177" s="27" t="s">
        <v>1245</v>
      </c>
      <c r="B177" s="26" t="s">
        <v>898</v>
      </c>
      <c r="C177" s="17">
        <f t="shared" ca="1" si="27"/>
        <v>13.5</v>
      </c>
      <c r="D177" s="34">
        <v>69</v>
      </c>
      <c r="E177" s="35">
        <v>931.5</v>
      </c>
      <c r="F177" s="4"/>
      <c r="G177" s="4">
        <f ca="1">+SUMIF('JOURNAL STOCKS'!A178:$J$200,A177,'JOURNAL STOCKS'!I178:I370)</f>
        <v>0</v>
      </c>
      <c r="H177" s="4"/>
      <c r="I177" s="4">
        <f ca="1">+SUMIF('JOURNAL STOCKS'!$A$8:$J$200,A177,'JOURNAL STOCKS'!$J$8:$J$200)</f>
        <v>0</v>
      </c>
      <c r="J177" s="5"/>
      <c r="K177" s="5"/>
      <c r="L177" s="5"/>
      <c r="M177" s="5"/>
      <c r="N177" s="6"/>
      <c r="O177" s="15"/>
      <c r="P177" s="5"/>
      <c r="Q177" s="15"/>
    </row>
    <row r="178" spans="1:17" x14ac:dyDescent="0.25">
      <c r="A178" s="27" t="s">
        <v>1246</v>
      </c>
      <c r="B178" s="26" t="s">
        <v>898</v>
      </c>
      <c r="C178" s="17">
        <f t="shared" ca="1" si="27"/>
        <v>125</v>
      </c>
      <c r="D178" s="34">
        <v>2</v>
      </c>
      <c r="E178" s="35">
        <v>250</v>
      </c>
      <c r="F178" s="4"/>
      <c r="G178" s="4">
        <f ca="1">+SUMIF('JOURNAL STOCKS'!A179:$J$200,A178,'JOURNAL STOCKS'!I179:I371)</f>
        <v>0</v>
      </c>
      <c r="H178" s="4"/>
      <c r="I178" s="4">
        <f ca="1">+SUMIF('JOURNAL STOCKS'!$A$8:$J$200,A178,'JOURNAL STOCKS'!$J$8:$J$200)</f>
        <v>0</v>
      </c>
      <c r="J178" s="5"/>
      <c r="K178" s="5"/>
      <c r="L178" s="5"/>
      <c r="M178" s="5"/>
      <c r="N178" s="6"/>
      <c r="O178" s="15"/>
      <c r="P178" s="5"/>
      <c r="Q178" s="15"/>
    </row>
    <row r="179" spans="1:17" x14ac:dyDescent="0.25">
      <c r="A179" s="27" t="s">
        <v>1247</v>
      </c>
      <c r="B179" s="26" t="s">
        <v>898</v>
      </c>
      <c r="C179" s="17">
        <f t="shared" si="27"/>
        <v>0</v>
      </c>
      <c r="D179" s="34">
        <v>0</v>
      </c>
      <c r="E179" s="35">
        <v>0</v>
      </c>
      <c r="F179" s="4"/>
      <c r="G179" s="4">
        <f ca="1">+SUMIF('JOURNAL STOCKS'!A180:$J$200,A179,'JOURNAL STOCKS'!I180:I372)</f>
        <v>0</v>
      </c>
      <c r="H179" s="4"/>
      <c r="I179" s="4">
        <f ca="1">+SUMIF('JOURNAL STOCKS'!$A$8:$J$200,A179,'JOURNAL STOCKS'!$J$8:$J$200)</f>
        <v>0</v>
      </c>
      <c r="J179" s="5"/>
      <c r="K179" s="5"/>
      <c r="L179" s="5"/>
      <c r="M179" s="5"/>
      <c r="N179" s="6"/>
      <c r="O179" s="15"/>
      <c r="P179" s="5"/>
      <c r="Q179" s="15"/>
    </row>
    <row r="180" spans="1:17" x14ac:dyDescent="0.25">
      <c r="A180" s="27" t="s">
        <v>1248</v>
      </c>
      <c r="B180" s="26" t="s">
        <v>898</v>
      </c>
      <c r="C180" s="17">
        <f t="shared" si="27"/>
        <v>0</v>
      </c>
      <c r="D180" s="34">
        <v>0</v>
      </c>
      <c r="E180" s="35">
        <v>0</v>
      </c>
      <c r="F180" s="4"/>
      <c r="G180" s="4">
        <f ca="1">+SUMIF('JOURNAL STOCKS'!A181:$J$200,A180,'JOURNAL STOCKS'!I181:I373)</f>
        <v>0</v>
      </c>
      <c r="H180" s="4"/>
      <c r="I180" s="4">
        <f ca="1">+SUMIF('JOURNAL STOCKS'!$A$8:$J$200,A180,'JOURNAL STOCKS'!$J$8:$J$200)</f>
        <v>0</v>
      </c>
      <c r="J180" s="5"/>
      <c r="K180" s="5"/>
      <c r="L180" s="5"/>
      <c r="M180" s="5"/>
      <c r="N180" s="6"/>
      <c r="O180" s="15"/>
      <c r="P180" s="5"/>
      <c r="Q180" s="15"/>
    </row>
    <row r="181" spans="1:17" x14ac:dyDescent="0.25">
      <c r="A181" s="27" t="s">
        <v>1249</v>
      </c>
      <c r="B181" s="26" t="s">
        <v>898</v>
      </c>
      <c r="C181" s="17">
        <f t="shared" ca="1" si="27"/>
        <v>485</v>
      </c>
      <c r="D181" s="34">
        <v>4</v>
      </c>
      <c r="E181" s="35">
        <v>1940</v>
      </c>
      <c r="F181" s="4"/>
      <c r="G181" s="4">
        <f ca="1">+SUMIF('JOURNAL STOCKS'!A182:$J$200,A181,'JOURNAL STOCKS'!I182:I374)</f>
        <v>0</v>
      </c>
      <c r="H181" s="4"/>
      <c r="I181" s="4">
        <f ca="1">+SUMIF('JOURNAL STOCKS'!$A$8:$J$200,A181,'JOURNAL STOCKS'!$J$8:$J$200)</f>
        <v>0</v>
      </c>
      <c r="J181" s="5"/>
      <c r="K181" s="5"/>
      <c r="L181" s="5"/>
      <c r="M181" s="5"/>
      <c r="N181" s="6"/>
      <c r="O181" s="15"/>
      <c r="P181" s="5"/>
      <c r="Q181" s="15"/>
    </row>
    <row r="182" spans="1:17" x14ac:dyDescent="0.25">
      <c r="A182" s="27" t="s">
        <v>1250</v>
      </c>
      <c r="B182" s="26" t="s">
        <v>898</v>
      </c>
      <c r="C182" s="17">
        <f t="shared" si="27"/>
        <v>0</v>
      </c>
      <c r="D182" s="34">
        <v>0</v>
      </c>
      <c r="E182" s="35">
        <v>0</v>
      </c>
      <c r="F182" s="4"/>
      <c r="G182" s="4">
        <f ca="1">+SUMIF('JOURNAL STOCKS'!A183:$J$200,A182,'JOURNAL STOCKS'!I183:I375)</f>
        <v>0</v>
      </c>
      <c r="H182" s="4"/>
      <c r="I182" s="4">
        <f ca="1">+SUMIF('JOURNAL STOCKS'!$A$8:$J$200,A182,'JOURNAL STOCKS'!$J$8:$J$200)</f>
        <v>0</v>
      </c>
      <c r="J182" s="5"/>
      <c r="K182" s="5"/>
      <c r="L182" s="5"/>
      <c r="M182" s="5"/>
      <c r="N182" s="6"/>
      <c r="O182" s="15"/>
      <c r="P182" s="5"/>
      <c r="Q182" s="15"/>
    </row>
    <row r="183" spans="1:17" x14ac:dyDescent="0.25">
      <c r="A183" s="27" t="s">
        <v>1251</v>
      </c>
      <c r="B183" s="26" t="s">
        <v>898</v>
      </c>
      <c r="C183" s="17">
        <f t="shared" si="27"/>
        <v>0</v>
      </c>
      <c r="D183" s="34">
        <v>0</v>
      </c>
      <c r="E183" s="35">
        <v>0</v>
      </c>
      <c r="F183" s="4"/>
      <c r="G183" s="4">
        <f ca="1">+SUMIF('JOURNAL STOCKS'!A184:$J$200,A183,'JOURNAL STOCKS'!I184:I376)</f>
        <v>0</v>
      </c>
      <c r="H183" s="4"/>
      <c r="I183" s="4">
        <f ca="1">+SUMIF('JOURNAL STOCKS'!$A$8:$J$200,A183,'JOURNAL STOCKS'!$J$8:$J$200)</f>
        <v>0</v>
      </c>
      <c r="J183" s="5"/>
      <c r="K183" s="5"/>
      <c r="L183" s="5"/>
      <c r="M183" s="5"/>
      <c r="N183" s="6"/>
      <c r="O183" s="15"/>
      <c r="P183" s="5"/>
      <c r="Q183" s="15"/>
    </row>
    <row r="184" spans="1:17" x14ac:dyDescent="0.25">
      <c r="A184" s="27" t="s">
        <v>1252</v>
      </c>
      <c r="B184" s="26" t="s">
        <v>898</v>
      </c>
      <c r="C184" s="17">
        <f t="shared" ca="1" si="27"/>
        <v>270</v>
      </c>
      <c r="D184" s="34">
        <v>4</v>
      </c>
      <c r="E184" s="35">
        <v>1080</v>
      </c>
      <c r="F184" s="4"/>
      <c r="G184" s="4">
        <f ca="1">+SUMIF('JOURNAL STOCKS'!A185:$J$200,A184,'JOURNAL STOCKS'!I185:I377)</f>
        <v>0</v>
      </c>
      <c r="H184" s="4"/>
      <c r="I184" s="4">
        <f ca="1">+SUMIF('JOURNAL STOCKS'!$A$8:$J$200,A184,'JOURNAL STOCKS'!$J$8:$J$200)</f>
        <v>0</v>
      </c>
      <c r="J184" s="5"/>
      <c r="K184" s="5"/>
      <c r="L184" s="5"/>
      <c r="M184" s="5"/>
      <c r="N184" s="6"/>
      <c r="O184" s="15"/>
      <c r="P184" s="5"/>
      <c r="Q184" s="15"/>
    </row>
    <row r="185" spans="1:17" x14ac:dyDescent="0.25">
      <c r="A185" s="27" t="s">
        <v>1253</v>
      </c>
      <c r="B185" s="26" t="s">
        <v>898</v>
      </c>
      <c r="C185" s="17">
        <f t="shared" ca="1" si="27"/>
        <v>1160</v>
      </c>
      <c r="D185" s="34">
        <v>2</v>
      </c>
      <c r="E185" s="35">
        <v>2320</v>
      </c>
      <c r="F185" s="4"/>
      <c r="G185" s="4">
        <f ca="1">+SUMIF('JOURNAL STOCKS'!A186:$J$200,A185,'JOURNAL STOCKS'!I186:I378)</f>
        <v>0</v>
      </c>
      <c r="H185" s="4"/>
      <c r="I185" s="4">
        <f ca="1">+SUMIF('JOURNAL STOCKS'!$A$8:$J$200,A185,'JOURNAL STOCKS'!$J$8:$J$200)</f>
        <v>0</v>
      </c>
      <c r="J185" s="5"/>
      <c r="K185" s="5"/>
      <c r="L185" s="5"/>
      <c r="M185" s="5"/>
      <c r="N185" s="6"/>
      <c r="O185" s="15"/>
      <c r="P185" s="5"/>
      <c r="Q185" s="15"/>
    </row>
    <row r="186" spans="1:17" x14ac:dyDescent="0.25">
      <c r="A186" s="27" t="s">
        <v>1254</v>
      </c>
      <c r="B186" s="26" t="s">
        <v>898</v>
      </c>
      <c r="C186" s="17">
        <f t="shared" si="27"/>
        <v>0</v>
      </c>
      <c r="D186" s="34">
        <v>0</v>
      </c>
      <c r="E186" s="35">
        <v>0</v>
      </c>
      <c r="F186" s="4"/>
      <c r="G186" s="4">
        <f ca="1">+SUMIF('JOURNAL STOCKS'!A187:$J$200,A186,'JOURNAL STOCKS'!I187:I379)</f>
        <v>0</v>
      </c>
      <c r="H186" s="4"/>
      <c r="I186" s="4">
        <f ca="1">+SUMIF('JOURNAL STOCKS'!$A$8:$J$200,A186,'JOURNAL STOCKS'!$J$8:$J$200)</f>
        <v>0</v>
      </c>
      <c r="J186" s="5"/>
      <c r="K186" s="5"/>
      <c r="L186" s="5"/>
      <c r="M186" s="5"/>
      <c r="N186" s="6"/>
      <c r="O186" s="15"/>
      <c r="P186" s="5"/>
      <c r="Q186" s="15"/>
    </row>
    <row r="187" spans="1:17" x14ac:dyDescent="0.25">
      <c r="A187" s="27" t="s">
        <v>1255</v>
      </c>
      <c r="B187" s="26" t="s">
        <v>898</v>
      </c>
      <c r="C187" s="17">
        <f t="shared" ca="1" si="27"/>
        <v>430</v>
      </c>
      <c r="D187" s="34">
        <v>5</v>
      </c>
      <c r="E187" s="35">
        <v>2150</v>
      </c>
      <c r="F187" s="4"/>
      <c r="G187" s="4">
        <f ca="1">+SUMIF('JOURNAL STOCKS'!A188:$J$200,A187,'JOURNAL STOCKS'!I188:I380)</f>
        <v>0</v>
      </c>
      <c r="H187" s="4"/>
      <c r="I187" s="4">
        <f ca="1">+SUMIF('JOURNAL STOCKS'!$A$8:$J$200,A187,'JOURNAL STOCKS'!$J$8:$J$200)</f>
        <v>0</v>
      </c>
      <c r="J187" s="5"/>
      <c r="K187" s="5"/>
      <c r="L187" s="5"/>
      <c r="M187" s="5"/>
      <c r="N187" s="6"/>
      <c r="O187" s="15"/>
      <c r="P187" s="5"/>
      <c r="Q187" s="15"/>
    </row>
    <row r="188" spans="1:17" x14ac:dyDescent="0.25">
      <c r="A188" s="27" t="s">
        <v>1256</v>
      </c>
      <c r="B188" s="26" t="s">
        <v>898</v>
      </c>
      <c r="C188" s="17">
        <f t="shared" si="27"/>
        <v>0</v>
      </c>
      <c r="D188" s="34">
        <v>0</v>
      </c>
      <c r="E188" s="35">
        <v>0</v>
      </c>
      <c r="F188" s="4"/>
      <c r="G188" s="4">
        <f ca="1">+SUMIF('JOURNAL STOCKS'!A189:$J$200,A188,'JOURNAL STOCKS'!I189:I381)</f>
        <v>0</v>
      </c>
      <c r="H188" s="4"/>
      <c r="I188" s="4">
        <f ca="1">+SUMIF('JOURNAL STOCKS'!$A$8:$J$200,A188,'JOURNAL STOCKS'!$J$8:$J$200)</f>
        <v>0</v>
      </c>
      <c r="J188" s="5"/>
      <c r="K188" s="5"/>
      <c r="L188" s="5"/>
      <c r="M188" s="5"/>
      <c r="N188" s="6"/>
      <c r="O188" s="15"/>
      <c r="P188" s="5"/>
      <c r="Q188" s="15"/>
    </row>
    <row r="189" spans="1:17" x14ac:dyDescent="0.25">
      <c r="A189" s="27" t="s">
        <v>1257</v>
      </c>
      <c r="B189" s="26" t="s">
        <v>898</v>
      </c>
      <c r="C189" s="17">
        <f t="shared" ca="1" si="27"/>
        <v>65</v>
      </c>
      <c r="D189" s="34">
        <v>5</v>
      </c>
      <c r="E189" s="35">
        <v>325</v>
      </c>
      <c r="F189" s="4"/>
      <c r="G189" s="4">
        <f ca="1">+SUMIF('JOURNAL STOCKS'!A190:$J$200,A189,'JOURNAL STOCKS'!I190:I382)</f>
        <v>0</v>
      </c>
      <c r="H189" s="4"/>
      <c r="I189" s="4">
        <f ca="1">+SUMIF('JOURNAL STOCKS'!$A$8:$J$200,A189,'JOURNAL STOCKS'!$J$8:$J$200)</f>
        <v>0</v>
      </c>
      <c r="J189" s="5"/>
      <c r="K189" s="5"/>
      <c r="L189" s="5"/>
      <c r="M189" s="5"/>
      <c r="N189" s="6"/>
      <c r="O189" s="15"/>
      <c r="P189" s="5"/>
      <c r="Q189" s="15"/>
    </row>
    <row r="190" spans="1:17" x14ac:dyDescent="0.25">
      <c r="A190" s="27" t="s">
        <v>1258</v>
      </c>
      <c r="B190" s="26" t="s">
        <v>898</v>
      </c>
      <c r="C190" s="17">
        <f t="shared" ca="1" si="27"/>
        <v>65</v>
      </c>
      <c r="D190" s="34">
        <v>5</v>
      </c>
      <c r="E190" s="35">
        <v>325</v>
      </c>
      <c r="F190" s="4"/>
      <c r="G190" s="4">
        <f ca="1">+SUMIF('JOURNAL STOCKS'!A191:$J$200,A190,'JOURNAL STOCKS'!I191:I383)</f>
        <v>0</v>
      </c>
      <c r="H190" s="4"/>
      <c r="I190" s="4">
        <f ca="1">+SUMIF('JOURNAL STOCKS'!$A$8:$J$200,A190,'JOURNAL STOCKS'!$J$8:$J$200)</f>
        <v>0</v>
      </c>
      <c r="J190" s="5"/>
      <c r="K190" s="5"/>
      <c r="L190" s="5"/>
      <c r="M190" s="5"/>
      <c r="N190" s="6"/>
      <c r="O190" s="15"/>
      <c r="P190" s="5"/>
      <c r="Q190" s="15"/>
    </row>
    <row r="191" spans="1:17" x14ac:dyDescent="0.25">
      <c r="A191" s="27" t="s">
        <v>1259</v>
      </c>
      <c r="B191" s="26" t="s">
        <v>898</v>
      </c>
      <c r="C191" s="17">
        <f t="shared" si="27"/>
        <v>0</v>
      </c>
      <c r="D191" s="34">
        <v>0</v>
      </c>
      <c r="E191" s="35">
        <v>0</v>
      </c>
      <c r="F191" s="4"/>
      <c r="G191" s="4">
        <f ca="1">+SUMIF('JOURNAL STOCKS'!A192:$J$200,A191,'JOURNAL STOCKS'!I192:I384)</f>
        <v>0</v>
      </c>
      <c r="H191" s="4"/>
      <c r="I191" s="4">
        <f ca="1">+SUMIF('JOURNAL STOCKS'!$A$8:$J$200,A191,'JOURNAL STOCKS'!$J$8:$J$200)</f>
        <v>0</v>
      </c>
      <c r="J191" s="5"/>
      <c r="K191" s="5"/>
      <c r="L191" s="5"/>
      <c r="M191" s="5"/>
      <c r="N191" s="6"/>
      <c r="O191" s="15"/>
      <c r="P191" s="5"/>
      <c r="Q191" s="15"/>
    </row>
    <row r="192" spans="1:17" x14ac:dyDescent="0.25">
      <c r="A192" s="27" t="s">
        <v>1260</v>
      </c>
      <c r="B192" s="26" t="s">
        <v>898</v>
      </c>
      <c r="C192" s="17">
        <f t="shared" ca="1" si="27"/>
        <v>140</v>
      </c>
      <c r="D192" s="34">
        <v>9</v>
      </c>
      <c r="E192" s="35">
        <v>1260</v>
      </c>
      <c r="F192" s="4"/>
      <c r="G192" s="4">
        <f ca="1">+SUMIF('JOURNAL STOCKS'!A193:$J$200,A192,'JOURNAL STOCKS'!I193:I385)</f>
        <v>0</v>
      </c>
      <c r="H192" s="4"/>
      <c r="I192" s="4">
        <f ca="1">+SUMIF('JOURNAL STOCKS'!$A$8:$J$200,A192,'JOURNAL STOCKS'!$J$8:$J$200)</f>
        <v>0</v>
      </c>
      <c r="J192" s="5"/>
      <c r="K192" s="5"/>
      <c r="L192" s="5"/>
      <c r="M192" s="5"/>
      <c r="N192" s="6"/>
      <c r="O192" s="15"/>
      <c r="P192" s="5"/>
      <c r="Q192" s="15"/>
    </row>
    <row r="193" spans="1:17" x14ac:dyDescent="0.25">
      <c r="A193" s="27" t="s">
        <v>1261</v>
      </c>
      <c r="B193" s="26" t="s">
        <v>898</v>
      </c>
      <c r="C193" s="17">
        <f t="shared" si="27"/>
        <v>0</v>
      </c>
      <c r="D193" s="34">
        <v>0</v>
      </c>
      <c r="E193" s="35">
        <v>0</v>
      </c>
      <c r="F193" s="4"/>
      <c r="G193" s="4">
        <f ca="1">+SUMIF('JOURNAL STOCKS'!A194:$J$200,A193,'JOURNAL STOCKS'!I194:I386)</f>
        <v>0</v>
      </c>
      <c r="H193" s="4"/>
      <c r="I193" s="4">
        <f ca="1">+SUMIF('JOURNAL STOCKS'!$A$8:$J$200,A193,'JOURNAL STOCKS'!$J$8:$J$200)</f>
        <v>0</v>
      </c>
      <c r="J193" s="5"/>
      <c r="K193" s="5"/>
      <c r="L193" s="5"/>
      <c r="M193" s="5"/>
      <c r="N193" s="6"/>
      <c r="O193" s="15"/>
      <c r="P193" s="5"/>
      <c r="Q193" s="15"/>
    </row>
    <row r="194" spans="1:17" x14ac:dyDescent="0.25">
      <c r="A194" s="27" t="s">
        <v>1262</v>
      </c>
      <c r="B194" s="26" t="s">
        <v>898</v>
      </c>
      <c r="C194" s="17">
        <f t="shared" si="27"/>
        <v>0</v>
      </c>
      <c r="D194" s="34">
        <v>0</v>
      </c>
      <c r="E194" s="35">
        <v>0</v>
      </c>
      <c r="F194" s="4"/>
      <c r="G194" s="4">
        <f ca="1">+SUMIF('JOURNAL STOCKS'!A195:$J$200,A194,'JOURNAL STOCKS'!I195:I387)</f>
        <v>0</v>
      </c>
      <c r="H194" s="4"/>
      <c r="I194" s="4">
        <f ca="1">+SUMIF('JOURNAL STOCKS'!$A$8:$J$200,A194,'JOURNAL STOCKS'!$J$8:$J$200)</f>
        <v>0</v>
      </c>
      <c r="J194" s="5"/>
      <c r="K194" s="5"/>
      <c r="L194" s="5"/>
      <c r="M194" s="5"/>
      <c r="N194" s="6"/>
      <c r="O194" s="15"/>
      <c r="P194" s="5"/>
      <c r="Q194" s="15"/>
    </row>
    <row r="195" spans="1:17" x14ac:dyDescent="0.25">
      <c r="A195" s="27" t="s">
        <v>1263</v>
      </c>
      <c r="B195" s="26" t="s">
        <v>898</v>
      </c>
      <c r="C195" s="17">
        <f t="shared" si="27"/>
        <v>0</v>
      </c>
      <c r="D195" s="34">
        <v>0</v>
      </c>
      <c r="E195" s="35">
        <v>0</v>
      </c>
      <c r="F195" s="4"/>
      <c r="G195" s="4">
        <f ca="1">+SUMIF('JOURNAL STOCKS'!A196:$J$200,A195,'JOURNAL STOCKS'!I196:I388)</f>
        <v>0</v>
      </c>
      <c r="H195" s="4"/>
      <c r="I195" s="4">
        <f ca="1">+SUMIF('JOURNAL STOCKS'!$A$8:$J$200,A195,'JOURNAL STOCKS'!$J$8:$J$200)</f>
        <v>0</v>
      </c>
      <c r="J195" s="5"/>
      <c r="K195" s="5"/>
      <c r="L195" s="5"/>
      <c r="M195" s="5"/>
      <c r="N195" s="6"/>
      <c r="O195" s="15"/>
      <c r="P195" s="5"/>
      <c r="Q195" s="15"/>
    </row>
    <row r="196" spans="1:17" x14ac:dyDescent="0.25">
      <c r="A196" s="27" t="s">
        <v>1264</v>
      </c>
      <c r="B196" s="26" t="s">
        <v>898</v>
      </c>
      <c r="C196" s="17">
        <f t="shared" si="27"/>
        <v>0</v>
      </c>
      <c r="D196" s="34">
        <v>0</v>
      </c>
      <c r="E196" s="35">
        <v>0</v>
      </c>
      <c r="F196" s="4"/>
      <c r="G196" s="4">
        <f ca="1">+SUMIF('JOURNAL STOCKS'!A197:$J$200,A196,'JOURNAL STOCKS'!I197:I389)</f>
        <v>0</v>
      </c>
      <c r="H196" s="4"/>
      <c r="I196" s="4">
        <f ca="1">+SUMIF('JOURNAL STOCKS'!$A$8:$J$200,A196,'JOURNAL STOCKS'!$J$8:$J$200)</f>
        <v>0</v>
      </c>
      <c r="J196" s="5"/>
      <c r="K196" s="5"/>
      <c r="L196" s="5"/>
      <c r="M196" s="5"/>
      <c r="N196" s="6"/>
      <c r="O196" s="15"/>
      <c r="P196" s="5"/>
      <c r="Q196" s="15"/>
    </row>
    <row r="197" spans="1:17" x14ac:dyDescent="0.25">
      <c r="A197" s="27" t="s">
        <v>1265</v>
      </c>
      <c r="B197" s="26" t="s">
        <v>898</v>
      </c>
      <c r="C197" s="17">
        <f t="shared" ca="1" si="27"/>
        <v>235</v>
      </c>
      <c r="D197" s="34">
        <v>4</v>
      </c>
      <c r="E197" s="35">
        <v>940</v>
      </c>
      <c r="F197" s="4"/>
      <c r="G197" s="4">
        <f ca="1">+SUMIF('JOURNAL STOCKS'!A198:$J$200,A197,'JOURNAL STOCKS'!I198:I390)</f>
        <v>0</v>
      </c>
      <c r="H197" s="4"/>
      <c r="I197" s="4">
        <f ca="1">+SUMIF('JOURNAL STOCKS'!$A$8:$J$200,A197,'JOURNAL STOCKS'!$J$8:$J$200)</f>
        <v>0</v>
      </c>
      <c r="J197" s="5"/>
      <c r="K197" s="5"/>
      <c r="L197" s="5"/>
      <c r="M197" s="5"/>
      <c r="N197" s="6"/>
      <c r="O197" s="15"/>
      <c r="P197" s="5"/>
      <c r="Q197" s="15"/>
    </row>
    <row r="198" spans="1:17" x14ac:dyDescent="0.25">
      <c r="A198" s="27" t="s">
        <v>1266</v>
      </c>
      <c r="B198" s="26" t="s">
        <v>898</v>
      </c>
      <c r="C198" s="17">
        <f t="shared" ca="1" si="27"/>
        <v>252.8</v>
      </c>
      <c r="D198" s="34">
        <v>8</v>
      </c>
      <c r="E198" s="35">
        <v>2022.4</v>
      </c>
      <c r="F198" s="4"/>
      <c r="G198" s="4">
        <f ca="1">+SUMIF('JOURNAL STOCKS'!A199:$J$200,A198,'JOURNAL STOCKS'!I199:I391)</f>
        <v>0</v>
      </c>
      <c r="H198" s="4"/>
      <c r="I198" s="4">
        <f ca="1">+SUMIF('JOURNAL STOCKS'!$A$8:$J$200,A198,'JOURNAL STOCKS'!$J$8:$J$200)</f>
        <v>0</v>
      </c>
      <c r="J198" s="5"/>
      <c r="K198" s="5"/>
      <c r="L198" s="5"/>
      <c r="M198" s="5"/>
      <c r="N198" s="6"/>
      <c r="O198" s="15"/>
      <c r="P198" s="5"/>
      <c r="Q198" s="15"/>
    </row>
    <row r="199" spans="1:17" x14ac:dyDescent="0.25">
      <c r="A199" s="27" t="s">
        <v>1267</v>
      </c>
      <c r="B199" s="26" t="s">
        <v>898</v>
      </c>
      <c r="C199" s="17">
        <f t="shared" ca="1" si="27"/>
        <v>430</v>
      </c>
      <c r="D199" s="34">
        <v>1</v>
      </c>
      <c r="E199" s="35">
        <v>430</v>
      </c>
      <c r="F199" s="4"/>
      <c r="G199" s="4">
        <f ca="1">+SUMIF('JOURNAL STOCKS'!A200:$J$200,A199,'JOURNAL STOCKS'!I200:I392)</f>
        <v>0</v>
      </c>
      <c r="H199" s="4"/>
      <c r="I199" s="4">
        <f ca="1">+SUMIF('JOURNAL STOCKS'!$A$8:$J$200,A199,'JOURNAL STOCKS'!$J$8:$J$200)</f>
        <v>0</v>
      </c>
      <c r="J199" s="5"/>
      <c r="K199" s="5"/>
      <c r="L199" s="5"/>
      <c r="M199" s="5"/>
      <c r="N199" s="6"/>
      <c r="O199" s="15"/>
      <c r="P199" s="5"/>
      <c r="Q199" s="15"/>
    </row>
    <row r="200" spans="1:17" x14ac:dyDescent="0.25">
      <c r="A200" s="27" t="s">
        <v>1268</v>
      </c>
      <c r="B200" s="26" t="s">
        <v>898</v>
      </c>
      <c r="C200" s="17">
        <f t="shared" ca="1" si="27"/>
        <v>430</v>
      </c>
      <c r="D200" s="34">
        <v>2</v>
      </c>
      <c r="E200" s="35">
        <v>860</v>
      </c>
      <c r="F200" s="4"/>
      <c r="G200" s="4">
        <f ca="1">+SUMIF('JOURNAL STOCKS'!A$200:$J201,A200,'JOURNAL STOCKS'!I201:I393)</f>
        <v>0</v>
      </c>
      <c r="H200" s="4"/>
      <c r="I200" s="4">
        <f ca="1">+SUMIF('JOURNAL STOCKS'!$A$8:$J$200,A200,'JOURNAL STOCKS'!$J$8:$J$200)</f>
        <v>0</v>
      </c>
      <c r="J200" s="5"/>
      <c r="K200" s="5"/>
      <c r="L200" s="5"/>
      <c r="M200" s="5"/>
      <c r="N200" s="6"/>
      <c r="O200" s="15"/>
      <c r="P200" s="5"/>
      <c r="Q200" s="15"/>
    </row>
    <row r="201" spans="1:17" x14ac:dyDescent="0.25">
      <c r="A201" s="27" t="s">
        <v>1269</v>
      </c>
      <c r="B201" s="26" t="s">
        <v>898</v>
      </c>
      <c r="C201" s="17">
        <f t="shared" ca="1" si="27"/>
        <v>1200</v>
      </c>
      <c r="D201" s="34">
        <v>1</v>
      </c>
      <c r="E201" s="35">
        <v>1200</v>
      </c>
      <c r="F201" s="4"/>
      <c r="G201" s="4">
        <f ca="1">+SUMIF('JOURNAL STOCKS'!A$200:$J202,A201,'JOURNAL STOCKS'!I202:I394)</f>
        <v>0</v>
      </c>
      <c r="H201" s="4"/>
      <c r="I201" s="4">
        <f ca="1">+SUMIF('JOURNAL STOCKS'!$A$8:$J$200,A201,'JOURNAL STOCKS'!$J$8:$J$200)</f>
        <v>0</v>
      </c>
      <c r="J201" s="5"/>
      <c r="K201" s="5"/>
      <c r="L201" s="5"/>
      <c r="M201" s="5"/>
      <c r="N201" s="6"/>
      <c r="O201" s="15"/>
      <c r="P201" s="5"/>
      <c r="Q201" s="15"/>
    </row>
    <row r="202" spans="1:17" x14ac:dyDescent="0.25">
      <c r="A202" s="27" t="s">
        <v>1270</v>
      </c>
      <c r="B202" s="26" t="s">
        <v>898</v>
      </c>
      <c r="C202" s="17">
        <f t="shared" ref="C202:C265" ca="1" si="28">IF((D202+F202)&lt;=0,0,(E202+G202)/(D202+F202))</f>
        <v>1.5</v>
      </c>
      <c r="D202" s="34">
        <v>15</v>
      </c>
      <c r="E202" s="35">
        <v>22.5</v>
      </c>
      <c r="F202" s="4"/>
      <c r="G202" s="4">
        <f ca="1">+SUMIF('JOURNAL STOCKS'!A$200:$J203,A202,'JOURNAL STOCKS'!I203:I395)</f>
        <v>0</v>
      </c>
      <c r="H202" s="4"/>
      <c r="I202" s="4">
        <f ca="1">+SUMIF('JOURNAL STOCKS'!$A$8:$J$200,A202,'JOURNAL STOCKS'!$J$8:$J$200)</f>
        <v>0</v>
      </c>
      <c r="J202" s="5"/>
      <c r="K202" s="5"/>
      <c r="L202" s="5"/>
      <c r="M202" s="5"/>
      <c r="N202" s="6"/>
      <c r="O202" s="15"/>
      <c r="P202" s="5"/>
      <c r="Q202" s="15"/>
    </row>
    <row r="203" spans="1:17" x14ac:dyDescent="0.25">
      <c r="A203" s="27" t="s">
        <v>1271</v>
      </c>
      <c r="B203" s="26" t="s">
        <v>898</v>
      </c>
      <c r="C203" s="17">
        <f t="shared" si="28"/>
        <v>0</v>
      </c>
      <c r="D203" s="34">
        <v>0</v>
      </c>
      <c r="E203" s="35">
        <v>0</v>
      </c>
      <c r="F203" s="4"/>
      <c r="G203" s="4">
        <f ca="1">+SUMIF('JOURNAL STOCKS'!A$200:$J204,A203,'JOURNAL STOCKS'!I204:I396)</f>
        <v>0</v>
      </c>
      <c r="H203" s="4"/>
      <c r="I203" s="4">
        <f ca="1">+SUMIF('JOURNAL STOCKS'!$A$8:$J$200,A203,'JOURNAL STOCKS'!$J$8:$J$200)</f>
        <v>0</v>
      </c>
      <c r="J203" s="5"/>
      <c r="K203" s="5"/>
      <c r="L203" s="5"/>
      <c r="M203" s="5"/>
      <c r="N203" s="6"/>
      <c r="O203" s="15"/>
      <c r="P203" s="5"/>
      <c r="Q203" s="15"/>
    </row>
    <row r="204" spans="1:17" x14ac:dyDescent="0.25">
      <c r="A204" s="27" t="s">
        <v>1272</v>
      </c>
      <c r="B204" s="26" t="s">
        <v>898</v>
      </c>
      <c r="C204" s="17">
        <f t="shared" ca="1" si="28"/>
        <v>90</v>
      </c>
      <c r="D204" s="34">
        <v>3</v>
      </c>
      <c r="E204" s="35">
        <v>270</v>
      </c>
      <c r="F204" s="4"/>
      <c r="G204" s="4">
        <f ca="1">+SUMIF('JOURNAL STOCKS'!A$200:$J205,A204,'JOURNAL STOCKS'!I205:I397)</f>
        <v>0</v>
      </c>
      <c r="H204" s="4"/>
      <c r="I204" s="4">
        <f ca="1">+SUMIF('JOURNAL STOCKS'!$A$8:$J$200,A204,'JOURNAL STOCKS'!$J$8:$J$200)</f>
        <v>0</v>
      </c>
      <c r="J204" s="5"/>
      <c r="K204" s="5"/>
      <c r="L204" s="5"/>
      <c r="M204" s="5"/>
      <c r="N204" s="6"/>
      <c r="O204" s="15"/>
      <c r="P204" s="5"/>
      <c r="Q204" s="15"/>
    </row>
    <row r="205" spans="1:17" x14ac:dyDescent="0.25">
      <c r="A205" s="27" t="s">
        <v>1273</v>
      </c>
      <c r="B205" s="26" t="s">
        <v>898</v>
      </c>
      <c r="C205" s="17">
        <f t="shared" si="28"/>
        <v>0</v>
      </c>
      <c r="D205" s="34">
        <v>0</v>
      </c>
      <c r="E205" s="35">
        <v>0</v>
      </c>
      <c r="F205" s="4"/>
      <c r="G205" s="4">
        <f ca="1">+SUMIF('JOURNAL STOCKS'!A$200:$J206,A205,'JOURNAL STOCKS'!I206:I398)</f>
        <v>0</v>
      </c>
      <c r="H205" s="4"/>
      <c r="I205" s="4">
        <f ca="1">+SUMIF('JOURNAL STOCKS'!$A$8:$J$200,A205,'JOURNAL STOCKS'!$J$8:$J$200)</f>
        <v>0</v>
      </c>
      <c r="J205" s="5"/>
      <c r="K205" s="5"/>
      <c r="L205" s="5"/>
      <c r="M205" s="5"/>
      <c r="N205" s="6"/>
      <c r="O205" s="15"/>
      <c r="P205" s="5"/>
      <c r="Q205" s="15"/>
    </row>
    <row r="206" spans="1:17" x14ac:dyDescent="0.25">
      <c r="A206" s="27" t="s">
        <v>1274</v>
      </c>
      <c r="B206" s="26" t="s">
        <v>898</v>
      </c>
      <c r="C206" s="17">
        <f t="shared" ca="1" si="28"/>
        <v>90</v>
      </c>
      <c r="D206" s="34">
        <v>1</v>
      </c>
      <c r="E206" s="35">
        <v>90</v>
      </c>
      <c r="F206" s="4"/>
      <c r="G206" s="4">
        <f ca="1">+SUMIF('JOURNAL STOCKS'!A$200:$J207,A206,'JOURNAL STOCKS'!I207:I399)</f>
        <v>0</v>
      </c>
      <c r="H206" s="4"/>
      <c r="I206" s="4">
        <f ca="1">+SUMIF('JOURNAL STOCKS'!$A$8:$J$200,A206,'JOURNAL STOCKS'!$J$8:$J$200)</f>
        <v>0</v>
      </c>
      <c r="J206" s="5"/>
      <c r="K206" s="5"/>
      <c r="L206" s="5"/>
      <c r="M206" s="5"/>
      <c r="N206" s="6"/>
      <c r="O206" s="15"/>
      <c r="P206" s="5"/>
      <c r="Q206" s="15"/>
    </row>
    <row r="207" spans="1:17" x14ac:dyDescent="0.25">
      <c r="A207" s="27" t="s">
        <v>1275</v>
      </c>
      <c r="B207" s="26" t="s">
        <v>898</v>
      </c>
      <c r="C207" s="17">
        <f t="shared" ca="1" si="28"/>
        <v>36</v>
      </c>
      <c r="D207" s="34">
        <v>2</v>
      </c>
      <c r="E207" s="35">
        <v>72</v>
      </c>
      <c r="F207" s="4"/>
      <c r="G207" s="4">
        <f ca="1">+SUMIF('JOURNAL STOCKS'!A$200:$J208,A207,'JOURNAL STOCKS'!I208:I400)</f>
        <v>0</v>
      </c>
      <c r="H207" s="4"/>
      <c r="I207" s="4">
        <f ca="1">+SUMIF('JOURNAL STOCKS'!$A$8:$J$200,A207,'JOURNAL STOCKS'!$J$8:$J$200)</f>
        <v>0</v>
      </c>
      <c r="J207" s="5"/>
      <c r="K207" s="5"/>
      <c r="L207" s="5"/>
      <c r="M207" s="5"/>
      <c r="N207" s="6"/>
      <c r="O207" s="15"/>
      <c r="P207" s="5"/>
      <c r="Q207" s="15"/>
    </row>
    <row r="208" spans="1:17" x14ac:dyDescent="0.25">
      <c r="A208" s="27" t="s">
        <v>1276</v>
      </c>
      <c r="B208" s="26" t="s">
        <v>898</v>
      </c>
      <c r="C208" s="17">
        <f t="shared" ca="1" si="28"/>
        <v>180</v>
      </c>
      <c r="D208" s="34">
        <v>2</v>
      </c>
      <c r="E208" s="35">
        <v>360</v>
      </c>
      <c r="F208" s="4"/>
      <c r="G208" s="4">
        <f ca="1">+SUMIF('JOURNAL STOCKS'!A$200:$J209,A208,'JOURNAL STOCKS'!I209:I401)</f>
        <v>0</v>
      </c>
      <c r="H208" s="4"/>
      <c r="I208" s="4">
        <f ca="1">+SUMIF('JOURNAL STOCKS'!$A$8:$J$200,A208,'JOURNAL STOCKS'!$J$8:$J$200)</f>
        <v>0</v>
      </c>
      <c r="J208" s="5"/>
      <c r="K208" s="5"/>
      <c r="L208" s="5"/>
      <c r="M208" s="5"/>
      <c r="N208" s="6"/>
      <c r="O208" s="15"/>
      <c r="P208" s="5"/>
      <c r="Q208" s="15"/>
    </row>
    <row r="209" spans="1:17" x14ac:dyDescent="0.25">
      <c r="A209" s="27" t="s">
        <v>1277</v>
      </c>
      <c r="B209" s="26" t="s">
        <v>898</v>
      </c>
      <c r="C209" s="17">
        <f t="shared" si="28"/>
        <v>0</v>
      </c>
      <c r="D209" s="34">
        <v>0</v>
      </c>
      <c r="E209" s="35">
        <v>0</v>
      </c>
      <c r="F209" s="4"/>
      <c r="G209" s="4">
        <f ca="1">+SUMIF('JOURNAL STOCKS'!A$200:$J210,A209,'JOURNAL STOCKS'!I210:I402)</f>
        <v>0</v>
      </c>
      <c r="H209" s="4"/>
      <c r="I209" s="4">
        <f ca="1">+SUMIF('JOURNAL STOCKS'!$A$8:$J$200,A209,'JOURNAL STOCKS'!$J$8:$J$200)</f>
        <v>0</v>
      </c>
      <c r="J209" s="5"/>
      <c r="K209" s="5"/>
      <c r="L209" s="5"/>
      <c r="M209" s="5"/>
      <c r="N209" s="6"/>
      <c r="O209" s="15"/>
      <c r="P209" s="5"/>
      <c r="Q209" s="15"/>
    </row>
    <row r="210" spans="1:17" x14ac:dyDescent="0.25">
      <c r="A210" s="27" t="s">
        <v>1278</v>
      </c>
      <c r="B210" s="26" t="s">
        <v>898</v>
      </c>
      <c r="C210" s="17">
        <f t="shared" ca="1" si="28"/>
        <v>185</v>
      </c>
      <c r="D210" s="34">
        <v>2</v>
      </c>
      <c r="E210" s="35">
        <v>370</v>
      </c>
      <c r="F210" s="4"/>
      <c r="G210" s="4">
        <f ca="1">+SUMIF('JOURNAL STOCKS'!A$200:$J211,A210,'JOURNAL STOCKS'!I211:I403)</f>
        <v>0</v>
      </c>
      <c r="H210" s="4"/>
      <c r="I210" s="4">
        <f ca="1">+SUMIF('JOURNAL STOCKS'!$A$8:$J$200,A210,'JOURNAL STOCKS'!$J$8:$J$200)</f>
        <v>0</v>
      </c>
      <c r="J210" s="5"/>
      <c r="K210" s="5"/>
      <c r="L210" s="5"/>
      <c r="M210" s="5"/>
      <c r="N210" s="6"/>
      <c r="O210" s="15"/>
      <c r="P210" s="5"/>
      <c r="Q210" s="15"/>
    </row>
    <row r="211" spans="1:17" x14ac:dyDescent="0.25">
      <c r="A211" s="27" t="s">
        <v>1279</v>
      </c>
      <c r="B211" s="26" t="s">
        <v>898</v>
      </c>
      <c r="C211" s="17">
        <f t="shared" si="28"/>
        <v>0</v>
      </c>
      <c r="D211" s="34">
        <v>0</v>
      </c>
      <c r="E211" s="35">
        <v>0</v>
      </c>
      <c r="F211" s="4"/>
      <c r="G211" s="4">
        <f ca="1">+SUMIF('JOURNAL STOCKS'!A$200:$J212,A211,'JOURNAL STOCKS'!I212:I404)</f>
        <v>0</v>
      </c>
      <c r="H211" s="4"/>
      <c r="I211" s="4">
        <f ca="1">+SUMIF('JOURNAL STOCKS'!$A$8:$J$200,A211,'JOURNAL STOCKS'!$J$8:$J$200)</f>
        <v>0</v>
      </c>
      <c r="J211" s="5"/>
      <c r="K211" s="5"/>
      <c r="L211" s="5"/>
      <c r="M211" s="5"/>
      <c r="N211" s="6"/>
      <c r="O211" s="15"/>
      <c r="P211" s="5"/>
      <c r="Q211" s="15"/>
    </row>
    <row r="212" spans="1:17" x14ac:dyDescent="0.25">
      <c r="A212" s="27" t="s">
        <v>1280</v>
      </c>
      <c r="B212" s="26" t="s">
        <v>898</v>
      </c>
      <c r="C212" s="17">
        <f t="shared" ca="1" si="28"/>
        <v>95</v>
      </c>
      <c r="D212" s="34">
        <v>2</v>
      </c>
      <c r="E212" s="35">
        <v>190</v>
      </c>
      <c r="F212" s="4"/>
      <c r="G212" s="4">
        <f ca="1">+SUMIF('JOURNAL STOCKS'!A$200:$J213,A212,'JOURNAL STOCKS'!I213:I405)</f>
        <v>0</v>
      </c>
      <c r="H212" s="4"/>
      <c r="I212" s="4">
        <f ca="1">+SUMIF('JOURNAL STOCKS'!$A$8:$J$200,A212,'JOURNAL STOCKS'!$J$8:$J$200)</f>
        <v>0</v>
      </c>
      <c r="J212" s="5"/>
      <c r="K212" s="5"/>
      <c r="L212" s="5"/>
      <c r="M212" s="5"/>
      <c r="N212" s="6"/>
      <c r="O212" s="15"/>
      <c r="P212" s="5"/>
      <c r="Q212" s="15"/>
    </row>
    <row r="213" spans="1:17" x14ac:dyDescent="0.25">
      <c r="A213" s="27" t="s">
        <v>1281</v>
      </c>
      <c r="B213" s="26" t="s">
        <v>898</v>
      </c>
      <c r="C213" s="17">
        <f t="shared" si="28"/>
        <v>0</v>
      </c>
      <c r="D213" s="34">
        <v>0</v>
      </c>
      <c r="E213" s="35">
        <v>0</v>
      </c>
      <c r="F213" s="4"/>
      <c r="G213" s="4">
        <f ca="1">+SUMIF('JOURNAL STOCKS'!A$200:$J214,A213,'JOURNAL STOCKS'!I214:I406)</f>
        <v>0</v>
      </c>
      <c r="H213" s="4"/>
      <c r="I213" s="4">
        <f ca="1">+SUMIF('JOURNAL STOCKS'!$A$8:$J$200,A213,'JOURNAL STOCKS'!$J$8:$J$200)</f>
        <v>0</v>
      </c>
      <c r="J213" s="5"/>
      <c r="K213" s="5"/>
      <c r="L213" s="5"/>
      <c r="M213" s="5"/>
      <c r="N213" s="6"/>
      <c r="O213" s="15"/>
      <c r="P213" s="5"/>
      <c r="Q213" s="15"/>
    </row>
    <row r="214" spans="1:17" x14ac:dyDescent="0.25">
      <c r="A214" s="27" t="s">
        <v>1282</v>
      </c>
      <c r="B214" s="26" t="s">
        <v>898</v>
      </c>
      <c r="C214" s="17">
        <f t="shared" si="28"/>
        <v>0</v>
      </c>
      <c r="D214" s="34">
        <v>0</v>
      </c>
      <c r="E214" s="35">
        <v>0</v>
      </c>
      <c r="F214" s="4"/>
      <c r="G214" s="4">
        <f ca="1">+SUMIF('JOURNAL STOCKS'!A$200:$J215,A214,'JOURNAL STOCKS'!I215:I407)</f>
        <v>0</v>
      </c>
      <c r="H214" s="4"/>
      <c r="I214" s="4">
        <f ca="1">+SUMIF('JOURNAL STOCKS'!$A$8:$J$200,A214,'JOURNAL STOCKS'!$J$8:$J$200)</f>
        <v>0</v>
      </c>
      <c r="J214" s="5"/>
      <c r="K214" s="5"/>
      <c r="L214" s="5"/>
      <c r="M214" s="5"/>
      <c r="N214" s="6"/>
      <c r="O214" s="15"/>
      <c r="P214" s="5"/>
      <c r="Q214" s="15"/>
    </row>
    <row r="215" spans="1:17" x14ac:dyDescent="0.25">
      <c r="A215" s="27" t="s">
        <v>1283</v>
      </c>
      <c r="B215" s="26" t="s">
        <v>898</v>
      </c>
      <c r="C215" s="17">
        <f t="shared" si="28"/>
        <v>0</v>
      </c>
      <c r="D215" s="34">
        <v>0</v>
      </c>
      <c r="E215" s="35">
        <v>0</v>
      </c>
      <c r="F215" s="4"/>
      <c r="G215" s="4">
        <f ca="1">+SUMIF('JOURNAL STOCKS'!A$200:$J216,A215,'JOURNAL STOCKS'!I216:I408)</f>
        <v>0</v>
      </c>
      <c r="H215" s="4"/>
      <c r="I215" s="4">
        <f ca="1">+SUMIF('JOURNAL STOCKS'!$A$8:$J$200,A215,'JOURNAL STOCKS'!$J$8:$J$200)</f>
        <v>0</v>
      </c>
      <c r="J215" s="5"/>
      <c r="K215" s="5"/>
      <c r="L215" s="5"/>
      <c r="M215" s="5"/>
      <c r="N215" s="6"/>
      <c r="O215" s="15"/>
      <c r="P215" s="5"/>
      <c r="Q215" s="15"/>
    </row>
    <row r="216" spans="1:17" x14ac:dyDescent="0.25">
      <c r="A216" s="27" t="s">
        <v>1284</v>
      </c>
      <c r="B216" s="26" t="s">
        <v>898</v>
      </c>
      <c r="C216" s="17">
        <f t="shared" ca="1" si="28"/>
        <v>260</v>
      </c>
      <c r="D216" s="34">
        <v>6</v>
      </c>
      <c r="E216" s="35">
        <v>1560</v>
      </c>
      <c r="F216" s="4"/>
      <c r="G216" s="4">
        <f ca="1">+SUMIF('JOURNAL STOCKS'!A$200:$J217,A216,'JOURNAL STOCKS'!I217:I409)</f>
        <v>0</v>
      </c>
      <c r="H216" s="4"/>
      <c r="I216" s="4">
        <f ca="1">+SUMIF('JOURNAL STOCKS'!$A$8:$J$200,A216,'JOURNAL STOCKS'!$J$8:$J$200)</f>
        <v>0</v>
      </c>
      <c r="J216" s="5"/>
      <c r="K216" s="5"/>
      <c r="L216" s="5"/>
      <c r="M216" s="5"/>
      <c r="N216" s="6"/>
      <c r="O216" s="15"/>
      <c r="P216" s="5"/>
      <c r="Q216" s="15"/>
    </row>
    <row r="217" spans="1:17" x14ac:dyDescent="0.25">
      <c r="A217" s="27" t="s">
        <v>1285</v>
      </c>
      <c r="B217" s="26" t="s">
        <v>898</v>
      </c>
      <c r="C217" s="17">
        <f t="shared" si="28"/>
        <v>0</v>
      </c>
      <c r="D217" s="34">
        <v>0</v>
      </c>
      <c r="E217" s="35">
        <v>0</v>
      </c>
      <c r="F217" s="4"/>
      <c r="G217" s="4">
        <f ca="1">+SUMIF('JOURNAL STOCKS'!A$200:$J218,A217,'JOURNAL STOCKS'!I218:I410)</f>
        <v>0</v>
      </c>
      <c r="H217" s="4"/>
      <c r="I217" s="4">
        <f ca="1">+SUMIF('JOURNAL STOCKS'!$A$8:$J$200,A217,'JOURNAL STOCKS'!$J$8:$J$200)</f>
        <v>0</v>
      </c>
      <c r="J217" s="5"/>
      <c r="K217" s="5"/>
      <c r="L217" s="5"/>
      <c r="M217" s="5"/>
      <c r="N217" s="6"/>
      <c r="O217" s="15"/>
      <c r="P217" s="5"/>
      <c r="Q217" s="15"/>
    </row>
    <row r="218" spans="1:17" x14ac:dyDescent="0.25">
      <c r="A218" s="27" t="s">
        <v>1286</v>
      </c>
      <c r="B218" s="26" t="s">
        <v>898</v>
      </c>
      <c r="C218" s="17">
        <f t="shared" si="28"/>
        <v>0</v>
      </c>
      <c r="D218" s="34">
        <v>0</v>
      </c>
      <c r="E218" s="35">
        <v>0</v>
      </c>
      <c r="F218" s="4"/>
      <c r="G218" s="4">
        <f ca="1">+SUMIF('JOURNAL STOCKS'!A$200:$J219,A218,'JOURNAL STOCKS'!I219:I411)</f>
        <v>0</v>
      </c>
      <c r="H218" s="4"/>
      <c r="I218" s="4">
        <f ca="1">+SUMIF('JOURNAL STOCKS'!$A$8:$J$200,A218,'JOURNAL STOCKS'!$J$8:$J$200)</f>
        <v>0</v>
      </c>
      <c r="J218" s="5"/>
      <c r="K218" s="5"/>
      <c r="L218" s="5"/>
      <c r="M218" s="5"/>
      <c r="N218" s="6"/>
      <c r="O218" s="15"/>
      <c r="P218" s="5"/>
      <c r="Q218" s="15"/>
    </row>
    <row r="219" spans="1:17" x14ac:dyDescent="0.25">
      <c r="A219" s="27" t="s">
        <v>1287</v>
      </c>
      <c r="B219" s="26" t="s">
        <v>898</v>
      </c>
      <c r="C219" s="17">
        <f t="shared" ca="1" si="28"/>
        <v>1.55</v>
      </c>
      <c r="D219" s="34">
        <v>50</v>
      </c>
      <c r="E219" s="35">
        <v>77.5</v>
      </c>
      <c r="F219" s="4"/>
      <c r="G219" s="4">
        <f ca="1">+SUMIF('JOURNAL STOCKS'!A$200:$J220,A219,'JOURNAL STOCKS'!I220:I412)</f>
        <v>0</v>
      </c>
      <c r="H219" s="4"/>
      <c r="I219" s="4">
        <f ca="1">+SUMIF('JOURNAL STOCKS'!$A$8:$J$200,A219,'JOURNAL STOCKS'!$J$8:$J$200)</f>
        <v>0</v>
      </c>
      <c r="J219" s="5"/>
      <c r="K219" s="5"/>
      <c r="L219" s="5"/>
      <c r="M219" s="5"/>
      <c r="N219" s="6"/>
      <c r="O219" s="15"/>
      <c r="P219" s="5"/>
      <c r="Q219" s="15"/>
    </row>
    <row r="220" spans="1:17" x14ac:dyDescent="0.25">
      <c r="A220" s="27" t="s">
        <v>1288</v>
      </c>
      <c r="B220" s="26" t="s">
        <v>898</v>
      </c>
      <c r="C220" s="17">
        <f t="shared" si="28"/>
        <v>0</v>
      </c>
      <c r="D220" s="34">
        <v>0</v>
      </c>
      <c r="E220" s="35">
        <v>0</v>
      </c>
      <c r="F220" s="4"/>
      <c r="G220" s="4">
        <f ca="1">+SUMIF('JOURNAL STOCKS'!A$200:$J221,A220,'JOURNAL STOCKS'!I221:I413)</f>
        <v>0</v>
      </c>
      <c r="H220" s="4"/>
      <c r="I220" s="4">
        <f ca="1">+SUMIF('JOURNAL STOCKS'!$A$8:$J$200,A220,'JOURNAL STOCKS'!$J$8:$J$200)</f>
        <v>0</v>
      </c>
      <c r="J220" s="5"/>
      <c r="K220" s="5"/>
      <c r="L220" s="5"/>
      <c r="M220" s="5"/>
      <c r="N220" s="6"/>
      <c r="O220" s="15"/>
      <c r="P220" s="5"/>
      <c r="Q220" s="15"/>
    </row>
    <row r="221" spans="1:17" x14ac:dyDescent="0.25">
      <c r="A221" s="27" t="s">
        <v>1289</v>
      </c>
      <c r="B221" s="26" t="s">
        <v>898</v>
      </c>
      <c r="C221" s="17">
        <f t="shared" si="28"/>
        <v>0</v>
      </c>
      <c r="D221" s="34">
        <v>0</v>
      </c>
      <c r="E221" s="35">
        <v>0</v>
      </c>
      <c r="F221" s="4"/>
      <c r="G221" s="4">
        <f ca="1">+SUMIF('JOURNAL STOCKS'!A$200:$J222,A221,'JOURNAL STOCKS'!I222:I414)</f>
        <v>0</v>
      </c>
      <c r="H221" s="4"/>
      <c r="I221" s="4">
        <f ca="1">+SUMIF('JOURNAL STOCKS'!$A$8:$J$200,A221,'JOURNAL STOCKS'!$J$8:$J$200)</f>
        <v>0</v>
      </c>
      <c r="J221" s="5"/>
      <c r="K221" s="5"/>
      <c r="L221" s="5"/>
      <c r="M221" s="5"/>
      <c r="N221" s="6"/>
      <c r="O221" s="15"/>
      <c r="P221" s="5"/>
      <c r="Q221" s="15"/>
    </row>
    <row r="222" spans="1:17" x14ac:dyDescent="0.25">
      <c r="A222" s="27" t="s">
        <v>1290</v>
      </c>
      <c r="B222" s="26" t="s">
        <v>898</v>
      </c>
      <c r="C222" s="17">
        <f t="shared" ca="1" si="28"/>
        <v>1.2</v>
      </c>
      <c r="D222" s="34">
        <v>200</v>
      </c>
      <c r="E222" s="35">
        <v>240</v>
      </c>
      <c r="F222" s="4"/>
      <c r="G222" s="4">
        <f ca="1">+SUMIF('JOURNAL STOCKS'!A$200:$J223,A222,'JOURNAL STOCKS'!I223:I415)</f>
        <v>0</v>
      </c>
      <c r="H222" s="4"/>
      <c r="I222" s="4">
        <f ca="1">+SUMIF('JOURNAL STOCKS'!$A$8:$J$200,A222,'JOURNAL STOCKS'!$J$8:$J$200)</f>
        <v>0</v>
      </c>
      <c r="J222" s="5"/>
      <c r="K222" s="5"/>
      <c r="L222" s="5"/>
      <c r="M222" s="5"/>
      <c r="N222" s="6"/>
      <c r="O222" s="15"/>
      <c r="P222" s="5"/>
      <c r="Q222" s="15"/>
    </row>
    <row r="223" spans="1:17" x14ac:dyDescent="0.25">
      <c r="A223" s="27" t="s">
        <v>1291</v>
      </c>
      <c r="B223" s="26" t="s">
        <v>898</v>
      </c>
      <c r="C223" s="17">
        <f t="shared" si="28"/>
        <v>0</v>
      </c>
      <c r="D223" s="34">
        <v>0</v>
      </c>
      <c r="E223" s="35">
        <v>0</v>
      </c>
      <c r="F223" s="4"/>
      <c r="G223" s="4">
        <f ca="1">+SUMIF('JOURNAL STOCKS'!A$200:$J224,A223,'JOURNAL STOCKS'!I224:I416)</f>
        <v>0</v>
      </c>
      <c r="H223" s="4"/>
      <c r="I223" s="4">
        <f ca="1">+SUMIF('JOURNAL STOCKS'!$A$8:$J$200,A223,'JOURNAL STOCKS'!$J$8:$J$200)</f>
        <v>0</v>
      </c>
      <c r="J223" s="5"/>
      <c r="K223" s="5"/>
      <c r="L223" s="5"/>
      <c r="M223" s="5"/>
      <c r="N223" s="6"/>
      <c r="O223" s="15"/>
      <c r="P223" s="5"/>
      <c r="Q223" s="15"/>
    </row>
    <row r="224" spans="1:17" x14ac:dyDescent="0.25">
      <c r="A224" s="27" t="s">
        <v>1292</v>
      </c>
      <c r="B224" s="26" t="s">
        <v>898</v>
      </c>
      <c r="C224" s="17">
        <f t="shared" ca="1" si="28"/>
        <v>1.63</v>
      </c>
      <c r="D224" s="34">
        <v>50</v>
      </c>
      <c r="E224" s="35">
        <v>81.5</v>
      </c>
      <c r="F224" s="4"/>
      <c r="G224" s="4">
        <f ca="1">+SUMIF('JOURNAL STOCKS'!A$200:$J225,A224,'JOURNAL STOCKS'!I225:I417)</f>
        <v>0</v>
      </c>
      <c r="H224" s="4"/>
      <c r="I224" s="4">
        <f ca="1">+SUMIF('JOURNAL STOCKS'!$A$8:$J$200,A224,'JOURNAL STOCKS'!$J$8:$J$200)</f>
        <v>0</v>
      </c>
      <c r="J224" s="5"/>
      <c r="K224" s="5"/>
      <c r="L224" s="5"/>
      <c r="M224" s="5"/>
      <c r="N224" s="6"/>
      <c r="O224" s="15"/>
      <c r="P224" s="5"/>
      <c r="Q224" s="15"/>
    </row>
    <row r="225" spans="1:17" x14ac:dyDescent="0.25">
      <c r="A225" s="27" t="s">
        <v>1293</v>
      </c>
      <c r="B225" s="26" t="s">
        <v>898</v>
      </c>
      <c r="C225" s="17">
        <f t="shared" ca="1" si="28"/>
        <v>2</v>
      </c>
      <c r="D225" s="34">
        <v>50</v>
      </c>
      <c r="E225" s="35">
        <v>100</v>
      </c>
      <c r="F225" s="4"/>
      <c r="G225" s="4">
        <f ca="1">+SUMIF('JOURNAL STOCKS'!A$200:$J226,A225,'JOURNAL STOCKS'!I226:I418)</f>
        <v>0</v>
      </c>
      <c r="H225" s="4"/>
      <c r="I225" s="4">
        <f ca="1">+SUMIF('JOURNAL STOCKS'!$A$8:$J$200,A225,'JOURNAL STOCKS'!$J$8:$J$200)</f>
        <v>0</v>
      </c>
      <c r="J225" s="5"/>
      <c r="K225" s="5"/>
      <c r="L225" s="5"/>
      <c r="M225" s="5"/>
      <c r="N225" s="6"/>
      <c r="O225" s="15"/>
      <c r="P225" s="5"/>
      <c r="Q225" s="15"/>
    </row>
    <row r="226" spans="1:17" x14ac:dyDescent="0.25">
      <c r="A226" s="27" t="s">
        <v>1294</v>
      </c>
      <c r="B226" s="26" t="s">
        <v>898</v>
      </c>
      <c r="C226" s="17">
        <f t="shared" si="28"/>
        <v>0</v>
      </c>
      <c r="D226" s="34">
        <v>0</v>
      </c>
      <c r="E226" s="35">
        <v>0</v>
      </c>
      <c r="F226" s="4"/>
      <c r="G226" s="4">
        <f ca="1">+SUMIF('JOURNAL STOCKS'!A$200:$J227,A226,'JOURNAL STOCKS'!I227:I419)</f>
        <v>0</v>
      </c>
      <c r="H226" s="4"/>
      <c r="I226" s="4">
        <f ca="1">+SUMIF('JOURNAL STOCKS'!$A$8:$J$200,A226,'JOURNAL STOCKS'!$J$8:$J$200)</f>
        <v>0</v>
      </c>
      <c r="J226" s="5"/>
      <c r="K226" s="5"/>
      <c r="L226" s="5"/>
      <c r="M226" s="5"/>
      <c r="N226" s="6"/>
      <c r="O226" s="15"/>
      <c r="P226" s="5"/>
      <c r="Q226" s="15"/>
    </row>
    <row r="227" spans="1:17" x14ac:dyDescent="0.25">
      <c r="A227" s="27" t="s">
        <v>1295</v>
      </c>
      <c r="B227" s="26" t="s">
        <v>898</v>
      </c>
      <c r="C227" s="17">
        <f t="shared" ca="1" si="28"/>
        <v>4.8</v>
      </c>
      <c r="D227" s="34">
        <v>50</v>
      </c>
      <c r="E227" s="35">
        <v>240</v>
      </c>
      <c r="F227" s="4"/>
      <c r="G227" s="4">
        <f ca="1">+SUMIF('JOURNAL STOCKS'!A$200:$J228,A227,'JOURNAL STOCKS'!I228:I420)</f>
        <v>0</v>
      </c>
      <c r="H227" s="4"/>
      <c r="I227" s="4">
        <f ca="1">+SUMIF('JOURNAL STOCKS'!$A$8:$J$200,A227,'JOURNAL STOCKS'!$J$8:$J$200)</f>
        <v>0</v>
      </c>
      <c r="J227" s="5"/>
      <c r="K227" s="5"/>
      <c r="L227" s="5"/>
      <c r="M227" s="5"/>
      <c r="N227" s="6"/>
      <c r="O227" s="15"/>
      <c r="P227" s="5"/>
      <c r="Q227" s="15"/>
    </row>
    <row r="228" spans="1:17" x14ac:dyDescent="0.25">
      <c r="A228" s="27" t="s">
        <v>1296</v>
      </c>
      <c r="B228" s="26" t="s">
        <v>899</v>
      </c>
      <c r="C228" s="17">
        <f t="shared" ca="1" si="28"/>
        <v>1</v>
      </c>
      <c r="D228" s="34">
        <v>75</v>
      </c>
      <c r="E228" s="35">
        <v>75</v>
      </c>
      <c r="F228" s="4"/>
      <c r="G228" s="4">
        <f ca="1">+SUMIF('JOURNAL STOCKS'!A$200:$J229,A228,'JOURNAL STOCKS'!I229:I421)</f>
        <v>0</v>
      </c>
      <c r="H228" s="4"/>
      <c r="I228" s="4">
        <f ca="1">+SUMIF('JOURNAL STOCKS'!$A$8:$J$200,A228,'JOURNAL STOCKS'!$J$8:$J$200)</f>
        <v>0</v>
      </c>
      <c r="J228" s="5"/>
      <c r="K228" s="5"/>
      <c r="L228" s="5"/>
      <c r="M228" s="5"/>
      <c r="N228" s="6"/>
      <c r="O228" s="15"/>
      <c r="P228" s="5"/>
      <c r="Q228" s="15"/>
    </row>
    <row r="229" spans="1:17" x14ac:dyDescent="0.25">
      <c r="A229" s="27" t="s">
        <v>1297</v>
      </c>
      <c r="B229" s="26" t="s">
        <v>899</v>
      </c>
      <c r="C229" s="17">
        <f t="shared" ca="1" si="28"/>
        <v>5.7</v>
      </c>
      <c r="D229" s="34">
        <v>248</v>
      </c>
      <c r="E229" s="35">
        <v>1413.6000000000001</v>
      </c>
      <c r="F229" s="4"/>
      <c r="G229" s="4">
        <f ca="1">+SUMIF('JOURNAL STOCKS'!A$200:$J230,A229,'JOURNAL STOCKS'!I230:I422)</f>
        <v>0</v>
      </c>
      <c r="H229" s="4"/>
      <c r="I229" s="4">
        <f ca="1">+SUMIF('JOURNAL STOCKS'!$A$8:$J$200,A229,'JOURNAL STOCKS'!$J$8:$J$200)</f>
        <v>0</v>
      </c>
      <c r="J229" s="5"/>
      <c r="K229" s="5"/>
      <c r="L229" s="5"/>
      <c r="M229" s="5"/>
      <c r="N229" s="6"/>
      <c r="O229" s="15"/>
      <c r="P229" s="5"/>
      <c r="Q229" s="15"/>
    </row>
    <row r="230" spans="1:17" x14ac:dyDescent="0.25">
      <c r="A230" s="27" t="s">
        <v>1298</v>
      </c>
      <c r="B230" s="26" t="s">
        <v>899</v>
      </c>
      <c r="C230" s="17">
        <f t="shared" ca="1" si="28"/>
        <v>520</v>
      </c>
      <c r="D230" s="34">
        <v>3</v>
      </c>
      <c r="E230" s="35">
        <v>1560</v>
      </c>
      <c r="F230" s="4"/>
      <c r="G230" s="4">
        <f ca="1">+SUMIF('JOURNAL STOCKS'!A$200:$J231,A230,'JOURNAL STOCKS'!I231:I423)</f>
        <v>0</v>
      </c>
      <c r="H230" s="4"/>
      <c r="I230" s="4">
        <f ca="1">+SUMIF('JOURNAL STOCKS'!$A$8:$J$200,A230,'JOURNAL STOCKS'!$J$8:$J$200)</f>
        <v>0</v>
      </c>
      <c r="J230" s="5"/>
      <c r="K230" s="5"/>
      <c r="L230" s="5"/>
      <c r="M230" s="5"/>
      <c r="N230" s="6"/>
      <c r="O230" s="15"/>
      <c r="P230" s="5"/>
      <c r="Q230" s="15"/>
    </row>
    <row r="231" spans="1:17" x14ac:dyDescent="0.25">
      <c r="A231" s="27" t="s">
        <v>1299</v>
      </c>
      <c r="B231" s="26" t="s">
        <v>899</v>
      </c>
      <c r="C231" s="17">
        <f t="shared" si="28"/>
        <v>0</v>
      </c>
      <c r="D231" s="34">
        <v>0</v>
      </c>
      <c r="E231" s="35">
        <v>0</v>
      </c>
      <c r="F231" s="4"/>
      <c r="G231" s="4">
        <f ca="1">+SUMIF('JOURNAL STOCKS'!A$200:$J232,A231,'JOURNAL STOCKS'!I232:I424)</f>
        <v>0</v>
      </c>
      <c r="H231" s="4"/>
      <c r="I231" s="4">
        <f ca="1">+SUMIF('JOURNAL STOCKS'!$A$8:$J$200,A231,'JOURNAL STOCKS'!$J$8:$J$200)</f>
        <v>0</v>
      </c>
      <c r="J231" s="5"/>
      <c r="K231" s="5"/>
      <c r="L231" s="5"/>
      <c r="M231" s="5"/>
      <c r="N231" s="6"/>
      <c r="O231" s="15"/>
      <c r="P231" s="5"/>
      <c r="Q231" s="15"/>
    </row>
    <row r="232" spans="1:17" x14ac:dyDescent="0.25">
      <c r="A232" s="27" t="s">
        <v>1300</v>
      </c>
      <c r="B232" s="26" t="s">
        <v>900</v>
      </c>
      <c r="C232" s="17">
        <f t="shared" si="28"/>
        <v>0</v>
      </c>
      <c r="D232" s="34">
        <v>0</v>
      </c>
      <c r="E232" s="35">
        <v>0</v>
      </c>
      <c r="F232" s="4"/>
      <c r="G232" s="4">
        <f ca="1">+SUMIF('JOURNAL STOCKS'!A$200:$J233,A232,'JOURNAL STOCKS'!I233:I425)</f>
        <v>0</v>
      </c>
      <c r="H232" s="4"/>
      <c r="I232" s="4">
        <f ca="1">+SUMIF('JOURNAL STOCKS'!$A$8:$J$200,A232,'JOURNAL STOCKS'!$J$8:$J$200)</f>
        <v>0</v>
      </c>
      <c r="J232" s="5"/>
      <c r="K232" s="5"/>
      <c r="L232" s="5"/>
      <c r="M232" s="5"/>
      <c r="N232" s="6"/>
      <c r="O232" s="15"/>
      <c r="P232" s="5"/>
      <c r="Q232" s="15"/>
    </row>
    <row r="233" spans="1:17" x14ac:dyDescent="0.25">
      <c r="A233" s="27" t="s">
        <v>1301</v>
      </c>
      <c r="B233" s="26" t="s">
        <v>900</v>
      </c>
      <c r="C233" s="17">
        <f t="shared" si="28"/>
        <v>0</v>
      </c>
      <c r="D233" s="34">
        <v>0</v>
      </c>
      <c r="E233" s="35">
        <v>0</v>
      </c>
      <c r="F233" s="4"/>
      <c r="G233" s="4">
        <f ca="1">+SUMIF('JOURNAL STOCKS'!A$200:$J234,A233,'JOURNAL STOCKS'!I234:I426)</f>
        <v>0</v>
      </c>
      <c r="H233" s="4"/>
      <c r="I233" s="4">
        <f ca="1">+SUMIF('JOURNAL STOCKS'!$A$8:$J$200,A233,'JOURNAL STOCKS'!$J$8:$J$200)</f>
        <v>0</v>
      </c>
      <c r="J233" s="5"/>
      <c r="K233" s="5"/>
      <c r="L233" s="5"/>
      <c r="M233" s="5"/>
      <c r="N233" s="6"/>
      <c r="O233" s="15"/>
      <c r="P233" s="5"/>
      <c r="Q233" s="15"/>
    </row>
    <row r="234" spans="1:17" x14ac:dyDescent="0.25">
      <c r="A234" s="27" t="s">
        <v>1302</v>
      </c>
      <c r="B234" s="26" t="s">
        <v>900</v>
      </c>
      <c r="C234" s="17">
        <f t="shared" si="28"/>
        <v>0</v>
      </c>
      <c r="D234" s="34">
        <v>0</v>
      </c>
      <c r="E234" s="35">
        <v>0</v>
      </c>
      <c r="F234" s="4"/>
      <c r="G234" s="4">
        <f ca="1">+SUMIF('JOURNAL STOCKS'!A$200:$J235,A234,'JOURNAL STOCKS'!I235:I427)</f>
        <v>0</v>
      </c>
      <c r="H234" s="4"/>
      <c r="I234" s="4">
        <f ca="1">+SUMIF('JOURNAL STOCKS'!$A$8:$J$200,A234,'JOURNAL STOCKS'!$J$8:$J$200)</f>
        <v>0</v>
      </c>
      <c r="J234" s="5"/>
      <c r="K234" s="5"/>
      <c r="L234" s="5"/>
      <c r="M234" s="5"/>
      <c r="N234" s="6"/>
      <c r="O234" s="15"/>
      <c r="P234" s="5"/>
      <c r="Q234" s="15"/>
    </row>
    <row r="235" spans="1:17" x14ac:dyDescent="0.25">
      <c r="A235" s="27" t="s">
        <v>1303</v>
      </c>
      <c r="B235" s="26" t="s">
        <v>900</v>
      </c>
      <c r="C235" s="17">
        <f t="shared" ca="1" si="28"/>
        <v>350.7</v>
      </c>
      <c r="D235" s="34">
        <v>2</v>
      </c>
      <c r="E235" s="35">
        <v>701.4</v>
      </c>
      <c r="F235" s="4"/>
      <c r="G235" s="4">
        <f ca="1">+SUMIF('JOURNAL STOCKS'!A$200:$J236,A235,'JOURNAL STOCKS'!I236:I428)</f>
        <v>0</v>
      </c>
      <c r="H235" s="4"/>
      <c r="I235" s="4">
        <f ca="1">+SUMIF('JOURNAL STOCKS'!$A$8:$J$200,A235,'JOURNAL STOCKS'!$J$8:$J$200)</f>
        <v>0</v>
      </c>
      <c r="J235" s="5"/>
      <c r="K235" s="5"/>
      <c r="L235" s="5"/>
      <c r="M235" s="5"/>
      <c r="N235" s="6"/>
      <c r="O235" s="15"/>
      <c r="P235" s="5"/>
      <c r="Q235" s="15"/>
    </row>
    <row r="236" spans="1:17" x14ac:dyDescent="0.25">
      <c r="A236" s="27" t="s">
        <v>1304</v>
      </c>
      <c r="B236" s="26" t="s">
        <v>900</v>
      </c>
      <c r="C236" s="17">
        <f t="shared" si="28"/>
        <v>0</v>
      </c>
      <c r="D236" s="34">
        <v>0</v>
      </c>
      <c r="E236" s="35">
        <v>0</v>
      </c>
      <c r="F236" s="4"/>
      <c r="G236" s="4">
        <f ca="1">+SUMIF('JOURNAL STOCKS'!A$200:$J237,A236,'JOURNAL STOCKS'!I237:I429)</f>
        <v>0</v>
      </c>
      <c r="H236" s="4"/>
      <c r="I236" s="4">
        <f ca="1">+SUMIF('JOURNAL STOCKS'!$A$8:$J$200,A236,'JOURNAL STOCKS'!$J$8:$J$200)</f>
        <v>0</v>
      </c>
      <c r="J236" s="5"/>
      <c r="K236" s="5"/>
      <c r="L236" s="5"/>
      <c r="M236" s="5"/>
      <c r="N236" s="6"/>
      <c r="O236" s="15"/>
      <c r="P236" s="5"/>
      <c r="Q236" s="15"/>
    </row>
    <row r="237" spans="1:17" x14ac:dyDescent="0.25">
      <c r="A237" s="27" t="s">
        <v>1305</v>
      </c>
      <c r="B237" s="26" t="s">
        <v>900</v>
      </c>
      <c r="C237" s="17">
        <f t="shared" ca="1" si="28"/>
        <v>66.67</v>
      </c>
      <c r="D237" s="34">
        <v>3</v>
      </c>
      <c r="E237" s="35">
        <v>200.01</v>
      </c>
      <c r="F237" s="4"/>
      <c r="G237" s="4">
        <f ca="1">+SUMIF('JOURNAL STOCKS'!A$200:$J238,A237,'JOURNAL STOCKS'!I238:I430)</f>
        <v>0</v>
      </c>
      <c r="H237" s="4"/>
      <c r="I237" s="4">
        <f ca="1">+SUMIF('JOURNAL STOCKS'!$A$8:$J$200,A237,'JOURNAL STOCKS'!$J$8:$J$200)</f>
        <v>0</v>
      </c>
      <c r="J237" s="5"/>
      <c r="K237" s="5"/>
      <c r="L237" s="5"/>
      <c r="M237" s="5"/>
      <c r="N237" s="6"/>
      <c r="O237" s="15"/>
      <c r="P237" s="5"/>
      <c r="Q237" s="15"/>
    </row>
    <row r="238" spans="1:17" x14ac:dyDescent="0.25">
      <c r="A238" s="27" t="s">
        <v>1306</v>
      </c>
      <c r="B238" s="26" t="s">
        <v>900</v>
      </c>
      <c r="C238" s="17">
        <f t="shared" ca="1" si="28"/>
        <v>29.170000000000005</v>
      </c>
      <c r="D238" s="34">
        <v>5</v>
      </c>
      <c r="E238" s="35">
        <v>145.85000000000002</v>
      </c>
      <c r="F238" s="4"/>
      <c r="G238" s="4">
        <f ca="1">+SUMIF('JOURNAL STOCKS'!A$200:$J239,A238,'JOURNAL STOCKS'!I239:I431)</f>
        <v>0</v>
      </c>
      <c r="H238" s="4"/>
      <c r="I238" s="4">
        <f ca="1">+SUMIF('JOURNAL STOCKS'!$A$8:$J$200,A238,'JOURNAL STOCKS'!$J$8:$J$200)</f>
        <v>0</v>
      </c>
      <c r="J238" s="5"/>
      <c r="K238" s="5"/>
      <c r="L238" s="5"/>
      <c r="M238" s="5"/>
      <c r="N238" s="6"/>
      <c r="O238" s="15"/>
      <c r="P238" s="5"/>
      <c r="Q238" s="15"/>
    </row>
    <row r="239" spans="1:17" x14ac:dyDescent="0.25">
      <c r="A239" s="27" t="s">
        <v>1307</v>
      </c>
      <c r="B239" s="26" t="s">
        <v>900</v>
      </c>
      <c r="C239" s="17">
        <f t="shared" ca="1" si="28"/>
        <v>246.5</v>
      </c>
      <c r="D239" s="34">
        <v>1</v>
      </c>
      <c r="E239" s="35">
        <v>246.5</v>
      </c>
      <c r="F239" s="4"/>
      <c r="G239" s="4">
        <f ca="1">+SUMIF('JOURNAL STOCKS'!A$200:$J240,A239,'JOURNAL STOCKS'!I240:I432)</f>
        <v>0</v>
      </c>
      <c r="H239" s="4"/>
      <c r="I239" s="4">
        <f ca="1">+SUMIF('JOURNAL STOCKS'!$A$8:$J$200,A239,'JOURNAL STOCKS'!$J$8:$J$200)</f>
        <v>0</v>
      </c>
      <c r="J239" s="5"/>
      <c r="K239" s="5"/>
      <c r="L239" s="5"/>
      <c r="M239" s="5"/>
      <c r="N239" s="6"/>
      <c r="O239" s="15"/>
      <c r="P239" s="5"/>
      <c r="Q239" s="15"/>
    </row>
    <row r="240" spans="1:17" x14ac:dyDescent="0.25">
      <c r="A240" s="27" t="s">
        <v>1308</v>
      </c>
      <c r="B240" s="26" t="s">
        <v>900</v>
      </c>
      <c r="C240" s="17">
        <f t="shared" ca="1" si="28"/>
        <v>9.1669999999999998</v>
      </c>
      <c r="D240" s="34">
        <v>5</v>
      </c>
      <c r="E240" s="35">
        <v>45.835000000000001</v>
      </c>
      <c r="F240" s="4"/>
      <c r="G240" s="4">
        <f ca="1">+SUMIF('JOURNAL STOCKS'!A$200:$J241,A240,'JOURNAL STOCKS'!I241:I433)</f>
        <v>0</v>
      </c>
      <c r="H240" s="4"/>
      <c r="I240" s="4">
        <f ca="1">+SUMIF('JOURNAL STOCKS'!$A$8:$J$200,A240,'JOURNAL STOCKS'!$J$8:$J$200)</f>
        <v>0</v>
      </c>
      <c r="J240" s="5"/>
      <c r="K240" s="5"/>
      <c r="L240" s="5"/>
      <c r="M240" s="5"/>
      <c r="N240" s="6"/>
      <c r="O240" s="15"/>
      <c r="P240" s="5"/>
      <c r="Q240" s="15"/>
    </row>
    <row r="241" spans="1:17" x14ac:dyDescent="0.25">
      <c r="A241" s="27" t="s">
        <v>1309</v>
      </c>
      <c r="B241" s="26" t="s">
        <v>900</v>
      </c>
      <c r="C241" s="17">
        <f t="shared" ca="1" si="28"/>
        <v>31.67</v>
      </c>
      <c r="D241" s="34">
        <v>3</v>
      </c>
      <c r="E241" s="35">
        <v>95.01</v>
      </c>
      <c r="F241" s="4"/>
      <c r="G241" s="4">
        <f ca="1">+SUMIF('JOURNAL STOCKS'!A$200:$J242,A241,'JOURNAL STOCKS'!I242:I434)</f>
        <v>0</v>
      </c>
      <c r="H241" s="4"/>
      <c r="I241" s="4">
        <f ca="1">+SUMIF('JOURNAL STOCKS'!$A$8:$J$200,A241,'JOURNAL STOCKS'!$J$8:$J$200)</f>
        <v>0</v>
      </c>
      <c r="J241" s="5"/>
      <c r="K241" s="5"/>
      <c r="L241" s="5"/>
      <c r="M241" s="5"/>
      <c r="N241" s="6"/>
      <c r="O241" s="15"/>
      <c r="P241" s="5"/>
      <c r="Q241" s="15"/>
    </row>
    <row r="242" spans="1:17" x14ac:dyDescent="0.25">
      <c r="A242" s="27" t="s">
        <v>1310</v>
      </c>
      <c r="B242" s="26" t="s">
        <v>900</v>
      </c>
      <c r="C242" s="17">
        <f t="shared" si="28"/>
        <v>0</v>
      </c>
      <c r="D242" s="34">
        <v>0</v>
      </c>
      <c r="E242" s="35">
        <v>0</v>
      </c>
      <c r="F242" s="4"/>
      <c r="G242" s="4">
        <f ca="1">+SUMIF('JOURNAL STOCKS'!A$200:$J243,A242,'JOURNAL STOCKS'!I243:I435)</f>
        <v>0</v>
      </c>
      <c r="H242" s="4"/>
      <c r="I242" s="4">
        <f ca="1">+SUMIF('JOURNAL STOCKS'!$A$8:$J$200,A242,'JOURNAL STOCKS'!$J$8:$J$200)</f>
        <v>0</v>
      </c>
      <c r="J242" s="5"/>
      <c r="K242" s="5"/>
      <c r="L242" s="5"/>
      <c r="M242" s="5"/>
      <c r="N242" s="6"/>
      <c r="O242" s="15"/>
      <c r="P242" s="5"/>
      <c r="Q242" s="15"/>
    </row>
    <row r="243" spans="1:17" x14ac:dyDescent="0.25">
      <c r="A243" s="27" t="s">
        <v>1311</v>
      </c>
      <c r="B243" s="26" t="s">
        <v>900</v>
      </c>
      <c r="C243" s="17">
        <f t="shared" ca="1" si="28"/>
        <v>51</v>
      </c>
      <c r="D243" s="34">
        <v>4</v>
      </c>
      <c r="E243" s="35">
        <v>204</v>
      </c>
      <c r="F243" s="4"/>
      <c r="G243" s="4">
        <f ca="1">+SUMIF('JOURNAL STOCKS'!A$200:$J244,A243,'JOURNAL STOCKS'!I244:I436)</f>
        <v>0</v>
      </c>
      <c r="H243" s="4"/>
      <c r="I243" s="4">
        <f ca="1">+SUMIF('JOURNAL STOCKS'!$A$8:$J$200,A243,'JOURNAL STOCKS'!$J$8:$J$200)</f>
        <v>0</v>
      </c>
      <c r="J243" s="5"/>
      <c r="K243" s="5"/>
      <c r="L243" s="5"/>
      <c r="M243" s="5"/>
      <c r="N243" s="6"/>
      <c r="O243" s="15"/>
      <c r="P243" s="5"/>
      <c r="Q243" s="15"/>
    </row>
    <row r="244" spans="1:17" x14ac:dyDescent="0.25">
      <c r="A244" s="27" t="s">
        <v>1312</v>
      </c>
      <c r="B244" s="26" t="s">
        <v>900</v>
      </c>
      <c r="C244" s="17">
        <f t="shared" ca="1" si="28"/>
        <v>66.67</v>
      </c>
      <c r="D244" s="34">
        <v>5</v>
      </c>
      <c r="E244" s="35">
        <v>333.35</v>
      </c>
      <c r="F244" s="4"/>
      <c r="G244" s="4">
        <f ca="1">+SUMIF('JOURNAL STOCKS'!A$200:$J245,A244,'JOURNAL STOCKS'!I245:I437)</f>
        <v>0</v>
      </c>
      <c r="H244" s="4"/>
      <c r="I244" s="4">
        <f ca="1">+SUMIF('JOURNAL STOCKS'!$A$8:$J$200,A244,'JOURNAL STOCKS'!$J$8:$J$200)</f>
        <v>0</v>
      </c>
      <c r="J244" s="5"/>
      <c r="K244" s="5"/>
      <c r="L244" s="5"/>
      <c r="M244" s="5"/>
      <c r="N244" s="6"/>
      <c r="O244" s="15"/>
      <c r="P244" s="5"/>
      <c r="Q244" s="15"/>
    </row>
    <row r="245" spans="1:17" x14ac:dyDescent="0.25">
      <c r="A245" s="27" t="s">
        <v>1313</v>
      </c>
      <c r="B245" s="26" t="s">
        <v>900</v>
      </c>
      <c r="C245" s="17">
        <f t="shared" ca="1" si="28"/>
        <v>52</v>
      </c>
      <c r="D245" s="34">
        <v>12</v>
      </c>
      <c r="E245" s="35">
        <v>624</v>
      </c>
      <c r="F245" s="4"/>
      <c r="G245" s="4">
        <f ca="1">+SUMIF('JOURNAL STOCKS'!A$200:$J246,A245,'JOURNAL STOCKS'!I246:I438)</f>
        <v>0</v>
      </c>
      <c r="H245" s="4"/>
      <c r="I245" s="4">
        <f ca="1">+SUMIF('JOURNAL STOCKS'!$A$8:$J$200,A245,'JOURNAL STOCKS'!$J$8:$J$200)</f>
        <v>0</v>
      </c>
      <c r="J245" s="5"/>
      <c r="K245" s="5"/>
      <c r="L245" s="5"/>
      <c r="M245" s="5"/>
      <c r="N245" s="6"/>
      <c r="O245" s="15"/>
      <c r="P245" s="5"/>
      <c r="Q245" s="15"/>
    </row>
    <row r="246" spans="1:17" x14ac:dyDescent="0.25">
      <c r="A246" s="27" t="s">
        <v>1314</v>
      </c>
      <c r="B246" s="26" t="s">
        <v>900</v>
      </c>
      <c r="C246" s="17">
        <f t="shared" ca="1" si="28"/>
        <v>654</v>
      </c>
      <c r="D246" s="34">
        <v>2</v>
      </c>
      <c r="E246" s="35">
        <v>1308</v>
      </c>
      <c r="F246" s="4"/>
      <c r="G246" s="4">
        <f ca="1">+SUMIF('JOURNAL STOCKS'!A$200:$J247,A246,'JOURNAL STOCKS'!I247:I439)</f>
        <v>0</v>
      </c>
      <c r="H246" s="4"/>
      <c r="I246" s="4">
        <f ca="1">+SUMIF('JOURNAL STOCKS'!$A$8:$J$200,A246,'JOURNAL STOCKS'!$J$8:$J$200)</f>
        <v>0</v>
      </c>
      <c r="J246" s="5"/>
      <c r="K246" s="5"/>
      <c r="L246" s="5"/>
      <c r="M246" s="5"/>
      <c r="N246" s="6"/>
      <c r="O246" s="15"/>
      <c r="P246" s="5"/>
      <c r="Q246" s="15"/>
    </row>
    <row r="247" spans="1:17" x14ac:dyDescent="0.25">
      <c r="A247" s="27" t="s">
        <v>1315</v>
      </c>
      <c r="B247" s="26" t="s">
        <v>900</v>
      </c>
      <c r="C247" s="17">
        <f t="shared" ca="1" si="28"/>
        <v>216.67</v>
      </c>
      <c r="D247" s="34">
        <v>2</v>
      </c>
      <c r="E247" s="35">
        <v>433.34</v>
      </c>
      <c r="F247" s="4"/>
      <c r="G247" s="4">
        <f ca="1">+SUMIF('JOURNAL STOCKS'!A$200:$J248,A247,'JOURNAL STOCKS'!I248:I440)</f>
        <v>0</v>
      </c>
      <c r="H247" s="4"/>
      <c r="I247" s="4">
        <f ca="1">+SUMIF('JOURNAL STOCKS'!$A$8:$J$200,A247,'JOURNAL STOCKS'!$J$8:$J$200)</f>
        <v>0</v>
      </c>
      <c r="J247" s="5"/>
      <c r="K247" s="5"/>
      <c r="L247" s="5"/>
      <c r="M247" s="5"/>
      <c r="N247" s="6"/>
      <c r="O247" s="15"/>
      <c r="P247" s="5"/>
      <c r="Q247" s="15"/>
    </row>
    <row r="248" spans="1:17" x14ac:dyDescent="0.25">
      <c r="A248" s="27" t="s">
        <v>1316</v>
      </c>
      <c r="B248" s="26" t="s">
        <v>900</v>
      </c>
      <c r="C248" s="17">
        <f t="shared" ca="1" si="28"/>
        <v>125</v>
      </c>
      <c r="D248" s="34">
        <v>5</v>
      </c>
      <c r="E248" s="35">
        <v>625</v>
      </c>
      <c r="F248" s="4"/>
      <c r="G248" s="4">
        <f ca="1">+SUMIF('JOURNAL STOCKS'!A$200:$J249,A248,'JOURNAL STOCKS'!I249:I441)</f>
        <v>0</v>
      </c>
      <c r="H248" s="4"/>
      <c r="I248" s="4">
        <f ca="1">+SUMIF('JOURNAL STOCKS'!$A$8:$J$200,A248,'JOURNAL STOCKS'!$J$8:$J$200)</f>
        <v>0</v>
      </c>
      <c r="J248" s="5"/>
      <c r="K248" s="5"/>
      <c r="L248" s="5"/>
      <c r="M248" s="5"/>
      <c r="N248" s="6"/>
      <c r="O248" s="15"/>
      <c r="P248" s="5"/>
      <c r="Q248" s="15"/>
    </row>
    <row r="249" spans="1:17" x14ac:dyDescent="0.25">
      <c r="A249" s="27" t="s">
        <v>1317</v>
      </c>
      <c r="B249" s="26" t="s">
        <v>900</v>
      </c>
      <c r="C249" s="17">
        <f t="shared" ca="1" si="28"/>
        <v>45</v>
      </c>
      <c r="D249" s="34">
        <v>6</v>
      </c>
      <c r="E249" s="35">
        <v>270</v>
      </c>
      <c r="F249" s="4"/>
      <c r="G249" s="4">
        <f ca="1">+SUMIF('JOURNAL STOCKS'!A$200:$J250,A249,'JOURNAL STOCKS'!I250:I442)</f>
        <v>0</v>
      </c>
      <c r="H249" s="4"/>
      <c r="I249" s="4">
        <f ca="1">+SUMIF('JOURNAL STOCKS'!$A$8:$J$200,A249,'JOURNAL STOCKS'!$J$8:$J$200)</f>
        <v>0</v>
      </c>
      <c r="J249" s="5"/>
      <c r="K249" s="5"/>
      <c r="L249" s="5"/>
      <c r="M249" s="5"/>
      <c r="N249" s="6"/>
      <c r="O249" s="15"/>
      <c r="P249" s="5"/>
      <c r="Q249" s="15"/>
    </row>
    <row r="250" spans="1:17" x14ac:dyDescent="0.25">
      <c r="A250" s="27" t="s">
        <v>1318</v>
      </c>
      <c r="B250" s="26" t="s">
        <v>900</v>
      </c>
      <c r="C250" s="17">
        <f t="shared" ca="1" si="28"/>
        <v>240.74</v>
      </c>
      <c r="D250" s="34">
        <v>2</v>
      </c>
      <c r="E250" s="35">
        <v>481.48</v>
      </c>
      <c r="F250" s="4"/>
      <c r="G250" s="4">
        <f ca="1">+SUMIF('JOURNAL STOCKS'!A$200:$J251,A250,'JOURNAL STOCKS'!I251:I443)</f>
        <v>0</v>
      </c>
      <c r="H250" s="4"/>
      <c r="I250" s="4">
        <f ca="1">+SUMIF('JOURNAL STOCKS'!$A$8:$J$200,A250,'JOURNAL STOCKS'!$J$8:$J$200)</f>
        <v>0</v>
      </c>
      <c r="J250" s="5"/>
      <c r="K250" s="5"/>
      <c r="L250" s="5"/>
      <c r="M250" s="5"/>
      <c r="N250" s="6"/>
      <c r="O250" s="15"/>
      <c r="P250" s="5"/>
      <c r="Q250" s="15"/>
    </row>
    <row r="251" spans="1:17" x14ac:dyDescent="0.25">
      <c r="A251" s="27" t="s">
        <v>1319</v>
      </c>
      <c r="B251" s="26" t="s">
        <v>900</v>
      </c>
      <c r="C251" s="17">
        <f t="shared" ca="1" si="28"/>
        <v>112.5</v>
      </c>
      <c r="D251" s="34">
        <v>1</v>
      </c>
      <c r="E251" s="35">
        <v>112.5</v>
      </c>
      <c r="F251" s="4"/>
      <c r="G251" s="4">
        <f ca="1">+SUMIF('JOURNAL STOCKS'!A$200:$J252,A251,'JOURNAL STOCKS'!I252:I444)</f>
        <v>0</v>
      </c>
      <c r="H251" s="4"/>
      <c r="I251" s="4">
        <f ca="1">+SUMIF('JOURNAL STOCKS'!$A$8:$J$200,A251,'JOURNAL STOCKS'!$J$8:$J$200)</f>
        <v>0</v>
      </c>
      <c r="J251" s="5"/>
      <c r="K251" s="5"/>
      <c r="L251" s="5"/>
      <c r="M251" s="5"/>
      <c r="N251" s="6"/>
      <c r="O251" s="15"/>
      <c r="P251" s="5"/>
      <c r="Q251" s="15"/>
    </row>
    <row r="252" spans="1:17" x14ac:dyDescent="0.25">
      <c r="A252" s="27" t="s">
        <v>1320</v>
      </c>
      <c r="B252" s="26" t="s">
        <v>900</v>
      </c>
      <c r="C252" s="17">
        <f t="shared" si="28"/>
        <v>0</v>
      </c>
      <c r="D252" s="34">
        <v>0</v>
      </c>
      <c r="E252" s="35">
        <v>0</v>
      </c>
      <c r="F252" s="4"/>
      <c r="G252" s="4">
        <f ca="1">+SUMIF('JOURNAL STOCKS'!A$200:$J253,A252,'JOURNAL STOCKS'!I253:I445)</f>
        <v>0</v>
      </c>
      <c r="H252" s="4"/>
      <c r="I252" s="4">
        <f ca="1">+SUMIF('JOURNAL STOCKS'!$A$8:$J$200,A252,'JOURNAL STOCKS'!$J$8:$J$200)</f>
        <v>0</v>
      </c>
      <c r="J252" s="5"/>
      <c r="K252" s="5"/>
      <c r="L252" s="5"/>
      <c r="M252" s="5"/>
      <c r="N252" s="6"/>
      <c r="O252" s="15"/>
      <c r="P252" s="5"/>
      <c r="Q252" s="15"/>
    </row>
    <row r="253" spans="1:17" x14ac:dyDescent="0.25">
      <c r="A253" s="27" t="s">
        <v>1321</v>
      </c>
      <c r="B253" s="26" t="s">
        <v>900</v>
      </c>
      <c r="C253" s="17">
        <f t="shared" si="28"/>
        <v>0</v>
      </c>
      <c r="D253" s="34">
        <v>0</v>
      </c>
      <c r="E253" s="35">
        <v>0</v>
      </c>
      <c r="F253" s="4"/>
      <c r="G253" s="4">
        <f ca="1">+SUMIF('JOURNAL STOCKS'!A$200:$J254,A253,'JOURNAL STOCKS'!I254:I446)</f>
        <v>0</v>
      </c>
      <c r="H253" s="4"/>
      <c r="I253" s="4">
        <f ca="1">+SUMIF('JOURNAL STOCKS'!$A$8:$J$200,A253,'JOURNAL STOCKS'!$J$8:$J$200)</f>
        <v>0</v>
      </c>
      <c r="J253" s="5"/>
      <c r="K253" s="5"/>
      <c r="L253" s="5"/>
      <c r="M253" s="5"/>
      <c r="N253" s="6"/>
      <c r="O253" s="15"/>
      <c r="P253" s="5"/>
      <c r="Q253" s="15"/>
    </row>
    <row r="254" spans="1:17" x14ac:dyDescent="0.25">
      <c r="A254" s="27" t="s">
        <v>1322</v>
      </c>
      <c r="B254" s="26" t="s">
        <v>900</v>
      </c>
      <c r="C254" s="17">
        <f t="shared" si="28"/>
        <v>0</v>
      </c>
      <c r="D254" s="34">
        <v>0</v>
      </c>
      <c r="E254" s="35">
        <v>0</v>
      </c>
      <c r="F254" s="4"/>
      <c r="G254" s="4">
        <f ca="1">+SUMIF('JOURNAL STOCKS'!A$200:$J255,A254,'JOURNAL STOCKS'!I255:I447)</f>
        <v>0</v>
      </c>
      <c r="H254" s="4"/>
      <c r="I254" s="4">
        <f ca="1">+SUMIF('JOURNAL STOCKS'!$A$8:$J$200,A254,'JOURNAL STOCKS'!$J$8:$J$200)</f>
        <v>0</v>
      </c>
      <c r="J254" s="5"/>
      <c r="K254" s="5"/>
      <c r="L254" s="5"/>
      <c r="M254" s="5"/>
      <c r="N254" s="6"/>
      <c r="O254" s="15"/>
      <c r="P254" s="5"/>
      <c r="Q254" s="15"/>
    </row>
    <row r="255" spans="1:17" x14ac:dyDescent="0.25">
      <c r="A255" s="27" t="s">
        <v>1323</v>
      </c>
      <c r="B255" s="26" t="s">
        <v>900</v>
      </c>
      <c r="C255" s="17">
        <f t="shared" si="28"/>
        <v>0</v>
      </c>
      <c r="D255" s="34">
        <v>0</v>
      </c>
      <c r="E255" s="35">
        <v>0</v>
      </c>
      <c r="F255" s="4"/>
      <c r="G255" s="4">
        <f ca="1">+SUMIF('JOURNAL STOCKS'!A$200:$J256,A255,'JOURNAL STOCKS'!I256:I448)</f>
        <v>0</v>
      </c>
      <c r="H255" s="4"/>
      <c r="I255" s="4">
        <f ca="1">+SUMIF('JOURNAL STOCKS'!$A$8:$J$200,A255,'JOURNAL STOCKS'!$J$8:$J$200)</f>
        <v>0</v>
      </c>
      <c r="J255" s="5"/>
      <c r="K255" s="5"/>
      <c r="L255" s="5"/>
      <c r="M255" s="5"/>
      <c r="N255" s="6"/>
      <c r="O255" s="15"/>
      <c r="P255" s="5"/>
      <c r="Q255" s="15"/>
    </row>
    <row r="256" spans="1:17" x14ac:dyDescent="0.25">
      <c r="A256" s="27" t="s">
        <v>1324</v>
      </c>
      <c r="B256" s="26" t="s">
        <v>900</v>
      </c>
      <c r="C256" s="17">
        <f t="shared" si="28"/>
        <v>0</v>
      </c>
      <c r="D256" s="34">
        <v>0</v>
      </c>
      <c r="E256" s="35">
        <v>0</v>
      </c>
      <c r="F256" s="4"/>
      <c r="G256" s="4">
        <f ca="1">+SUMIF('JOURNAL STOCKS'!A$200:$J257,A256,'JOURNAL STOCKS'!I257:I449)</f>
        <v>0</v>
      </c>
      <c r="H256" s="4"/>
      <c r="I256" s="4">
        <f ca="1">+SUMIF('JOURNAL STOCKS'!$A$8:$J$200,A256,'JOURNAL STOCKS'!$J$8:$J$200)</f>
        <v>0</v>
      </c>
      <c r="J256" s="5"/>
      <c r="K256" s="5"/>
      <c r="L256" s="5"/>
      <c r="M256" s="5"/>
      <c r="N256" s="6"/>
      <c r="O256" s="15"/>
      <c r="P256" s="5"/>
      <c r="Q256" s="15"/>
    </row>
    <row r="257" spans="1:17" x14ac:dyDescent="0.25">
      <c r="A257" s="27" t="s">
        <v>1325</v>
      </c>
      <c r="B257" s="26" t="s">
        <v>900</v>
      </c>
      <c r="C257" s="17">
        <f t="shared" si="28"/>
        <v>0</v>
      </c>
      <c r="D257" s="34">
        <v>0</v>
      </c>
      <c r="E257" s="35">
        <v>0</v>
      </c>
      <c r="F257" s="4"/>
      <c r="G257" s="4">
        <f ca="1">+SUMIF('JOURNAL STOCKS'!A$200:$J258,A257,'JOURNAL STOCKS'!I258:I450)</f>
        <v>0</v>
      </c>
      <c r="H257" s="4"/>
      <c r="I257" s="4">
        <f ca="1">+SUMIF('JOURNAL STOCKS'!$A$8:$J$200,A257,'JOURNAL STOCKS'!$J$8:$J$200)</f>
        <v>0</v>
      </c>
      <c r="J257" s="5"/>
      <c r="K257" s="5"/>
      <c r="L257" s="5"/>
      <c r="M257" s="5"/>
      <c r="N257" s="6"/>
      <c r="O257" s="15"/>
      <c r="P257" s="5"/>
      <c r="Q257" s="15"/>
    </row>
    <row r="258" spans="1:17" x14ac:dyDescent="0.25">
      <c r="A258" s="27" t="s">
        <v>1326</v>
      </c>
      <c r="B258" s="26" t="s">
        <v>900</v>
      </c>
      <c r="C258" s="17">
        <f t="shared" si="28"/>
        <v>0</v>
      </c>
      <c r="D258" s="34">
        <v>0</v>
      </c>
      <c r="E258" s="35">
        <v>0</v>
      </c>
      <c r="F258" s="4"/>
      <c r="G258" s="4">
        <f ca="1">+SUMIF('JOURNAL STOCKS'!A$200:$J259,A258,'JOURNAL STOCKS'!I259:I451)</f>
        <v>0</v>
      </c>
      <c r="H258" s="4"/>
      <c r="I258" s="4">
        <f ca="1">+SUMIF('JOURNAL STOCKS'!$A$8:$J$200,A258,'JOURNAL STOCKS'!$J$8:$J$200)</f>
        <v>0</v>
      </c>
      <c r="J258" s="5"/>
      <c r="K258" s="5"/>
      <c r="L258" s="5"/>
      <c r="M258" s="5"/>
      <c r="N258" s="6"/>
      <c r="O258" s="15"/>
      <c r="P258" s="5"/>
      <c r="Q258" s="15"/>
    </row>
    <row r="259" spans="1:17" x14ac:dyDescent="0.25">
      <c r="A259" s="27" t="s">
        <v>1327</v>
      </c>
      <c r="B259" s="26" t="s">
        <v>900</v>
      </c>
      <c r="C259" s="17">
        <f t="shared" si="28"/>
        <v>0</v>
      </c>
      <c r="D259" s="34">
        <v>0</v>
      </c>
      <c r="E259" s="35">
        <v>0</v>
      </c>
      <c r="F259" s="4"/>
      <c r="G259" s="4">
        <f ca="1">+SUMIF('JOURNAL STOCKS'!A$200:$J260,A259,'JOURNAL STOCKS'!I260:I452)</f>
        <v>0</v>
      </c>
      <c r="H259" s="4"/>
      <c r="I259" s="4">
        <f ca="1">+SUMIF('JOURNAL STOCKS'!$A$8:$J$200,A259,'JOURNAL STOCKS'!$J$8:$J$200)</f>
        <v>0</v>
      </c>
      <c r="J259" s="5"/>
      <c r="K259" s="5"/>
      <c r="L259" s="5"/>
      <c r="M259" s="5"/>
      <c r="N259" s="6"/>
      <c r="O259" s="15"/>
      <c r="P259" s="5"/>
      <c r="Q259" s="15"/>
    </row>
    <row r="260" spans="1:17" x14ac:dyDescent="0.25">
      <c r="A260" s="27" t="s">
        <v>1328</v>
      </c>
      <c r="B260" s="26" t="s">
        <v>900</v>
      </c>
      <c r="C260" s="17">
        <f t="shared" si="28"/>
        <v>0</v>
      </c>
      <c r="D260" s="34">
        <v>0</v>
      </c>
      <c r="E260" s="35">
        <v>0</v>
      </c>
      <c r="F260" s="4"/>
      <c r="G260" s="4">
        <f ca="1">+SUMIF('JOURNAL STOCKS'!A$200:$J261,A260,'JOURNAL STOCKS'!I261:I453)</f>
        <v>0</v>
      </c>
      <c r="H260" s="4"/>
      <c r="I260" s="4">
        <f ca="1">+SUMIF('JOURNAL STOCKS'!$A$8:$J$200,A260,'JOURNAL STOCKS'!$J$8:$J$200)</f>
        <v>0</v>
      </c>
      <c r="J260" s="5"/>
      <c r="K260" s="5"/>
      <c r="L260" s="5"/>
      <c r="M260" s="5"/>
      <c r="N260" s="6"/>
      <c r="O260" s="15"/>
      <c r="P260" s="5"/>
      <c r="Q260" s="15"/>
    </row>
    <row r="261" spans="1:17" x14ac:dyDescent="0.25">
      <c r="A261" s="27" t="s">
        <v>1329</v>
      </c>
      <c r="B261" s="26" t="s">
        <v>945</v>
      </c>
      <c r="C261" s="17">
        <f t="shared" si="28"/>
        <v>0</v>
      </c>
      <c r="D261" s="34">
        <v>0</v>
      </c>
      <c r="E261" s="35">
        <v>0</v>
      </c>
      <c r="F261" s="4"/>
      <c r="G261" s="4">
        <f ca="1">+SUMIF('JOURNAL STOCKS'!A$200:$J262,A261,'JOURNAL STOCKS'!I262:I454)</f>
        <v>0</v>
      </c>
      <c r="H261" s="4"/>
      <c r="I261" s="4">
        <f ca="1">+SUMIF('JOURNAL STOCKS'!$A$8:$J$200,A261,'JOURNAL STOCKS'!$J$8:$J$200)</f>
        <v>0</v>
      </c>
      <c r="J261" s="5"/>
      <c r="K261" s="5"/>
      <c r="L261" s="5"/>
      <c r="M261" s="5"/>
      <c r="N261" s="6"/>
      <c r="O261" s="15"/>
      <c r="P261" s="5"/>
      <c r="Q261" s="15"/>
    </row>
    <row r="262" spans="1:17" x14ac:dyDescent="0.25">
      <c r="A262" s="27" t="s">
        <v>1330</v>
      </c>
      <c r="B262" s="26" t="s">
        <v>945</v>
      </c>
      <c r="C262" s="17">
        <f t="shared" si="28"/>
        <v>0</v>
      </c>
      <c r="D262" s="34">
        <v>0</v>
      </c>
      <c r="E262" s="35">
        <v>0</v>
      </c>
      <c r="F262" s="4"/>
      <c r="G262" s="4">
        <f ca="1">+SUMIF('JOURNAL STOCKS'!A$200:$J263,A262,'JOURNAL STOCKS'!I263:I455)</f>
        <v>0</v>
      </c>
      <c r="H262" s="4"/>
      <c r="I262" s="4">
        <f ca="1">+SUMIF('JOURNAL STOCKS'!$A$8:$J$200,A262,'JOURNAL STOCKS'!$J$8:$J$200)</f>
        <v>0</v>
      </c>
      <c r="J262" s="5"/>
      <c r="K262" s="5"/>
      <c r="L262" s="5"/>
      <c r="M262" s="5"/>
      <c r="N262" s="6"/>
      <c r="O262" s="15"/>
      <c r="P262" s="5"/>
      <c r="Q262" s="15"/>
    </row>
    <row r="263" spans="1:17" x14ac:dyDescent="0.25">
      <c r="A263" s="27" t="s">
        <v>1331</v>
      </c>
      <c r="B263" s="26" t="s">
        <v>945</v>
      </c>
      <c r="C263" s="17">
        <f t="shared" si="28"/>
        <v>0</v>
      </c>
      <c r="D263" s="34">
        <v>0</v>
      </c>
      <c r="E263" s="35">
        <v>0</v>
      </c>
      <c r="F263" s="4"/>
      <c r="G263" s="4">
        <f ca="1">+SUMIF('JOURNAL STOCKS'!A$200:$J264,A263,'JOURNAL STOCKS'!I264:I456)</f>
        <v>0</v>
      </c>
      <c r="H263" s="4"/>
      <c r="I263" s="4">
        <f ca="1">+SUMIF('JOURNAL STOCKS'!$A$8:$J$200,A263,'JOURNAL STOCKS'!$J$8:$J$200)</f>
        <v>0</v>
      </c>
      <c r="J263" s="5"/>
      <c r="K263" s="5"/>
      <c r="L263" s="5"/>
      <c r="M263" s="5"/>
      <c r="N263" s="6"/>
      <c r="O263" s="15"/>
      <c r="P263" s="5"/>
      <c r="Q263" s="15"/>
    </row>
    <row r="264" spans="1:17" x14ac:dyDescent="0.25">
      <c r="A264" s="27" t="s">
        <v>1332</v>
      </c>
      <c r="B264" s="26" t="s">
        <v>945</v>
      </c>
      <c r="C264" s="17">
        <f t="shared" ca="1" si="28"/>
        <v>720</v>
      </c>
      <c r="D264" s="34">
        <v>2</v>
      </c>
      <c r="E264" s="35">
        <v>1440</v>
      </c>
      <c r="F264" s="4"/>
      <c r="G264" s="4">
        <f ca="1">+SUMIF('JOURNAL STOCKS'!A$200:$J265,A264,'JOURNAL STOCKS'!I265:I457)</f>
        <v>0</v>
      </c>
      <c r="H264" s="4"/>
      <c r="I264" s="4">
        <f ca="1">+SUMIF('JOURNAL STOCKS'!$A$8:$J$200,A264,'JOURNAL STOCKS'!$J$8:$J$200)</f>
        <v>0</v>
      </c>
      <c r="J264" s="5"/>
      <c r="K264" s="5"/>
      <c r="L264" s="5"/>
      <c r="M264" s="5"/>
      <c r="N264" s="6"/>
      <c r="O264" s="15"/>
      <c r="P264" s="5"/>
      <c r="Q264" s="15"/>
    </row>
    <row r="265" spans="1:17" x14ac:dyDescent="0.25">
      <c r="A265" s="27" t="s">
        <v>1333</v>
      </c>
      <c r="B265" s="26" t="s">
        <v>945</v>
      </c>
      <c r="C265" s="17">
        <f t="shared" si="28"/>
        <v>0</v>
      </c>
      <c r="D265" s="34">
        <v>0</v>
      </c>
      <c r="E265" s="35">
        <v>0</v>
      </c>
      <c r="F265" s="4"/>
      <c r="G265" s="4">
        <f ca="1">+SUMIF('JOURNAL STOCKS'!A$200:$J266,A265,'JOURNAL STOCKS'!I266:I458)</f>
        <v>0</v>
      </c>
      <c r="H265" s="4"/>
      <c r="I265" s="4">
        <f ca="1">+SUMIF('JOURNAL STOCKS'!$A$8:$J$200,A265,'JOURNAL STOCKS'!$J$8:$J$200)</f>
        <v>0</v>
      </c>
      <c r="J265" s="5"/>
      <c r="K265" s="5"/>
      <c r="L265" s="5"/>
      <c r="M265" s="5"/>
      <c r="N265" s="6"/>
      <c r="O265" s="15"/>
      <c r="P265" s="5"/>
      <c r="Q265" s="15"/>
    </row>
    <row r="266" spans="1:17" x14ac:dyDescent="0.25">
      <c r="A266" s="27" t="s">
        <v>1334</v>
      </c>
      <c r="B266" s="26" t="s">
        <v>945</v>
      </c>
      <c r="C266" s="17">
        <f t="shared" ref="C266:C329" si="29">IF((D266+F266)&lt;=0,0,(E266+G266)/(D266+F266))</f>
        <v>0</v>
      </c>
      <c r="D266" s="34">
        <v>0</v>
      </c>
      <c r="E266" s="35">
        <v>0</v>
      </c>
      <c r="F266" s="4"/>
      <c r="G266" s="4">
        <f ca="1">+SUMIF('JOURNAL STOCKS'!A$200:$J267,A266,'JOURNAL STOCKS'!I267:I459)</f>
        <v>0</v>
      </c>
      <c r="H266" s="4"/>
      <c r="I266" s="4">
        <f ca="1">+SUMIF('JOURNAL STOCKS'!$A$8:$J$200,A266,'JOURNAL STOCKS'!$J$8:$J$200)</f>
        <v>0</v>
      </c>
      <c r="J266" s="5"/>
      <c r="K266" s="5"/>
      <c r="L266" s="5"/>
      <c r="M266" s="5"/>
      <c r="N266" s="6"/>
      <c r="O266" s="15"/>
      <c r="P266" s="5"/>
      <c r="Q266" s="15"/>
    </row>
    <row r="267" spans="1:17" x14ac:dyDescent="0.25">
      <c r="A267" s="27" t="s">
        <v>1335</v>
      </c>
      <c r="B267" s="26" t="s">
        <v>945</v>
      </c>
      <c r="C267" s="17">
        <f t="shared" si="29"/>
        <v>0</v>
      </c>
      <c r="D267" s="34">
        <v>0</v>
      </c>
      <c r="E267" s="35">
        <v>0</v>
      </c>
      <c r="F267" s="4"/>
      <c r="G267" s="4">
        <f ca="1">+SUMIF('JOURNAL STOCKS'!A$200:$J268,A267,'JOURNAL STOCKS'!I268:I460)</f>
        <v>0</v>
      </c>
      <c r="H267" s="4"/>
      <c r="I267" s="4">
        <f ca="1">+SUMIF('JOURNAL STOCKS'!$A$8:$J$200,A267,'JOURNAL STOCKS'!$J$8:$J$200)</f>
        <v>0</v>
      </c>
      <c r="J267" s="5"/>
      <c r="K267" s="5"/>
      <c r="L267" s="5"/>
      <c r="M267" s="5"/>
      <c r="N267" s="6"/>
      <c r="O267" s="15"/>
      <c r="P267" s="5"/>
      <c r="Q267" s="15"/>
    </row>
    <row r="268" spans="1:17" x14ac:dyDescent="0.25">
      <c r="A268" s="27" t="s">
        <v>1336</v>
      </c>
      <c r="B268" s="26" t="s">
        <v>945</v>
      </c>
      <c r="C268" s="17">
        <f t="shared" si="29"/>
        <v>0</v>
      </c>
      <c r="D268" s="34">
        <v>0</v>
      </c>
      <c r="E268" s="35">
        <v>0</v>
      </c>
      <c r="F268" s="4"/>
      <c r="G268" s="4">
        <f ca="1">+SUMIF('JOURNAL STOCKS'!A$200:$J269,A268,'JOURNAL STOCKS'!I269:I461)</f>
        <v>0</v>
      </c>
      <c r="H268" s="4"/>
      <c r="I268" s="4">
        <f ca="1">+SUMIF('JOURNAL STOCKS'!$A$8:$J$200,A268,'JOURNAL STOCKS'!$J$8:$J$200)</f>
        <v>0</v>
      </c>
      <c r="J268" s="5"/>
      <c r="K268" s="5"/>
      <c r="L268" s="5"/>
      <c r="M268" s="5"/>
      <c r="N268" s="6"/>
      <c r="O268" s="15"/>
      <c r="P268" s="5"/>
      <c r="Q268" s="15"/>
    </row>
    <row r="269" spans="1:17" x14ac:dyDescent="0.25">
      <c r="A269" s="27" t="s">
        <v>1337</v>
      </c>
      <c r="B269" s="26" t="s">
        <v>945</v>
      </c>
      <c r="C269" s="17">
        <f t="shared" si="29"/>
        <v>0</v>
      </c>
      <c r="D269" s="34">
        <v>0</v>
      </c>
      <c r="E269" s="35">
        <v>0</v>
      </c>
      <c r="F269" s="4"/>
      <c r="G269" s="4">
        <f ca="1">+SUMIF('JOURNAL STOCKS'!A$200:$J270,A269,'JOURNAL STOCKS'!I270:I462)</f>
        <v>0</v>
      </c>
      <c r="H269" s="4"/>
      <c r="I269" s="4">
        <f ca="1">+SUMIF('JOURNAL STOCKS'!$A$8:$J$200,A269,'JOURNAL STOCKS'!$J$8:$J$200)</f>
        <v>0</v>
      </c>
      <c r="J269" s="5"/>
      <c r="K269" s="5"/>
      <c r="L269" s="5"/>
      <c r="M269" s="5"/>
      <c r="N269" s="6"/>
      <c r="O269" s="15"/>
      <c r="P269" s="5"/>
      <c r="Q269" s="15"/>
    </row>
    <row r="270" spans="1:17" x14ac:dyDescent="0.25">
      <c r="A270" s="27" t="s">
        <v>1338</v>
      </c>
      <c r="B270" s="26" t="s">
        <v>945</v>
      </c>
      <c r="C270" s="17">
        <f t="shared" si="29"/>
        <v>0</v>
      </c>
      <c r="D270" s="34">
        <v>0</v>
      </c>
      <c r="E270" s="35">
        <v>0</v>
      </c>
      <c r="F270" s="4"/>
      <c r="G270" s="4">
        <f ca="1">+SUMIF('JOURNAL STOCKS'!A$200:$J271,A270,'JOURNAL STOCKS'!I271:I463)</f>
        <v>0</v>
      </c>
      <c r="H270" s="4"/>
      <c r="I270" s="4">
        <f ca="1">+SUMIF('JOURNAL STOCKS'!$A$8:$J$200,A270,'JOURNAL STOCKS'!$J$8:$J$200)</f>
        <v>0</v>
      </c>
      <c r="J270" s="5"/>
      <c r="K270" s="5"/>
      <c r="L270" s="5"/>
      <c r="M270" s="5"/>
      <c r="N270" s="6"/>
      <c r="O270" s="15"/>
      <c r="P270" s="5"/>
      <c r="Q270" s="15"/>
    </row>
    <row r="271" spans="1:17" x14ac:dyDescent="0.25">
      <c r="A271" s="27" t="s">
        <v>1339</v>
      </c>
      <c r="B271" s="26" t="s">
        <v>945</v>
      </c>
      <c r="C271" s="17">
        <f t="shared" ca="1" si="29"/>
        <v>15.87</v>
      </c>
      <c r="D271" s="34">
        <v>3</v>
      </c>
      <c r="E271" s="35">
        <v>47.61</v>
      </c>
      <c r="F271" s="4"/>
      <c r="G271" s="4">
        <f ca="1">+SUMIF('JOURNAL STOCKS'!A$200:$J272,A271,'JOURNAL STOCKS'!I272:I464)</f>
        <v>0</v>
      </c>
      <c r="H271" s="4"/>
      <c r="I271" s="4">
        <f ca="1">+SUMIF('JOURNAL STOCKS'!$A$8:$J$200,A271,'JOURNAL STOCKS'!$J$8:$J$200)</f>
        <v>0</v>
      </c>
      <c r="J271" s="5"/>
      <c r="K271" s="5"/>
      <c r="L271" s="5"/>
      <c r="M271" s="5"/>
      <c r="N271" s="6"/>
      <c r="O271" s="15"/>
      <c r="P271" s="5"/>
      <c r="Q271" s="15"/>
    </row>
    <row r="272" spans="1:17" x14ac:dyDescent="0.25">
      <c r="A272" s="27" t="s">
        <v>1340</v>
      </c>
      <c r="B272" s="26" t="s">
        <v>945</v>
      </c>
      <c r="C272" s="17">
        <f t="shared" si="29"/>
        <v>0</v>
      </c>
      <c r="D272" s="34">
        <v>0</v>
      </c>
      <c r="E272" s="35">
        <v>0</v>
      </c>
      <c r="F272" s="4"/>
      <c r="G272" s="4">
        <f ca="1">+SUMIF('JOURNAL STOCKS'!A$200:$J273,A272,'JOURNAL STOCKS'!I273:I465)</f>
        <v>0</v>
      </c>
      <c r="H272" s="4"/>
      <c r="I272" s="4">
        <f ca="1">+SUMIF('JOURNAL STOCKS'!$A$8:$J$200,A272,'JOURNAL STOCKS'!$J$8:$J$200)</f>
        <v>0</v>
      </c>
      <c r="J272" s="5"/>
      <c r="K272" s="5"/>
      <c r="L272" s="5"/>
      <c r="M272" s="5"/>
      <c r="N272" s="6"/>
      <c r="O272" s="15"/>
      <c r="P272" s="5"/>
      <c r="Q272" s="15"/>
    </row>
    <row r="273" spans="1:17" x14ac:dyDescent="0.25">
      <c r="A273" s="27" t="s">
        <v>1341</v>
      </c>
      <c r="B273" s="26" t="s">
        <v>945</v>
      </c>
      <c r="C273" s="17">
        <f t="shared" si="29"/>
        <v>0</v>
      </c>
      <c r="D273" s="34">
        <v>0</v>
      </c>
      <c r="E273" s="35">
        <v>0</v>
      </c>
      <c r="F273" s="4"/>
      <c r="G273" s="4">
        <f ca="1">+SUMIF('JOURNAL STOCKS'!A$200:$J274,A273,'JOURNAL STOCKS'!I274:I466)</f>
        <v>0</v>
      </c>
      <c r="H273" s="4"/>
      <c r="I273" s="4">
        <f ca="1">+SUMIF('JOURNAL STOCKS'!$A$8:$J$200,A273,'JOURNAL STOCKS'!$J$8:$J$200)</f>
        <v>0</v>
      </c>
      <c r="J273" s="5"/>
      <c r="K273" s="5"/>
      <c r="L273" s="5"/>
      <c r="M273" s="5"/>
      <c r="N273" s="6"/>
      <c r="O273" s="15"/>
      <c r="P273" s="5"/>
      <c r="Q273" s="15"/>
    </row>
    <row r="274" spans="1:17" x14ac:dyDescent="0.25">
      <c r="A274" s="27" t="s">
        <v>1342</v>
      </c>
      <c r="B274" s="26" t="s">
        <v>945</v>
      </c>
      <c r="C274" s="17">
        <f t="shared" si="29"/>
        <v>0</v>
      </c>
      <c r="D274" s="34">
        <v>0</v>
      </c>
      <c r="E274" s="35">
        <v>0</v>
      </c>
      <c r="F274" s="4"/>
      <c r="G274" s="4">
        <f ca="1">+SUMIF('JOURNAL STOCKS'!A$200:$J275,A274,'JOURNAL STOCKS'!I275:I467)</f>
        <v>0</v>
      </c>
      <c r="H274" s="4"/>
      <c r="I274" s="4">
        <f ca="1">+SUMIF('JOURNAL STOCKS'!$A$8:$J$200,A274,'JOURNAL STOCKS'!$J$8:$J$200)</f>
        <v>0</v>
      </c>
      <c r="J274" s="5"/>
      <c r="K274" s="5"/>
      <c r="L274" s="5"/>
      <c r="M274" s="5"/>
      <c r="N274" s="6"/>
      <c r="O274" s="15"/>
      <c r="P274" s="5"/>
      <c r="Q274" s="15"/>
    </row>
    <row r="275" spans="1:17" x14ac:dyDescent="0.25">
      <c r="A275" s="27" t="s">
        <v>1343</v>
      </c>
      <c r="B275" s="26" t="s">
        <v>945</v>
      </c>
      <c r="C275" s="17">
        <f t="shared" si="29"/>
        <v>0</v>
      </c>
      <c r="D275" s="34">
        <v>0</v>
      </c>
      <c r="E275" s="35">
        <v>0</v>
      </c>
      <c r="F275" s="4"/>
      <c r="G275" s="4">
        <f ca="1">+SUMIF('JOURNAL STOCKS'!A$200:$J276,A275,'JOURNAL STOCKS'!I276:I468)</f>
        <v>0</v>
      </c>
      <c r="H275" s="4"/>
      <c r="I275" s="4">
        <f ca="1">+SUMIF('JOURNAL STOCKS'!$A$8:$J$200,A275,'JOURNAL STOCKS'!$J$8:$J$200)</f>
        <v>0</v>
      </c>
      <c r="J275" s="5"/>
      <c r="K275" s="5"/>
      <c r="L275" s="5"/>
      <c r="M275" s="5"/>
      <c r="N275" s="6"/>
      <c r="O275" s="15"/>
      <c r="P275" s="5"/>
      <c r="Q275" s="15"/>
    </row>
    <row r="276" spans="1:17" x14ac:dyDescent="0.25">
      <c r="A276" s="27" t="s">
        <v>1344</v>
      </c>
      <c r="B276" s="26" t="s">
        <v>945</v>
      </c>
      <c r="C276" s="17">
        <f t="shared" ca="1" si="29"/>
        <v>54.4</v>
      </c>
      <c r="D276" s="34">
        <v>1</v>
      </c>
      <c r="E276" s="35">
        <v>54.4</v>
      </c>
      <c r="F276" s="4"/>
      <c r="G276" s="4">
        <f ca="1">+SUMIF('JOURNAL STOCKS'!A$200:$J277,A276,'JOURNAL STOCKS'!I277:I469)</f>
        <v>0</v>
      </c>
      <c r="H276" s="4"/>
      <c r="I276" s="4">
        <f ca="1">+SUMIF('JOURNAL STOCKS'!$A$8:$J$200,A276,'JOURNAL STOCKS'!$J$8:$J$200)</f>
        <v>0</v>
      </c>
      <c r="J276" s="5"/>
      <c r="K276" s="5"/>
      <c r="L276" s="5"/>
      <c r="M276" s="5"/>
      <c r="N276" s="6"/>
      <c r="O276" s="15"/>
      <c r="P276" s="5"/>
      <c r="Q276" s="15"/>
    </row>
    <row r="277" spans="1:17" x14ac:dyDescent="0.25">
      <c r="A277" s="27" t="s">
        <v>1345</v>
      </c>
      <c r="B277" s="26" t="s">
        <v>945</v>
      </c>
      <c r="C277" s="17">
        <f t="shared" si="29"/>
        <v>0</v>
      </c>
      <c r="D277" s="34">
        <v>0</v>
      </c>
      <c r="E277" s="35">
        <v>0</v>
      </c>
      <c r="F277" s="4"/>
      <c r="G277" s="4">
        <f ca="1">+SUMIF('JOURNAL STOCKS'!A$200:$J278,A277,'JOURNAL STOCKS'!I278:I470)</f>
        <v>0</v>
      </c>
      <c r="H277" s="4"/>
      <c r="I277" s="4">
        <f ca="1">+SUMIF('JOURNAL STOCKS'!$A$8:$J$200,A277,'JOURNAL STOCKS'!$J$8:$J$200)</f>
        <v>0</v>
      </c>
      <c r="J277" s="5"/>
      <c r="K277" s="5"/>
      <c r="L277" s="5"/>
      <c r="M277" s="5"/>
      <c r="N277" s="6"/>
      <c r="O277" s="15"/>
      <c r="P277" s="5"/>
      <c r="Q277" s="15"/>
    </row>
    <row r="278" spans="1:17" x14ac:dyDescent="0.25">
      <c r="A278" s="27" t="s">
        <v>1346</v>
      </c>
      <c r="B278" s="26" t="s">
        <v>945</v>
      </c>
      <c r="C278" s="17">
        <f t="shared" si="29"/>
        <v>0</v>
      </c>
      <c r="D278" s="34">
        <v>0</v>
      </c>
      <c r="E278" s="35">
        <v>0</v>
      </c>
      <c r="F278" s="4"/>
      <c r="G278" s="4">
        <f ca="1">+SUMIF('JOURNAL STOCKS'!A$200:$J279,A278,'JOURNAL STOCKS'!I279:I471)</f>
        <v>0</v>
      </c>
      <c r="H278" s="4"/>
      <c r="I278" s="4">
        <f ca="1">+SUMIF('JOURNAL STOCKS'!$A$8:$J$200,A278,'JOURNAL STOCKS'!$J$8:$J$200)</f>
        <v>0</v>
      </c>
      <c r="J278" s="5"/>
      <c r="K278" s="5"/>
      <c r="L278" s="5"/>
      <c r="M278" s="5"/>
      <c r="N278" s="6"/>
      <c r="O278" s="15"/>
      <c r="P278" s="5"/>
      <c r="Q278" s="15"/>
    </row>
    <row r="279" spans="1:17" x14ac:dyDescent="0.25">
      <c r="A279" s="27" t="s">
        <v>1347</v>
      </c>
      <c r="B279" s="26" t="s">
        <v>945</v>
      </c>
      <c r="C279" s="17">
        <f t="shared" si="29"/>
        <v>0</v>
      </c>
      <c r="D279" s="34">
        <v>0</v>
      </c>
      <c r="E279" s="35">
        <v>0</v>
      </c>
      <c r="F279" s="4"/>
      <c r="G279" s="4">
        <f ca="1">+SUMIF('JOURNAL STOCKS'!A$200:$J280,A279,'JOURNAL STOCKS'!I280:I472)</f>
        <v>0</v>
      </c>
      <c r="H279" s="4"/>
      <c r="I279" s="4">
        <f ca="1">+SUMIF('JOURNAL STOCKS'!$A$8:$J$200,A279,'JOURNAL STOCKS'!$J$8:$J$200)</f>
        <v>0</v>
      </c>
      <c r="J279" s="5"/>
      <c r="K279" s="5"/>
      <c r="L279" s="5"/>
      <c r="M279" s="5"/>
      <c r="N279" s="6"/>
      <c r="O279" s="15"/>
      <c r="P279" s="5"/>
      <c r="Q279" s="15"/>
    </row>
    <row r="280" spans="1:17" x14ac:dyDescent="0.25">
      <c r="A280" s="27" t="s">
        <v>1348</v>
      </c>
      <c r="B280" s="26" t="s">
        <v>945</v>
      </c>
      <c r="C280" s="17">
        <f t="shared" si="29"/>
        <v>0</v>
      </c>
      <c r="D280" s="34">
        <v>0</v>
      </c>
      <c r="E280" s="35">
        <v>0</v>
      </c>
      <c r="F280" s="4"/>
      <c r="G280" s="4">
        <f ca="1">+SUMIF('JOURNAL STOCKS'!A$200:$J281,A280,'JOURNAL STOCKS'!I281:I473)</f>
        <v>0</v>
      </c>
      <c r="H280" s="4"/>
      <c r="I280" s="4">
        <f ca="1">+SUMIF('JOURNAL STOCKS'!$A$8:$J$200,A280,'JOURNAL STOCKS'!$J$8:$J$200)</f>
        <v>0</v>
      </c>
      <c r="J280" s="5"/>
      <c r="K280" s="5"/>
      <c r="L280" s="5"/>
      <c r="M280" s="5"/>
      <c r="N280" s="6"/>
      <c r="O280" s="15"/>
      <c r="P280" s="5"/>
      <c r="Q280" s="15"/>
    </row>
    <row r="281" spans="1:17" x14ac:dyDescent="0.25">
      <c r="A281" s="27" t="s">
        <v>1349</v>
      </c>
      <c r="B281" s="26" t="s">
        <v>945</v>
      </c>
      <c r="C281" s="17">
        <f t="shared" si="29"/>
        <v>0</v>
      </c>
      <c r="D281" s="34">
        <v>0</v>
      </c>
      <c r="E281" s="35">
        <v>0</v>
      </c>
      <c r="F281" s="4"/>
      <c r="G281" s="4">
        <f ca="1">+SUMIF('JOURNAL STOCKS'!A$200:$J282,A281,'JOURNAL STOCKS'!I282:I474)</f>
        <v>0</v>
      </c>
      <c r="H281" s="4"/>
      <c r="I281" s="4">
        <f ca="1">+SUMIF('JOURNAL STOCKS'!$A$8:$J$200,A281,'JOURNAL STOCKS'!$J$8:$J$200)</f>
        <v>0</v>
      </c>
      <c r="J281" s="5"/>
      <c r="K281" s="5"/>
      <c r="L281" s="5"/>
      <c r="M281" s="5"/>
      <c r="N281" s="6"/>
      <c r="O281" s="15"/>
      <c r="P281" s="5"/>
      <c r="Q281" s="15"/>
    </row>
    <row r="282" spans="1:17" x14ac:dyDescent="0.25">
      <c r="A282" s="27" t="s">
        <v>1350</v>
      </c>
      <c r="B282" s="26" t="s">
        <v>945</v>
      </c>
      <c r="C282" s="17">
        <f t="shared" si="29"/>
        <v>0</v>
      </c>
      <c r="D282" s="34">
        <v>0</v>
      </c>
      <c r="E282" s="35">
        <v>0</v>
      </c>
      <c r="F282" s="4"/>
      <c r="G282" s="4">
        <f ca="1">+SUMIF('JOURNAL STOCKS'!A$200:$J283,A282,'JOURNAL STOCKS'!I283:I475)</f>
        <v>0</v>
      </c>
      <c r="H282" s="4"/>
      <c r="I282" s="4">
        <f ca="1">+SUMIF('JOURNAL STOCKS'!$A$8:$J$200,A282,'JOURNAL STOCKS'!$J$8:$J$200)</f>
        <v>0</v>
      </c>
      <c r="J282" s="5"/>
      <c r="K282" s="5"/>
      <c r="L282" s="5"/>
      <c r="M282" s="5"/>
      <c r="N282" s="6"/>
      <c r="O282" s="15"/>
      <c r="P282" s="5"/>
      <c r="Q282" s="15"/>
    </row>
    <row r="283" spans="1:17" x14ac:dyDescent="0.25">
      <c r="A283" s="27" t="s">
        <v>1351</v>
      </c>
      <c r="B283" s="26" t="s">
        <v>945</v>
      </c>
      <c r="C283" s="17">
        <f t="shared" si="29"/>
        <v>0</v>
      </c>
      <c r="D283" s="34">
        <v>0</v>
      </c>
      <c r="E283" s="35">
        <v>0</v>
      </c>
      <c r="F283" s="4"/>
      <c r="G283" s="4">
        <f ca="1">+SUMIF('JOURNAL STOCKS'!A$200:$J284,A283,'JOURNAL STOCKS'!I284:I476)</f>
        <v>0</v>
      </c>
      <c r="H283" s="4"/>
      <c r="I283" s="4">
        <f ca="1">+SUMIF('JOURNAL STOCKS'!$A$8:$J$200,A283,'JOURNAL STOCKS'!$J$8:$J$200)</f>
        <v>0</v>
      </c>
      <c r="J283" s="5"/>
      <c r="K283" s="5"/>
      <c r="L283" s="5"/>
      <c r="M283" s="5"/>
      <c r="N283" s="6"/>
      <c r="O283" s="15"/>
      <c r="P283" s="5"/>
      <c r="Q283" s="15"/>
    </row>
    <row r="284" spans="1:17" x14ac:dyDescent="0.25">
      <c r="A284" s="27" t="s">
        <v>1352</v>
      </c>
      <c r="B284" s="26" t="s">
        <v>945</v>
      </c>
      <c r="C284" s="17">
        <f t="shared" si="29"/>
        <v>0</v>
      </c>
      <c r="D284" s="34">
        <v>0</v>
      </c>
      <c r="E284" s="35">
        <v>0</v>
      </c>
      <c r="F284" s="4"/>
      <c r="G284" s="4">
        <f ca="1">+SUMIF('JOURNAL STOCKS'!A$200:$J285,A284,'JOURNAL STOCKS'!I285:I477)</f>
        <v>0</v>
      </c>
      <c r="H284" s="4"/>
      <c r="I284" s="4">
        <f ca="1">+SUMIF('JOURNAL STOCKS'!$A$8:$J$200,A284,'JOURNAL STOCKS'!$J$8:$J$200)</f>
        <v>0</v>
      </c>
      <c r="J284" s="5"/>
      <c r="K284" s="5"/>
      <c r="L284" s="5"/>
      <c r="M284" s="5"/>
      <c r="N284" s="6"/>
      <c r="O284" s="15"/>
      <c r="P284" s="5"/>
      <c r="Q284" s="15"/>
    </row>
    <row r="285" spans="1:17" x14ac:dyDescent="0.25">
      <c r="A285" s="27" t="s">
        <v>1353</v>
      </c>
      <c r="B285" s="26" t="s">
        <v>945</v>
      </c>
      <c r="C285" s="17">
        <f t="shared" ca="1" si="29"/>
        <v>31</v>
      </c>
      <c r="D285" s="34">
        <v>6</v>
      </c>
      <c r="E285" s="35">
        <v>186</v>
      </c>
      <c r="F285" s="4"/>
      <c r="G285" s="4">
        <f ca="1">+SUMIF('JOURNAL STOCKS'!A$200:$J286,A285,'JOURNAL STOCKS'!I286:I478)</f>
        <v>0</v>
      </c>
      <c r="H285" s="4"/>
      <c r="I285" s="4">
        <f ca="1">+SUMIF('JOURNAL STOCKS'!$A$8:$J$200,A285,'JOURNAL STOCKS'!$J$8:$J$200)</f>
        <v>0</v>
      </c>
      <c r="J285" s="5"/>
      <c r="K285" s="5"/>
      <c r="L285" s="5"/>
      <c r="M285" s="5"/>
      <c r="N285" s="6"/>
      <c r="O285" s="15"/>
      <c r="P285" s="5"/>
      <c r="Q285" s="15"/>
    </row>
    <row r="286" spans="1:17" x14ac:dyDescent="0.25">
      <c r="A286" s="27" t="s">
        <v>1354</v>
      </c>
      <c r="B286" s="26" t="s">
        <v>945</v>
      </c>
      <c r="C286" s="17">
        <f t="shared" ca="1" si="29"/>
        <v>30</v>
      </c>
      <c r="D286" s="34">
        <v>2</v>
      </c>
      <c r="E286" s="35">
        <v>60</v>
      </c>
      <c r="F286" s="4"/>
      <c r="G286" s="4">
        <f ca="1">+SUMIF('JOURNAL STOCKS'!A$200:$J287,A286,'JOURNAL STOCKS'!I287:I479)</f>
        <v>0</v>
      </c>
      <c r="H286" s="4"/>
      <c r="I286" s="4">
        <f ca="1">+SUMIF('JOURNAL STOCKS'!$A$8:$J$200,A286,'JOURNAL STOCKS'!$J$8:$J$200)</f>
        <v>0</v>
      </c>
      <c r="J286" s="5"/>
      <c r="K286" s="5"/>
      <c r="L286" s="5"/>
      <c r="M286" s="5"/>
      <c r="N286" s="6"/>
      <c r="O286" s="15"/>
      <c r="P286" s="5"/>
      <c r="Q286" s="15"/>
    </row>
    <row r="287" spans="1:17" x14ac:dyDescent="0.25">
      <c r="A287" s="27" t="s">
        <v>1355</v>
      </c>
      <c r="B287" s="26" t="s">
        <v>945</v>
      </c>
      <c r="C287" s="17">
        <f t="shared" ca="1" si="29"/>
        <v>33</v>
      </c>
      <c r="D287" s="34">
        <v>1</v>
      </c>
      <c r="E287" s="35">
        <v>33</v>
      </c>
      <c r="F287" s="4"/>
      <c r="G287" s="4">
        <f ca="1">+SUMIF('JOURNAL STOCKS'!A$200:$J288,A287,'JOURNAL STOCKS'!I288:I480)</f>
        <v>0</v>
      </c>
      <c r="H287" s="4"/>
      <c r="I287" s="4">
        <f ca="1">+SUMIF('JOURNAL STOCKS'!$A$8:$J$200,A287,'JOURNAL STOCKS'!$J$8:$J$200)</f>
        <v>0</v>
      </c>
      <c r="J287" s="5"/>
      <c r="K287" s="5"/>
      <c r="L287" s="5"/>
      <c r="M287" s="5"/>
      <c r="N287" s="6"/>
      <c r="O287" s="15"/>
      <c r="P287" s="5"/>
      <c r="Q287" s="15"/>
    </row>
    <row r="288" spans="1:17" x14ac:dyDescent="0.25">
      <c r="A288" s="27" t="s">
        <v>1356</v>
      </c>
      <c r="B288" s="26" t="s">
        <v>945</v>
      </c>
      <c r="C288" s="17">
        <f t="shared" ca="1" si="29"/>
        <v>28</v>
      </c>
      <c r="D288" s="34">
        <v>3</v>
      </c>
      <c r="E288" s="35">
        <v>84</v>
      </c>
      <c r="F288" s="4"/>
      <c r="G288" s="4">
        <f ca="1">+SUMIF('JOURNAL STOCKS'!A$200:$J289,A288,'JOURNAL STOCKS'!I289:I481)</f>
        <v>0</v>
      </c>
      <c r="H288" s="4"/>
      <c r="I288" s="4">
        <f ca="1">+SUMIF('JOURNAL STOCKS'!$A$8:$J$200,A288,'JOURNAL STOCKS'!$J$8:$J$200)</f>
        <v>0</v>
      </c>
      <c r="J288" s="5"/>
      <c r="K288" s="5"/>
      <c r="L288" s="5"/>
      <c r="M288" s="5"/>
      <c r="N288" s="6"/>
      <c r="O288" s="15"/>
      <c r="P288" s="5"/>
      <c r="Q288" s="15"/>
    </row>
    <row r="289" spans="1:17" x14ac:dyDescent="0.25">
      <c r="A289" s="27" t="s">
        <v>1357</v>
      </c>
      <c r="B289" s="26" t="s">
        <v>945</v>
      </c>
      <c r="C289" s="17">
        <f t="shared" ca="1" si="29"/>
        <v>30</v>
      </c>
      <c r="D289" s="34">
        <v>1</v>
      </c>
      <c r="E289" s="35">
        <v>30</v>
      </c>
      <c r="F289" s="4"/>
      <c r="G289" s="4">
        <f ca="1">+SUMIF('JOURNAL STOCKS'!A$200:$J290,A289,'JOURNAL STOCKS'!I290:I482)</f>
        <v>0</v>
      </c>
      <c r="H289" s="4"/>
      <c r="I289" s="4">
        <f ca="1">+SUMIF('JOURNAL STOCKS'!$A$8:$J$200,A289,'JOURNAL STOCKS'!$J$8:$J$200)</f>
        <v>0</v>
      </c>
      <c r="J289" s="5"/>
      <c r="K289" s="5"/>
      <c r="L289" s="5"/>
      <c r="M289" s="5"/>
      <c r="N289" s="6"/>
      <c r="O289" s="15"/>
      <c r="P289" s="5"/>
      <c r="Q289" s="15"/>
    </row>
    <row r="290" spans="1:17" x14ac:dyDescent="0.25">
      <c r="A290" s="27" t="s">
        <v>1358</v>
      </c>
      <c r="B290" s="26" t="s">
        <v>945</v>
      </c>
      <c r="C290" s="17">
        <f t="shared" ca="1" si="29"/>
        <v>35</v>
      </c>
      <c r="D290" s="34">
        <v>1</v>
      </c>
      <c r="E290" s="35">
        <v>35</v>
      </c>
      <c r="F290" s="4"/>
      <c r="G290" s="4">
        <f ca="1">+SUMIF('JOURNAL STOCKS'!A$200:$J291,A290,'JOURNAL STOCKS'!I291:I483)</f>
        <v>0</v>
      </c>
      <c r="H290" s="4"/>
      <c r="I290" s="4">
        <f ca="1">+SUMIF('JOURNAL STOCKS'!$A$8:$J$200,A290,'JOURNAL STOCKS'!$J$8:$J$200)</f>
        <v>0</v>
      </c>
      <c r="J290" s="5"/>
      <c r="K290" s="5"/>
      <c r="L290" s="5"/>
      <c r="M290" s="5"/>
      <c r="N290" s="6"/>
      <c r="O290" s="15"/>
      <c r="P290" s="5"/>
      <c r="Q290" s="15"/>
    </row>
    <row r="291" spans="1:17" x14ac:dyDescent="0.25">
      <c r="A291" s="27" t="s">
        <v>1359</v>
      </c>
      <c r="B291" s="26" t="s">
        <v>945</v>
      </c>
      <c r="C291" s="17">
        <f t="shared" ca="1" si="29"/>
        <v>8</v>
      </c>
      <c r="D291" s="34">
        <v>10</v>
      </c>
      <c r="E291" s="35">
        <v>80</v>
      </c>
      <c r="F291" s="4"/>
      <c r="G291" s="4">
        <f ca="1">+SUMIF('JOURNAL STOCKS'!A$200:$J292,A291,'JOURNAL STOCKS'!I292:I484)</f>
        <v>0</v>
      </c>
      <c r="H291" s="4"/>
      <c r="I291" s="4">
        <f ca="1">+SUMIF('JOURNAL STOCKS'!$A$8:$J$200,A291,'JOURNAL STOCKS'!$J$8:$J$200)</f>
        <v>0</v>
      </c>
      <c r="J291" s="5"/>
      <c r="K291" s="5"/>
      <c r="L291" s="5"/>
      <c r="M291" s="5"/>
      <c r="N291" s="6"/>
      <c r="O291" s="15"/>
      <c r="P291" s="5"/>
      <c r="Q291" s="15"/>
    </row>
    <row r="292" spans="1:17" x14ac:dyDescent="0.25">
      <c r="A292" s="27" t="s">
        <v>1360</v>
      </c>
      <c r="B292" s="26" t="s">
        <v>945</v>
      </c>
      <c r="C292" s="17">
        <f t="shared" si="29"/>
        <v>0</v>
      </c>
      <c r="D292" s="34">
        <v>0</v>
      </c>
      <c r="E292" s="35">
        <v>0</v>
      </c>
      <c r="F292" s="4"/>
      <c r="G292" s="4">
        <f ca="1">+SUMIF('JOURNAL STOCKS'!A$200:$J293,A292,'JOURNAL STOCKS'!I293:I485)</f>
        <v>0</v>
      </c>
      <c r="H292" s="4"/>
      <c r="I292" s="4">
        <f ca="1">+SUMIF('JOURNAL STOCKS'!$A$8:$J$200,A292,'JOURNAL STOCKS'!$J$8:$J$200)</f>
        <v>0</v>
      </c>
      <c r="J292" s="5"/>
      <c r="K292" s="5"/>
      <c r="L292" s="5"/>
      <c r="M292" s="5"/>
      <c r="N292" s="6"/>
      <c r="O292" s="15"/>
      <c r="P292" s="5"/>
      <c r="Q292" s="15"/>
    </row>
    <row r="293" spans="1:17" x14ac:dyDescent="0.25">
      <c r="A293" s="27" t="s">
        <v>1361</v>
      </c>
      <c r="B293" s="26" t="s">
        <v>945</v>
      </c>
      <c r="C293" s="17">
        <f t="shared" si="29"/>
        <v>0</v>
      </c>
      <c r="D293" s="34">
        <v>0</v>
      </c>
      <c r="E293" s="35">
        <v>0</v>
      </c>
      <c r="F293" s="4"/>
      <c r="G293" s="4">
        <f ca="1">+SUMIF('JOURNAL STOCKS'!A$200:$J294,A293,'JOURNAL STOCKS'!I294:I486)</f>
        <v>0</v>
      </c>
      <c r="H293" s="4"/>
      <c r="I293" s="4">
        <f ca="1">+SUMIF('JOURNAL STOCKS'!$A$8:$J$200,A293,'JOURNAL STOCKS'!$J$8:$J$200)</f>
        <v>0</v>
      </c>
      <c r="J293" s="5"/>
      <c r="K293" s="5"/>
      <c r="L293" s="5"/>
      <c r="M293" s="5"/>
      <c r="N293" s="6"/>
      <c r="O293" s="15"/>
      <c r="P293" s="5"/>
      <c r="Q293" s="15"/>
    </row>
    <row r="294" spans="1:17" x14ac:dyDescent="0.25">
      <c r="A294" s="27" t="s">
        <v>1362</v>
      </c>
      <c r="B294" s="26" t="s">
        <v>945</v>
      </c>
      <c r="C294" s="17">
        <f t="shared" si="29"/>
        <v>0</v>
      </c>
      <c r="D294" s="34">
        <v>0</v>
      </c>
      <c r="E294" s="35">
        <v>0</v>
      </c>
      <c r="F294" s="4"/>
      <c r="G294" s="4">
        <f ca="1">+SUMIF('JOURNAL STOCKS'!A$200:$J295,A294,'JOURNAL STOCKS'!I295:I487)</f>
        <v>0</v>
      </c>
      <c r="H294" s="4"/>
      <c r="I294" s="4">
        <f ca="1">+SUMIF('JOURNAL STOCKS'!$A$8:$J$200,A294,'JOURNAL STOCKS'!$J$8:$J$200)</f>
        <v>0</v>
      </c>
      <c r="J294" s="5"/>
      <c r="K294" s="5"/>
      <c r="L294" s="5"/>
      <c r="M294" s="5"/>
      <c r="N294" s="6"/>
      <c r="O294" s="15"/>
      <c r="P294" s="5"/>
      <c r="Q294" s="15"/>
    </row>
    <row r="295" spans="1:17" x14ac:dyDescent="0.25">
      <c r="A295" s="27" t="s">
        <v>1363</v>
      </c>
      <c r="B295" s="26" t="s">
        <v>945</v>
      </c>
      <c r="C295" s="17">
        <f t="shared" ca="1" si="29"/>
        <v>32</v>
      </c>
      <c r="D295" s="34">
        <v>10</v>
      </c>
      <c r="E295" s="35">
        <v>320</v>
      </c>
      <c r="F295" s="4"/>
      <c r="G295" s="4">
        <f ca="1">+SUMIF('JOURNAL STOCKS'!A$200:$J296,A295,'JOURNAL STOCKS'!I296:I488)</f>
        <v>0</v>
      </c>
      <c r="H295" s="4"/>
      <c r="I295" s="4">
        <f ca="1">+SUMIF('JOURNAL STOCKS'!$A$8:$J$200,A295,'JOURNAL STOCKS'!$J$8:$J$200)</f>
        <v>0</v>
      </c>
      <c r="J295" s="5"/>
      <c r="K295" s="5"/>
      <c r="L295" s="5"/>
      <c r="M295" s="5"/>
      <c r="N295" s="6"/>
      <c r="O295" s="15"/>
      <c r="P295" s="5"/>
      <c r="Q295" s="15"/>
    </row>
    <row r="296" spans="1:17" x14ac:dyDescent="0.25">
      <c r="A296" s="27" t="s">
        <v>1364</v>
      </c>
      <c r="B296" s="26" t="s">
        <v>945</v>
      </c>
      <c r="C296" s="17">
        <f t="shared" si="29"/>
        <v>0</v>
      </c>
      <c r="D296" s="34">
        <v>0</v>
      </c>
      <c r="E296" s="35">
        <v>0</v>
      </c>
      <c r="F296" s="4"/>
      <c r="G296" s="4">
        <f ca="1">+SUMIF('JOURNAL STOCKS'!A$200:$J297,A296,'JOURNAL STOCKS'!I297:I489)</f>
        <v>0</v>
      </c>
      <c r="H296" s="4"/>
      <c r="I296" s="4">
        <f ca="1">+SUMIF('JOURNAL STOCKS'!$A$8:$J$200,A296,'JOURNAL STOCKS'!$J$8:$J$200)</f>
        <v>0</v>
      </c>
      <c r="J296" s="5"/>
      <c r="K296" s="5"/>
      <c r="L296" s="5"/>
      <c r="M296" s="5"/>
      <c r="N296" s="6"/>
      <c r="O296" s="15"/>
      <c r="P296" s="5"/>
      <c r="Q296" s="15"/>
    </row>
    <row r="297" spans="1:17" x14ac:dyDescent="0.25">
      <c r="A297" s="27" t="s">
        <v>1365</v>
      </c>
      <c r="B297" s="26" t="s">
        <v>945</v>
      </c>
      <c r="C297" s="17">
        <f t="shared" ca="1" si="29"/>
        <v>1100</v>
      </c>
      <c r="D297" s="34">
        <v>1</v>
      </c>
      <c r="E297" s="35">
        <v>1100</v>
      </c>
      <c r="F297" s="4"/>
      <c r="G297" s="4">
        <f ca="1">+SUMIF('JOURNAL STOCKS'!A$200:$J298,A297,'JOURNAL STOCKS'!I298:I490)</f>
        <v>0</v>
      </c>
      <c r="H297" s="4"/>
      <c r="I297" s="4">
        <f ca="1">+SUMIF('JOURNAL STOCKS'!$A$8:$J$200,A297,'JOURNAL STOCKS'!$J$8:$J$200)</f>
        <v>0</v>
      </c>
      <c r="J297" s="5"/>
      <c r="K297" s="5"/>
      <c r="L297" s="5"/>
      <c r="M297" s="5"/>
      <c r="N297" s="6"/>
      <c r="O297" s="15"/>
      <c r="P297" s="5"/>
      <c r="Q297" s="15"/>
    </row>
    <row r="298" spans="1:17" x14ac:dyDescent="0.25">
      <c r="A298" s="27" t="s">
        <v>1366</v>
      </c>
      <c r="B298" s="26" t="s">
        <v>945</v>
      </c>
      <c r="C298" s="17">
        <f t="shared" si="29"/>
        <v>0</v>
      </c>
      <c r="D298" s="34">
        <v>0</v>
      </c>
      <c r="E298" s="35">
        <v>0</v>
      </c>
      <c r="F298" s="4"/>
      <c r="G298" s="4">
        <f ca="1">+SUMIF('JOURNAL STOCKS'!A$200:$J299,A298,'JOURNAL STOCKS'!I299:I491)</f>
        <v>0</v>
      </c>
      <c r="H298" s="4"/>
      <c r="I298" s="4">
        <f ca="1">+SUMIF('JOURNAL STOCKS'!$A$8:$J$200,A298,'JOURNAL STOCKS'!$J$8:$J$200)</f>
        <v>0</v>
      </c>
      <c r="J298" s="5"/>
      <c r="K298" s="5"/>
      <c r="L298" s="5"/>
      <c r="M298" s="5"/>
      <c r="N298" s="6"/>
      <c r="O298" s="15"/>
      <c r="P298" s="5"/>
      <c r="Q298" s="15"/>
    </row>
    <row r="299" spans="1:17" x14ac:dyDescent="0.25">
      <c r="A299" s="27" t="s">
        <v>1367</v>
      </c>
      <c r="B299" s="26" t="s">
        <v>945</v>
      </c>
      <c r="C299" s="17">
        <f t="shared" ca="1" si="29"/>
        <v>56.673000000000002</v>
      </c>
      <c r="D299" s="34">
        <v>1</v>
      </c>
      <c r="E299" s="35">
        <v>56.673000000000002</v>
      </c>
      <c r="F299" s="4"/>
      <c r="G299" s="4">
        <f ca="1">+SUMIF('JOURNAL STOCKS'!A$200:$J300,A299,'JOURNAL STOCKS'!I300:I492)</f>
        <v>0</v>
      </c>
      <c r="H299" s="4"/>
      <c r="I299" s="4">
        <f ca="1">+SUMIF('JOURNAL STOCKS'!$A$8:$J$200,A299,'JOURNAL STOCKS'!$J$8:$J$200)</f>
        <v>0</v>
      </c>
      <c r="J299" s="5"/>
      <c r="K299" s="5"/>
      <c r="L299" s="5"/>
      <c r="M299" s="5"/>
      <c r="N299" s="6"/>
      <c r="O299" s="15"/>
      <c r="P299" s="5"/>
      <c r="Q299" s="15"/>
    </row>
    <row r="300" spans="1:17" x14ac:dyDescent="0.25">
      <c r="A300" s="27" t="s">
        <v>1368</v>
      </c>
      <c r="B300" s="26" t="s">
        <v>945</v>
      </c>
      <c r="C300" s="17">
        <f t="shared" ca="1" si="29"/>
        <v>88.54</v>
      </c>
      <c r="D300" s="34">
        <v>2</v>
      </c>
      <c r="E300" s="35">
        <v>177.08</v>
      </c>
      <c r="F300" s="4"/>
      <c r="G300" s="4">
        <f ca="1">+SUMIF('JOURNAL STOCKS'!A$200:$J301,A300,'JOURNAL STOCKS'!I301:I493)</f>
        <v>0</v>
      </c>
      <c r="H300" s="4"/>
      <c r="I300" s="4">
        <f ca="1">+SUMIF('JOURNAL STOCKS'!$A$8:$J$200,A300,'JOURNAL STOCKS'!$J$8:$J$200)</f>
        <v>0</v>
      </c>
      <c r="J300" s="5"/>
      <c r="K300" s="5"/>
      <c r="L300" s="5"/>
      <c r="M300" s="5"/>
      <c r="N300" s="6"/>
      <c r="O300" s="15"/>
      <c r="P300" s="5"/>
      <c r="Q300" s="15"/>
    </row>
    <row r="301" spans="1:17" x14ac:dyDescent="0.25">
      <c r="A301" s="27" t="s">
        <v>1369</v>
      </c>
      <c r="B301" s="26" t="s">
        <v>945</v>
      </c>
      <c r="C301" s="17">
        <f t="shared" si="29"/>
        <v>0</v>
      </c>
      <c r="D301" s="34">
        <v>0</v>
      </c>
      <c r="E301" s="35">
        <v>0</v>
      </c>
      <c r="F301" s="4"/>
      <c r="G301" s="4">
        <f ca="1">+SUMIF('JOURNAL STOCKS'!A$200:$J302,A301,'JOURNAL STOCKS'!I302:I494)</f>
        <v>0</v>
      </c>
      <c r="H301" s="4"/>
      <c r="I301" s="4">
        <f ca="1">+SUMIF('JOURNAL STOCKS'!$A$8:$J$200,A301,'JOURNAL STOCKS'!$J$8:$J$200)</f>
        <v>0</v>
      </c>
      <c r="J301" s="5"/>
      <c r="K301" s="5"/>
      <c r="L301" s="5"/>
      <c r="M301" s="5"/>
      <c r="N301" s="6"/>
      <c r="O301" s="15"/>
      <c r="P301" s="5"/>
      <c r="Q301" s="15"/>
    </row>
    <row r="302" spans="1:17" x14ac:dyDescent="0.25">
      <c r="A302" s="27" t="s">
        <v>1370</v>
      </c>
      <c r="B302" s="26" t="s">
        <v>945</v>
      </c>
      <c r="C302" s="17">
        <f t="shared" ca="1" si="29"/>
        <v>74.38</v>
      </c>
      <c r="D302" s="34">
        <v>1</v>
      </c>
      <c r="E302" s="35">
        <v>74.38</v>
      </c>
      <c r="F302" s="4"/>
      <c r="G302" s="4">
        <f ca="1">+SUMIF('JOURNAL STOCKS'!A$200:$J303,A302,'JOURNAL STOCKS'!I303:I495)</f>
        <v>0</v>
      </c>
      <c r="H302" s="4"/>
      <c r="I302" s="4">
        <f ca="1">+SUMIF('JOURNAL STOCKS'!$A$8:$J$200,A302,'JOURNAL STOCKS'!$J$8:$J$200)</f>
        <v>0</v>
      </c>
      <c r="J302" s="5"/>
      <c r="K302" s="5"/>
      <c r="L302" s="5"/>
      <c r="M302" s="5"/>
      <c r="N302" s="6"/>
      <c r="O302" s="15"/>
      <c r="P302" s="5"/>
      <c r="Q302" s="15"/>
    </row>
    <row r="303" spans="1:17" x14ac:dyDescent="0.25">
      <c r="A303" s="27" t="s">
        <v>1371</v>
      </c>
      <c r="B303" s="26" t="s">
        <v>945</v>
      </c>
      <c r="C303" s="17">
        <f t="shared" si="29"/>
        <v>0</v>
      </c>
      <c r="D303" s="34">
        <v>0</v>
      </c>
      <c r="E303" s="35">
        <v>0</v>
      </c>
      <c r="F303" s="4"/>
      <c r="G303" s="4">
        <f ca="1">+SUMIF('JOURNAL STOCKS'!A$200:$J304,A303,'JOURNAL STOCKS'!I304:I496)</f>
        <v>0</v>
      </c>
      <c r="H303" s="4"/>
      <c r="I303" s="4">
        <f ca="1">+SUMIF('JOURNAL STOCKS'!$A$8:$J$200,A303,'JOURNAL STOCKS'!$J$8:$J$200)</f>
        <v>0</v>
      </c>
      <c r="J303" s="5"/>
      <c r="K303" s="5"/>
      <c r="L303" s="5"/>
      <c r="M303" s="5"/>
      <c r="N303" s="6"/>
      <c r="O303" s="15"/>
      <c r="P303" s="5"/>
      <c r="Q303" s="15"/>
    </row>
    <row r="304" spans="1:17" x14ac:dyDescent="0.25">
      <c r="A304" s="27" t="s">
        <v>1372</v>
      </c>
      <c r="B304" s="26" t="s">
        <v>945</v>
      </c>
      <c r="C304" s="17">
        <f t="shared" si="29"/>
        <v>0</v>
      </c>
      <c r="D304" s="34">
        <v>0</v>
      </c>
      <c r="E304" s="35">
        <v>0</v>
      </c>
      <c r="F304" s="4"/>
      <c r="G304" s="4">
        <f ca="1">+SUMIF('JOURNAL STOCKS'!A$200:$J305,A304,'JOURNAL STOCKS'!I305:I497)</f>
        <v>0</v>
      </c>
      <c r="H304" s="4"/>
      <c r="I304" s="4">
        <f ca="1">+SUMIF('JOURNAL STOCKS'!$A$8:$J$200,A304,'JOURNAL STOCKS'!$J$8:$J$200)</f>
        <v>0</v>
      </c>
      <c r="J304" s="5"/>
      <c r="K304" s="5"/>
      <c r="L304" s="5"/>
      <c r="M304" s="5"/>
      <c r="N304" s="6"/>
      <c r="O304" s="15"/>
      <c r="P304" s="5"/>
      <c r="Q304" s="15"/>
    </row>
    <row r="305" spans="1:17" x14ac:dyDescent="0.25">
      <c r="A305" s="27" t="s">
        <v>1373</v>
      </c>
      <c r="B305" s="26" t="s">
        <v>945</v>
      </c>
      <c r="C305" s="17">
        <f t="shared" ca="1" si="29"/>
        <v>100</v>
      </c>
      <c r="D305" s="34">
        <v>1</v>
      </c>
      <c r="E305" s="35">
        <v>100</v>
      </c>
      <c r="F305" s="4"/>
      <c r="G305" s="4">
        <f ca="1">+SUMIF('JOURNAL STOCKS'!A$200:$J306,A305,'JOURNAL STOCKS'!I306:I498)</f>
        <v>0</v>
      </c>
      <c r="H305" s="4"/>
      <c r="I305" s="4">
        <f ca="1">+SUMIF('JOURNAL STOCKS'!$A$8:$J$200,A305,'JOURNAL STOCKS'!$J$8:$J$200)</f>
        <v>0</v>
      </c>
      <c r="J305" s="5"/>
      <c r="K305" s="5"/>
      <c r="L305" s="5"/>
      <c r="M305" s="5"/>
      <c r="N305" s="6"/>
      <c r="O305" s="15"/>
      <c r="P305" s="5"/>
      <c r="Q305" s="15"/>
    </row>
    <row r="306" spans="1:17" x14ac:dyDescent="0.25">
      <c r="A306" s="27" t="s">
        <v>1374</v>
      </c>
      <c r="B306" s="26" t="s">
        <v>945</v>
      </c>
      <c r="C306" s="17">
        <f t="shared" ca="1" si="29"/>
        <v>234.17</v>
      </c>
      <c r="D306" s="34">
        <v>1</v>
      </c>
      <c r="E306" s="35">
        <v>234.17</v>
      </c>
      <c r="F306" s="4"/>
      <c r="G306" s="4">
        <f ca="1">+SUMIF('JOURNAL STOCKS'!A$200:$J307,A306,'JOURNAL STOCKS'!I307:I499)</f>
        <v>0</v>
      </c>
      <c r="H306" s="4"/>
      <c r="I306" s="4">
        <f ca="1">+SUMIF('JOURNAL STOCKS'!$A$8:$J$200,A306,'JOURNAL STOCKS'!$J$8:$J$200)</f>
        <v>0</v>
      </c>
      <c r="J306" s="5"/>
      <c r="K306" s="5"/>
      <c r="L306" s="5"/>
      <c r="M306" s="5"/>
      <c r="N306" s="6"/>
      <c r="O306" s="15"/>
      <c r="P306" s="5"/>
      <c r="Q306" s="15"/>
    </row>
    <row r="307" spans="1:17" x14ac:dyDescent="0.25">
      <c r="A307" s="27" t="s">
        <v>1375</v>
      </c>
      <c r="B307" s="26" t="s">
        <v>945</v>
      </c>
      <c r="C307" s="17">
        <f t="shared" si="29"/>
        <v>0</v>
      </c>
      <c r="D307" s="34">
        <v>0</v>
      </c>
      <c r="E307" s="35">
        <v>0</v>
      </c>
      <c r="F307" s="4"/>
      <c r="G307" s="4">
        <f ca="1">+SUMIF('JOURNAL STOCKS'!A$200:$J308,A307,'JOURNAL STOCKS'!I308:I500)</f>
        <v>0</v>
      </c>
      <c r="H307" s="4"/>
      <c r="I307" s="4">
        <f ca="1">+SUMIF('JOURNAL STOCKS'!$A$8:$J$200,A307,'JOURNAL STOCKS'!$J$8:$J$200)</f>
        <v>0</v>
      </c>
      <c r="J307" s="5"/>
      <c r="K307" s="5"/>
      <c r="L307" s="5"/>
      <c r="M307" s="5"/>
      <c r="N307" s="6"/>
      <c r="O307" s="15"/>
      <c r="P307" s="5"/>
      <c r="Q307" s="15"/>
    </row>
    <row r="308" spans="1:17" x14ac:dyDescent="0.25">
      <c r="A308" s="27" t="s">
        <v>1376</v>
      </c>
      <c r="B308" s="26" t="s">
        <v>945</v>
      </c>
      <c r="C308" s="17">
        <f t="shared" ca="1" si="29"/>
        <v>45.33</v>
      </c>
      <c r="D308" s="34">
        <v>1</v>
      </c>
      <c r="E308" s="35">
        <v>45.33</v>
      </c>
      <c r="F308" s="4"/>
      <c r="G308" s="4">
        <f ca="1">+SUMIF('JOURNAL STOCKS'!A$200:$J309,A308,'JOURNAL STOCKS'!I309:I501)</f>
        <v>0</v>
      </c>
      <c r="H308" s="4"/>
      <c r="I308" s="4">
        <f ca="1">+SUMIF('JOURNAL STOCKS'!$A$8:$J$200,A308,'JOURNAL STOCKS'!$J$8:$J$200)</f>
        <v>0</v>
      </c>
      <c r="J308" s="5"/>
      <c r="K308" s="5"/>
      <c r="L308" s="5"/>
      <c r="M308" s="5"/>
      <c r="N308" s="6"/>
      <c r="O308" s="15"/>
      <c r="P308" s="5"/>
      <c r="Q308" s="15"/>
    </row>
    <row r="309" spans="1:17" x14ac:dyDescent="0.25">
      <c r="A309" s="27" t="s">
        <v>1377</v>
      </c>
      <c r="B309" s="26" t="s">
        <v>945</v>
      </c>
      <c r="C309" s="17">
        <f t="shared" si="29"/>
        <v>0</v>
      </c>
      <c r="D309" s="34">
        <v>0</v>
      </c>
      <c r="E309" s="35">
        <v>0</v>
      </c>
      <c r="F309" s="4"/>
      <c r="G309" s="4">
        <f ca="1">+SUMIF('JOURNAL STOCKS'!A$200:$J310,A309,'JOURNAL STOCKS'!I310:I502)</f>
        <v>0</v>
      </c>
      <c r="H309" s="4"/>
      <c r="I309" s="4">
        <f ca="1">+SUMIF('JOURNAL STOCKS'!$A$8:$J$200,A309,'JOURNAL STOCKS'!$J$8:$J$200)</f>
        <v>0</v>
      </c>
      <c r="J309" s="5"/>
      <c r="K309" s="5"/>
      <c r="L309" s="5"/>
      <c r="M309" s="5"/>
      <c r="N309" s="6"/>
      <c r="O309" s="15"/>
      <c r="P309" s="5"/>
      <c r="Q309" s="15"/>
    </row>
    <row r="310" spans="1:17" x14ac:dyDescent="0.25">
      <c r="A310" s="27" t="s">
        <v>1378</v>
      </c>
      <c r="B310" s="26" t="s">
        <v>945</v>
      </c>
      <c r="C310" s="17">
        <f t="shared" ca="1" si="29"/>
        <v>13.58</v>
      </c>
      <c r="D310" s="34">
        <v>1</v>
      </c>
      <c r="E310" s="35">
        <v>13.58</v>
      </c>
      <c r="F310" s="4"/>
      <c r="G310" s="4">
        <f ca="1">+SUMIF('JOURNAL STOCKS'!A$200:$J311,A310,'JOURNAL STOCKS'!I311:I503)</f>
        <v>0</v>
      </c>
      <c r="H310" s="4"/>
      <c r="I310" s="4">
        <f ca="1">+SUMIF('JOURNAL STOCKS'!$A$8:$J$200,A310,'JOURNAL STOCKS'!$J$8:$J$200)</f>
        <v>0</v>
      </c>
      <c r="J310" s="5"/>
      <c r="K310" s="5"/>
      <c r="L310" s="5"/>
      <c r="M310" s="5"/>
      <c r="N310" s="6"/>
      <c r="O310" s="15"/>
      <c r="P310" s="5"/>
      <c r="Q310" s="15"/>
    </row>
    <row r="311" spans="1:17" x14ac:dyDescent="0.25">
      <c r="A311" s="27" t="s">
        <v>1379</v>
      </c>
      <c r="B311" s="26" t="s">
        <v>945</v>
      </c>
      <c r="C311" s="17">
        <f t="shared" si="29"/>
        <v>0</v>
      </c>
      <c r="D311" s="34">
        <v>0</v>
      </c>
      <c r="E311" s="35">
        <v>0</v>
      </c>
      <c r="F311" s="4"/>
      <c r="G311" s="4">
        <f ca="1">+SUMIF('JOURNAL STOCKS'!A$200:$J312,A311,'JOURNAL STOCKS'!I312:I504)</f>
        <v>0</v>
      </c>
      <c r="H311" s="4"/>
      <c r="I311" s="4">
        <f ca="1">+SUMIF('JOURNAL STOCKS'!$A$8:$J$200,A311,'JOURNAL STOCKS'!$J$8:$J$200)</f>
        <v>0</v>
      </c>
      <c r="J311" s="5"/>
      <c r="K311" s="5"/>
      <c r="L311" s="5"/>
      <c r="M311" s="5"/>
      <c r="N311" s="6"/>
      <c r="O311" s="15"/>
      <c r="P311" s="5"/>
      <c r="Q311" s="15"/>
    </row>
    <row r="312" spans="1:17" x14ac:dyDescent="0.25">
      <c r="A312" s="27" t="s">
        <v>1380</v>
      </c>
      <c r="B312" s="26" t="s">
        <v>945</v>
      </c>
      <c r="C312" s="17">
        <f t="shared" si="29"/>
        <v>0</v>
      </c>
      <c r="D312" s="34">
        <v>0</v>
      </c>
      <c r="E312" s="35">
        <v>0</v>
      </c>
      <c r="F312" s="4"/>
      <c r="G312" s="4">
        <f ca="1">+SUMIF('JOURNAL STOCKS'!A$200:$J313,A312,'JOURNAL STOCKS'!I313:I505)</f>
        <v>0</v>
      </c>
      <c r="H312" s="4"/>
      <c r="I312" s="4">
        <f ca="1">+SUMIF('JOURNAL STOCKS'!$A$8:$J$200,A312,'JOURNAL STOCKS'!$J$8:$J$200)</f>
        <v>0</v>
      </c>
      <c r="J312" s="5"/>
      <c r="K312" s="5"/>
      <c r="L312" s="5"/>
      <c r="M312" s="5"/>
      <c r="N312" s="6"/>
      <c r="O312" s="15"/>
      <c r="P312" s="5"/>
      <c r="Q312" s="15"/>
    </row>
    <row r="313" spans="1:17" x14ac:dyDescent="0.25">
      <c r="A313" s="27" t="s">
        <v>1381</v>
      </c>
      <c r="B313" s="26" t="s">
        <v>945</v>
      </c>
      <c r="C313" s="17">
        <f t="shared" si="29"/>
        <v>0</v>
      </c>
      <c r="D313" s="34">
        <v>0</v>
      </c>
      <c r="E313" s="35">
        <v>0</v>
      </c>
      <c r="F313" s="4"/>
      <c r="G313" s="4">
        <f ca="1">+SUMIF('JOURNAL STOCKS'!A$200:$J314,A313,'JOURNAL STOCKS'!I314:I506)</f>
        <v>0</v>
      </c>
      <c r="H313" s="4"/>
      <c r="I313" s="4">
        <f ca="1">+SUMIF('JOURNAL STOCKS'!$A$8:$J$200,A313,'JOURNAL STOCKS'!$J$8:$J$200)</f>
        <v>0</v>
      </c>
      <c r="J313" s="5"/>
      <c r="K313" s="5"/>
      <c r="L313" s="5"/>
      <c r="M313" s="5"/>
      <c r="N313" s="6"/>
      <c r="O313" s="15"/>
      <c r="P313" s="5"/>
      <c r="Q313" s="15"/>
    </row>
    <row r="314" spans="1:17" x14ac:dyDescent="0.25">
      <c r="A314" s="27" t="s">
        <v>1382</v>
      </c>
      <c r="B314" s="26" t="s">
        <v>945</v>
      </c>
      <c r="C314" s="17">
        <f t="shared" si="29"/>
        <v>0</v>
      </c>
      <c r="D314" s="34">
        <v>0</v>
      </c>
      <c r="E314" s="35">
        <v>0</v>
      </c>
      <c r="F314" s="4"/>
      <c r="G314" s="4">
        <f ca="1">+SUMIF('JOURNAL STOCKS'!A$200:$J315,A314,'JOURNAL STOCKS'!I315:I507)</f>
        <v>0</v>
      </c>
      <c r="H314" s="4"/>
      <c r="I314" s="4">
        <f ca="1">+SUMIF('JOURNAL STOCKS'!$A$8:$J$200,A314,'JOURNAL STOCKS'!$J$8:$J$200)</f>
        <v>0</v>
      </c>
      <c r="J314" s="5"/>
      <c r="K314" s="5"/>
      <c r="L314" s="5"/>
      <c r="M314" s="5"/>
      <c r="N314" s="6"/>
      <c r="O314" s="15"/>
      <c r="P314" s="5"/>
      <c r="Q314" s="15"/>
    </row>
    <row r="315" spans="1:17" x14ac:dyDescent="0.25">
      <c r="A315" s="27" t="s">
        <v>1383</v>
      </c>
      <c r="B315" s="26" t="s">
        <v>945</v>
      </c>
      <c r="C315" s="17">
        <f t="shared" si="29"/>
        <v>0</v>
      </c>
      <c r="D315" s="34">
        <v>0</v>
      </c>
      <c r="E315" s="35">
        <v>0</v>
      </c>
      <c r="F315" s="4"/>
      <c r="G315" s="4">
        <f ca="1">+SUMIF('JOURNAL STOCKS'!A$200:$J316,A315,'JOURNAL STOCKS'!I316:I508)</f>
        <v>0</v>
      </c>
      <c r="H315" s="4"/>
      <c r="I315" s="4">
        <f ca="1">+SUMIF('JOURNAL STOCKS'!$A$8:$J$200,A315,'JOURNAL STOCKS'!$J$8:$J$200)</f>
        <v>0</v>
      </c>
      <c r="J315" s="5"/>
      <c r="K315" s="5"/>
      <c r="L315" s="5"/>
      <c r="M315" s="5"/>
      <c r="N315" s="6"/>
      <c r="O315" s="15"/>
      <c r="P315" s="5"/>
      <c r="Q315" s="15"/>
    </row>
    <row r="316" spans="1:17" x14ac:dyDescent="0.25">
      <c r="A316" s="27" t="s">
        <v>1384</v>
      </c>
      <c r="B316" s="26" t="s">
        <v>945</v>
      </c>
      <c r="C316" s="17">
        <f t="shared" si="29"/>
        <v>0</v>
      </c>
      <c r="D316" s="34">
        <v>0</v>
      </c>
      <c r="E316" s="35">
        <v>0</v>
      </c>
      <c r="F316" s="4"/>
      <c r="G316" s="4">
        <f ca="1">+SUMIF('JOURNAL STOCKS'!A$200:$J317,A316,'JOURNAL STOCKS'!I317:I509)</f>
        <v>0</v>
      </c>
      <c r="H316" s="4"/>
      <c r="I316" s="4">
        <f ca="1">+SUMIF('JOURNAL STOCKS'!$A$8:$J$200,A316,'JOURNAL STOCKS'!$J$8:$J$200)</f>
        <v>0</v>
      </c>
      <c r="J316" s="5"/>
      <c r="K316" s="5"/>
      <c r="L316" s="5"/>
      <c r="M316" s="5"/>
      <c r="N316" s="6"/>
      <c r="O316" s="15"/>
      <c r="P316" s="5"/>
      <c r="Q316" s="15"/>
    </row>
    <row r="317" spans="1:17" x14ac:dyDescent="0.25">
      <c r="A317" s="27" t="s">
        <v>1385</v>
      </c>
      <c r="B317" s="26" t="s">
        <v>901</v>
      </c>
      <c r="C317" s="17">
        <f t="shared" ca="1" si="29"/>
        <v>19.2</v>
      </c>
      <c r="D317" s="34">
        <v>38</v>
      </c>
      <c r="E317" s="35">
        <v>729.6</v>
      </c>
      <c r="F317" s="4"/>
      <c r="G317" s="4">
        <f ca="1">+SUMIF('JOURNAL STOCKS'!A$200:$J318,A317,'JOURNAL STOCKS'!I318:I510)</f>
        <v>0</v>
      </c>
      <c r="H317" s="4"/>
      <c r="I317" s="4">
        <f ca="1">+SUMIF('JOURNAL STOCKS'!$A$8:$J$200,A317,'JOURNAL STOCKS'!$J$8:$J$200)</f>
        <v>0</v>
      </c>
      <c r="J317" s="5"/>
      <c r="K317" s="5"/>
      <c r="L317" s="5"/>
      <c r="M317" s="5"/>
      <c r="N317" s="6"/>
      <c r="O317" s="15"/>
      <c r="P317" s="5"/>
      <c r="Q317" s="15"/>
    </row>
    <row r="318" spans="1:17" x14ac:dyDescent="0.25">
      <c r="A318" s="27" t="s">
        <v>1386</v>
      </c>
      <c r="B318" s="26" t="s">
        <v>901</v>
      </c>
      <c r="C318" s="17">
        <f t="shared" ca="1" si="29"/>
        <v>50</v>
      </c>
      <c r="D318" s="34">
        <v>5</v>
      </c>
      <c r="E318" s="35">
        <v>250</v>
      </c>
      <c r="F318" s="4"/>
      <c r="G318" s="4">
        <f ca="1">+SUMIF('JOURNAL STOCKS'!A$200:$J319,A318,'JOURNAL STOCKS'!I319:I511)</f>
        <v>0</v>
      </c>
      <c r="H318" s="4"/>
      <c r="I318" s="4">
        <f ca="1">+SUMIF('JOURNAL STOCKS'!$A$8:$J$200,A318,'JOURNAL STOCKS'!$J$8:$J$200)</f>
        <v>0</v>
      </c>
      <c r="J318" s="5"/>
      <c r="K318" s="5"/>
      <c r="L318" s="5"/>
      <c r="M318" s="5"/>
      <c r="N318" s="6"/>
      <c r="O318" s="15"/>
      <c r="P318" s="5"/>
      <c r="Q318" s="15"/>
    </row>
    <row r="319" spans="1:17" x14ac:dyDescent="0.25">
      <c r="A319" s="27" t="s">
        <v>1387</v>
      </c>
      <c r="B319" s="26" t="s">
        <v>901</v>
      </c>
      <c r="C319" s="17">
        <f t="shared" ca="1" si="29"/>
        <v>37.5</v>
      </c>
      <c r="D319" s="34">
        <v>10</v>
      </c>
      <c r="E319" s="35">
        <v>375</v>
      </c>
      <c r="F319" s="4"/>
      <c r="G319" s="4">
        <f ca="1">+SUMIF('JOURNAL STOCKS'!A$200:$J320,A319,'JOURNAL STOCKS'!I320:I512)</f>
        <v>0</v>
      </c>
      <c r="H319" s="4"/>
      <c r="I319" s="4">
        <f ca="1">+SUMIF('JOURNAL STOCKS'!$A$8:$J$200,A319,'JOURNAL STOCKS'!$J$8:$J$200)</f>
        <v>0</v>
      </c>
      <c r="J319" s="5"/>
      <c r="K319" s="5"/>
      <c r="L319" s="5"/>
      <c r="M319" s="5"/>
      <c r="N319" s="6"/>
      <c r="O319" s="15"/>
      <c r="P319" s="5"/>
      <c r="Q319" s="15"/>
    </row>
    <row r="320" spans="1:17" x14ac:dyDescent="0.25">
      <c r="A320" s="27" t="s">
        <v>1388</v>
      </c>
      <c r="B320" s="26" t="s">
        <v>901</v>
      </c>
      <c r="C320" s="17">
        <f t="shared" ca="1" si="29"/>
        <v>8.33</v>
      </c>
      <c r="D320" s="34">
        <v>38</v>
      </c>
      <c r="E320" s="35">
        <v>316.54000000000002</v>
      </c>
      <c r="F320" s="4"/>
      <c r="G320" s="4">
        <f ca="1">+SUMIF('JOURNAL STOCKS'!A$200:$J321,A320,'JOURNAL STOCKS'!I321:I513)</f>
        <v>0</v>
      </c>
      <c r="H320" s="4"/>
      <c r="I320" s="4">
        <f ca="1">+SUMIF('JOURNAL STOCKS'!$A$8:$J$200,A320,'JOURNAL STOCKS'!$J$8:$J$200)</f>
        <v>0</v>
      </c>
      <c r="J320" s="5"/>
      <c r="K320" s="5"/>
      <c r="L320" s="5"/>
      <c r="M320" s="5"/>
      <c r="N320" s="6"/>
      <c r="O320" s="15"/>
      <c r="P320" s="5"/>
      <c r="Q320" s="15"/>
    </row>
    <row r="321" spans="1:17" x14ac:dyDescent="0.25">
      <c r="A321" s="27" t="s">
        <v>1389</v>
      </c>
      <c r="B321" s="26" t="s">
        <v>901</v>
      </c>
      <c r="C321" s="17">
        <f t="shared" si="29"/>
        <v>0</v>
      </c>
      <c r="D321" s="34">
        <v>0</v>
      </c>
      <c r="E321" s="35">
        <v>0</v>
      </c>
      <c r="F321" s="4"/>
      <c r="G321" s="4">
        <f ca="1">+SUMIF('JOURNAL STOCKS'!A$200:$J322,A321,'JOURNAL STOCKS'!I322:I514)</f>
        <v>0</v>
      </c>
      <c r="H321" s="4"/>
      <c r="I321" s="4">
        <f ca="1">+SUMIF('JOURNAL STOCKS'!$A$8:$J$200,A321,'JOURNAL STOCKS'!$J$8:$J$200)</f>
        <v>0</v>
      </c>
      <c r="J321" s="5"/>
      <c r="K321" s="5"/>
      <c r="L321" s="5"/>
      <c r="M321" s="5"/>
      <c r="N321" s="6"/>
      <c r="O321" s="15"/>
      <c r="P321" s="5"/>
      <c r="Q321" s="15"/>
    </row>
    <row r="322" spans="1:17" x14ac:dyDescent="0.25">
      <c r="A322" s="27" t="s">
        <v>1390</v>
      </c>
      <c r="B322" s="26" t="s">
        <v>901</v>
      </c>
      <c r="C322" s="17">
        <f t="shared" si="29"/>
        <v>0</v>
      </c>
      <c r="D322" s="34">
        <v>0</v>
      </c>
      <c r="E322" s="35">
        <v>0</v>
      </c>
      <c r="F322" s="4"/>
      <c r="G322" s="4">
        <f ca="1">+SUMIF('JOURNAL STOCKS'!A$200:$J323,A322,'JOURNAL STOCKS'!I323:I515)</f>
        <v>0</v>
      </c>
      <c r="H322" s="4"/>
      <c r="I322" s="4">
        <f ca="1">+SUMIF('JOURNAL STOCKS'!$A$8:$J$200,A322,'JOURNAL STOCKS'!$J$8:$J$200)</f>
        <v>0</v>
      </c>
      <c r="J322" s="5"/>
      <c r="K322" s="5"/>
      <c r="L322" s="5"/>
      <c r="M322" s="5"/>
      <c r="N322" s="6"/>
      <c r="O322" s="15"/>
      <c r="P322" s="5"/>
      <c r="Q322" s="15"/>
    </row>
    <row r="323" spans="1:17" x14ac:dyDescent="0.25">
      <c r="A323" s="27" t="s">
        <v>1391</v>
      </c>
      <c r="B323" s="26" t="s">
        <v>901</v>
      </c>
      <c r="C323" s="17">
        <f t="shared" ca="1" si="29"/>
        <v>50</v>
      </c>
      <c r="D323" s="34">
        <v>6</v>
      </c>
      <c r="E323" s="35">
        <v>300</v>
      </c>
      <c r="F323" s="4"/>
      <c r="G323" s="4">
        <f ca="1">+SUMIF('JOURNAL STOCKS'!A$200:$J324,A323,'JOURNAL STOCKS'!I324:I516)</f>
        <v>0</v>
      </c>
      <c r="H323" s="4"/>
      <c r="I323" s="4">
        <f ca="1">+SUMIF('JOURNAL STOCKS'!$A$8:$J$200,A323,'JOURNAL STOCKS'!$J$8:$J$200)</f>
        <v>0</v>
      </c>
      <c r="J323" s="5"/>
      <c r="K323" s="5"/>
      <c r="L323" s="5"/>
      <c r="M323" s="5"/>
      <c r="N323" s="6"/>
      <c r="O323" s="15"/>
      <c r="P323" s="5"/>
      <c r="Q323" s="15"/>
    </row>
    <row r="324" spans="1:17" x14ac:dyDescent="0.25">
      <c r="A324" s="27" t="s">
        <v>1392</v>
      </c>
      <c r="B324" s="26" t="s">
        <v>901</v>
      </c>
      <c r="C324" s="17">
        <f t="shared" si="29"/>
        <v>0</v>
      </c>
      <c r="D324" s="34">
        <v>0</v>
      </c>
      <c r="E324" s="35">
        <v>0</v>
      </c>
      <c r="F324" s="4"/>
      <c r="G324" s="4">
        <f ca="1">+SUMIF('JOURNAL STOCKS'!A$200:$J325,A324,'JOURNAL STOCKS'!I325:I517)</f>
        <v>0</v>
      </c>
      <c r="H324" s="4"/>
      <c r="I324" s="4">
        <f ca="1">+SUMIF('JOURNAL STOCKS'!$A$8:$J$200,A324,'JOURNAL STOCKS'!$J$8:$J$200)</f>
        <v>0</v>
      </c>
      <c r="J324" s="5"/>
      <c r="K324" s="5"/>
      <c r="L324" s="5"/>
      <c r="M324" s="5"/>
      <c r="N324" s="6"/>
      <c r="O324" s="15"/>
      <c r="P324" s="5"/>
      <c r="Q324" s="15"/>
    </row>
    <row r="325" spans="1:17" x14ac:dyDescent="0.25">
      <c r="A325" s="27" t="s">
        <v>1393</v>
      </c>
      <c r="B325" s="26" t="s">
        <v>901</v>
      </c>
      <c r="C325" s="17">
        <f t="shared" ca="1" si="29"/>
        <v>104.17</v>
      </c>
      <c r="D325" s="34">
        <v>1</v>
      </c>
      <c r="E325" s="35">
        <v>104.17</v>
      </c>
      <c r="F325" s="4"/>
      <c r="G325" s="4">
        <f ca="1">+SUMIF('JOURNAL STOCKS'!A$200:$J326,A325,'JOURNAL STOCKS'!I326:I518)</f>
        <v>0</v>
      </c>
      <c r="H325" s="4"/>
      <c r="I325" s="4">
        <f ca="1">+SUMIF('JOURNAL STOCKS'!$A$8:$J$200,A325,'JOURNAL STOCKS'!$J$8:$J$200)</f>
        <v>0</v>
      </c>
      <c r="J325" s="5"/>
      <c r="K325" s="5"/>
      <c r="L325" s="5"/>
      <c r="M325" s="5"/>
      <c r="N325" s="6"/>
      <c r="O325" s="15"/>
      <c r="P325" s="5"/>
      <c r="Q325" s="15"/>
    </row>
    <row r="326" spans="1:17" x14ac:dyDescent="0.25">
      <c r="A326" s="27" t="s">
        <v>1394</v>
      </c>
      <c r="B326" s="26" t="s">
        <v>901</v>
      </c>
      <c r="C326" s="17">
        <f t="shared" si="29"/>
        <v>0</v>
      </c>
      <c r="D326" s="34">
        <v>0</v>
      </c>
      <c r="E326" s="35">
        <v>0</v>
      </c>
      <c r="F326" s="4"/>
      <c r="G326" s="4">
        <f ca="1">+SUMIF('JOURNAL STOCKS'!A$200:$J327,A326,'JOURNAL STOCKS'!I327:I519)</f>
        <v>0</v>
      </c>
      <c r="H326" s="4"/>
      <c r="I326" s="4">
        <f ca="1">+SUMIF('JOURNAL STOCKS'!$A$8:$J$200,A326,'JOURNAL STOCKS'!$J$8:$J$200)</f>
        <v>0</v>
      </c>
      <c r="J326" s="5"/>
      <c r="K326" s="5"/>
      <c r="L326" s="5"/>
      <c r="M326" s="5"/>
      <c r="N326" s="6"/>
      <c r="O326" s="15"/>
      <c r="P326" s="5"/>
      <c r="Q326" s="15"/>
    </row>
    <row r="327" spans="1:17" x14ac:dyDescent="0.25">
      <c r="A327" s="27" t="s">
        <v>1395</v>
      </c>
      <c r="B327" s="26" t="s">
        <v>901</v>
      </c>
      <c r="C327" s="17">
        <f t="shared" ca="1" si="29"/>
        <v>10</v>
      </c>
      <c r="D327" s="34">
        <v>148</v>
      </c>
      <c r="E327" s="35">
        <v>1480</v>
      </c>
      <c r="F327" s="4"/>
      <c r="G327" s="4">
        <f ca="1">+SUMIF('JOURNAL STOCKS'!A$200:$J328,A327,'JOURNAL STOCKS'!I328:I520)</f>
        <v>0</v>
      </c>
      <c r="H327" s="4"/>
      <c r="I327" s="4">
        <f ca="1">+SUMIF('JOURNAL STOCKS'!$A$8:$J$200,A327,'JOURNAL STOCKS'!$J$8:$J$200)</f>
        <v>0</v>
      </c>
      <c r="J327" s="5"/>
      <c r="K327" s="5"/>
      <c r="L327" s="5"/>
      <c r="M327" s="5"/>
      <c r="N327" s="6"/>
      <c r="O327" s="15"/>
      <c r="P327" s="5"/>
      <c r="Q327" s="15"/>
    </row>
    <row r="328" spans="1:17" x14ac:dyDescent="0.25">
      <c r="A328" s="27" t="s">
        <v>1396</v>
      </c>
      <c r="B328" s="26" t="s">
        <v>901</v>
      </c>
      <c r="C328" s="17">
        <f t="shared" ca="1" si="29"/>
        <v>8.43</v>
      </c>
      <c r="D328" s="34">
        <v>100</v>
      </c>
      <c r="E328" s="35">
        <v>843</v>
      </c>
      <c r="F328" s="4"/>
      <c r="G328" s="4">
        <f ca="1">+SUMIF('JOURNAL STOCKS'!A$200:$J329,A328,'JOURNAL STOCKS'!I329:I521)</f>
        <v>0</v>
      </c>
      <c r="H328" s="4"/>
      <c r="I328" s="4">
        <f ca="1">+SUMIF('JOURNAL STOCKS'!$A$8:$J$200,A328,'JOURNAL STOCKS'!$J$8:$J$200)</f>
        <v>0</v>
      </c>
      <c r="J328" s="5"/>
      <c r="K328" s="5"/>
      <c r="L328" s="5"/>
      <c r="M328" s="5"/>
      <c r="N328" s="6"/>
      <c r="O328" s="15"/>
      <c r="P328" s="5"/>
      <c r="Q328" s="15"/>
    </row>
    <row r="329" spans="1:17" x14ac:dyDescent="0.25">
      <c r="A329" s="27" t="s">
        <v>1397</v>
      </c>
      <c r="B329" s="26" t="s">
        <v>901</v>
      </c>
      <c r="C329" s="17">
        <f t="shared" ca="1" si="29"/>
        <v>4.17</v>
      </c>
      <c r="D329" s="34">
        <v>50</v>
      </c>
      <c r="E329" s="35">
        <v>208.5</v>
      </c>
      <c r="F329" s="4"/>
      <c r="G329" s="4">
        <f ca="1">+SUMIF('JOURNAL STOCKS'!A$200:$J330,A329,'JOURNAL STOCKS'!I330:I522)</f>
        <v>0</v>
      </c>
      <c r="H329" s="4"/>
      <c r="I329" s="4">
        <f ca="1">+SUMIF('JOURNAL STOCKS'!$A$8:$J$200,A329,'JOURNAL STOCKS'!$J$8:$J$200)</f>
        <v>0</v>
      </c>
      <c r="J329" s="5"/>
      <c r="K329" s="5"/>
      <c r="L329" s="5"/>
      <c r="M329" s="5"/>
      <c r="N329" s="6"/>
      <c r="O329" s="15"/>
      <c r="P329" s="5"/>
      <c r="Q329" s="15"/>
    </row>
    <row r="330" spans="1:17" x14ac:dyDescent="0.25">
      <c r="A330" s="27" t="s">
        <v>1398</v>
      </c>
      <c r="B330" s="26" t="s">
        <v>901</v>
      </c>
      <c r="C330" s="17">
        <f t="shared" ref="C330:C393" ca="1" si="30">IF((D330+F330)&lt;=0,0,(E330+G330)/(D330+F330))</f>
        <v>60</v>
      </c>
      <c r="D330" s="34">
        <v>6</v>
      </c>
      <c r="E330" s="35">
        <v>360</v>
      </c>
      <c r="F330" s="4"/>
      <c r="G330" s="4">
        <f ca="1">+SUMIF('JOURNAL STOCKS'!A$200:$J331,A330,'JOURNAL STOCKS'!I331:I523)</f>
        <v>0</v>
      </c>
      <c r="H330" s="4"/>
      <c r="I330" s="4">
        <f ca="1">+SUMIF('JOURNAL STOCKS'!$A$8:$J$200,A330,'JOURNAL STOCKS'!$J$8:$J$200)</f>
        <v>0</v>
      </c>
      <c r="J330" s="5"/>
      <c r="K330" s="5"/>
      <c r="L330" s="5"/>
      <c r="M330" s="5"/>
      <c r="N330" s="6"/>
      <c r="O330" s="15"/>
      <c r="P330" s="5"/>
      <c r="Q330" s="15"/>
    </row>
    <row r="331" spans="1:17" x14ac:dyDescent="0.25">
      <c r="A331" s="27" t="s">
        <v>1399</v>
      </c>
      <c r="B331" s="26" t="s">
        <v>901</v>
      </c>
      <c r="C331" s="17">
        <f t="shared" ca="1" si="30"/>
        <v>0.45</v>
      </c>
      <c r="D331" s="34">
        <v>200</v>
      </c>
      <c r="E331" s="35">
        <v>90</v>
      </c>
      <c r="F331" s="4"/>
      <c r="G331" s="4">
        <f ca="1">+SUMIF('JOURNAL STOCKS'!A$200:$J332,A331,'JOURNAL STOCKS'!I332:I524)</f>
        <v>0</v>
      </c>
      <c r="H331" s="4"/>
      <c r="I331" s="4">
        <f ca="1">+SUMIF('JOURNAL STOCKS'!$A$8:$J$200,A331,'JOURNAL STOCKS'!$J$8:$J$200)</f>
        <v>0</v>
      </c>
      <c r="J331" s="5"/>
      <c r="K331" s="5"/>
      <c r="L331" s="5"/>
      <c r="M331" s="5"/>
      <c r="N331" s="6"/>
      <c r="O331" s="15"/>
      <c r="P331" s="5"/>
      <c r="Q331" s="15"/>
    </row>
    <row r="332" spans="1:17" x14ac:dyDescent="0.25">
      <c r="A332" s="27" t="s">
        <v>1400</v>
      </c>
      <c r="B332" s="26" t="s">
        <v>901</v>
      </c>
      <c r="C332" s="17">
        <f t="shared" si="30"/>
        <v>0</v>
      </c>
      <c r="D332" s="34">
        <v>0</v>
      </c>
      <c r="E332" s="35">
        <v>0</v>
      </c>
      <c r="F332" s="4"/>
      <c r="G332" s="4">
        <f ca="1">+SUMIF('JOURNAL STOCKS'!A$200:$J333,A332,'JOURNAL STOCKS'!I333:I525)</f>
        <v>0</v>
      </c>
      <c r="H332" s="4"/>
      <c r="I332" s="4">
        <f ca="1">+SUMIF('JOURNAL STOCKS'!$A$8:$J$200,A332,'JOURNAL STOCKS'!$J$8:$J$200)</f>
        <v>0</v>
      </c>
      <c r="J332" s="5"/>
      <c r="K332" s="5"/>
      <c r="L332" s="5"/>
      <c r="M332" s="5"/>
      <c r="N332" s="6"/>
      <c r="O332" s="15"/>
      <c r="P332" s="5"/>
      <c r="Q332" s="15"/>
    </row>
    <row r="333" spans="1:17" x14ac:dyDescent="0.25">
      <c r="A333" s="27" t="s">
        <v>1401</v>
      </c>
      <c r="B333" s="26" t="s">
        <v>901</v>
      </c>
      <c r="C333" s="17">
        <f t="shared" si="30"/>
        <v>0</v>
      </c>
      <c r="D333" s="34">
        <v>0</v>
      </c>
      <c r="E333" s="35">
        <v>0</v>
      </c>
      <c r="F333" s="4"/>
      <c r="G333" s="4">
        <f ca="1">+SUMIF('JOURNAL STOCKS'!A$200:$J334,A333,'JOURNAL STOCKS'!I334:I526)</f>
        <v>0</v>
      </c>
      <c r="H333" s="4"/>
      <c r="I333" s="4">
        <f ca="1">+SUMIF('JOURNAL STOCKS'!$A$8:$J$200,A333,'JOURNAL STOCKS'!$J$8:$J$200)</f>
        <v>0</v>
      </c>
      <c r="J333" s="5"/>
      <c r="K333" s="5"/>
      <c r="L333" s="5"/>
      <c r="M333" s="5"/>
      <c r="N333" s="6"/>
      <c r="O333" s="15"/>
      <c r="P333" s="5"/>
      <c r="Q333" s="15"/>
    </row>
    <row r="334" spans="1:17" x14ac:dyDescent="0.25">
      <c r="A334" s="27" t="s">
        <v>1402</v>
      </c>
      <c r="B334" s="26" t="s">
        <v>901</v>
      </c>
      <c r="C334" s="17">
        <f t="shared" si="30"/>
        <v>0</v>
      </c>
      <c r="D334" s="34">
        <v>0</v>
      </c>
      <c r="E334" s="35">
        <v>0</v>
      </c>
      <c r="F334" s="4"/>
      <c r="G334" s="4">
        <f ca="1">+SUMIF('JOURNAL STOCKS'!A$200:$J335,A334,'JOURNAL STOCKS'!I335:I527)</f>
        <v>0</v>
      </c>
      <c r="H334" s="4"/>
      <c r="I334" s="4">
        <f ca="1">+SUMIF('JOURNAL STOCKS'!$A$8:$J$200,A334,'JOURNAL STOCKS'!$J$8:$J$200)</f>
        <v>0</v>
      </c>
      <c r="J334" s="5"/>
      <c r="K334" s="5"/>
      <c r="L334" s="5"/>
      <c r="M334" s="5"/>
      <c r="N334" s="6"/>
      <c r="O334" s="15"/>
      <c r="P334" s="5"/>
      <c r="Q334" s="15"/>
    </row>
    <row r="335" spans="1:17" x14ac:dyDescent="0.25">
      <c r="A335" s="27" t="s">
        <v>1403</v>
      </c>
      <c r="B335" s="26" t="s">
        <v>901</v>
      </c>
      <c r="C335" s="17">
        <f t="shared" ca="1" si="30"/>
        <v>33.33</v>
      </c>
      <c r="D335" s="34">
        <v>15</v>
      </c>
      <c r="E335" s="35">
        <v>499.95</v>
      </c>
      <c r="F335" s="4"/>
      <c r="G335" s="4">
        <f ca="1">+SUMIF('JOURNAL STOCKS'!A$200:$J336,A335,'JOURNAL STOCKS'!I336:I528)</f>
        <v>0</v>
      </c>
      <c r="H335" s="4"/>
      <c r="I335" s="4">
        <f ca="1">+SUMIF('JOURNAL STOCKS'!$A$8:$J$200,A335,'JOURNAL STOCKS'!$J$8:$J$200)</f>
        <v>0</v>
      </c>
      <c r="J335" s="5"/>
      <c r="K335" s="5"/>
      <c r="L335" s="5"/>
      <c r="M335" s="5"/>
      <c r="N335" s="6"/>
      <c r="O335" s="15"/>
      <c r="P335" s="5"/>
      <c r="Q335" s="15"/>
    </row>
    <row r="336" spans="1:17" x14ac:dyDescent="0.25">
      <c r="A336" s="27" t="s">
        <v>1404</v>
      </c>
      <c r="B336" s="26" t="s">
        <v>901</v>
      </c>
      <c r="C336" s="17">
        <f t="shared" ca="1" si="30"/>
        <v>20.83</v>
      </c>
      <c r="D336" s="34">
        <v>1</v>
      </c>
      <c r="E336" s="35">
        <v>20.83</v>
      </c>
      <c r="F336" s="4"/>
      <c r="G336" s="4">
        <f ca="1">+SUMIF('JOURNAL STOCKS'!A$200:$J337,A336,'JOURNAL STOCKS'!I337:I529)</f>
        <v>0</v>
      </c>
      <c r="H336" s="4"/>
      <c r="I336" s="4">
        <f ca="1">+SUMIF('JOURNAL STOCKS'!$A$8:$J$200,A336,'JOURNAL STOCKS'!$J$8:$J$200)</f>
        <v>0</v>
      </c>
      <c r="J336" s="5"/>
      <c r="K336" s="5"/>
      <c r="L336" s="5"/>
      <c r="M336" s="5"/>
      <c r="N336" s="6"/>
      <c r="O336" s="15"/>
      <c r="P336" s="5"/>
      <c r="Q336" s="15"/>
    </row>
    <row r="337" spans="1:17" x14ac:dyDescent="0.25">
      <c r="A337" s="27" t="s">
        <v>1405</v>
      </c>
      <c r="B337" s="26" t="s">
        <v>901</v>
      </c>
      <c r="C337" s="17">
        <f t="shared" ca="1" si="30"/>
        <v>13.75</v>
      </c>
      <c r="D337" s="34">
        <v>12</v>
      </c>
      <c r="E337" s="35">
        <v>165</v>
      </c>
      <c r="F337" s="4"/>
      <c r="G337" s="4">
        <f ca="1">+SUMIF('JOURNAL STOCKS'!A$200:$J338,A337,'JOURNAL STOCKS'!I338:I530)</f>
        <v>0</v>
      </c>
      <c r="H337" s="4"/>
      <c r="I337" s="4">
        <f ca="1">+SUMIF('JOURNAL STOCKS'!$A$8:$J$200,A337,'JOURNAL STOCKS'!$J$8:$J$200)</f>
        <v>0</v>
      </c>
      <c r="J337" s="5"/>
      <c r="K337" s="5"/>
      <c r="L337" s="5"/>
      <c r="M337" s="5"/>
      <c r="N337" s="6"/>
      <c r="O337" s="15"/>
      <c r="P337" s="5"/>
      <c r="Q337" s="15"/>
    </row>
    <row r="338" spans="1:17" x14ac:dyDescent="0.25">
      <c r="A338" s="27" t="s">
        <v>1406</v>
      </c>
      <c r="B338" s="26" t="s">
        <v>901</v>
      </c>
      <c r="C338" s="17">
        <f t="shared" ca="1" si="30"/>
        <v>17.5</v>
      </c>
      <c r="D338" s="34">
        <v>20</v>
      </c>
      <c r="E338" s="35">
        <v>350</v>
      </c>
      <c r="F338" s="4"/>
      <c r="G338" s="4">
        <f ca="1">+SUMIF('JOURNAL STOCKS'!A$200:$J339,A338,'JOURNAL STOCKS'!I339:I531)</f>
        <v>0</v>
      </c>
      <c r="H338" s="4"/>
      <c r="I338" s="4">
        <f ca="1">+SUMIF('JOURNAL STOCKS'!$A$8:$J$200,A338,'JOURNAL STOCKS'!$J$8:$J$200)</f>
        <v>0</v>
      </c>
      <c r="J338" s="5"/>
      <c r="K338" s="5"/>
      <c r="L338" s="5"/>
      <c r="M338" s="5"/>
      <c r="N338" s="6"/>
      <c r="O338" s="15"/>
      <c r="P338" s="5"/>
      <c r="Q338" s="15"/>
    </row>
    <row r="339" spans="1:17" x14ac:dyDescent="0.25">
      <c r="A339" s="27" t="s">
        <v>1407</v>
      </c>
      <c r="B339" s="26" t="s">
        <v>901</v>
      </c>
      <c r="C339" s="17">
        <f t="shared" si="30"/>
        <v>0</v>
      </c>
      <c r="D339" s="34">
        <v>0</v>
      </c>
      <c r="E339" s="35">
        <v>0</v>
      </c>
      <c r="F339" s="4"/>
      <c r="G339" s="4">
        <f ca="1">+SUMIF('JOURNAL STOCKS'!A$200:$J340,A339,'JOURNAL STOCKS'!I340:I532)</f>
        <v>0</v>
      </c>
      <c r="H339" s="4"/>
      <c r="I339" s="4">
        <f ca="1">+SUMIF('JOURNAL STOCKS'!$A$8:$J$200,A339,'JOURNAL STOCKS'!$J$8:$J$200)</f>
        <v>0</v>
      </c>
      <c r="J339" s="5"/>
      <c r="K339" s="5"/>
      <c r="L339" s="5"/>
      <c r="M339" s="5"/>
      <c r="N339" s="6"/>
      <c r="O339" s="15"/>
      <c r="P339" s="5"/>
      <c r="Q339" s="15"/>
    </row>
    <row r="340" spans="1:17" x14ac:dyDescent="0.25">
      <c r="A340" s="27" t="s">
        <v>1408</v>
      </c>
      <c r="B340" s="26" t="s">
        <v>901</v>
      </c>
      <c r="C340" s="17">
        <f t="shared" ca="1" si="30"/>
        <v>145</v>
      </c>
      <c r="D340" s="34">
        <v>8</v>
      </c>
      <c r="E340" s="35">
        <v>1160</v>
      </c>
      <c r="F340" s="4"/>
      <c r="G340" s="4">
        <f ca="1">+SUMIF('JOURNAL STOCKS'!A$200:$J341,A340,'JOURNAL STOCKS'!I341:I533)</f>
        <v>0</v>
      </c>
      <c r="H340" s="4"/>
      <c r="I340" s="4">
        <f ca="1">+SUMIF('JOURNAL STOCKS'!$A$8:$J$200,A340,'JOURNAL STOCKS'!$J$8:$J$200)</f>
        <v>0</v>
      </c>
      <c r="J340" s="5"/>
      <c r="K340" s="5"/>
      <c r="L340" s="5"/>
      <c r="M340" s="5"/>
      <c r="N340" s="6"/>
      <c r="O340" s="15"/>
      <c r="P340" s="5"/>
      <c r="Q340" s="15"/>
    </row>
    <row r="341" spans="1:17" x14ac:dyDescent="0.25">
      <c r="A341" s="27" t="s">
        <v>1409</v>
      </c>
      <c r="B341" s="26" t="s">
        <v>901</v>
      </c>
      <c r="C341" s="17">
        <f t="shared" ca="1" si="30"/>
        <v>33.75</v>
      </c>
      <c r="D341" s="34">
        <v>10</v>
      </c>
      <c r="E341" s="35">
        <v>337.5</v>
      </c>
      <c r="F341" s="4"/>
      <c r="G341" s="4">
        <f ca="1">+SUMIF('JOURNAL STOCKS'!A$200:$J342,A341,'JOURNAL STOCKS'!I342:I534)</f>
        <v>0</v>
      </c>
      <c r="H341" s="4"/>
      <c r="I341" s="4">
        <f ca="1">+SUMIF('JOURNAL STOCKS'!$A$8:$J$200,A341,'JOURNAL STOCKS'!$J$8:$J$200)</f>
        <v>0</v>
      </c>
      <c r="J341" s="5"/>
      <c r="K341" s="5"/>
      <c r="L341" s="5"/>
      <c r="M341" s="5"/>
      <c r="N341" s="6"/>
      <c r="O341" s="15"/>
      <c r="P341" s="5"/>
      <c r="Q341" s="15"/>
    </row>
    <row r="342" spans="1:17" x14ac:dyDescent="0.25">
      <c r="A342" s="27" t="s">
        <v>1410</v>
      </c>
      <c r="B342" s="26" t="s">
        <v>901</v>
      </c>
      <c r="C342" s="17">
        <f t="shared" ca="1" si="30"/>
        <v>35</v>
      </c>
      <c r="D342" s="34">
        <v>2</v>
      </c>
      <c r="E342" s="35">
        <v>70</v>
      </c>
      <c r="F342" s="4"/>
      <c r="G342" s="4">
        <f ca="1">+SUMIF('JOURNAL STOCKS'!A$200:$J343,A342,'JOURNAL STOCKS'!I343:I535)</f>
        <v>0</v>
      </c>
      <c r="H342" s="4"/>
      <c r="I342" s="4">
        <f ca="1">+SUMIF('JOURNAL STOCKS'!$A$8:$J$200,A342,'JOURNAL STOCKS'!$J$8:$J$200)</f>
        <v>0</v>
      </c>
      <c r="J342" s="5"/>
      <c r="K342" s="5"/>
      <c r="L342" s="5"/>
      <c r="M342" s="5"/>
      <c r="N342" s="6"/>
      <c r="O342" s="15"/>
      <c r="P342" s="5"/>
      <c r="Q342" s="15"/>
    </row>
    <row r="343" spans="1:17" x14ac:dyDescent="0.25">
      <c r="A343" s="27" t="s">
        <v>1411</v>
      </c>
      <c r="B343" s="26" t="s">
        <v>901</v>
      </c>
      <c r="C343" s="17">
        <f t="shared" si="30"/>
        <v>0</v>
      </c>
      <c r="D343" s="34">
        <v>0</v>
      </c>
      <c r="E343" s="35">
        <v>0</v>
      </c>
      <c r="F343" s="4"/>
      <c r="G343" s="4">
        <f ca="1">+SUMIF('JOURNAL STOCKS'!A$200:$J344,A343,'JOURNAL STOCKS'!I344:I536)</f>
        <v>0</v>
      </c>
      <c r="H343" s="4"/>
      <c r="I343" s="4">
        <f ca="1">+SUMIF('JOURNAL STOCKS'!$A$8:$J$200,A343,'JOURNAL STOCKS'!$J$8:$J$200)</f>
        <v>0</v>
      </c>
      <c r="J343" s="5"/>
      <c r="K343" s="5"/>
      <c r="L343" s="5"/>
      <c r="M343" s="5"/>
      <c r="N343" s="6"/>
      <c r="O343" s="15"/>
      <c r="P343" s="5"/>
      <c r="Q343" s="15"/>
    </row>
    <row r="344" spans="1:17" x14ac:dyDescent="0.25">
      <c r="A344" s="27" t="s">
        <v>1412</v>
      </c>
      <c r="B344" s="26" t="s">
        <v>901</v>
      </c>
      <c r="C344" s="17">
        <f t="shared" ca="1" si="30"/>
        <v>404.17</v>
      </c>
      <c r="D344" s="34">
        <v>2</v>
      </c>
      <c r="E344" s="35">
        <v>808.34</v>
      </c>
      <c r="F344" s="4"/>
      <c r="G344" s="4">
        <f ca="1">+SUMIF('JOURNAL STOCKS'!A$200:$J345,A344,'JOURNAL STOCKS'!I345:I537)</f>
        <v>0</v>
      </c>
      <c r="H344" s="4"/>
      <c r="I344" s="4">
        <f ca="1">+SUMIF('JOURNAL STOCKS'!$A$8:$J$200,A344,'JOURNAL STOCKS'!$J$8:$J$200)</f>
        <v>0</v>
      </c>
      <c r="J344" s="5"/>
      <c r="K344" s="5"/>
      <c r="L344" s="5"/>
      <c r="M344" s="5"/>
      <c r="N344" s="6"/>
      <c r="O344" s="15"/>
      <c r="P344" s="5"/>
      <c r="Q344" s="15"/>
    </row>
    <row r="345" spans="1:17" x14ac:dyDescent="0.25">
      <c r="A345" s="27" t="s">
        <v>1413</v>
      </c>
      <c r="B345" s="26" t="s">
        <v>901</v>
      </c>
      <c r="C345" s="17">
        <f t="shared" ca="1" si="30"/>
        <v>166.67</v>
      </c>
      <c r="D345" s="34">
        <v>9</v>
      </c>
      <c r="E345" s="35">
        <v>1500.03</v>
      </c>
      <c r="F345" s="4"/>
      <c r="G345" s="4">
        <f ca="1">+SUMIF('JOURNAL STOCKS'!A$200:$J346,A345,'JOURNAL STOCKS'!I346:I538)</f>
        <v>0</v>
      </c>
      <c r="H345" s="4"/>
      <c r="I345" s="4">
        <f ca="1">+SUMIF('JOURNAL STOCKS'!$A$8:$J$200,A345,'JOURNAL STOCKS'!$J$8:$J$200)</f>
        <v>0</v>
      </c>
      <c r="J345" s="5"/>
      <c r="K345" s="5"/>
      <c r="L345" s="5"/>
      <c r="M345" s="5"/>
      <c r="N345" s="6"/>
      <c r="O345" s="15"/>
      <c r="P345" s="5"/>
      <c r="Q345" s="15"/>
    </row>
    <row r="346" spans="1:17" x14ac:dyDescent="0.25">
      <c r="A346" s="27" t="s">
        <v>1414</v>
      </c>
      <c r="B346" s="26" t="s">
        <v>901</v>
      </c>
      <c r="C346" s="17">
        <f t="shared" ca="1" si="30"/>
        <v>43.33</v>
      </c>
      <c r="D346" s="34">
        <v>17</v>
      </c>
      <c r="E346" s="35">
        <v>736.61</v>
      </c>
      <c r="F346" s="4"/>
      <c r="G346" s="4">
        <f ca="1">+SUMIF('JOURNAL STOCKS'!A$200:$J347,A346,'JOURNAL STOCKS'!I347:I539)</f>
        <v>0</v>
      </c>
      <c r="H346" s="4"/>
      <c r="I346" s="4">
        <f ca="1">+SUMIF('JOURNAL STOCKS'!$A$8:$J$200,A346,'JOURNAL STOCKS'!$J$8:$J$200)</f>
        <v>0</v>
      </c>
      <c r="J346" s="5"/>
      <c r="K346" s="5"/>
      <c r="L346" s="5"/>
      <c r="M346" s="5"/>
      <c r="N346" s="6"/>
      <c r="O346" s="15"/>
      <c r="P346" s="5"/>
      <c r="Q346" s="15"/>
    </row>
    <row r="347" spans="1:17" x14ac:dyDescent="0.25">
      <c r="A347" s="27" t="s">
        <v>1415</v>
      </c>
      <c r="B347" s="26" t="s">
        <v>901</v>
      </c>
      <c r="C347" s="17">
        <f t="shared" si="30"/>
        <v>0</v>
      </c>
      <c r="D347" s="34">
        <v>0</v>
      </c>
      <c r="E347" s="35">
        <v>0</v>
      </c>
      <c r="F347" s="4"/>
      <c r="G347" s="4">
        <f ca="1">+SUMIF('JOURNAL STOCKS'!A$200:$J348,A347,'JOURNAL STOCKS'!I348:I540)</f>
        <v>0</v>
      </c>
      <c r="H347" s="4"/>
      <c r="I347" s="4">
        <f ca="1">+SUMIF('JOURNAL STOCKS'!$A$8:$J$200,A347,'JOURNAL STOCKS'!$J$8:$J$200)</f>
        <v>0</v>
      </c>
      <c r="J347" s="5"/>
      <c r="K347" s="5"/>
      <c r="L347" s="5"/>
      <c r="M347" s="5"/>
      <c r="N347" s="6"/>
      <c r="O347" s="15"/>
      <c r="P347" s="5"/>
      <c r="Q347" s="15"/>
    </row>
    <row r="348" spans="1:17" x14ac:dyDescent="0.25">
      <c r="A348" s="27" t="s">
        <v>1416</v>
      </c>
      <c r="B348" s="26" t="s">
        <v>901</v>
      </c>
      <c r="C348" s="17">
        <f t="shared" ca="1" si="30"/>
        <v>5</v>
      </c>
      <c r="D348" s="34">
        <v>200</v>
      </c>
      <c r="E348" s="35">
        <v>1000</v>
      </c>
      <c r="F348" s="4"/>
      <c r="G348" s="4">
        <f ca="1">+SUMIF('JOURNAL STOCKS'!A$200:$J349,A348,'JOURNAL STOCKS'!I349:I541)</f>
        <v>0</v>
      </c>
      <c r="H348" s="4"/>
      <c r="I348" s="4">
        <f ca="1">+SUMIF('JOURNAL STOCKS'!$A$8:$J$200,A348,'JOURNAL STOCKS'!$J$8:$J$200)</f>
        <v>0</v>
      </c>
      <c r="J348" s="5"/>
      <c r="K348" s="5"/>
      <c r="L348" s="5"/>
      <c r="M348" s="5"/>
      <c r="N348" s="6"/>
      <c r="O348" s="15"/>
      <c r="P348" s="5"/>
      <c r="Q348" s="15"/>
    </row>
    <row r="349" spans="1:17" x14ac:dyDescent="0.25">
      <c r="A349" s="27" t="s">
        <v>1417</v>
      </c>
      <c r="B349" s="26" t="s">
        <v>901</v>
      </c>
      <c r="C349" s="17">
        <f t="shared" ca="1" si="30"/>
        <v>15</v>
      </c>
      <c r="D349" s="34">
        <v>1</v>
      </c>
      <c r="E349" s="35">
        <v>15</v>
      </c>
      <c r="F349" s="4"/>
      <c r="G349" s="4">
        <f ca="1">+SUMIF('JOURNAL STOCKS'!A$200:$J350,A349,'JOURNAL STOCKS'!I350:I542)</f>
        <v>0</v>
      </c>
      <c r="H349" s="4"/>
      <c r="I349" s="4">
        <f ca="1">+SUMIF('JOURNAL STOCKS'!$A$8:$J$200,A349,'JOURNAL STOCKS'!$J$8:$J$200)</f>
        <v>0</v>
      </c>
      <c r="J349" s="5"/>
      <c r="K349" s="5"/>
      <c r="L349" s="5"/>
      <c r="M349" s="5"/>
      <c r="N349" s="6"/>
      <c r="O349" s="15"/>
      <c r="P349" s="5"/>
      <c r="Q349" s="15"/>
    </row>
    <row r="350" spans="1:17" x14ac:dyDescent="0.25">
      <c r="A350" s="27" t="s">
        <v>1418</v>
      </c>
      <c r="B350" s="26" t="s">
        <v>901</v>
      </c>
      <c r="C350" s="17">
        <f ca="1">IF((D350+F350)&lt;=0,0,(E350+G350)/(D350+F350))</f>
        <v>15</v>
      </c>
      <c r="D350" s="34">
        <v>1</v>
      </c>
      <c r="E350" s="35">
        <v>15</v>
      </c>
      <c r="F350" s="4"/>
      <c r="G350" s="4">
        <f ca="1">+SUMIF('JOURNAL STOCKS'!A$200:$J351,A350,'JOURNAL STOCKS'!I351:I543)</f>
        <v>0</v>
      </c>
      <c r="H350" s="4"/>
      <c r="I350" s="4">
        <f ca="1">+SUMIF('JOURNAL STOCKS'!$A$8:$J$200,A350,'JOURNAL STOCKS'!$J$8:$J$200)</f>
        <v>0</v>
      </c>
      <c r="J350" s="5"/>
      <c r="K350" s="5"/>
      <c r="L350" s="5"/>
      <c r="M350" s="5"/>
      <c r="N350" s="6"/>
      <c r="O350" s="15"/>
      <c r="P350" s="5"/>
      <c r="Q350" s="15"/>
    </row>
    <row r="351" spans="1:17" x14ac:dyDescent="0.25">
      <c r="A351" s="27" t="s">
        <v>1419</v>
      </c>
      <c r="B351" s="26" t="s">
        <v>901</v>
      </c>
      <c r="C351" s="17">
        <f t="shared" si="30"/>
        <v>0</v>
      </c>
      <c r="D351" s="34">
        <v>0</v>
      </c>
      <c r="E351" s="35">
        <v>0</v>
      </c>
      <c r="F351" s="4"/>
      <c r="G351" s="4">
        <f ca="1">+SUMIF('JOURNAL STOCKS'!A$200:$J352,A351,'JOURNAL STOCKS'!I352:I544)</f>
        <v>0</v>
      </c>
      <c r="H351" s="4"/>
      <c r="I351" s="4">
        <f ca="1">+SUMIF('JOURNAL STOCKS'!$A$8:$J$200,A351,'JOURNAL STOCKS'!$J$8:$J$200)</f>
        <v>0</v>
      </c>
      <c r="J351" s="5"/>
      <c r="K351" s="5"/>
      <c r="L351" s="5"/>
      <c r="M351" s="5"/>
      <c r="N351" s="6"/>
      <c r="O351" s="15"/>
      <c r="P351" s="5"/>
      <c r="Q351" s="15"/>
    </row>
    <row r="352" spans="1:17" x14ac:dyDescent="0.25">
      <c r="A352" s="27" t="s">
        <v>1420</v>
      </c>
      <c r="B352" s="26" t="s">
        <v>901</v>
      </c>
      <c r="C352" s="17">
        <f t="shared" si="30"/>
        <v>0</v>
      </c>
      <c r="D352" s="34">
        <v>0</v>
      </c>
      <c r="E352" s="35">
        <v>0</v>
      </c>
      <c r="F352" s="4"/>
      <c r="G352" s="4">
        <f ca="1">+SUMIF('JOURNAL STOCKS'!A$200:$J353,A352,'JOURNAL STOCKS'!I353:I545)</f>
        <v>0</v>
      </c>
      <c r="H352" s="4"/>
      <c r="I352" s="4">
        <f ca="1">+SUMIF('JOURNAL STOCKS'!$A$8:$J$200,A352,'JOURNAL STOCKS'!$J$8:$J$200)</f>
        <v>0</v>
      </c>
      <c r="J352" s="5"/>
      <c r="K352" s="5"/>
      <c r="L352" s="5"/>
      <c r="M352" s="5"/>
      <c r="N352" s="6"/>
      <c r="O352" s="15"/>
      <c r="P352" s="5"/>
      <c r="Q352" s="15"/>
    </row>
    <row r="353" spans="1:17" x14ac:dyDescent="0.25">
      <c r="A353" s="27" t="s">
        <v>1421</v>
      </c>
      <c r="B353" s="26" t="s">
        <v>901</v>
      </c>
      <c r="C353" s="17">
        <f t="shared" ca="1" si="30"/>
        <v>80</v>
      </c>
      <c r="D353" s="34">
        <v>6</v>
      </c>
      <c r="E353" s="35">
        <v>480</v>
      </c>
      <c r="F353" s="4"/>
      <c r="G353" s="4">
        <f ca="1">+SUMIF('JOURNAL STOCKS'!A$200:$J354,A353,'JOURNAL STOCKS'!I354:I546)</f>
        <v>0</v>
      </c>
      <c r="H353" s="4"/>
      <c r="I353" s="4">
        <f ca="1">+SUMIF('JOURNAL STOCKS'!$A$8:$J$200,A353,'JOURNAL STOCKS'!$J$8:$J$200)</f>
        <v>0</v>
      </c>
      <c r="J353" s="5"/>
      <c r="K353" s="5"/>
      <c r="L353" s="5"/>
      <c r="M353" s="5"/>
      <c r="N353" s="6"/>
      <c r="O353" s="15"/>
      <c r="P353" s="5"/>
      <c r="Q353" s="15"/>
    </row>
    <row r="354" spans="1:17" x14ac:dyDescent="0.25">
      <c r="A354" s="27" t="s">
        <v>1422</v>
      </c>
      <c r="B354" s="26" t="s">
        <v>901</v>
      </c>
      <c r="C354" s="17">
        <f t="shared" ca="1" si="30"/>
        <v>135</v>
      </c>
      <c r="D354" s="34">
        <v>11</v>
      </c>
      <c r="E354" s="35">
        <v>1485</v>
      </c>
      <c r="F354" s="4"/>
      <c r="G354" s="4">
        <f ca="1">+SUMIF('JOURNAL STOCKS'!A$200:$J355,A354,'JOURNAL STOCKS'!I355:I547)</f>
        <v>0</v>
      </c>
      <c r="H354" s="4"/>
      <c r="I354" s="4">
        <f ca="1">+SUMIF('JOURNAL STOCKS'!$A$8:$J$200,A354,'JOURNAL STOCKS'!$J$8:$J$200)</f>
        <v>0</v>
      </c>
      <c r="J354" s="5"/>
      <c r="K354" s="5"/>
      <c r="L354" s="5"/>
      <c r="M354" s="5"/>
      <c r="N354" s="6"/>
      <c r="O354" s="15"/>
      <c r="P354" s="5"/>
      <c r="Q354" s="15"/>
    </row>
    <row r="355" spans="1:17" x14ac:dyDescent="0.25">
      <c r="A355" s="27" t="s">
        <v>1423</v>
      </c>
      <c r="B355" s="26" t="s">
        <v>901</v>
      </c>
      <c r="C355" s="17">
        <f t="shared" ca="1" si="30"/>
        <v>3.5</v>
      </c>
      <c r="D355" s="34">
        <v>97</v>
      </c>
      <c r="E355" s="35">
        <v>339.5</v>
      </c>
      <c r="F355" s="4"/>
      <c r="G355" s="4">
        <f ca="1">+SUMIF('JOURNAL STOCKS'!A$200:$J356,A355,'JOURNAL STOCKS'!I356:I548)</f>
        <v>0</v>
      </c>
      <c r="H355" s="4"/>
      <c r="I355" s="4">
        <f ca="1">+SUMIF('JOURNAL STOCKS'!$A$8:$J$200,A355,'JOURNAL STOCKS'!$J$8:$J$200)</f>
        <v>0</v>
      </c>
      <c r="J355" s="5"/>
      <c r="K355" s="5"/>
      <c r="L355" s="5"/>
      <c r="M355" s="5"/>
      <c r="N355" s="6"/>
      <c r="O355" s="15"/>
      <c r="P355" s="5"/>
      <c r="Q355" s="15"/>
    </row>
    <row r="356" spans="1:17" x14ac:dyDescent="0.25">
      <c r="A356" s="27" t="s">
        <v>1424</v>
      </c>
      <c r="B356" s="26" t="s">
        <v>901</v>
      </c>
      <c r="C356" s="17">
        <f t="shared" ca="1" si="30"/>
        <v>42.62</v>
      </c>
      <c r="D356" s="34">
        <v>4</v>
      </c>
      <c r="E356" s="35">
        <v>170.48</v>
      </c>
      <c r="F356" s="4"/>
      <c r="G356" s="4">
        <f ca="1">+SUMIF('JOURNAL STOCKS'!A$200:$J357,A356,'JOURNAL STOCKS'!I357:I549)</f>
        <v>0</v>
      </c>
      <c r="H356" s="4"/>
      <c r="I356" s="4">
        <f ca="1">+SUMIF('JOURNAL STOCKS'!$A$8:$J$200,A356,'JOURNAL STOCKS'!$J$8:$J$200)</f>
        <v>0</v>
      </c>
      <c r="J356" s="5"/>
      <c r="K356" s="5"/>
      <c r="L356" s="5"/>
      <c r="M356" s="5"/>
      <c r="N356" s="6"/>
      <c r="O356" s="15"/>
      <c r="P356" s="5"/>
      <c r="Q356" s="15"/>
    </row>
    <row r="357" spans="1:17" x14ac:dyDescent="0.25">
      <c r="A357" s="27" t="s">
        <v>1425</v>
      </c>
      <c r="B357" s="26" t="s">
        <v>901</v>
      </c>
      <c r="C357" s="17">
        <f t="shared" ca="1" si="30"/>
        <v>15</v>
      </c>
      <c r="D357" s="34">
        <v>60</v>
      </c>
      <c r="E357" s="35">
        <v>900</v>
      </c>
      <c r="F357" s="4"/>
      <c r="G357" s="4">
        <f ca="1">+SUMIF('JOURNAL STOCKS'!A$200:$J358,A357,'JOURNAL STOCKS'!I358:I550)</f>
        <v>0</v>
      </c>
      <c r="H357" s="4"/>
      <c r="I357" s="4">
        <f ca="1">+SUMIF('JOURNAL STOCKS'!$A$8:$J$200,A357,'JOURNAL STOCKS'!$J$8:$J$200)</f>
        <v>0</v>
      </c>
      <c r="J357" s="5"/>
      <c r="K357" s="5"/>
      <c r="L357" s="5"/>
      <c r="M357" s="5"/>
      <c r="N357" s="6"/>
      <c r="O357" s="15"/>
      <c r="P357" s="5"/>
      <c r="Q357" s="15"/>
    </row>
    <row r="358" spans="1:17" x14ac:dyDescent="0.25">
      <c r="A358" s="27" t="s">
        <v>1426</v>
      </c>
      <c r="B358" s="26" t="s">
        <v>901</v>
      </c>
      <c r="C358" s="17">
        <f t="shared" ca="1" si="30"/>
        <v>15</v>
      </c>
      <c r="D358" s="34">
        <v>44</v>
      </c>
      <c r="E358" s="35">
        <v>660</v>
      </c>
      <c r="F358" s="4"/>
      <c r="G358" s="4">
        <f ca="1">+SUMIF('JOURNAL STOCKS'!A$200:$J359,A358,'JOURNAL STOCKS'!I359:I551)</f>
        <v>0</v>
      </c>
      <c r="H358" s="4"/>
      <c r="I358" s="4">
        <f ca="1">+SUMIF('JOURNAL STOCKS'!$A$8:$J$200,A358,'JOURNAL STOCKS'!$J$8:$J$200)</f>
        <v>0</v>
      </c>
      <c r="J358" s="5"/>
      <c r="K358" s="5"/>
      <c r="L358" s="5"/>
      <c r="M358" s="5"/>
      <c r="N358" s="6"/>
      <c r="O358" s="15"/>
      <c r="P358" s="5"/>
      <c r="Q358" s="15"/>
    </row>
    <row r="359" spans="1:17" x14ac:dyDescent="0.25">
      <c r="A359" s="27" t="s">
        <v>1427</v>
      </c>
      <c r="B359" s="26" t="s">
        <v>901</v>
      </c>
      <c r="C359" s="17">
        <f t="shared" ca="1" si="30"/>
        <v>1</v>
      </c>
      <c r="D359" s="34">
        <v>94</v>
      </c>
      <c r="E359" s="35">
        <v>94</v>
      </c>
      <c r="F359" s="4"/>
      <c r="G359" s="4">
        <f ca="1">+SUMIF('JOURNAL STOCKS'!A$200:$J360,A359,'JOURNAL STOCKS'!I360:I552)</f>
        <v>0</v>
      </c>
      <c r="H359" s="4"/>
      <c r="I359" s="4">
        <f ca="1">+SUMIF('JOURNAL STOCKS'!$A$8:$J$200,A359,'JOURNAL STOCKS'!$J$8:$J$200)</f>
        <v>0</v>
      </c>
      <c r="J359" s="5"/>
      <c r="K359" s="5"/>
      <c r="L359" s="5"/>
      <c r="M359" s="5"/>
      <c r="N359" s="6"/>
      <c r="O359" s="15"/>
      <c r="P359" s="5"/>
      <c r="Q359" s="15"/>
    </row>
    <row r="360" spans="1:17" x14ac:dyDescent="0.25">
      <c r="A360" s="27" t="s">
        <v>1428</v>
      </c>
      <c r="B360" s="26" t="s">
        <v>901</v>
      </c>
      <c r="C360" s="17">
        <f t="shared" ca="1" si="30"/>
        <v>0.1</v>
      </c>
      <c r="D360" s="34">
        <v>100</v>
      </c>
      <c r="E360" s="35">
        <v>10</v>
      </c>
      <c r="F360" s="4"/>
      <c r="G360" s="4">
        <f ca="1">+SUMIF('JOURNAL STOCKS'!A$200:$J361,A360,'JOURNAL STOCKS'!I361:I553)</f>
        <v>0</v>
      </c>
      <c r="H360" s="4"/>
      <c r="I360" s="4">
        <f ca="1">+SUMIF('JOURNAL STOCKS'!$A$8:$J$200,A360,'JOURNAL STOCKS'!$J$8:$J$200)</f>
        <v>0</v>
      </c>
      <c r="J360" s="5"/>
      <c r="K360" s="5"/>
      <c r="L360" s="5"/>
      <c r="M360" s="5"/>
      <c r="N360" s="6"/>
      <c r="O360" s="15"/>
      <c r="P360" s="5"/>
      <c r="Q360" s="15"/>
    </row>
    <row r="361" spans="1:17" x14ac:dyDescent="0.25">
      <c r="A361" s="27" t="s">
        <v>1429</v>
      </c>
      <c r="B361" s="26" t="s">
        <v>901</v>
      </c>
      <c r="C361" s="17">
        <f t="shared" ca="1" si="30"/>
        <v>0.15</v>
      </c>
      <c r="D361" s="34">
        <v>95</v>
      </c>
      <c r="E361" s="35">
        <v>14.25</v>
      </c>
      <c r="F361" s="4"/>
      <c r="G361" s="4">
        <f ca="1">+SUMIF('JOURNAL STOCKS'!A$200:$J362,A361,'JOURNAL STOCKS'!I362:I554)</f>
        <v>0</v>
      </c>
      <c r="H361" s="4"/>
      <c r="I361" s="4">
        <f ca="1">+SUMIF('JOURNAL STOCKS'!$A$8:$J$200,A361,'JOURNAL STOCKS'!$J$8:$J$200)</f>
        <v>0</v>
      </c>
      <c r="J361" s="5"/>
      <c r="K361" s="5"/>
      <c r="L361" s="5"/>
      <c r="M361" s="5"/>
      <c r="N361" s="6"/>
      <c r="O361" s="15"/>
      <c r="P361" s="5"/>
      <c r="Q361" s="15"/>
    </row>
    <row r="362" spans="1:17" x14ac:dyDescent="0.25">
      <c r="A362" s="27" t="s">
        <v>1430</v>
      </c>
      <c r="B362" s="26" t="s">
        <v>901</v>
      </c>
      <c r="C362" s="17">
        <f t="shared" ca="1" si="30"/>
        <v>0.25</v>
      </c>
      <c r="D362" s="34">
        <v>74</v>
      </c>
      <c r="E362" s="35">
        <v>18.5</v>
      </c>
      <c r="F362" s="4"/>
      <c r="G362" s="4">
        <f ca="1">+SUMIF('JOURNAL STOCKS'!A$200:$J363,A362,'JOURNAL STOCKS'!I363:I555)</f>
        <v>0</v>
      </c>
      <c r="H362" s="4"/>
      <c r="I362" s="4">
        <f ca="1">+SUMIF('JOURNAL STOCKS'!$A$8:$J$200,A362,'JOURNAL STOCKS'!$J$8:$J$200)</f>
        <v>0</v>
      </c>
      <c r="J362" s="5"/>
      <c r="K362" s="5"/>
      <c r="L362" s="5"/>
      <c r="M362" s="5"/>
      <c r="N362" s="6"/>
      <c r="O362" s="15"/>
      <c r="P362" s="5"/>
      <c r="Q362" s="15"/>
    </row>
    <row r="363" spans="1:17" x14ac:dyDescent="0.25">
      <c r="A363" s="27" t="s">
        <v>1431</v>
      </c>
      <c r="B363" s="26" t="s">
        <v>901</v>
      </c>
      <c r="C363" s="17">
        <f t="shared" si="30"/>
        <v>0</v>
      </c>
      <c r="D363" s="34">
        <v>0</v>
      </c>
      <c r="E363" s="35">
        <v>0</v>
      </c>
      <c r="F363" s="4"/>
      <c r="G363" s="4">
        <f ca="1">+SUMIF('JOURNAL STOCKS'!A$200:$J364,A363,'JOURNAL STOCKS'!I364:I556)</f>
        <v>0</v>
      </c>
      <c r="H363" s="4"/>
      <c r="I363" s="4">
        <f ca="1">+SUMIF('JOURNAL STOCKS'!$A$8:$J$200,A363,'JOURNAL STOCKS'!$J$8:$J$200)</f>
        <v>0</v>
      </c>
      <c r="J363" s="5"/>
      <c r="K363" s="5"/>
      <c r="L363" s="5"/>
      <c r="M363" s="5"/>
      <c r="N363" s="6"/>
      <c r="O363" s="15"/>
      <c r="P363" s="5"/>
      <c r="Q363" s="15"/>
    </row>
    <row r="364" spans="1:17" x14ac:dyDescent="0.25">
      <c r="A364" s="27" t="s">
        <v>1432</v>
      </c>
      <c r="B364" s="26" t="s">
        <v>901</v>
      </c>
      <c r="C364" s="17">
        <f t="shared" ca="1" si="30"/>
        <v>4.5</v>
      </c>
      <c r="D364" s="34">
        <v>20</v>
      </c>
      <c r="E364" s="35">
        <v>90</v>
      </c>
      <c r="F364" s="4"/>
      <c r="G364" s="4">
        <f ca="1">+SUMIF('JOURNAL STOCKS'!A$200:$J365,A364,'JOURNAL STOCKS'!I365:I557)</f>
        <v>0</v>
      </c>
      <c r="H364" s="4"/>
      <c r="I364" s="4">
        <f ca="1">+SUMIF('JOURNAL STOCKS'!$A$8:$J$200,A364,'JOURNAL STOCKS'!$J$8:$J$200)</f>
        <v>0</v>
      </c>
      <c r="J364" s="5"/>
      <c r="K364" s="5"/>
      <c r="L364" s="5"/>
      <c r="M364" s="5"/>
      <c r="N364" s="6"/>
      <c r="O364" s="15"/>
      <c r="P364" s="5"/>
      <c r="Q364" s="15"/>
    </row>
    <row r="365" spans="1:17" x14ac:dyDescent="0.25">
      <c r="A365" s="27" t="s">
        <v>1433</v>
      </c>
      <c r="B365" s="26" t="s">
        <v>901</v>
      </c>
      <c r="C365" s="17">
        <f t="shared" ca="1" si="30"/>
        <v>3.97</v>
      </c>
      <c r="D365" s="34">
        <v>20</v>
      </c>
      <c r="E365" s="35">
        <v>79.400000000000006</v>
      </c>
      <c r="F365" s="4"/>
      <c r="G365" s="4">
        <f ca="1">+SUMIF('JOURNAL STOCKS'!A$200:$J366,A365,'JOURNAL STOCKS'!I366:I558)</f>
        <v>0</v>
      </c>
      <c r="H365" s="4"/>
      <c r="I365" s="4">
        <f ca="1">+SUMIF('JOURNAL STOCKS'!$A$8:$J$200,A365,'JOURNAL STOCKS'!$J$8:$J$200)</f>
        <v>0</v>
      </c>
      <c r="J365" s="5"/>
      <c r="K365" s="5"/>
      <c r="L365" s="5"/>
      <c r="M365" s="5"/>
      <c r="N365" s="6"/>
      <c r="O365" s="15"/>
      <c r="P365" s="5"/>
      <c r="Q365" s="15"/>
    </row>
    <row r="366" spans="1:17" x14ac:dyDescent="0.25">
      <c r="A366" s="27" t="s">
        <v>1434</v>
      </c>
      <c r="B366" s="26" t="s">
        <v>901</v>
      </c>
      <c r="C366" s="17">
        <f t="shared" ca="1" si="30"/>
        <v>8.0299999999999994</v>
      </c>
      <c r="D366" s="34">
        <v>24</v>
      </c>
      <c r="E366" s="35">
        <v>192.71999999999997</v>
      </c>
      <c r="F366" s="4"/>
      <c r="G366" s="4">
        <f ca="1">+SUMIF('JOURNAL STOCKS'!A$200:$J367,A366,'JOURNAL STOCKS'!I367:I559)</f>
        <v>0</v>
      </c>
      <c r="H366" s="4"/>
      <c r="I366" s="4">
        <f ca="1">+SUMIF('JOURNAL STOCKS'!$A$8:$J$200,A366,'JOURNAL STOCKS'!$J$8:$J$200)</f>
        <v>0</v>
      </c>
      <c r="J366" s="5"/>
      <c r="K366" s="5"/>
      <c r="L366" s="5"/>
      <c r="M366" s="5"/>
      <c r="N366" s="6"/>
      <c r="O366" s="15"/>
      <c r="P366" s="5"/>
      <c r="Q366" s="15"/>
    </row>
    <row r="367" spans="1:17" x14ac:dyDescent="0.25">
      <c r="A367" s="27" t="s">
        <v>1435</v>
      </c>
      <c r="B367" s="26" t="s">
        <v>901</v>
      </c>
      <c r="C367" s="17">
        <f t="shared" ca="1" si="30"/>
        <v>8</v>
      </c>
      <c r="D367" s="34">
        <v>16</v>
      </c>
      <c r="E367" s="35">
        <v>128</v>
      </c>
      <c r="F367" s="4"/>
      <c r="G367" s="4">
        <f ca="1">+SUMIF('JOURNAL STOCKS'!A$200:$J368,A367,'JOURNAL STOCKS'!I368:I560)</f>
        <v>0</v>
      </c>
      <c r="H367" s="4"/>
      <c r="I367" s="4">
        <f ca="1">+SUMIF('JOURNAL STOCKS'!$A$8:$J$200,A367,'JOURNAL STOCKS'!$J$8:$J$200)</f>
        <v>0</v>
      </c>
      <c r="J367" s="5"/>
      <c r="K367" s="5"/>
      <c r="L367" s="5"/>
      <c r="M367" s="5"/>
      <c r="N367" s="6"/>
      <c r="O367" s="15"/>
      <c r="P367" s="5"/>
      <c r="Q367" s="15"/>
    </row>
    <row r="368" spans="1:17" x14ac:dyDescent="0.25">
      <c r="A368" s="27" t="s">
        <v>1436</v>
      </c>
      <c r="B368" s="26" t="s">
        <v>901</v>
      </c>
      <c r="C368" s="17">
        <f t="shared" si="30"/>
        <v>0</v>
      </c>
      <c r="D368" s="34">
        <v>0</v>
      </c>
      <c r="E368" s="35">
        <v>0</v>
      </c>
      <c r="F368" s="4"/>
      <c r="G368" s="4">
        <f ca="1">+SUMIF('JOURNAL STOCKS'!A$200:$J369,A368,'JOURNAL STOCKS'!I369:I561)</f>
        <v>0</v>
      </c>
      <c r="H368" s="4"/>
      <c r="I368" s="4">
        <f ca="1">+SUMIF('JOURNAL STOCKS'!$A$8:$J$200,A368,'JOURNAL STOCKS'!$J$8:$J$200)</f>
        <v>0</v>
      </c>
      <c r="J368" s="5"/>
      <c r="K368" s="5"/>
      <c r="L368" s="5"/>
      <c r="M368" s="5"/>
      <c r="N368" s="6"/>
      <c r="O368" s="15"/>
      <c r="P368" s="5"/>
      <c r="Q368" s="15"/>
    </row>
    <row r="369" spans="1:17" x14ac:dyDescent="0.25">
      <c r="A369" s="27" t="s">
        <v>1437</v>
      </c>
      <c r="B369" s="26" t="s">
        <v>901</v>
      </c>
      <c r="C369" s="17">
        <f t="shared" ca="1" si="30"/>
        <v>12.5</v>
      </c>
      <c r="D369" s="34">
        <v>20</v>
      </c>
      <c r="E369" s="35">
        <v>250</v>
      </c>
      <c r="F369" s="4"/>
      <c r="G369" s="4">
        <f ca="1">+SUMIF('JOURNAL STOCKS'!A$200:$J370,A369,'JOURNAL STOCKS'!I370:I562)</f>
        <v>0</v>
      </c>
      <c r="H369" s="4"/>
      <c r="I369" s="4">
        <f ca="1">+SUMIF('JOURNAL STOCKS'!$A$8:$J$200,A369,'JOURNAL STOCKS'!$J$8:$J$200)</f>
        <v>0</v>
      </c>
      <c r="J369" s="5"/>
      <c r="K369" s="5"/>
      <c r="L369" s="5"/>
      <c r="M369" s="5"/>
      <c r="N369" s="6"/>
      <c r="O369" s="15"/>
      <c r="P369" s="5"/>
      <c r="Q369" s="15"/>
    </row>
    <row r="370" spans="1:17" x14ac:dyDescent="0.25">
      <c r="A370" s="27" t="s">
        <v>1438</v>
      </c>
      <c r="B370" s="26" t="s">
        <v>901</v>
      </c>
      <c r="C370" s="17">
        <f t="shared" ca="1" si="30"/>
        <v>10.42</v>
      </c>
      <c r="D370" s="34">
        <v>1</v>
      </c>
      <c r="E370" s="35">
        <v>10.42</v>
      </c>
      <c r="F370" s="4"/>
      <c r="G370" s="4">
        <f ca="1">+SUMIF('JOURNAL STOCKS'!A$200:$J371,A370,'JOURNAL STOCKS'!I371:I563)</f>
        <v>0</v>
      </c>
      <c r="H370" s="4"/>
      <c r="I370" s="4">
        <f ca="1">+SUMIF('JOURNAL STOCKS'!$A$8:$J$200,A370,'JOURNAL STOCKS'!$J$8:$J$200)</f>
        <v>0</v>
      </c>
      <c r="J370" s="5"/>
      <c r="K370" s="5"/>
      <c r="L370" s="5"/>
      <c r="M370" s="5"/>
      <c r="N370" s="6"/>
      <c r="O370" s="15"/>
      <c r="P370" s="5"/>
      <c r="Q370" s="15"/>
    </row>
    <row r="371" spans="1:17" x14ac:dyDescent="0.25">
      <c r="A371" s="27" t="s">
        <v>1439</v>
      </c>
      <c r="B371" s="26" t="s">
        <v>901</v>
      </c>
      <c r="C371" s="17">
        <f t="shared" ca="1" si="30"/>
        <v>4</v>
      </c>
      <c r="D371" s="34">
        <v>83</v>
      </c>
      <c r="E371" s="35">
        <v>332</v>
      </c>
      <c r="F371" s="4"/>
      <c r="G371" s="4">
        <f ca="1">+SUMIF('JOURNAL STOCKS'!A$200:$J372,A371,'JOURNAL STOCKS'!I372:I564)</f>
        <v>0</v>
      </c>
      <c r="H371" s="4"/>
      <c r="I371" s="4">
        <f ca="1">+SUMIF('JOURNAL STOCKS'!$A$8:$J$200,A371,'JOURNAL STOCKS'!$J$8:$J$200)</f>
        <v>0</v>
      </c>
      <c r="J371" s="5"/>
      <c r="K371" s="5"/>
      <c r="L371" s="5"/>
      <c r="M371" s="5"/>
      <c r="N371" s="6"/>
      <c r="O371" s="15"/>
      <c r="P371" s="5"/>
      <c r="Q371" s="15"/>
    </row>
    <row r="372" spans="1:17" x14ac:dyDescent="0.25">
      <c r="A372" s="27" t="s">
        <v>1440</v>
      </c>
      <c r="B372" s="26" t="s">
        <v>901</v>
      </c>
      <c r="C372" s="17">
        <f t="shared" ca="1" si="30"/>
        <v>40.67</v>
      </c>
      <c r="D372" s="34">
        <v>1</v>
      </c>
      <c r="E372" s="35">
        <v>40.67</v>
      </c>
      <c r="F372" s="4"/>
      <c r="G372" s="4">
        <f ca="1">+SUMIF('JOURNAL STOCKS'!A$200:$J373,A372,'JOURNAL STOCKS'!I373:I565)</f>
        <v>0</v>
      </c>
      <c r="H372" s="4"/>
      <c r="I372" s="4">
        <f ca="1">+SUMIF('JOURNAL STOCKS'!$A$8:$J$200,A372,'JOURNAL STOCKS'!$J$8:$J$200)</f>
        <v>0</v>
      </c>
      <c r="J372" s="5"/>
      <c r="K372" s="5"/>
      <c r="L372" s="5"/>
      <c r="M372" s="5"/>
      <c r="N372" s="6"/>
      <c r="O372" s="15"/>
      <c r="P372" s="5"/>
      <c r="Q372" s="15"/>
    </row>
    <row r="373" spans="1:17" x14ac:dyDescent="0.25">
      <c r="A373" s="27" t="s">
        <v>1441</v>
      </c>
      <c r="B373" s="26" t="s">
        <v>901</v>
      </c>
      <c r="C373" s="17">
        <f t="shared" ca="1" si="30"/>
        <v>27.96</v>
      </c>
      <c r="D373" s="34">
        <v>1</v>
      </c>
      <c r="E373" s="35">
        <v>27.96</v>
      </c>
      <c r="F373" s="4"/>
      <c r="G373" s="4">
        <f ca="1">+SUMIF('JOURNAL STOCKS'!A$200:$J374,A373,'JOURNAL STOCKS'!I374:I566)</f>
        <v>0</v>
      </c>
      <c r="H373" s="4"/>
      <c r="I373" s="4">
        <f ca="1">+SUMIF('JOURNAL STOCKS'!$A$8:$J$200,A373,'JOURNAL STOCKS'!$J$8:$J$200)</f>
        <v>0</v>
      </c>
      <c r="J373" s="5"/>
      <c r="K373" s="5"/>
      <c r="L373" s="5"/>
      <c r="M373" s="5"/>
      <c r="N373" s="6"/>
      <c r="O373" s="15"/>
      <c r="P373" s="5"/>
      <c r="Q373" s="15"/>
    </row>
    <row r="374" spans="1:17" x14ac:dyDescent="0.25">
      <c r="A374" s="27" t="s">
        <v>1442</v>
      </c>
      <c r="B374" s="26" t="s">
        <v>901</v>
      </c>
      <c r="C374" s="17">
        <f t="shared" ca="1" si="30"/>
        <v>5</v>
      </c>
      <c r="D374" s="34">
        <v>8</v>
      </c>
      <c r="E374" s="35">
        <v>40</v>
      </c>
      <c r="F374" s="4"/>
      <c r="G374" s="4">
        <f ca="1">+SUMIF('JOURNAL STOCKS'!A$200:$J375,A374,'JOURNAL STOCKS'!I375:I567)</f>
        <v>0</v>
      </c>
      <c r="H374" s="4"/>
      <c r="I374" s="4">
        <f ca="1">+SUMIF('JOURNAL STOCKS'!$A$8:$J$200,A374,'JOURNAL STOCKS'!$J$8:$J$200)</f>
        <v>0</v>
      </c>
      <c r="J374" s="5"/>
      <c r="K374" s="5"/>
      <c r="L374" s="5"/>
      <c r="M374" s="5"/>
      <c r="N374" s="6"/>
      <c r="O374" s="15"/>
      <c r="P374" s="5"/>
      <c r="Q374" s="15"/>
    </row>
    <row r="375" spans="1:17" x14ac:dyDescent="0.25">
      <c r="A375" s="27" t="s">
        <v>1443</v>
      </c>
      <c r="B375" s="26" t="s">
        <v>901</v>
      </c>
      <c r="C375" s="17">
        <f t="shared" ca="1" si="30"/>
        <v>180</v>
      </c>
      <c r="D375" s="34">
        <v>1</v>
      </c>
      <c r="E375" s="35">
        <v>180</v>
      </c>
      <c r="F375" s="4"/>
      <c r="G375" s="4">
        <f ca="1">+SUMIF('JOURNAL STOCKS'!A$200:$J376,A375,'JOURNAL STOCKS'!I376:I568)</f>
        <v>0</v>
      </c>
      <c r="H375" s="4"/>
      <c r="I375" s="4">
        <f ca="1">+SUMIF('JOURNAL STOCKS'!$A$8:$J$200,A375,'JOURNAL STOCKS'!$J$8:$J$200)</f>
        <v>0</v>
      </c>
      <c r="J375" s="5"/>
      <c r="K375" s="5"/>
      <c r="L375" s="5"/>
      <c r="M375" s="5"/>
      <c r="N375" s="6"/>
      <c r="O375" s="15"/>
      <c r="P375" s="5"/>
      <c r="Q375" s="15"/>
    </row>
    <row r="376" spans="1:17" x14ac:dyDescent="0.25">
      <c r="A376" s="27" t="s">
        <v>1444</v>
      </c>
      <c r="B376" s="26" t="s">
        <v>901</v>
      </c>
      <c r="C376" s="17">
        <f t="shared" ca="1" si="30"/>
        <v>180</v>
      </c>
      <c r="D376" s="34">
        <v>2</v>
      </c>
      <c r="E376" s="35">
        <v>360</v>
      </c>
      <c r="F376" s="4"/>
      <c r="G376" s="4">
        <f ca="1">+SUMIF('JOURNAL STOCKS'!A$200:$J377,A376,'JOURNAL STOCKS'!I377:I569)</f>
        <v>0</v>
      </c>
      <c r="H376" s="4"/>
      <c r="I376" s="4">
        <f ca="1">+SUMIF('JOURNAL STOCKS'!$A$8:$J$200,A376,'JOURNAL STOCKS'!$J$8:$J$200)</f>
        <v>0</v>
      </c>
      <c r="J376" s="5"/>
      <c r="K376" s="5"/>
      <c r="L376" s="5"/>
      <c r="M376" s="5"/>
      <c r="N376" s="6"/>
      <c r="O376" s="15"/>
      <c r="P376" s="5"/>
      <c r="Q376" s="15"/>
    </row>
    <row r="377" spans="1:17" x14ac:dyDescent="0.25">
      <c r="A377" s="27" t="s">
        <v>1445</v>
      </c>
      <c r="B377" s="26" t="s">
        <v>901</v>
      </c>
      <c r="C377" s="17">
        <f t="shared" ca="1" si="30"/>
        <v>180</v>
      </c>
      <c r="D377" s="34">
        <v>2</v>
      </c>
      <c r="E377" s="35">
        <v>360</v>
      </c>
      <c r="F377" s="4"/>
      <c r="G377" s="4">
        <f ca="1">+SUMIF('JOURNAL STOCKS'!A$200:$J378,A377,'JOURNAL STOCKS'!I378:I570)</f>
        <v>0</v>
      </c>
      <c r="H377" s="4"/>
      <c r="I377" s="4">
        <f ca="1">+SUMIF('JOURNAL STOCKS'!$A$8:$J$200,A377,'JOURNAL STOCKS'!$J$8:$J$200)</f>
        <v>0</v>
      </c>
      <c r="J377" s="5"/>
      <c r="K377" s="5"/>
      <c r="L377" s="5"/>
      <c r="M377" s="5"/>
      <c r="N377" s="6"/>
      <c r="O377" s="15"/>
      <c r="P377" s="5"/>
      <c r="Q377" s="15"/>
    </row>
    <row r="378" spans="1:17" x14ac:dyDescent="0.25">
      <c r="A378" s="27" t="s">
        <v>1446</v>
      </c>
      <c r="B378" s="26" t="s">
        <v>901</v>
      </c>
      <c r="C378" s="17">
        <f t="shared" ca="1" si="30"/>
        <v>2.0832999999999999</v>
      </c>
      <c r="D378" s="34">
        <v>100</v>
      </c>
      <c r="E378" s="35">
        <v>208.32999999999998</v>
      </c>
      <c r="F378" s="4"/>
      <c r="G378" s="4">
        <f ca="1">+SUMIF('JOURNAL STOCKS'!A$200:$J379,A378,'JOURNAL STOCKS'!I379:I571)</f>
        <v>0</v>
      </c>
      <c r="H378" s="4"/>
      <c r="I378" s="4">
        <f ca="1">+SUMIF('JOURNAL STOCKS'!$A$8:$J$200,A378,'JOURNAL STOCKS'!$J$8:$J$200)</f>
        <v>0</v>
      </c>
      <c r="J378" s="5"/>
      <c r="K378" s="5"/>
      <c r="L378" s="5"/>
      <c r="M378" s="5"/>
      <c r="N378" s="6"/>
      <c r="O378" s="15"/>
      <c r="P378" s="5"/>
      <c r="Q378" s="15"/>
    </row>
    <row r="379" spans="1:17" x14ac:dyDescent="0.25">
      <c r="A379" s="27" t="s">
        <v>1447</v>
      </c>
      <c r="B379" s="26" t="s">
        <v>901</v>
      </c>
      <c r="C379" s="17">
        <f t="shared" ca="1" si="30"/>
        <v>8.5</v>
      </c>
      <c r="D379" s="34">
        <v>10</v>
      </c>
      <c r="E379" s="35">
        <v>85</v>
      </c>
      <c r="F379" s="4"/>
      <c r="G379" s="4">
        <f ca="1">+SUMIF('JOURNAL STOCKS'!A$200:$J380,A379,'JOURNAL STOCKS'!I380:I572)</f>
        <v>0</v>
      </c>
      <c r="H379" s="4"/>
      <c r="I379" s="4">
        <f ca="1">+SUMIF('JOURNAL STOCKS'!$A$8:$J$200,A379,'JOURNAL STOCKS'!$J$8:$J$200)</f>
        <v>0</v>
      </c>
      <c r="J379" s="5"/>
      <c r="K379" s="5"/>
      <c r="L379" s="5"/>
      <c r="M379" s="5"/>
      <c r="N379" s="6"/>
      <c r="O379" s="15"/>
      <c r="P379" s="5"/>
      <c r="Q379" s="15"/>
    </row>
    <row r="380" spans="1:17" x14ac:dyDescent="0.25">
      <c r="A380" s="27" t="s">
        <v>1448</v>
      </c>
      <c r="B380" s="26" t="s">
        <v>901</v>
      </c>
      <c r="C380" s="17">
        <f t="shared" ca="1" si="30"/>
        <v>18</v>
      </c>
      <c r="D380" s="34">
        <v>3</v>
      </c>
      <c r="E380" s="35">
        <v>54</v>
      </c>
      <c r="F380" s="4"/>
      <c r="G380" s="4">
        <f ca="1">+SUMIF('JOURNAL STOCKS'!A$200:$J381,A380,'JOURNAL STOCKS'!I381:I573)</f>
        <v>0</v>
      </c>
      <c r="H380" s="4"/>
      <c r="I380" s="4">
        <f ca="1">+SUMIF('JOURNAL STOCKS'!$A$8:$J$200,A380,'JOURNAL STOCKS'!$J$8:$J$200)</f>
        <v>0</v>
      </c>
      <c r="J380" s="5"/>
      <c r="K380" s="5"/>
      <c r="L380" s="5"/>
      <c r="M380" s="5"/>
      <c r="N380" s="6"/>
      <c r="O380" s="15"/>
      <c r="P380" s="5"/>
      <c r="Q380" s="15"/>
    </row>
    <row r="381" spans="1:17" x14ac:dyDescent="0.25">
      <c r="A381" s="27" t="s">
        <v>1449</v>
      </c>
      <c r="B381" s="26" t="s">
        <v>901</v>
      </c>
      <c r="C381" s="17">
        <f t="shared" ca="1" si="30"/>
        <v>12</v>
      </c>
      <c r="D381" s="34">
        <v>4</v>
      </c>
      <c r="E381" s="35">
        <v>48</v>
      </c>
      <c r="F381" s="4"/>
      <c r="G381" s="4">
        <f ca="1">+SUMIF('JOURNAL STOCKS'!A$200:$J382,A381,'JOURNAL STOCKS'!I382:I574)</f>
        <v>0</v>
      </c>
      <c r="H381" s="4"/>
      <c r="I381" s="4">
        <f ca="1">+SUMIF('JOURNAL STOCKS'!$A$8:$J$200,A381,'JOURNAL STOCKS'!$J$8:$J$200)</f>
        <v>0</v>
      </c>
      <c r="J381" s="5"/>
      <c r="K381" s="5"/>
      <c r="L381" s="5"/>
      <c r="M381" s="5"/>
      <c r="N381" s="6"/>
      <c r="O381" s="15"/>
      <c r="P381" s="5"/>
      <c r="Q381" s="15"/>
    </row>
    <row r="382" spans="1:17" x14ac:dyDescent="0.25">
      <c r="A382" s="27" t="s">
        <v>1450</v>
      </c>
      <c r="B382" s="26" t="s">
        <v>901</v>
      </c>
      <c r="C382" s="17">
        <f t="shared" ca="1" si="30"/>
        <v>20</v>
      </c>
      <c r="D382" s="34">
        <v>1</v>
      </c>
      <c r="E382" s="35">
        <v>20</v>
      </c>
      <c r="F382" s="4"/>
      <c r="G382" s="4">
        <f ca="1">+SUMIF('JOURNAL STOCKS'!A$200:$J383,A382,'JOURNAL STOCKS'!I383:I575)</f>
        <v>0</v>
      </c>
      <c r="H382" s="4"/>
      <c r="I382" s="4">
        <f ca="1">+SUMIF('JOURNAL STOCKS'!$A$8:$J$200,A382,'JOURNAL STOCKS'!$J$8:$J$200)</f>
        <v>0</v>
      </c>
      <c r="J382" s="5"/>
      <c r="K382" s="5"/>
      <c r="L382" s="5"/>
      <c r="M382" s="5"/>
      <c r="N382" s="6"/>
      <c r="O382" s="15"/>
      <c r="P382" s="5"/>
      <c r="Q382" s="15"/>
    </row>
    <row r="383" spans="1:17" x14ac:dyDescent="0.25">
      <c r="A383" s="27" t="s">
        <v>1451</v>
      </c>
      <c r="B383" s="26" t="s">
        <v>901</v>
      </c>
      <c r="C383" s="17">
        <f t="shared" ca="1" si="30"/>
        <v>0.8</v>
      </c>
      <c r="D383" s="34">
        <v>900</v>
      </c>
      <c r="E383" s="35">
        <v>720</v>
      </c>
      <c r="F383" s="4"/>
      <c r="G383" s="4">
        <f ca="1">+SUMIF('JOURNAL STOCKS'!A$200:$J384,A383,'JOURNAL STOCKS'!I384:I576)</f>
        <v>0</v>
      </c>
      <c r="H383" s="4"/>
      <c r="I383" s="4">
        <f ca="1">+SUMIF('JOURNAL STOCKS'!$A$8:$J$200,A383,'JOURNAL STOCKS'!$J$8:$J$200)</f>
        <v>0</v>
      </c>
      <c r="J383" s="5"/>
      <c r="K383" s="5"/>
      <c r="L383" s="5"/>
      <c r="M383" s="5"/>
      <c r="N383" s="6"/>
      <c r="O383" s="15"/>
      <c r="P383" s="5"/>
      <c r="Q383" s="15"/>
    </row>
    <row r="384" spans="1:17" x14ac:dyDescent="0.25">
      <c r="A384" s="27" t="s">
        <v>1452</v>
      </c>
      <c r="B384" s="26" t="s">
        <v>901</v>
      </c>
      <c r="C384" s="17">
        <f t="shared" si="30"/>
        <v>0</v>
      </c>
      <c r="D384" s="34">
        <v>0</v>
      </c>
      <c r="E384" s="35">
        <v>0</v>
      </c>
      <c r="F384" s="4"/>
      <c r="G384" s="4">
        <f ca="1">+SUMIF('JOURNAL STOCKS'!A$200:$J385,A384,'JOURNAL STOCKS'!I385:I577)</f>
        <v>0</v>
      </c>
      <c r="H384" s="4"/>
      <c r="I384" s="4">
        <f ca="1">+SUMIF('JOURNAL STOCKS'!$A$8:$J$200,A384,'JOURNAL STOCKS'!$J$8:$J$200)</f>
        <v>0</v>
      </c>
      <c r="J384" s="5"/>
      <c r="K384" s="5"/>
      <c r="L384" s="5"/>
      <c r="M384" s="5"/>
      <c r="N384" s="6"/>
      <c r="O384" s="15"/>
      <c r="P384" s="5"/>
      <c r="Q384" s="15"/>
    </row>
    <row r="385" spans="1:17" x14ac:dyDescent="0.25">
      <c r="A385" s="27" t="s">
        <v>1453</v>
      </c>
      <c r="B385" s="26" t="s">
        <v>901</v>
      </c>
      <c r="C385" s="17">
        <f t="shared" si="30"/>
        <v>0</v>
      </c>
      <c r="D385" s="34">
        <v>0</v>
      </c>
      <c r="E385" s="35">
        <v>0</v>
      </c>
      <c r="F385" s="4"/>
      <c r="G385" s="4">
        <f ca="1">+SUMIF('JOURNAL STOCKS'!A$200:$J386,A385,'JOURNAL STOCKS'!I386:I578)</f>
        <v>0</v>
      </c>
      <c r="H385" s="4"/>
      <c r="I385" s="4">
        <f ca="1">+SUMIF('JOURNAL STOCKS'!$A$8:$J$200,A385,'JOURNAL STOCKS'!$J$8:$J$200)</f>
        <v>0</v>
      </c>
      <c r="J385" s="5"/>
      <c r="K385" s="5"/>
      <c r="L385" s="5"/>
      <c r="M385" s="5"/>
      <c r="N385" s="6"/>
      <c r="O385" s="15"/>
      <c r="P385" s="5"/>
      <c r="Q385" s="15"/>
    </row>
    <row r="386" spans="1:17" x14ac:dyDescent="0.25">
      <c r="A386" s="27" t="s">
        <v>1454</v>
      </c>
      <c r="B386" s="26" t="s">
        <v>901</v>
      </c>
      <c r="C386" s="17">
        <f t="shared" ca="1" si="30"/>
        <v>2.5</v>
      </c>
      <c r="D386" s="34">
        <v>638</v>
      </c>
      <c r="E386" s="35">
        <v>1595</v>
      </c>
      <c r="F386" s="4"/>
      <c r="G386" s="4">
        <f ca="1">+SUMIF('JOURNAL STOCKS'!A$200:$J387,A386,'JOURNAL STOCKS'!I387:I579)</f>
        <v>0</v>
      </c>
      <c r="H386" s="4"/>
      <c r="I386" s="4">
        <f ca="1">+SUMIF('JOURNAL STOCKS'!$A$8:$J$200,A386,'JOURNAL STOCKS'!$J$8:$J$200)</f>
        <v>0</v>
      </c>
      <c r="J386" s="5"/>
      <c r="K386" s="5"/>
      <c r="L386" s="5"/>
      <c r="M386" s="5"/>
      <c r="N386" s="6"/>
      <c r="O386" s="15"/>
      <c r="P386" s="5"/>
      <c r="Q386" s="15"/>
    </row>
    <row r="387" spans="1:17" x14ac:dyDescent="0.25">
      <c r="A387" s="27" t="s">
        <v>1455</v>
      </c>
      <c r="B387" s="26" t="s">
        <v>901</v>
      </c>
      <c r="C387" s="17">
        <f t="shared" si="30"/>
        <v>0</v>
      </c>
      <c r="D387" s="34">
        <v>0</v>
      </c>
      <c r="E387" s="35">
        <v>0</v>
      </c>
      <c r="F387" s="4"/>
      <c r="G387" s="4">
        <f ca="1">+SUMIF('JOURNAL STOCKS'!A$200:$J388,A387,'JOURNAL STOCKS'!I388:I580)</f>
        <v>0</v>
      </c>
      <c r="H387" s="4"/>
      <c r="I387" s="4">
        <f ca="1">+SUMIF('JOURNAL STOCKS'!$A$8:$J$200,A387,'JOURNAL STOCKS'!$J$8:$J$200)</f>
        <v>0</v>
      </c>
      <c r="J387" s="5"/>
      <c r="K387" s="5"/>
      <c r="L387" s="5"/>
      <c r="M387" s="5"/>
      <c r="N387" s="6"/>
      <c r="O387" s="15"/>
      <c r="P387" s="5"/>
      <c r="Q387" s="15"/>
    </row>
    <row r="388" spans="1:17" x14ac:dyDescent="0.25">
      <c r="A388" s="27" t="s">
        <v>1456</v>
      </c>
      <c r="B388" s="26" t="s">
        <v>901</v>
      </c>
      <c r="C388" s="17">
        <f t="shared" si="30"/>
        <v>0</v>
      </c>
      <c r="D388" s="34">
        <v>0</v>
      </c>
      <c r="E388" s="35">
        <v>0</v>
      </c>
      <c r="F388" s="4"/>
      <c r="G388" s="4">
        <f ca="1">+SUMIF('JOURNAL STOCKS'!A$200:$J389,A388,'JOURNAL STOCKS'!I389:I581)</f>
        <v>0</v>
      </c>
      <c r="H388" s="4"/>
      <c r="I388" s="4">
        <f ca="1">+SUMIF('JOURNAL STOCKS'!$A$8:$J$200,A388,'JOURNAL STOCKS'!$J$8:$J$200)</f>
        <v>0</v>
      </c>
      <c r="J388" s="5"/>
      <c r="K388" s="5"/>
      <c r="L388" s="5"/>
      <c r="M388" s="5"/>
      <c r="N388" s="6"/>
      <c r="O388" s="15"/>
      <c r="P388" s="5"/>
      <c r="Q388" s="15"/>
    </row>
    <row r="389" spans="1:17" x14ac:dyDescent="0.25">
      <c r="A389" s="27" t="s">
        <v>1457</v>
      </c>
      <c r="B389" s="26" t="s">
        <v>901</v>
      </c>
      <c r="C389" s="17">
        <f t="shared" ca="1" si="30"/>
        <v>55</v>
      </c>
      <c r="D389" s="34">
        <f>28+8</f>
        <v>36</v>
      </c>
      <c r="E389" s="35">
        <v>1980</v>
      </c>
      <c r="F389" s="4"/>
      <c r="G389" s="4">
        <f ca="1">+SUMIF('JOURNAL STOCKS'!A$200:$J390,A389,'JOURNAL STOCKS'!I390:I582)</f>
        <v>0</v>
      </c>
      <c r="H389" s="4"/>
      <c r="I389" s="4">
        <f ca="1">+SUMIF('JOURNAL STOCKS'!$A$8:$J$200,A389,'JOURNAL STOCKS'!$J$8:$J$200)</f>
        <v>0</v>
      </c>
      <c r="J389" s="5"/>
      <c r="K389" s="5"/>
      <c r="L389" s="5"/>
      <c r="M389" s="5"/>
      <c r="N389" s="6"/>
      <c r="O389" s="15"/>
      <c r="P389" s="5"/>
      <c r="Q389" s="15"/>
    </row>
    <row r="390" spans="1:17" x14ac:dyDescent="0.25">
      <c r="A390" s="27" t="s">
        <v>1458</v>
      </c>
      <c r="B390" s="26" t="s">
        <v>901</v>
      </c>
      <c r="C390" s="17">
        <f t="shared" si="30"/>
        <v>0</v>
      </c>
      <c r="D390" s="34">
        <v>0</v>
      </c>
      <c r="E390" s="35">
        <v>0</v>
      </c>
      <c r="F390" s="4"/>
      <c r="G390" s="4">
        <f ca="1">+SUMIF('JOURNAL STOCKS'!A$200:$J391,A390,'JOURNAL STOCKS'!I391:I583)</f>
        <v>0</v>
      </c>
      <c r="H390" s="4"/>
      <c r="I390" s="4">
        <f ca="1">+SUMIF('JOURNAL STOCKS'!$A$8:$J$200,A390,'JOURNAL STOCKS'!$J$8:$J$200)</f>
        <v>0</v>
      </c>
      <c r="J390" s="5"/>
      <c r="K390" s="5"/>
      <c r="L390" s="5"/>
      <c r="M390" s="5"/>
      <c r="N390" s="6"/>
      <c r="O390" s="15"/>
      <c r="P390" s="5"/>
      <c r="Q390" s="15"/>
    </row>
    <row r="391" spans="1:17" x14ac:dyDescent="0.25">
      <c r="A391" s="27" t="s">
        <v>1459</v>
      </c>
      <c r="B391" s="26" t="s">
        <v>901</v>
      </c>
      <c r="C391" s="17">
        <f t="shared" ca="1" si="30"/>
        <v>1.65</v>
      </c>
      <c r="D391" s="34">
        <v>60</v>
      </c>
      <c r="E391" s="35">
        <v>99</v>
      </c>
      <c r="F391" s="4"/>
      <c r="G391" s="4">
        <f ca="1">+SUMIF('JOURNAL STOCKS'!A$200:$J392,A391,'JOURNAL STOCKS'!I392:I584)</f>
        <v>0</v>
      </c>
      <c r="H391" s="4"/>
      <c r="I391" s="4">
        <f ca="1">+SUMIF('JOURNAL STOCKS'!$A$8:$J$200,A391,'JOURNAL STOCKS'!$J$8:$J$200)</f>
        <v>0</v>
      </c>
      <c r="J391" s="5"/>
      <c r="K391" s="5"/>
      <c r="L391" s="5"/>
      <c r="M391" s="5"/>
      <c r="N391" s="6"/>
      <c r="O391" s="15"/>
      <c r="P391" s="5"/>
      <c r="Q391" s="15"/>
    </row>
    <row r="392" spans="1:17" x14ac:dyDescent="0.25">
      <c r="A392" s="27" t="s">
        <v>1460</v>
      </c>
      <c r="B392" s="26" t="s">
        <v>901</v>
      </c>
      <c r="C392" s="17">
        <f t="shared" ca="1" si="30"/>
        <v>1.67</v>
      </c>
      <c r="D392" s="34">
        <v>59</v>
      </c>
      <c r="E392" s="35">
        <v>98.53</v>
      </c>
      <c r="F392" s="4"/>
      <c r="G392" s="4">
        <f ca="1">+SUMIF('JOURNAL STOCKS'!A$200:$J393,A392,'JOURNAL STOCKS'!I393:I585)</f>
        <v>0</v>
      </c>
      <c r="H392" s="4"/>
      <c r="I392" s="4">
        <f ca="1">+SUMIF('JOURNAL STOCKS'!$A$8:$J$200,A392,'JOURNAL STOCKS'!$J$8:$J$200)</f>
        <v>0</v>
      </c>
      <c r="J392" s="5"/>
      <c r="K392" s="5"/>
      <c r="L392" s="5"/>
      <c r="M392" s="5"/>
      <c r="N392" s="6"/>
      <c r="O392" s="15"/>
      <c r="P392" s="5"/>
      <c r="Q392" s="15"/>
    </row>
    <row r="393" spans="1:17" x14ac:dyDescent="0.25">
      <c r="A393" s="27" t="s">
        <v>1461</v>
      </c>
      <c r="B393" s="26" t="s">
        <v>901</v>
      </c>
      <c r="C393" s="17">
        <f t="shared" ca="1" si="30"/>
        <v>1.67</v>
      </c>
      <c r="D393" s="34">
        <v>32</v>
      </c>
      <c r="E393" s="35">
        <v>53.44</v>
      </c>
      <c r="F393" s="4"/>
      <c r="G393" s="4">
        <f ca="1">+SUMIF('JOURNAL STOCKS'!A$200:$J394,A393,'JOURNAL STOCKS'!I394:I586)</f>
        <v>0</v>
      </c>
      <c r="H393" s="4"/>
      <c r="I393" s="4">
        <f ca="1">+SUMIF('JOURNAL STOCKS'!$A$8:$J$200,A393,'JOURNAL STOCKS'!$J$8:$J$200)</f>
        <v>0</v>
      </c>
      <c r="J393" s="5"/>
      <c r="K393" s="5"/>
      <c r="L393" s="5"/>
      <c r="M393" s="5"/>
      <c r="N393" s="6"/>
      <c r="O393" s="15"/>
      <c r="P393" s="5"/>
      <c r="Q393" s="15"/>
    </row>
    <row r="394" spans="1:17" x14ac:dyDescent="0.25">
      <c r="A394" s="27" t="s">
        <v>1462</v>
      </c>
      <c r="B394" s="26" t="s">
        <v>901</v>
      </c>
      <c r="C394" s="17">
        <f t="shared" ref="C394:C457" ca="1" si="31">IF((D394+F394)&lt;=0,0,(E394+G394)/(D394+F394))</f>
        <v>0.6</v>
      </c>
      <c r="D394" s="34">
        <v>50</v>
      </c>
      <c r="E394" s="35">
        <v>30</v>
      </c>
      <c r="F394" s="4"/>
      <c r="G394" s="4">
        <f ca="1">+SUMIF('JOURNAL STOCKS'!A$200:$J395,A394,'JOURNAL STOCKS'!I395:I587)</f>
        <v>0</v>
      </c>
      <c r="H394" s="4"/>
      <c r="I394" s="4">
        <f ca="1">+SUMIF('JOURNAL STOCKS'!$A$8:$J$200,A394,'JOURNAL STOCKS'!$J$8:$J$200)</f>
        <v>0</v>
      </c>
      <c r="J394" s="5"/>
      <c r="K394" s="5"/>
      <c r="L394" s="5"/>
      <c r="M394" s="5"/>
      <c r="N394" s="6"/>
      <c r="O394" s="15"/>
      <c r="P394" s="5"/>
      <c r="Q394" s="15"/>
    </row>
    <row r="395" spans="1:17" x14ac:dyDescent="0.25">
      <c r="A395" s="27" t="s">
        <v>1463</v>
      </c>
      <c r="B395" s="26" t="s">
        <v>901</v>
      </c>
      <c r="C395" s="17">
        <f t="shared" ca="1" si="31"/>
        <v>0.75</v>
      </c>
      <c r="D395" s="34">
        <v>29</v>
      </c>
      <c r="E395" s="35">
        <v>21.75</v>
      </c>
      <c r="F395" s="4"/>
      <c r="G395" s="4">
        <f ca="1">+SUMIF('JOURNAL STOCKS'!A$200:$J396,A395,'JOURNAL STOCKS'!I396:I588)</f>
        <v>0</v>
      </c>
      <c r="H395" s="4"/>
      <c r="I395" s="4">
        <f ca="1">+SUMIF('JOURNAL STOCKS'!$A$8:$J$200,A395,'JOURNAL STOCKS'!$J$8:$J$200)</f>
        <v>0</v>
      </c>
      <c r="J395" s="5"/>
      <c r="K395" s="5"/>
      <c r="L395" s="5"/>
      <c r="M395" s="5"/>
      <c r="N395" s="6"/>
      <c r="O395" s="15"/>
      <c r="P395" s="5"/>
      <c r="Q395" s="15"/>
    </row>
    <row r="396" spans="1:17" x14ac:dyDescent="0.25">
      <c r="A396" s="27" t="s">
        <v>1464</v>
      </c>
      <c r="B396" s="26" t="s">
        <v>901</v>
      </c>
      <c r="C396" s="17">
        <f t="shared" ca="1" si="31"/>
        <v>33.33</v>
      </c>
      <c r="D396" s="34">
        <v>3</v>
      </c>
      <c r="E396" s="35">
        <v>99.99</v>
      </c>
      <c r="F396" s="4"/>
      <c r="G396" s="4">
        <f ca="1">+SUMIF('JOURNAL STOCKS'!A$200:$J397,A396,'JOURNAL STOCKS'!I397:I589)</f>
        <v>0</v>
      </c>
      <c r="H396" s="4"/>
      <c r="I396" s="4">
        <f ca="1">+SUMIF('JOURNAL STOCKS'!$A$8:$J$200,A396,'JOURNAL STOCKS'!$J$8:$J$200)</f>
        <v>0</v>
      </c>
      <c r="J396" s="5"/>
      <c r="K396" s="5"/>
      <c r="L396" s="5"/>
      <c r="M396" s="5"/>
      <c r="N396" s="6"/>
      <c r="O396" s="15"/>
      <c r="P396" s="5"/>
      <c r="Q396" s="15"/>
    </row>
    <row r="397" spans="1:17" x14ac:dyDescent="0.25">
      <c r="A397" s="27" t="s">
        <v>1465</v>
      </c>
      <c r="B397" s="26" t="s">
        <v>901</v>
      </c>
      <c r="C397" s="17">
        <f t="shared" si="31"/>
        <v>0</v>
      </c>
      <c r="D397" s="34">
        <v>0</v>
      </c>
      <c r="E397" s="35">
        <v>0</v>
      </c>
      <c r="F397" s="4"/>
      <c r="G397" s="4">
        <f ca="1">+SUMIF('JOURNAL STOCKS'!A$200:$J398,A397,'JOURNAL STOCKS'!I398:I590)</f>
        <v>0</v>
      </c>
      <c r="H397" s="4"/>
      <c r="I397" s="4">
        <f ca="1">+SUMIF('JOURNAL STOCKS'!$A$8:$J$200,A397,'JOURNAL STOCKS'!$J$8:$J$200)</f>
        <v>0</v>
      </c>
      <c r="J397" s="5"/>
      <c r="K397" s="5"/>
      <c r="L397" s="5"/>
      <c r="M397" s="5"/>
      <c r="N397" s="6"/>
      <c r="O397" s="15"/>
      <c r="P397" s="5"/>
      <c r="Q397" s="15"/>
    </row>
    <row r="398" spans="1:17" x14ac:dyDescent="0.25">
      <c r="A398" s="27" t="s">
        <v>1466</v>
      </c>
      <c r="B398" s="26" t="s">
        <v>901</v>
      </c>
      <c r="C398" s="17">
        <f t="shared" si="31"/>
        <v>0</v>
      </c>
      <c r="D398" s="34">
        <v>0</v>
      </c>
      <c r="E398" s="35">
        <v>0</v>
      </c>
      <c r="F398" s="4"/>
      <c r="G398" s="4">
        <f ca="1">+SUMIF('JOURNAL STOCKS'!A$200:$J399,A398,'JOURNAL STOCKS'!I399:I591)</f>
        <v>0</v>
      </c>
      <c r="H398" s="4"/>
      <c r="I398" s="4">
        <f ca="1">+SUMIF('JOURNAL STOCKS'!$A$8:$J$200,A398,'JOURNAL STOCKS'!$J$8:$J$200)</f>
        <v>0</v>
      </c>
      <c r="J398" s="5"/>
      <c r="K398" s="5"/>
      <c r="L398" s="5"/>
      <c r="M398" s="5"/>
      <c r="N398" s="6"/>
      <c r="O398" s="15"/>
      <c r="P398" s="5"/>
      <c r="Q398" s="15"/>
    </row>
    <row r="399" spans="1:17" x14ac:dyDescent="0.25">
      <c r="A399" s="27" t="s">
        <v>1467</v>
      </c>
      <c r="B399" s="26" t="s">
        <v>901</v>
      </c>
      <c r="C399" s="17">
        <f t="shared" si="31"/>
        <v>0</v>
      </c>
      <c r="D399" s="34">
        <v>0</v>
      </c>
      <c r="E399" s="35">
        <v>0</v>
      </c>
      <c r="F399" s="4"/>
      <c r="G399" s="4">
        <f ca="1">+SUMIF('JOURNAL STOCKS'!A$200:$J400,A399,'JOURNAL STOCKS'!I400:I592)</f>
        <v>0</v>
      </c>
      <c r="H399" s="4"/>
      <c r="I399" s="4">
        <f ca="1">+SUMIF('JOURNAL STOCKS'!$A$8:$J$200,A399,'JOURNAL STOCKS'!$J$8:$J$200)</f>
        <v>0</v>
      </c>
      <c r="J399" s="5"/>
      <c r="K399" s="5"/>
      <c r="L399" s="5"/>
      <c r="M399" s="5"/>
      <c r="N399" s="6"/>
      <c r="O399" s="15"/>
      <c r="P399" s="5"/>
      <c r="Q399" s="15"/>
    </row>
    <row r="400" spans="1:17" x14ac:dyDescent="0.25">
      <c r="A400" s="27" t="s">
        <v>1468</v>
      </c>
      <c r="B400" s="26" t="s">
        <v>901</v>
      </c>
      <c r="C400" s="17">
        <f t="shared" si="31"/>
        <v>0</v>
      </c>
      <c r="D400" s="34">
        <v>0</v>
      </c>
      <c r="E400" s="35">
        <v>0</v>
      </c>
      <c r="F400" s="4"/>
      <c r="G400" s="4">
        <f ca="1">+SUMIF('JOURNAL STOCKS'!A$200:$J401,A400,'JOURNAL STOCKS'!I401:I593)</f>
        <v>0</v>
      </c>
      <c r="H400" s="4"/>
      <c r="I400" s="4">
        <f ca="1">+SUMIF('JOURNAL STOCKS'!$A$8:$J$200,A400,'JOURNAL STOCKS'!$J$8:$J$200)</f>
        <v>0</v>
      </c>
      <c r="J400" s="5"/>
      <c r="K400" s="5"/>
      <c r="L400" s="5"/>
      <c r="M400" s="5"/>
      <c r="N400" s="6"/>
      <c r="O400" s="15"/>
      <c r="P400" s="5"/>
      <c r="Q400" s="15"/>
    </row>
    <row r="401" spans="1:17" x14ac:dyDescent="0.25">
      <c r="A401" s="27" t="s">
        <v>1469</v>
      </c>
      <c r="B401" s="26" t="s">
        <v>901</v>
      </c>
      <c r="C401" s="17">
        <f t="shared" ca="1" si="31"/>
        <v>48</v>
      </c>
      <c r="D401" s="34">
        <v>1</v>
      </c>
      <c r="E401" s="35">
        <v>48</v>
      </c>
      <c r="F401" s="4"/>
      <c r="G401" s="4">
        <f ca="1">+SUMIF('JOURNAL STOCKS'!A$200:$J402,A401,'JOURNAL STOCKS'!I402:I594)</f>
        <v>0</v>
      </c>
      <c r="H401" s="4"/>
      <c r="I401" s="4">
        <f ca="1">+SUMIF('JOURNAL STOCKS'!$A$8:$J$200,A401,'JOURNAL STOCKS'!$J$8:$J$200)</f>
        <v>0</v>
      </c>
      <c r="J401" s="5"/>
      <c r="K401" s="5"/>
      <c r="L401" s="5"/>
      <c r="M401" s="5"/>
      <c r="N401" s="6"/>
      <c r="O401" s="15"/>
      <c r="P401" s="5"/>
      <c r="Q401" s="15"/>
    </row>
    <row r="402" spans="1:17" x14ac:dyDescent="0.25">
      <c r="A402" s="27" t="s">
        <v>1470</v>
      </c>
      <c r="B402" s="26" t="s">
        <v>901</v>
      </c>
      <c r="C402" s="17">
        <f t="shared" ca="1" si="31"/>
        <v>38</v>
      </c>
      <c r="D402" s="34">
        <v>5</v>
      </c>
      <c r="E402" s="35">
        <v>190</v>
      </c>
      <c r="F402" s="4"/>
      <c r="G402" s="4">
        <f ca="1">+SUMIF('JOURNAL STOCKS'!A$200:$J403,A402,'JOURNAL STOCKS'!I403:I595)</f>
        <v>0</v>
      </c>
      <c r="H402" s="4"/>
      <c r="I402" s="4">
        <f ca="1">+SUMIF('JOURNAL STOCKS'!$A$8:$J$200,A402,'JOURNAL STOCKS'!$J$8:$J$200)</f>
        <v>0</v>
      </c>
      <c r="J402" s="5"/>
      <c r="K402" s="5"/>
      <c r="L402" s="5"/>
      <c r="M402" s="5"/>
      <c r="N402" s="6"/>
      <c r="O402" s="15"/>
      <c r="P402" s="5"/>
      <c r="Q402" s="15"/>
    </row>
    <row r="403" spans="1:17" x14ac:dyDescent="0.25">
      <c r="A403" s="27" t="s">
        <v>1471</v>
      </c>
      <c r="B403" s="26" t="s">
        <v>901</v>
      </c>
      <c r="C403" s="17">
        <f t="shared" ca="1" si="31"/>
        <v>20</v>
      </c>
      <c r="D403" s="34">
        <v>2</v>
      </c>
      <c r="E403" s="35">
        <v>40</v>
      </c>
      <c r="F403" s="4"/>
      <c r="G403" s="4">
        <f ca="1">+SUMIF('JOURNAL STOCKS'!A$200:$J404,A403,'JOURNAL STOCKS'!I404:I596)</f>
        <v>0</v>
      </c>
      <c r="H403" s="4"/>
      <c r="I403" s="4">
        <f ca="1">+SUMIF('JOURNAL STOCKS'!$A$8:$J$200,A403,'JOURNAL STOCKS'!$J$8:$J$200)</f>
        <v>0</v>
      </c>
      <c r="J403" s="5"/>
      <c r="K403" s="5"/>
      <c r="L403" s="5"/>
      <c r="M403" s="5"/>
      <c r="N403" s="6"/>
      <c r="O403" s="15"/>
      <c r="P403" s="5"/>
      <c r="Q403" s="15"/>
    </row>
    <row r="404" spans="1:17" x14ac:dyDescent="0.25">
      <c r="A404" s="27" t="s">
        <v>1472</v>
      </c>
      <c r="B404" s="26" t="s">
        <v>901</v>
      </c>
      <c r="C404" s="17">
        <f t="shared" ca="1" si="31"/>
        <v>0.3125</v>
      </c>
      <c r="D404" s="34">
        <v>2</v>
      </c>
      <c r="E404" s="35">
        <v>0.625</v>
      </c>
      <c r="F404" s="4"/>
      <c r="G404" s="4">
        <f ca="1">+SUMIF('JOURNAL STOCKS'!A$200:$J405,A404,'JOURNAL STOCKS'!I405:I597)</f>
        <v>0</v>
      </c>
      <c r="H404" s="4"/>
      <c r="I404" s="4">
        <f ca="1">+SUMIF('JOURNAL STOCKS'!$A$8:$J$200,A404,'JOURNAL STOCKS'!$J$8:$J$200)</f>
        <v>0</v>
      </c>
      <c r="J404" s="5"/>
      <c r="K404" s="5"/>
      <c r="L404" s="5"/>
      <c r="M404" s="5"/>
      <c r="N404" s="6"/>
      <c r="O404" s="15"/>
      <c r="P404" s="5"/>
      <c r="Q404" s="15"/>
    </row>
    <row r="405" spans="1:17" x14ac:dyDescent="0.25">
      <c r="A405" s="27" t="s">
        <v>1473</v>
      </c>
      <c r="B405" s="26" t="s">
        <v>901</v>
      </c>
      <c r="C405" s="17">
        <f t="shared" ca="1" si="31"/>
        <v>0.24</v>
      </c>
      <c r="D405" s="34">
        <v>2000</v>
      </c>
      <c r="E405" s="35">
        <v>480</v>
      </c>
      <c r="F405" s="4"/>
      <c r="G405" s="4">
        <f ca="1">+SUMIF('JOURNAL STOCKS'!A$200:$J406,A405,'JOURNAL STOCKS'!I406:I598)</f>
        <v>0</v>
      </c>
      <c r="H405" s="4"/>
      <c r="I405" s="4">
        <f ca="1">+SUMIF('JOURNAL STOCKS'!$A$8:$J$200,A405,'JOURNAL STOCKS'!$J$8:$J$200)</f>
        <v>0</v>
      </c>
      <c r="J405" s="5"/>
      <c r="K405" s="5"/>
      <c r="L405" s="5"/>
      <c r="M405" s="5"/>
      <c r="N405" s="6"/>
      <c r="O405" s="15"/>
      <c r="P405" s="5"/>
      <c r="Q405" s="15"/>
    </row>
    <row r="406" spans="1:17" x14ac:dyDescent="0.25">
      <c r="A406" s="27" t="s">
        <v>1474</v>
      </c>
      <c r="B406" s="26" t="s">
        <v>901</v>
      </c>
      <c r="C406" s="17">
        <f t="shared" si="31"/>
        <v>0</v>
      </c>
      <c r="D406" s="34">
        <v>0</v>
      </c>
      <c r="E406" s="35">
        <v>0</v>
      </c>
      <c r="F406" s="4"/>
      <c r="G406" s="4">
        <f ca="1">+SUMIF('JOURNAL STOCKS'!A$200:$J407,A406,'JOURNAL STOCKS'!I407:I599)</f>
        <v>0</v>
      </c>
      <c r="H406" s="4"/>
      <c r="I406" s="4">
        <f ca="1">+SUMIF('JOURNAL STOCKS'!$A$8:$J$200,A406,'JOURNAL STOCKS'!$J$8:$J$200)</f>
        <v>0</v>
      </c>
      <c r="J406" s="5"/>
      <c r="K406" s="5"/>
      <c r="L406" s="5"/>
      <c r="M406" s="5"/>
      <c r="N406" s="6"/>
      <c r="O406" s="15"/>
      <c r="P406" s="5"/>
      <c r="Q406" s="15"/>
    </row>
    <row r="407" spans="1:17" x14ac:dyDescent="0.25">
      <c r="A407" s="27" t="s">
        <v>1475</v>
      </c>
      <c r="B407" s="26" t="s">
        <v>901</v>
      </c>
      <c r="C407" s="17">
        <f t="shared" si="31"/>
        <v>0</v>
      </c>
      <c r="D407" s="34">
        <v>0</v>
      </c>
      <c r="E407" s="35">
        <v>0</v>
      </c>
      <c r="F407" s="4"/>
      <c r="G407" s="4">
        <f ca="1">+SUMIF('JOURNAL STOCKS'!A$200:$J408,A407,'JOURNAL STOCKS'!I408:I600)</f>
        <v>0</v>
      </c>
      <c r="H407" s="4"/>
      <c r="I407" s="4">
        <f ca="1">+SUMIF('JOURNAL STOCKS'!$A$8:$J$200,A407,'JOURNAL STOCKS'!$J$8:$J$200)</f>
        <v>0</v>
      </c>
      <c r="J407" s="5"/>
      <c r="K407" s="5"/>
      <c r="L407" s="5"/>
      <c r="M407" s="5"/>
      <c r="N407" s="6"/>
      <c r="O407" s="15"/>
      <c r="P407" s="5"/>
      <c r="Q407" s="15"/>
    </row>
    <row r="408" spans="1:17" x14ac:dyDescent="0.25">
      <c r="A408" s="27" t="s">
        <v>1476</v>
      </c>
      <c r="B408" s="26" t="s">
        <v>901</v>
      </c>
      <c r="C408" s="17">
        <f t="shared" si="31"/>
        <v>0</v>
      </c>
      <c r="D408" s="34">
        <v>0</v>
      </c>
      <c r="E408" s="35">
        <v>0</v>
      </c>
      <c r="F408" s="4"/>
      <c r="G408" s="4">
        <f ca="1">+SUMIF('JOURNAL STOCKS'!A$200:$J409,A408,'JOURNAL STOCKS'!I409:I601)</f>
        <v>0</v>
      </c>
      <c r="H408" s="4"/>
      <c r="I408" s="4">
        <f ca="1">+SUMIF('JOURNAL STOCKS'!$A$8:$J$200,A408,'JOURNAL STOCKS'!$J$8:$J$200)</f>
        <v>0</v>
      </c>
      <c r="J408" s="5"/>
      <c r="K408" s="5"/>
      <c r="L408" s="5"/>
      <c r="M408" s="5"/>
      <c r="N408" s="6"/>
      <c r="O408" s="15"/>
      <c r="P408" s="5"/>
      <c r="Q408" s="15"/>
    </row>
    <row r="409" spans="1:17" x14ac:dyDescent="0.25">
      <c r="A409" s="27" t="s">
        <v>1477</v>
      </c>
      <c r="B409" s="26" t="s">
        <v>901</v>
      </c>
      <c r="C409" s="17">
        <f t="shared" ca="1" si="31"/>
        <v>0.6</v>
      </c>
      <c r="D409" s="34">
        <v>162</v>
      </c>
      <c r="E409" s="35">
        <v>97.2</v>
      </c>
      <c r="F409" s="4"/>
      <c r="G409" s="4">
        <f ca="1">+SUMIF('JOURNAL STOCKS'!A$200:$J410,A409,'JOURNAL STOCKS'!I410:I602)</f>
        <v>0</v>
      </c>
      <c r="H409" s="4"/>
      <c r="I409" s="4">
        <f ca="1">+SUMIF('JOURNAL STOCKS'!$A$8:$J$200,A409,'JOURNAL STOCKS'!$J$8:$J$200)</f>
        <v>0</v>
      </c>
      <c r="J409" s="5"/>
      <c r="K409" s="5"/>
      <c r="L409" s="5"/>
      <c r="M409" s="5"/>
      <c r="N409" s="6"/>
      <c r="O409" s="15"/>
      <c r="P409" s="5"/>
      <c r="Q409" s="15"/>
    </row>
    <row r="410" spans="1:17" x14ac:dyDescent="0.25">
      <c r="A410" s="27" t="s">
        <v>1478</v>
      </c>
      <c r="B410" s="26" t="s">
        <v>901</v>
      </c>
      <c r="C410" s="17">
        <f t="shared" ca="1" si="31"/>
        <v>1</v>
      </c>
      <c r="D410" s="34">
        <v>166</v>
      </c>
      <c r="E410" s="35">
        <v>166</v>
      </c>
      <c r="F410" s="4"/>
      <c r="G410" s="4">
        <f ca="1">+SUMIF('JOURNAL STOCKS'!A$200:$J411,A410,'JOURNAL STOCKS'!I411:I603)</f>
        <v>0</v>
      </c>
      <c r="H410" s="4"/>
      <c r="I410" s="4">
        <f ca="1">+SUMIF('JOURNAL STOCKS'!$A$8:$J$200,A410,'JOURNAL STOCKS'!$J$8:$J$200)</f>
        <v>0</v>
      </c>
      <c r="J410" s="5"/>
      <c r="K410" s="5"/>
      <c r="L410" s="5"/>
      <c r="M410" s="5"/>
      <c r="N410" s="6"/>
      <c r="O410" s="15"/>
      <c r="P410" s="5"/>
      <c r="Q410" s="15"/>
    </row>
    <row r="411" spans="1:17" x14ac:dyDescent="0.25">
      <c r="A411" s="27" t="s">
        <v>1479</v>
      </c>
      <c r="B411" s="26" t="s">
        <v>901</v>
      </c>
      <c r="C411" s="17">
        <f t="shared" ca="1" si="31"/>
        <v>1.2</v>
      </c>
      <c r="D411" s="34">
        <v>196</v>
      </c>
      <c r="E411" s="35">
        <v>235.2</v>
      </c>
      <c r="F411" s="4"/>
      <c r="G411" s="4">
        <f ca="1">+SUMIF('JOURNAL STOCKS'!A$200:$J412,A411,'JOURNAL STOCKS'!I412:I604)</f>
        <v>0</v>
      </c>
      <c r="H411" s="4"/>
      <c r="I411" s="4">
        <f ca="1">+SUMIF('JOURNAL STOCKS'!$A$8:$J$200,A411,'JOURNAL STOCKS'!$J$8:$J$200)</f>
        <v>0</v>
      </c>
      <c r="J411" s="5"/>
      <c r="K411" s="5"/>
      <c r="L411" s="5"/>
      <c r="M411" s="5"/>
      <c r="N411" s="6"/>
      <c r="O411" s="15"/>
      <c r="P411" s="5"/>
      <c r="Q411" s="15"/>
    </row>
    <row r="412" spans="1:17" x14ac:dyDescent="0.25">
      <c r="A412" s="27" t="s">
        <v>1480</v>
      </c>
      <c r="B412" s="26" t="s">
        <v>901</v>
      </c>
      <c r="C412" s="17">
        <f t="shared" ca="1" si="31"/>
        <v>0.46</v>
      </c>
      <c r="D412" s="34">
        <v>2000</v>
      </c>
      <c r="E412" s="35">
        <v>920</v>
      </c>
      <c r="F412" s="4"/>
      <c r="G412" s="4">
        <f ca="1">+SUMIF('JOURNAL STOCKS'!A$200:$J413,A412,'JOURNAL STOCKS'!I413:I605)</f>
        <v>0</v>
      </c>
      <c r="H412" s="4"/>
      <c r="I412" s="4">
        <f ca="1">+SUMIF('JOURNAL STOCKS'!$A$8:$J$200,A412,'JOURNAL STOCKS'!$J$8:$J$200)</f>
        <v>0</v>
      </c>
      <c r="J412" s="5"/>
      <c r="K412" s="5"/>
      <c r="L412" s="5"/>
      <c r="M412" s="5"/>
      <c r="N412" s="6"/>
      <c r="O412" s="15"/>
      <c r="P412" s="5"/>
      <c r="Q412" s="15"/>
    </row>
    <row r="413" spans="1:17" x14ac:dyDescent="0.25">
      <c r="A413" s="27" t="s">
        <v>1481</v>
      </c>
      <c r="B413" s="26" t="s">
        <v>901</v>
      </c>
      <c r="C413" s="17">
        <f t="shared" ca="1" si="31"/>
        <v>91.67</v>
      </c>
      <c r="D413" s="34">
        <v>2</v>
      </c>
      <c r="E413" s="35">
        <v>183.34</v>
      </c>
      <c r="F413" s="4"/>
      <c r="G413" s="4">
        <f ca="1">+SUMIF('JOURNAL STOCKS'!A$200:$J414,A413,'JOURNAL STOCKS'!I414:I606)</f>
        <v>0</v>
      </c>
      <c r="H413" s="4"/>
      <c r="I413" s="4">
        <f ca="1">+SUMIF('JOURNAL STOCKS'!$A$8:$J$200,A413,'JOURNAL STOCKS'!$J$8:$J$200)</f>
        <v>0</v>
      </c>
      <c r="J413" s="5"/>
      <c r="K413" s="5"/>
      <c r="L413" s="5"/>
      <c r="M413" s="5"/>
      <c r="N413" s="6"/>
      <c r="O413" s="15"/>
      <c r="P413" s="5"/>
      <c r="Q413" s="15"/>
    </row>
    <row r="414" spans="1:17" x14ac:dyDescent="0.25">
      <c r="A414" s="27" t="s">
        <v>1482</v>
      </c>
      <c r="B414" s="26" t="s">
        <v>901</v>
      </c>
      <c r="C414" s="17">
        <f t="shared" ca="1" si="31"/>
        <v>320</v>
      </c>
      <c r="D414" s="34">
        <v>6</v>
      </c>
      <c r="E414" s="35">
        <v>1920</v>
      </c>
      <c r="F414" s="4"/>
      <c r="G414" s="4">
        <f ca="1">+SUMIF('JOURNAL STOCKS'!A$200:$J415,A414,'JOURNAL STOCKS'!I415:I607)</f>
        <v>0</v>
      </c>
      <c r="H414" s="4"/>
      <c r="I414" s="4">
        <f ca="1">+SUMIF('JOURNAL STOCKS'!$A$8:$J$200,A414,'JOURNAL STOCKS'!$J$8:$J$200)</f>
        <v>0</v>
      </c>
      <c r="J414" s="5"/>
      <c r="K414" s="5"/>
      <c r="L414" s="5"/>
      <c r="M414" s="5"/>
      <c r="N414" s="6"/>
      <c r="O414" s="15"/>
      <c r="P414" s="5"/>
      <c r="Q414" s="15"/>
    </row>
    <row r="415" spans="1:17" x14ac:dyDescent="0.25">
      <c r="A415" s="27" t="s">
        <v>1483</v>
      </c>
      <c r="B415" s="26" t="s">
        <v>901</v>
      </c>
      <c r="C415" s="17">
        <f t="shared" ca="1" si="31"/>
        <v>25</v>
      </c>
      <c r="D415" s="34">
        <v>19</v>
      </c>
      <c r="E415" s="35">
        <v>475</v>
      </c>
      <c r="F415" s="4"/>
      <c r="G415" s="4">
        <f ca="1">+SUMIF('JOURNAL STOCKS'!A$200:$J416,A415,'JOURNAL STOCKS'!I416:I608)</f>
        <v>0</v>
      </c>
      <c r="H415" s="4"/>
      <c r="I415" s="4">
        <f ca="1">+SUMIF('JOURNAL STOCKS'!$A$8:$J$200,A415,'JOURNAL STOCKS'!$J$8:$J$200)</f>
        <v>0</v>
      </c>
      <c r="J415" s="5"/>
      <c r="K415" s="5"/>
      <c r="L415" s="5"/>
      <c r="M415" s="5"/>
      <c r="N415" s="6"/>
      <c r="O415" s="15"/>
      <c r="P415" s="5"/>
      <c r="Q415" s="15"/>
    </row>
    <row r="416" spans="1:17" x14ac:dyDescent="0.25">
      <c r="A416" s="27" t="s">
        <v>1484</v>
      </c>
      <c r="B416" s="26" t="s">
        <v>901</v>
      </c>
      <c r="C416" s="17">
        <f t="shared" ca="1" si="31"/>
        <v>11.67</v>
      </c>
      <c r="D416" s="34">
        <v>7</v>
      </c>
      <c r="E416" s="35">
        <v>81.69</v>
      </c>
      <c r="F416" s="4"/>
      <c r="G416" s="4">
        <f ca="1">+SUMIF('JOURNAL STOCKS'!A$200:$J417,A416,'JOURNAL STOCKS'!I417:I609)</f>
        <v>0</v>
      </c>
      <c r="H416" s="4"/>
      <c r="I416" s="4">
        <f ca="1">+SUMIF('JOURNAL STOCKS'!$A$8:$J$200,A416,'JOURNAL STOCKS'!$J$8:$J$200)</f>
        <v>0</v>
      </c>
      <c r="J416" s="5"/>
      <c r="K416" s="5"/>
      <c r="L416" s="5"/>
      <c r="M416" s="5"/>
      <c r="N416" s="6"/>
      <c r="O416" s="15"/>
      <c r="P416" s="5"/>
      <c r="Q416" s="15"/>
    </row>
    <row r="417" spans="1:17" x14ac:dyDescent="0.25">
      <c r="A417" s="27" t="s">
        <v>1485</v>
      </c>
      <c r="B417" s="26" t="s">
        <v>901</v>
      </c>
      <c r="C417" s="17">
        <f t="shared" si="31"/>
        <v>0</v>
      </c>
      <c r="D417" s="34">
        <v>0</v>
      </c>
      <c r="E417" s="35">
        <v>0</v>
      </c>
      <c r="F417" s="4"/>
      <c r="G417" s="4">
        <f ca="1">+SUMIF('JOURNAL STOCKS'!A$200:$J418,A417,'JOURNAL STOCKS'!I418:I610)</f>
        <v>0</v>
      </c>
      <c r="H417" s="4"/>
      <c r="I417" s="4">
        <f ca="1">+SUMIF('JOURNAL STOCKS'!$A$8:$J$200,A417,'JOURNAL STOCKS'!$J$8:$J$200)</f>
        <v>0</v>
      </c>
      <c r="J417" s="5"/>
      <c r="K417" s="5"/>
      <c r="L417" s="5"/>
      <c r="M417" s="5"/>
      <c r="N417" s="6"/>
      <c r="O417" s="15"/>
      <c r="P417" s="5"/>
      <c r="Q417" s="15"/>
    </row>
    <row r="418" spans="1:17" x14ac:dyDescent="0.25">
      <c r="A418" s="27" t="s">
        <v>1486</v>
      </c>
      <c r="B418" s="26" t="s">
        <v>903</v>
      </c>
      <c r="C418" s="17">
        <f t="shared" ca="1" si="31"/>
        <v>8.84</v>
      </c>
      <c r="D418" s="34">
        <v>5</v>
      </c>
      <c r="E418" s="35">
        <v>44.2</v>
      </c>
      <c r="F418" s="4"/>
      <c r="G418" s="4">
        <f ca="1">+SUMIF('JOURNAL STOCKS'!A$200:$J419,A418,'JOURNAL STOCKS'!I419:I611)</f>
        <v>0</v>
      </c>
      <c r="H418" s="4"/>
      <c r="I418" s="4">
        <f ca="1">+SUMIF('JOURNAL STOCKS'!$A$8:$J$200,A418,'JOURNAL STOCKS'!$J$8:$J$200)</f>
        <v>0</v>
      </c>
      <c r="J418" s="5"/>
      <c r="K418" s="5"/>
      <c r="L418" s="5"/>
      <c r="M418" s="5"/>
      <c r="N418" s="6"/>
      <c r="O418" s="15"/>
      <c r="P418" s="5"/>
      <c r="Q418" s="15"/>
    </row>
    <row r="419" spans="1:17" x14ac:dyDescent="0.25">
      <c r="A419" s="27" t="s">
        <v>1487</v>
      </c>
      <c r="B419" s="26" t="s">
        <v>903</v>
      </c>
      <c r="C419" s="17">
        <f t="shared" si="31"/>
        <v>0</v>
      </c>
      <c r="D419" s="34">
        <v>0</v>
      </c>
      <c r="E419" s="35">
        <v>0</v>
      </c>
      <c r="F419" s="4"/>
      <c r="G419" s="4">
        <f ca="1">+SUMIF('JOURNAL STOCKS'!A$200:$J420,A419,'JOURNAL STOCKS'!I420:I612)</f>
        <v>0</v>
      </c>
      <c r="H419" s="4"/>
      <c r="I419" s="4">
        <f ca="1">+SUMIF('JOURNAL STOCKS'!$A$8:$J$200,A419,'JOURNAL STOCKS'!$J$8:$J$200)</f>
        <v>0</v>
      </c>
      <c r="J419" s="5"/>
      <c r="K419" s="5"/>
      <c r="L419" s="5"/>
      <c r="M419" s="5"/>
      <c r="N419" s="6"/>
      <c r="O419" s="15"/>
      <c r="P419" s="5"/>
      <c r="Q419" s="15"/>
    </row>
    <row r="420" spans="1:17" x14ac:dyDescent="0.25">
      <c r="A420" s="27" t="s">
        <v>1488</v>
      </c>
      <c r="B420" s="26" t="s">
        <v>903</v>
      </c>
      <c r="C420" s="17">
        <f t="shared" ca="1" si="31"/>
        <v>20</v>
      </c>
      <c r="D420" s="34">
        <v>15</v>
      </c>
      <c r="E420" s="35">
        <v>300</v>
      </c>
      <c r="F420" s="4"/>
      <c r="G420" s="4">
        <f ca="1">+SUMIF('JOURNAL STOCKS'!A$200:$J421,A420,'JOURNAL STOCKS'!I421:I613)</f>
        <v>0</v>
      </c>
      <c r="H420" s="4"/>
      <c r="I420" s="4">
        <f ca="1">+SUMIF('JOURNAL STOCKS'!$A$8:$J$200,A420,'JOURNAL STOCKS'!$J$8:$J$200)</f>
        <v>0</v>
      </c>
      <c r="J420" s="5"/>
      <c r="K420" s="5"/>
      <c r="L420" s="5"/>
      <c r="M420" s="5"/>
      <c r="N420" s="6"/>
      <c r="O420" s="15"/>
      <c r="P420" s="5"/>
      <c r="Q420" s="15"/>
    </row>
    <row r="421" spans="1:17" x14ac:dyDescent="0.25">
      <c r="A421" s="27" t="s">
        <v>1489</v>
      </c>
      <c r="B421" s="26" t="s">
        <v>903</v>
      </c>
      <c r="C421" s="17">
        <f t="shared" ca="1" si="31"/>
        <v>30</v>
      </c>
      <c r="D421" s="34">
        <v>3</v>
      </c>
      <c r="E421" s="35">
        <v>90</v>
      </c>
      <c r="F421" s="4"/>
      <c r="G421" s="4">
        <f ca="1">+SUMIF('JOURNAL STOCKS'!A$200:$J422,A421,'JOURNAL STOCKS'!I422:I614)</f>
        <v>0</v>
      </c>
      <c r="H421" s="4"/>
      <c r="I421" s="4">
        <f ca="1">+SUMIF('JOURNAL STOCKS'!$A$8:$J$200,A421,'JOURNAL STOCKS'!$J$8:$J$200)</f>
        <v>0</v>
      </c>
      <c r="J421" s="5"/>
      <c r="K421" s="5"/>
      <c r="L421" s="5"/>
      <c r="M421" s="5"/>
      <c r="N421" s="6"/>
      <c r="O421" s="15"/>
      <c r="P421" s="5"/>
      <c r="Q421" s="15"/>
    </row>
    <row r="422" spans="1:17" x14ac:dyDescent="0.25">
      <c r="A422" s="27" t="s">
        <v>1490</v>
      </c>
      <c r="B422" s="26" t="s">
        <v>903</v>
      </c>
      <c r="C422" s="17">
        <f t="shared" si="31"/>
        <v>0</v>
      </c>
      <c r="D422" s="34">
        <v>0</v>
      </c>
      <c r="E422" s="35">
        <v>0</v>
      </c>
      <c r="F422" s="4"/>
      <c r="G422" s="4">
        <f ca="1">+SUMIF('JOURNAL STOCKS'!A$200:$J423,A422,'JOURNAL STOCKS'!I423:I615)</f>
        <v>0</v>
      </c>
      <c r="H422" s="4"/>
      <c r="I422" s="4">
        <f ca="1">+SUMIF('JOURNAL STOCKS'!$A$8:$J$200,A422,'JOURNAL STOCKS'!$J$8:$J$200)</f>
        <v>0</v>
      </c>
      <c r="J422" s="5"/>
      <c r="K422" s="5"/>
      <c r="L422" s="5"/>
      <c r="M422" s="5"/>
      <c r="N422" s="6"/>
      <c r="O422" s="15"/>
      <c r="P422" s="5"/>
      <c r="Q422" s="15"/>
    </row>
    <row r="423" spans="1:17" x14ac:dyDescent="0.25">
      <c r="A423" s="27" t="s">
        <v>1491</v>
      </c>
      <c r="B423" s="26" t="s">
        <v>903</v>
      </c>
      <c r="C423" s="17">
        <f t="shared" si="31"/>
        <v>0</v>
      </c>
      <c r="D423" s="34">
        <v>0</v>
      </c>
      <c r="E423" s="35">
        <v>0</v>
      </c>
      <c r="F423" s="4"/>
      <c r="G423" s="4">
        <f ca="1">+SUMIF('JOURNAL STOCKS'!A$200:$J424,A423,'JOURNAL STOCKS'!I424:I616)</f>
        <v>0</v>
      </c>
      <c r="H423" s="4"/>
      <c r="I423" s="4">
        <f ca="1">+SUMIF('JOURNAL STOCKS'!$A$8:$J$200,A423,'JOURNAL STOCKS'!$J$8:$J$200)</f>
        <v>0</v>
      </c>
      <c r="J423" s="5"/>
      <c r="K423" s="5"/>
      <c r="L423" s="5"/>
      <c r="M423" s="5"/>
      <c r="N423" s="6"/>
      <c r="O423" s="15"/>
      <c r="P423" s="5"/>
      <c r="Q423" s="15"/>
    </row>
    <row r="424" spans="1:17" x14ac:dyDescent="0.25">
      <c r="A424" s="27" t="s">
        <v>1492</v>
      </c>
      <c r="B424" s="26" t="s">
        <v>903</v>
      </c>
      <c r="C424" s="17">
        <f t="shared" si="31"/>
        <v>0</v>
      </c>
      <c r="D424" s="34">
        <v>0</v>
      </c>
      <c r="E424" s="35">
        <v>0</v>
      </c>
      <c r="F424" s="4"/>
      <c r="G424" s="4">
        <f ca="1">+SUMIF('JOURNAL STOCKS'!A$200:$J425,A424,'JOURNAL STOCKS'!I425:I617)</f>
        <v>0</v>
      </c>
      <c r="H424" s="4"/>
      <c r="I424" s="4">
        <f ca="1">+SUMIF('JOURNAL STOCKS'!$A$8:$J$200,A424,'JOURNAL STOCKS'!$J$8:$J$200)</f>
        <v>0</v>
      </c>
      <c r="J424" s="5"/>
      <c r="K424" s="5"/>
      <c r="L424" s="5"/>
      <c r="M424" s="5"/>
      <c r="N424" s="6"/>
      <c r="O424" s="15"/>
      <c r="P424" s="5"/>
      <c r="Q424" s="15"/>
    </row>
    <row r="425" spans="1:17" x14ac:dyDescent="0.25">
      <c r="A425" s="27" t="s">
        <v>1493</v>
      </c>
      <c r="B425" s="26" t="s">
        <v>903</v>
      </c>
      <c r="C425" s="17">
        <f t="shared" ca="1" si="31"/>
        <v>30</v>
      </c>
      <c r="D425" s="34">
        <v>18</v>
      </c>
      <c r="E425" s="35">
        <v>540</v>
      </c>
      <c r="F425" s="4"/>
      <c r="G425" s="4">
        <f ca="1">+SUMIF('JOURNAL STOCKS'!A$200:$J426,A425,'JOURNAL STOCKS'!I426:I618)</f>
        <v>0</v>
      </c>
      <c r="H425" s="4"/>
      <c r="I425" s="4">
        <f ca="1">+SUMIF('JOURNAL STOCKS'!$A$8:$J$200,A425,'JOURNAL STOCKS'!$J$8:$J$200)</f>
        <v>0</v>
      </c>
      <c r="J425" s="5"/>
      <c r="K425" s="5"/>
      <c r="L425" s="5"/>
      <c r="M425" s="5"/>
      <c r="N425" s="6"/>
      <c r="O425" s="15"/>
      <c r="P425" s="5"/>
      <c r="Q425" s="15"/>
    </row>
    <row r="426" spans="1:17" x14ac:dyDescent="0.25">
      <c r="A426" s="27" t="s">
        <v>1494</v>
      </c>
      <c r="B426" s="26" t="s">
        <v>903</v>
      </c>
      <c r="C426" s="17">
        <f t="shared" si="31"/>
        <v>0</v>
      </c>
      <c r="D426" s="34">
        <v>0</v>
      </c>
      <c r="E426" s="35">
        <v>0</v>
      </c>
      <c r="F426" s="4"/>
      <c r="G426" s="4">
        <f ca="1">+SUMIF('JOURNAL STOCKS'!A$200:$J427,A426,'JOURNAL STOCKS'!I427:I619)</f>
        <v>0</v>
      </c>
      <c r="H426" s="4"/>
      <c r="I426" s="4">
        <f ca="1">+SUMIF('JOURNAL STOCKS'!$A$8:$J$200,A426,'JOURNAL STOCKS'!$J$8:$J$200)</f>
        <v>0</v>
      </c>
      <c r="J426" s="5"/>
      <c r="K426" s="5"/>
      <c r="L426" s="5"/>
      <c r="M426" s="5"/>
      <c r="N426" s="6"/>
      <c r="O426" s="15"/>
      <c r="P426" s="5"/>
      <c r="Q426" s="15"/>
    </row>
    <row r="427" spans="1:17" x14ac:dyDescent="0.25">
      <c r="A427" s="27" t="s">
        <v>1495</v>
      </c>
      <c r="B427" s="26" t="s">
        <v>903</v>
      </c>
      <c r="C427" s="17">
        <f t="shared" ca="1" si="31"/>
        <v>150</v>
      </c>
      <c r="D427" s="34">
        <v>2</v>
      </c>
      <c r="E427" s="35">
        <v>300</v>
      </c>
      <c r="F427" s="4"/>
      <c r="G427" s="4">
        <f ca="1">+SUMIF('JOURNAL STOCKS'!A$200:$J428,A427,'JOURNAL STOCKS'!I428:I620)</f>
        <v>0</v>
      </c>
      <c r="H427" s="4"/>
      <c r="I427" s="4">
        <f ca="1">+SUMIF('JOURNAL STOCKS'!$A$8:$J$200,A427,'JOURNAL STOCKS'!$J$8:$J$200)</f>
        <v>0</v>
      </c>
      <c r="J427" s="5"/>
      <c r="K427" s="5"/>
      <c r="L427" s="5"/>
      <c r="M427" s="5"/>
      <c r="N427" s="6"/>
      <c r="O427" s="15"/>
      <c r="P427" s="5"/>
      <c r="Q427" s="15"/>
    </row>
    <row r="428" spans="1:17" x14ac:dyDescent="0.25">
      <c r="A428" s="27" t="s">
        <v>1496</v>
      </c>
      <c r="B428" s="26" t="s">
        <v>903</v>
      </c>
      <c r="C428" s="17">
        <f t="shared" ca="1" si="31"/>
        <v>150</v>
      </c>
      <c r="D428" s="34">
        <v>4</v>
      </c>
      <c r="E428" s="35">
        <v>600</v>
      </c>
      <c r="F428" s="4"/>
      <c r="G428" s="4">
        <f ca="1">+SUMIF('JOURNAL STOCKS'!A$200:$J429,A428,'JOURNAL STOCKS'!I429:I621)</f>
        <v>0</v>
      </c>
      <c r="H428" s="4"/>
      <c r="I428" s="4">
        <f ca="1">+SUMIF('JOURNAL STOCKS'!$A$8:$J$200,A428,'JOURNAL STOCKS'!$J$8:$J$200)</f>
        <v>0</v>
      </c>
      <c r="J428" s="5"/>
      <c r="K428" s="5"/>
      <c r="L428" s="5"/>
      <c r="M428" s="5"/>
      <c r="N428" s="6"/>
      <c r="O428" s="15"/>
      <c r="P428" s="5"/>
      <c r="Q428" s="15"/>
    </row>
    <row r="429" spans="1:17" x14ac:dyDescent="0.25">
      <c r="A429" s="27" t="s">
        <v>1497</v>
      </c>
      <c r="B429" s="26" t="s">
        <v>903</v>
      </c>
      <c r="C429" s="17">
        <f t="shared" si="31"/>
        <v>0</v>
      </c>
      <c r="D429" s="34">
        <v>0</v>
      </c>
      <c r="E429" s="35">
        <v>0</v>
      </c>
      <c r="F429" s="4"/>
      <c r="G429" s="4">
        <f ca="1">+SUMIF('JOURNAL STOCKS'!A$200:$J430,A429,'JOURNAL STOCKS'!I430:I622)</f>
        <v>0</v>
      </c>
      <c r="H429" s="4"/>
      <c r="I429" s="4">
        <f ca="1">+SUMIF('JOURNAL STOCKS'!$A$8:$J$200,A429,'JOURNAL STOCKS'!$J$8:$J$200)</f>
        <v>0</v>
      </c>
      <c r="J429" s="5"/>
      <c r="K429" s="5"/>
      <c r="L429" s="5"/>
      <c r="M429" s="5"/>
      <c r="N429" s="6"/>
      <c r="O429" s="15"/>
      <c r="P429" s="5"/>
      <c r="Q429" s="15"/>
    </row>
    <row r="430" spans="1:17" x14ac:dyDescent="0.25">
      <c r="A430" s="27" t="s">
        <v>1498</v>
      </c>
      <c r="B430" s="26" t="s">
        <v>903</v>
      </c>
      <c r="C430" s="17">
        <f t="shared" si="31"/>
        <v>0</v>
      </c>
      <c r="D430" s="34">
        <v>0</v>
      </c>
      <c r="E430" s="35">
        <v>0</v>
      </c>
      <c r="F430" s="4"/>
      <c r="G430" s="4">
        <f ca="1">+SUMIF('JOURNAL STOCKS'!A$200:$J431,A430,'JOURNAL STOCKS'!I431:I623)</f>
        <v>0</v>
      </c>
      <c r="H430" s="4"/>
      <c r="I430" s="4">
        <f ca="1">+SUMIF('JOURNAL STOCKS'!$A$8:$J$200,A430,'JOURNAL STOCKS'!$J$8:$J$200)</f>
        <v>0</v>
      </c>
      <c r="J430" s="5"/>
      <c r="K430" s="5"/>
      <c r="L430" s="5"/>
      <c r="M430" s="5"/>
      <c r="N430" s="6"/>
      <c r="O430" s="15"/>
      <c r="P430" s="5"/>
      <c r="Q430" s="15"/>
    </row>
    <row r="431" spans="1:17" x14ac:dyDescent="0.25">
      <c r="A431" s="27" t="s">
        <v>1499</v>
      </c>
      <c r="B431" s="26" t="s">
        <v>903</v>
      </c>
      <c r="C431" s="17">
        <f t="shared" ca="1" si="31"/>
        <v>150</v>
      </c>
      <c r="D431" s="34">
        <v>2</v>
      </c>
      <c r="E431" s="35">
        <v>300</v>
      </c>
      <c r="F431" s="4"/>
      <c r="G431" s="4">
        <f ca="1">+SUMIF('JOURNAL STOCKS'!A$200:$J432,A431,'JOURNAL STOCKS'!I432:I624)</f>
        <v>0</v>
      </c>
      <c r="H431" s="4"/>
      <c r="I431" s="4">
        <f ca="1">+SUMIF('JOURNAL STOCKS'!$A$8:$J$200,A431,'JOURNAL STOCKS'!$J$8:$J$200)</f>
        <v>0</v>
      </c>
      <c r="J431" s="5"/>
      <c r="K431" s="5"/>
      <c r="L431" s="5"/>
      <c r="M431" s="5"/>
      <c r="N431" s="6"/>
      <c r="O431" s="15"/>
      <c r="P431" s="5"/>
      <c r="Q431" s="15"/>
    </row>
    <row r="432" spans="1:17" x14ac:dyDescent="0.25">
      <c r="A432" s="27" t="s">
        <v>1500</v>
      </c>
      <c r="B432" s="26" t="s">
        <v>903</v>
      </c>
      <c r="C432" s="17">
        <f t="shared" ca="1" si="31"/>
        <v>252.8</v>
      </c>
      <c r="D432" s="34">
        <v>1</v>
      </c>
      <c r="E432" s="35">
        <v>252.8</v>
      </c>
      <c r="F432" s="4"/>
      <c r="G432" s="4">
        <f ca="1">+SUMIF('JOURNAL STOCKS'!A$200:$J433,A432,'JOURNAL STOCKS'!I433:I625)</f>
        <v>0</v>
      </c>
      <c r="H432" s="4"/>
      <c r="I432" s="4">
        <f ca="1">+SUMIF('JOURNAL STOCKS'!$A$8:$J$200,A432,'JOURNAL STOCKS'!$J$8:$J$200)</f>
        <v>0</v>
      </c>
      <c r="J432" s="5"/>
      <c r="K432" s="5"/>
      <c r="L432" s="5"/>
      <c r="M432" s="5"/>
      <c r="N432" s="6"/>
      <c r="O432" s="15"/>
      <c r="P432" s="5"/>
      <c r="Q432" s="15"/>
    </row>
    <row r="433" spans="1:17" x14ac:dyDescent="0.25">
      <c r="A433" s="27" t="s">
        <v>1501</v>
      </c>
      <c r="B433" s="26" t="s">
        <v>903</v>
      </c>
      <c r="C433" s="17">
        <f t="shared" ca="1" si="31"/>
        <v>77.56</v>
      </c>
      <c r="D433" s="34">
        <v>5</v>
      </c>
      <c r="E433" s="35">
        <v>387.8</v>
      </c>
      <c r="F433" s="4"/>
      <c r="G433" s="4">
        <f ca="1">+SUMIF('JOURNAL STOCKS'!A$200:$J434,A433,'JOURNAL STOCKS'!I434:I626)</f>
        <v>0</v>
      </c>
      <c r="H433" s="4"/>
      <c r="I433" s="4">
        <f ca="1">+SUMIF('JOURNAL STOCKS'!$A$8:$J$200,A433,'JOURNAL STOCKS'!$J$8:$J$200)</f>
        <v>0</v>
      </c>
      <c r="J433" s="5"/>
      <c r="K433" s="5"/>
      <c r="L433" s="5"/>
      <c r="M433" s="5"/>
      <c r="N433" s="6"/>
      <c r="O433" s="15"/>
      <c r="P433" s="5"/>
      <c r="Q433" s="15"/>
    </row>
    <row r="434" spans="1:17" x14ac:dyDescent="0.25">
      <c r="A434" s="27" t="s">
        <v>1502</v>
      </c>
      <c r="B434" s="26" t="s">
        <v>903</v>
      </c>
      <c r="C434" s="17">
        <f t="shared" ca="1" si="31"/>
        <v>48</v>
      </c>
      <c r="D434" s="34">
        <v>10</v>
      </c>
      <c r="E434" s="35">
        <v>480</v>
      </c>
      <c r="F434" s="4"/>
      <c r="G434" s="4">
        <f ca="1">+SUMIF('JOURNAL STOCKS'!A$200:$J435,A434,'JOURNAL STOCKS'!I435:I627)</f>
        <v>0</v>
      </c>
      <c r="H434" s="4"/>
      <c r="I434" s="4">
        <f ca="1">+SUMIF('JOURNAL STOCKS'!$A$8:$J$200,A434,'JOURNAL STOCKS'!$J$8:$J$200)</f>
        <v>0</v>
      </c>
      <c r="J434" s="5"/>
      <c r="K434" s="5"/>
      <c r="L434" s="5"/>
      <c r="M434" s="5"/>
      <c r="N434" s="6"/>
      <c r="O434" s="15"/>
      <c r="P434" s="5"/>
      <c r="Q434" s="15"/>
    </row>
    <row r="435" spans="1:17" x14ac:dyDescent="0.25">
      <c r="A435" s="27" t="s">
        <v>1503</v>
      </c>
      <c r="B435" s="26" t="s">
        <v>903</v>
      </c>
      <c r="C435" s="17">
        <f t="shared" ca="1" si="31"/>
        <v>879.14</v>
      </c>
      <c r="D435" s="34">
        <v>2</v>
      </c>
      <c r="E435" s="35">
        <v>1758.28</v>
      </c>
      <c r="F435" s="4"/>
      <c r="G435" s="4">
        <f ca="1">+SUMIF('JOURNAL STOCKS'!A$200:$J436,A435,'JOURNAL STOCKS'!I436:I628)</f>
        <v>0</v>
      </c>
      <c r="H435" s="4"/>
      <c r="I435" s="4">
        <f ca="1">+SUMIF('JOURNAL STOCKS'!$A$8:$J$200,A435,'JOURNAL STOCKS'!$J$8:$J$200)</f>
        <v>0</v>
      </c>
      <c r="J435" s="5"/>
      <c r="K435" s="5"/>
      <c r="L435" s="5"/>
      <c r="M435" s="5"/>
      <c r="N435" s="6"/>
      <c r="O435" s="15"/>
      <c r="P435" s="5"/>
      <c r="Q435" s="15"/>
    </row>
    <row r="436" spans="1:17" x14ac:dyDescent="0.25">
      <c r="A436" s="27" t="s">
        <v>1504</v>
      </c>
      <c r="B436" s="26" t="s">
        <v>903</v>
      </c>
      <c r="C436" s="17">
        <f t="shared" ca="1" si="31"/>
        <v>493.09</v>
      </c>
      <c r="D436" s="34">
        <v>2</v>
      </c>
      <c r="E436" s="35">
        <v>986.18</v>
      </c>
      <c r="F436" s="4"/>
      <c r="G436" s="4">
        <f ca="1">+SUMIF('JOURNAL STOCKS'!A$200:$J437,A436,'JOURNAL STOCKS'!I437:I629)</f>
        <v>0</v>
      </c>
      <c r="H436" s="4"/>
      <c r="I436" s="4">
        <f ca="1">+SUMIF('JOURNAL STOCKS'!$A$8:$J$200,A436,'JOURNAL STOCKS'!$J$8:$J$200)</f>
        <v>0</v>
      </c>
      <c r="J436" s="5"/>
      <c r="K436" s="5"/>
      <c r="L436" s="5"/>
      <c r="M436" s="5"/>
      <c r="N436" s="6"/>
      <c r="O436" s="15"/>
      <c r="P436" s="5"/>
      <c r="Q436" s="15"/>
    </row>
    <row r="437" spans="1:17" x14ac:dyDescent="0.25">
      <c r="A437" s="27" t="s">
        <v>1505</v>
      </c>
      <c r="B437" s="26" t="s">
        <v>903</v>
      </c>
      <c r="C437" s="17">
        <f t="shared" ca="1" si="31"/>
        <v>131.57</v>
      </c>
      <c r="D437" s="34">
        <v>11</v>
      </c>
      <c r="E437" s="35">
        <v>1447.27</v>
      </c>
      <c r="F437" s="4"/>
      <c r="G437" s="4">
        <f ca="1">+SUMIF('JOURNAL STOCKS'!A$200:$J438,A437,'JOURNAL STOCKS'!I438:I630)</f>
        <v>0</v>
      </c>
      <c r="H437" s="4"/>
      <c r="I437" s="4">
        <f ca="1">+SUMIF('JOURNAL STOCKS'!$A$8:$J$200,A437,'JOURNAL STOCKS'!$J$8:$J$200)</f>
        <v>0</v>
      </c>
      <c r="J437" s="5"/>
      <c r="K437" s="5"/>
      <c r="L437" s="5"/>
      <c r="M437" s="5"/>
      <c r="N437" s="6"/>
      <c r="O437" s="15"/>
      <c r="P437" s="5"/>
      <c r="Q437" s="15"/>
    </row>
    <row r="438" spans="1:17" x14ac:dyDescent="0.25">
      <c r="A438" s="27" t="s">
        <v>1506</v>
      </c>
      <c r="B438" s="26" t="s">
        <v>903</v>
      </c>
      <c r="C438" s="17">
        <f t="shared" si="31"/>
        <v>0</v>
      </c>
      <c r="D438" s="34">
        <v>0</v>
      </c>
      <c r="E438" s="35">
        <v>0</v>
      </c>
      <c r="F438" s="4"/>
      <c r="G438" s="4">
        <f ca="1">+SUMIF('JOURNAL STOCKS'!A$200:$J439,A438,'JOURNAL STOCKS'!I439:I631)</f>
        <v>0</v>
      </c>
      <c r="H438" s="4"/>
      <c r="I438" s="4">
        <f ca="1">+SUMIF('JOURNAL STOCKS'!$A$8:$J$200,A438,'JOURNAL STOCKS'!$J$8:$J$200)</f>
        <v>0</v>
      </c>
      <c r="J438" s="5"/>
      <c r="K438" s="5"/>
      <c r="L438" s="5"/>
      <c r="M438" s="5"/>
      <c r="N438" s="6"/>
      <c r="O438" s="15"/>
      <c r="P438" s="5"/>
      <c r="Q438" s="15"/>
    </row>
    <row r="439" spans="1:17" x14ac:dyDescent="0.25">
      <c r="A439" s="27" t="s">
        <v>1507</v>
      </c>
      <c r="B439" s="26" t="s">
        <v>903</v>
      </c>
      <c r="C439" s="17">
        <f t="shared" ca="1" si="31"/>
        <v>207.42</v>
      </c>
      <c r="D439" s="34">
        <v>4</v>
      </c>
      <c r="E439" s="35">
        <v>829.68</v>
      </c>
      <c r="F439" s="4"/>
      <c r="G439" s="4">
        <f ca="1">+SUMIF('JOURNAL STOCKS'!A$200:$J440,A439,'JOURNAL STOCKS'!I440:I632)</f>
        <v>0</v>
      </c>
      <c r="H439" s="4"/>
      <c r="I439" s="4">
        <f ca="1">+SUMIF('JOURNAL STOCKS'!$A$8:$J$200,A439,'JOURNAL STOCKS'!$J$8:$J$200)</f>
        <v>0</v>
      </c>
      <c r="J439" s="5"/>
      <c r="K439" s="5"/>
      <c r="L439" s="5"/>
      <c r="M439" s="5"/>
      <c r="N439" s="6"/>
      <c r="O439" s="15"/>
      <c r="P439" s="5"/>
      <c r="Q439" s="15"/>
    </row>
    <row r="440" spans="1:17" x14ac:dyDescent="0.25">
      <c r="A440" s="27" t="s">
        <v>1508</v>
      </c>
      <c r="B440" s="26" t="s">
        <v>903</v>
      </c>
      <c r="C440" s="17">
        <f t="shared" ca="1" si="31"/>
        <v>663.43</v>
      </c>
      <c r="D440" s="34">
        <v>1</v>
      </c>
      <c r="E440" s="35">
        <v>663.43</v>
      </c>
      <c r="F440" s="4"/>
      <c r="G440" s="4">
        <f ca="1">+SUMIF('JOURNAL STOCKS'!A$200:$J441,A440,'JOURNAL STOCKS'!I441:I633)</f>
        <v>0</v>
      </c>
      <c r="H440" s="4"/>
      <c r="I440" s="4">
        <f ca="1">+SUMIF('JOURNAL STOCKS'!$A$8:$J$200,A440,'JOURNAL STOCKS'!$J$8:$J$200)</f>
        <v>0</v>
      </c>
      <c r="J440" s="5"/>
      <c r="K440" s="5"/>
      <c r="L440" s="5"/>
      <c r="M440" s="5"/>
      <c r="N440" s="6"/>
      <c r="O440" s="15"/>
      <c r="P440" s="5"/>
      <c r="Q440" s="15"/>
    </row>
    <row r="441" spans="1:17" x14ac:dyDescent="0.25">
      <c r="A441" s="27" t="s">
        <v>1509</v>
      </c>
      <c r="B441" s="26" t="s">
        <v>903</v>
      </c>
      <c r="C441" s="17">
        <f t="shared" ca="1" si="31"/>
        <v>230.28</v>
      </c>
      <c r="D441" s="34">
        <v>4</v>
      </c>
      <c r="E441" s="35">
        <v>921.12</v>
      </c>
      <c r="F441" s="4"/>
      <c r="G441" s="4">
        <f ca="1">+SUMIF('JOURNAL STOCKS'!A$200:$J442,A441,'JOURNAL STOCKS'!I442:I634)</f>
        <v>0</v>
      </c>
      <c r="H441" s="4"/>
      <c r="I441" s="4">
        <f ca="1">+SUMIF('JOURNAL STOCKS'!$A$8:$J$200,A441,'JOURNAL STOCKS'!$J$8:$J$200)</f>
        <v>0</v>
      </c>
      <c r="J441" s="5"/>
      <c r="K441" s="5"/>
      <c r="L441" s="5"/>
      <c r="M441" s="5"/>
      <c r="N441" s="6"/>
      <c r="O441" s="15"/>
      <c r="P441" s="5"/>
      <c r="Q441" s="15"/>
    </row>
    <row r="442" spans="1:17" x14ac:dyDescent="0.25">
      <c r="A442" s="27" t="s">
        <v>1510</v>
      </c>
      <c r="B442" s="26" t="s">
        <v>903</v>
      </c>
      <c r="C442" s="17">
        <f t="shared" si="31"/>
        <v>0</v>
      </c>
      <c r="D442" s="34">
        <v>0</v>
      </c>
      <c r="E442" s="35">
        <v>0</v>
      </c>
      <c r="F442" s="4"/>
      <c r="G442" s="4">
        <f ca="1">+SUMIF('JOURNAL STOCKS'!A$200:$J443,A442,'JOURNAL STOCKS'!I443:I635)</f>
        <v>0</v>
      </c>
      <c r="H442" s="4"/>
      <c r="I442" s="4">
        <f ca="1">+SUMIF('JOURNAL STOCKS'!$A$8:$J$200,A442,'JOURNAL STOCKS'!$J$8:$J$200)</f>
        <v>0</v>
      </c>
      <c r="J442" s="5"/>
      <c r="K442" s="5"/>
      <c r="L442" s="5"/>
      <c r="M442" s="5"/>
      <c r="N442" s="6"/>
      <c r="O442" s="15"/>
      <c r="P442" s="5"/>
      <c r="Q442" s="15"/>
    </row>
    <row r="443" spans="1:17" x14ac:dyDescent="0.25">
      <c r="A443" s="27" t="s">
        <v>1511</v>
      </c>
      <c r="B443" s="26" t="s">
        <v>903</v>
      </c>
      <c r="C443" s="17">
        <f t="shared" ca="1" si="31"/>
        <v>632.16</v>
      </c>
      <c r="D443" s="34">
        <v>13</v>
      </c>
      <c r="E443" s="35">
        <v>8218.08</v>
      </c>
      <c r="F443" s="4"/>
      <c r="G443" s="4">
        <f ca="1">+SUMIF('JOURNAL STOCKS'!A$200:$J444,A443,'JOURNAL STOCKS'!I444:I636)</f>
        <v>0</v>
      </c>
      <c r="H443" s="4"/>
      <c r="I443" s="4">
        <f ca="1">+SUMIF('JOURNAL STOCKS'!$A$8:$J$200,A443,'JOURNAL STOCKS'!$J$8:$J$200)</f>
        <v>0</v>
      </c>
      <c r="J443" s="5"/>
      <c r="K443" s="5"/>
      <c r="L443" s="5"/>
      <c r="M443" s="5"/>
      <c r="N443" s="6"/>
      <c r="O443" s="15"/>
      <c r="P443" s="5"/>
      <c r="Q443" s="15"/>
    </row>
    <row r="444" spans="1:17" x14ac:dyDescent="0.25">
      <c r="A444" s="27" t="s">
        <v>1512</v>
      </c>
      <c r="B444" s="26" t="s">
        <v>903</v>
      </c>
      <c r="C444" s="17">
        <f t="shared" si="31"/>
        <v>0</v>
      </c>
      <c r="D444" s="34">
        <v>0</v>
      </c>
      <c r="E444" s="35">
        <v>0</v>
      </c>
      <c r="F444" s="4"/>
      <c r="G444" s="4">
        <f ca="1">+SUMIF('JOURNAL STOCKS'!A$200:$J445,A444,'JOURNAL STOCKS'!I445:I637)</f>
        <v>0</v>
      </c>
      <c r="H444" s="4"/>
      <c r="I444" s="4">
        <f ca="1">+SUMIF('JOURNAL STOCKS'!$A$8:$J$200,A444,'JOURNAL STOCKS'!$J$8:$J$200)</f>
        <v>0</v>
      </c>
      <c r="J444" s="5"/>
      <c r="K444" s="5"/>
      <c r="L444" s="5"/>
      <c r="M444" s="5"/>
      <c r="N444" s="6"/>
      <c r="O444" s="15"/>
      <c r="P444" s="5"/>
      <c r="Q444" s="15"/>
    </row>
    <row r="445" spans="1:17" x14ac:dyDescent="0.25">
      <c r="A445" s="27" t="s">
        <v>1513</v>
      </c>
      <c r="B445" s="26" t="s">
        <v>903</v>
      </c>
      <c r="C445" s="17">
        <f t="shared" ca="1" si="31"/>
        <v>632.35</v>
      </c>
      <c r="D445" s="34">
        <v>8</v>
      </c>
      <c r="E445" s="35">
        <v>5058.8</v>
      </c>
      <c r="F445" s="4"/>
      <c r="G445" s="4">
        <f ca="1">+SUMIF('JOURNAL STOCKS'!A$200:$J446,A445,'JOURNAL STOCKS'!I446:I638)</f>
        <v>0</v>
      </c>
      <c r="H445" s="4"/>
      <c r="I445" s="4">
        <f ca="1">+SUMIF('JOURNAL STOCKS'!$A$8:$J$200,A445,'JOURNAL STOCKS'!$J$8:$J$200)</f>
        <v>0</v>
      </c>
      <c r="J445" s="5"/>
      <c r="K445" s="5"/>
      <c r="L445" s="5"/>
      <c r="M445" s="5"/>
      <c r="N445" s="6"/>
      <c r="O445" s="15"/>
      <c r="P445" s="5"/>
      <c r="Q445" s="15"/>
    </row>
    <row r="446" spans="1:17" x14ac:dyDescent="0.25">
      <c r="A446" s="27" t="s">
        <v>1514</v>
      </c>
      <c r="B446" s="26" t="s">
        <v>903</v>
      </c>
      <c r="C446" s="17">
        <f t="shared" ca="1" si="31"/>
        <v>217.22</v>
      </c>
      <c r="D446" s="34">
        <v>4</v>
      </c>
      <c r="E446" s="35">
        <v>868.88</v>
      </c>
      <c r="F446" s="4"/>
      <c r="G446" s="4">
        <f ca="1">+SUMIF('JOURNAL STOCKS'!A$200:$J447,A446,'JOURNAL STOCKS'!I447:I639)</f>
        <v>0</v>
      </c>
      <c r="H446" s="4"/>
      <c r="I446" s="4">
        <f ca="1">+SUMIF('JOURNAL STOCKS'!$A$8:$J$200,A446,'JOURNAL STOCKS'!$J$8:$J$200)</f>
        <v>0</v>
      </c>
      <c r="J446" s="5"/>
      <c r="K446" s="5"/>
      <c r="L446" s="5"/>
      <c r="M446" s="5"/>
      <c r="N446" s="6"/>
      <c r="O446" s="15"/>
      <c r="P446" s="5"/>
      <c r="Q446" s="15"/>
    </row>
    <row r="447" spans="1:17" x14ac:dyDescent="0.25">
      <c r="A447" s="27" t="s">
        <v>1515</v>
      </c>
      <c r="B447" s="26" t="s">
        <v>903</v>
      </c>
      <c r="C447" s="17">
        <f t="shared" ca="1" si="31"/>
        <v>315.60000000000002</v>
      </c>
      <c r="D447" s="34">
        <v>4</v>
      </c>
      <c r="E447" s="35">
        <v>1262.4000000000001</v>
      </c>
      <c r="F447" s="4"/>
      <c r="G447" s="4">
        <f ca="1">+SUMIF('JOURNAL STOCKS'!A$200:$J448,A447,'JOURNAL STOCKS'!I448:I640)</f>
        <v>0</v>
      </c>
      <c r="H447" s="4"/>
      <c r="I447" s="4">
        <f ca="1">+SUMIF('JOURNAL STOCKS'!$A$8:$J$200,A447,'JOURNAL STOCKS'!$J$8:$J$200)</f>
        <v>0</v>
      </c>
      <c r="J447" s="5"/>
      <c r="K447" s="5"/>
      <c r="L447" s="5"/>
      <c r="M447" s="5"/>
      <c r="N447" s="6"/>
      <c r="O447" s="15"/>
      <c r="P447" s="5"/>
      <c r="Q447" s="15"/>
    </row>
    <row r="448" spans="1:17" x14ac:dyDescent="0.25">
      <c r="A448" s="27" t="s">
        <v>1516</v>
      </c>
      <c r="B448" s="26" t="s">
        <v>903</v>
      </c>
      <c r="C448" s="17">
        <f t="shared" ca="1" si="31"/>
        <v>552.5</v>
      </c>
      <c r="D448" s="34">
        <v>2</v>
      </c>
      <c r="E448" s="35">
        <v>1105</v>
      </c>
      <c r="F448" s="4"/>
      <c r="G448" s="4">
        <f ca="1">+SUMIF('JOURNAL STOCKS'!A$200:$J449,A448,'JOURNAL STOCKS'!I449:I641)</f>
        <v>0</v>
      </c>
      <c r="H448" s="4"/>
      <c r="I448" s="4">
        <f ca="1">+SUMIF('JOURNAL STOCKS'!$A$8:$J$200,A448,'JOURNAL STOCKS'!$J$8:$J$200)</f>
        <v>0</v>
      </c>
      <c r="J448" s="5"/>
      <c r="K448" s="5"/>
      <c r="L448" s="5"/>
      <c r="M448" s="5"/>
      <c r="N448" s="6"/>
      <c r="O448" s="15"/>
      <c r="P448" s="5"/>
      <c r="Q448" s="15"/>
    </row>
    <row r="449" spans="1:17" x14ac:dyDescent="0.25">
      <c r="A449" s="27" t="s">
        <v>1517</v>
      </c>
      <c r="B449" s="26" t="s">
        <v>903</v>
      </c>
      <c r="C449" s="17">
        <f t="shared" ca="1" si="31"/>
        <v>576.55999999999995</v>
      </c>
      <c r="D449" s="34">
        <v>6</v>
      </c>
      <c r="E449" s="35">
        <v>3459.3599999999997</v>
      </c>
      <c r="F449" s="4"/>
      <c r="G449" s="4">
        <f ca="1">+SUMIF('JOURNAL STOCKS'!A$200:$J450,A449,'JOURNAL STOCKS'!I450:I642)</f>
        <v>0</v>
      </c>
      <c r="H449" s="4"/>
      <c r="I449" s="4">
        <f ca="1">+SUMIF('JOURNAL STOCKS'!$A$8:$J$200,A449,'JOURNAL STOCKS'!$J$8:$J$200)</f>
        <v>0</v>
      </c>
      <c r="J449" s="5"/>
      <c r="K449" s="5"/>
      <c r="L449" s="5"/>
      <c r="M449" s="5"/>
      <c r="N449" s="6"/>
      <c r="O449" s="15"/>
      <c r="P449" s="5"/>
      <c r="Q449" s="15"/>
    </row>
    <row r="450" spans="1:17" x14ac:dyDescent="0.25">
      <c r="A450" s="27" t="s">
        <v>1518</v>
      </c>
      <c r="B450" s="26" t="s">
        <v>903</v>
      </c>
      <c r="C450" s="17">
        <f t="shared" ca="1" si="31"/>
        <v>170</v>
      </c>
      <c r="D450" s="34">
        <v>1</v>
      </c>
      <c r="E450" s="35">
        <v>170</v>
      </c>
      <c r="F450" s="4"/>
      <c r="G450" s="4">
        <f ca="1">+SUMIF('JOURNAL STOCKS'!A$200:$J451,A450,'JOURNAL STOCKS'!I451:I643)</f>
        <v>0</v>
      </c>
      <c r="H450" s="4"/>
      <c r="I450" s="4">
        <f ca="1">+SUMIF('JOURNAL STOCKS'!$A$8:$J$200,A450,'JOURNAL STOCKS'!$J$8:$J$200)</f>
        <v>0</v>
      </c>
      <c r="J450" s="5"/>
      <c r="K450" s="5"/>
      <c r="L450" s="5"/>
      <c r="M450" s="5"/>
      <c r="N450" s="6"/>
      <c r="O450" s="15"/>
      <c r="P450" s="5"/>
      <c r="Q450" s="15"/>
    </row>
    <row r="451" spans="1:17" x14ac:dyDescent="0.25">
      <c r="A451" s="27" t="s">
        <v>1519</v>
      </c>
      <c r="B451" s="26" t="s">
        <v>903</v>
      </c>
      <c r="C451" s="17">
        <f t="shared" si="31"/>
        <v>0</v>
      </c>
      <c r="D451" s="34">
        <v>0</v>
      </c>
      <c r="E451" s="35">
        <v>0</v>
      </c>
      <c r="F451" s="4"/>
      <c r="G451" s="4">
        <f ca="1">+SUMIF('JOURNAL STOCKS'!A$200:$J452,A451,'JOURNAL STOCKS'!I452:I644)</f>
        <v>0</v>
      </c>
      <c r="H451" s="4"/>
      <c r="I451" s="4">
        <f ca="1">+SUMIF('JOURNAL STOCKS'!$A$8:$J$200,A451,'JOURNAL STOCKS'!$J$8:$J$200)</f>
        <v>0</v>
      </c>
      <c r="J451" s="5"/>
      <c r="K451" s="5"/>
      <c r="L451" s="5"/>
      <c r="M451" s="5"/>
      <c r="N451" s="6"/>
      <c r="O451" s="15"/>
      <c r="P451" s="5"/>
      <c r="Q451" s="15"/>
    </row>
    <row r="452" spans="1:17" x14ac:dyDescent="0.25">
      <c r="A452" s="27" t="s">
        <v>1520</v>
      </c>
      <c r="B452" s="26" t="s">
        <v>903</v>
      </c>
      <c r="C452" s="17">
        <f t="shared" ca="1" si="31"/>
        <v>180</v>
      </c>
      <c r="D452" s="34">
        <v>1</v>
      </c>
      <c r="E452" s="35">
        <v>180</v>
      </c>
      <c r="F452" s="4"/>
      <c r="G452" s="4">
        <f ca="1">+SUMIF('JOURNAL STOCKS'!A$200:$J453,A452,'JOURNAL STOCKS'!I453:I645)</f>
        <v>0</v>
      </c>
      <c r="H452" s="4"/>
      <c r="I452" s="4">
        <f ca="1">+SUMIF('JOURNAL STOCKS'!$A$8:$J$200,A452,'JOURNAL STOCKS'!$J$8:$J$200)</f>
        <v>0</v>
      </c>
      <c r="J452" s="5"/>
      <c r="K452" s="5"/>
      <c r="L452" s="5"/>
      <c r="M452" s="5"/>
      <c r="N452" s="6"/>
      <c r="O452" s="15"/>
      <c r="P452" s="5"/>
      <c r="Q452" s="15"/>
    </row>
    <row r="453" spans="1:17" x14ac:dyDescent="0.25">
      <c r="A453" s="27" t="s">
        <v>1521</v>
      </c>
      <c r="B453" s="26" t="s">
        <v>903</v>
      </c>
      <c r="C453" s="17">
        <f t="shared" ca="1" si="31"/>
        <v>516.91</v>
      </c>
      <c r="D453" s="34">
        <v>3</v>
      </c>
      <c r="E453" s="35">
        <v>1550.73</v>
      </c>
      <c r="F453" s="4"/>
      <c r="G453" s="4">
        <f ca="1">+SUMIF('JOURNAL STOCKS'!A$200:$J454,A453,'JOURNAL STOCKS'!I454:I646)</f>
        <v>0</v>
      </c>
      <c r="H453" s="4"/>
      <c r="I453" s="4">
        <f ca="1">+SUMIF('JOURNAL STOCKS'!$A$8:$J$200,A453,'JOURNAL STOCKS'!$J$8:$J$200)</f>
        <v>0</v>
      </c>
      <c r="J453" s="5"/>
      <c r="K453" s="5"/>
      <c r="L453" s="5"/>
      <c r="M453" s="5"/>
      <c r="N453" s="6"/>
      <c r="O453" s="15"/>
      <c r="P453" s="5"/>
      <c r="Q453" s="15"/>
    </row>
    <row r="454" spans="1:17" x14ac:dyDescent="0.25">
      <c r="A454" s="27" t="s">
        <v>1522</v>
      </c>
      <c r="B454" s="26" t="s">
        <v>903</v>
      </c>
      <c r="C454" s="17">
        <f t="shared" ca="1" si="31"/>
        <v>877.15</v>
      </c>
      <c r="D454" s="34">
        <v>2</v>
      </c>
      <c r="E454" s="35">
        <v>1754.3</v>
      </c>
      <c r="F454" s="4"/>
      <c r="G454" s="4">
        <f ca="1">+SUMIF('JOURNAL STOCKS'!A$200:$J455,A454,'JOURNAL STOCKS'!I455:I647)</f>
        <v>0</v>
      </c>
      <c r="H454" s="4"/>
      <c r="I454" s="4">
        <f ca="1">+SUMIF('JOURNAL STOCKS'!$A$8:$J$200,A454,'JOURNAL STOCKS'!$J$8:$J$200)</f>
        <v>0</v>
      </c>
      <c r="J454" s="5"/>
      <c r="K454" s="5"/>
      <c r="L454" s="5"/>
      <c r="M454" s="5"/>
      <c r="N454" s="6"/>
      <c r="O454" s="15"/>
      <c r="P454" s="5"/>
      <c r="Q454" s="15"/>
    </row>
    <row r="455" spans="1:17" x14ac:dyDescent="0.25">
      <c r="A455" s="27" t="s">
        <v>1523</v>
      </c>
      <c r="B455" s="26" t="s">
        <v>903</v>
      </c>
      <c r="C455" s="17">
        <f t="shared" ca="1" si="31"/>
        <v>630.16</v>
      </c>
      <c r="D455" s="34">
        <v>3</v>
      </c>
      <c r="E455" s="35">
        <v>1890.48</v>
      </c>
      <c r="F455" s="4"/>
      <c r="G455" s="4">
        <f ca="1">+SUMIF('JOURNAL STOCKS'!A$200:$J456,A455,'JOURNAL STOCKS'!I456:I648)</f>
        <v>0</v>
      </c>
      <c r="H455" s="4"/>
      <c r="I455" s="4">
        <f ca="1">+SUMIF('JOURNAL STOCKS'!$A$8:$J$200,A455,'JOURNAL STOCKS'!$J$8:$J$200)</f>
        <v>0</v>
      </c>
      <c r="J455" s="5"/>
      <c r="K455" s="5"/>
      <c r="L455" s="5"/>
      <c r="M455" s="5"/>
      <c r="N455" s="6"/>
      <c r="O455" s="15"/>
      <c r="P455" s="5"/>
      <c r="Q455" s="15"/>
    </row>
    <row r="456" spans="1:17" x14ac:dyDescent="0.25">
      <c r="A456" s="27" t="s">
        <v>1524</v>
      </c>
      <c r="B456" s="26" t="s">
        <v>903</v>
      </c>
      <c r="C456" s="17">
        <f t="shared" ca="1" si="31"/>
        <v>156.63</v>
      </c>
      <c r="D456" s="34">
        <v>5</v>
      </c>
      <c r="E456" s="35">
        <v>783.15</v>
      </c>
      <c r="F456" s="4"/>
      <c r="G456" s="4">
        <f ca="1">+SUMIF('JOURNAL STOCKS'!A$200:$J457,A456,'JOURNAL STOCKS'!I457:I649)</f>
        <v>0</v>
      </c>
      <c r="H456" s="4"/>
      <c r="I456" s="4">
        <f ca="1">+SUMIF('JOURNAL STOCKS'!$A$8:$J$200,A456,'JOURNAL STOCKS'!$J$8:$J$200)</f>
        <v>0</v>
      </c>
      <c r="J456" s="5"/>
      <c r="K456" s="5"/>
      <c r="L456" s="5"/>
      <c r="M456" s="5"/>
      <c r="N456" s="6"/>
      <c r="O456" s="15"/>
      <c r="P456" s="5"/>
      <c r="Q456" s="15"/>
    </row>
    <row r="457" spans="1:17" x14ac:dyDescent="0.25">
      <c r="A457" s="27" t="s">
        <v>1525</v>
      </c>
      <c r="B457" s="26" t="s">
        <v>903</v>
      </c>
      <c r="C457" s="17">
        <f t="shared" ca="1" si="31"/>
        <v>157.22999999999999</v>
      </c>
      <c r="D457" s="34">
        <v>5</v>
      </c>
      <c r="E457" s="35">
        <v>786.15</v>
      </c>
      <c r="F457" s="4"/>
      <c r="G457" s="4">
        <f ca="1">+SUMIF('JOURNAL STOCKS'!A$200:$J458,A457,'JOURNAL STOCKS'!I458:I650)</f>
        <v>0</v>
      </c>
      <c r="H457" s="4"/>
      <c r="I457" s="4">
        <f ca="1">+SUMIF('JOURNAL STOCKS'!$A$8:$J$200,A457,'JOURNAL STOCKS'!$J$8:$J$200)</f>
        <v>0</v>
      </c>
      <c r="J457" s="5"/>
      <c r="K457" s="5"/>
      <c r="L457" s="5"/>
      <c r="M457" s="5"/>
      <c r="N457" s="6"/>
      <c r="O457" s="15"/>
      <c r="P457" s="5"/>
      <c r="Q457" s="15"/>
    </row>
    <row r="458" spans="1:17" x14ac:dyDescent="0.25">
      <c r="A458" s="27" t="s">
        <v>1526</v>
      </c>
      <c r="B458" s="26" t="s">
        <v>903</v>
      </c>
      <c r="C458" s="17">
        <f t="shared" ref="C458:C521" ca="1" si="32">IF((D458+F458)&lt;=0,0,(E458+G458)/(D458+F458))</f>
        <v>156.63</v>
      </c>
      <c r="D458" s="34">
        <v>11</v>
      </c>
      <c r="E458" s="35">
        <v>1722.9299999999998</v>
      </c>
      <c r="F458" s="4"/>
      <c r="G458" s="4">
        <f ca="1">+SUMIF('JOURNAL STOCKS'!A$200:$J459,A458,'JOURNAL STOCKS'!I459:I651)</f>
        <v>0</v>
      </c>
      <c r="H458" s="4"/>
      <c r="I458" s="4">
        <f ca="1">+SUMIF('JOURNAL STOCKS'!$A$8:$J$200,A458,'JOURNAL STOCKS'!$J$8:$J$200)</f>
        <v>0</v>
      </c>
      <c r="J458" s="5"/>
      <c r="K458" s="5"/>
      <c r="L458" s="5"/>
      <c r="M458" s="5"/>
      <c r="N458" s="6"/>
      <c r="O458" s="15"/>
      <c r="P458" s="5"/>
      <c r="Q458" s="15"/>
    </row>
    <row r="459" spans="1:17" x14ac:dyDescent="0.25">
      <c r="A459" s="27" t="s">
        <v>1527</v>
      </c>
      <c r="B459" s="26" t="s">
        <v>903</v>
      </c>
      <c r="C459" s="17">
        <f t="shared" ca="1" si="32"/>
        <v>156.63</v>
      </c>
      <c r="D459" s="34">
        <v>1</v>
      </c>
      <c r="E459" s="35">
        <v>156.63</v>
      </c>
      <c r="F459" s="4"/>
      <c r="G459" s="4">
        <f ca="1">+SUMIF('JOURNAL STOCKS'!A$200:$J460,A459,'JOURNAL STOCKS'!I460:I652)</f>
        <v>0</v>
      </c>
      <c r="H459" s="4"/>
      <c r="I459" s="4">
        <f ca="1">+SUMIF('JOURNAL STOCKS'!$A$8:$J$200,A459,'JOURNAL STOCKS'!$J$8:$J$200)</f>
        <v>0</v>
      </c>
      <c r="J459" s="5"/>
      <c r="K459" s="5"/>
      <c r="L459" s="5"/>
      <c r="M459" s="5"/>
      <c r="N459" s="6"/>
      <c r="O459" s="15"/>
      <c r="P459" s="5"/>
      <c r="Q459" s="15"/>
    </row>
    <row r="460" spans="1:17" x14ac:dyDescent="0.25">
      <c r="A460" s="27" t="s">
        <v>1528</v>
      </c>
      <c r="B460" s="26" t="s">
        <v>903</v>
      </c>
      <c r="C460" s="17">
        <f t="shared" si="32"/>
        <v>0</v>
      </c>
      <c r="D460" s="34">
        <v>0</v>
      </c>
      <c r="E460" s="35">
        <v>0</v>
      </c>
      <c r="F460" s="4"/>
      <c r="G460" s="4">
        <f ca="1">+SUMIF('JOURNAL STOCKS'!A$200:$J461,A460,'JOURNAL STOCKS'!I461:I653)</f>
        <v>0</v>
      </c>
      <c r="H460" s="4"/>
      <c r="I460" s="4">
        <f ca="1">+SUMIF('JOURNAL STOCKS'!$A$8:$J$200,A460,'JOURNAL STOCKS'!$J$8:$J$200)</f>
        <v>0</v>
      </c>
      <c r="J460" s="5"/>
      <c r="K460" s="5"/>
      <c r="L460" s="5"/>
      <c r="M460" s="5"/>
      <c r="N460" s="6"/>
      <c r="O460" s="15"/>
      <c r="P460" s="5"/>
      <c r="Q460" s="15"/>
    </row>
    <row r="461" spans="1:17" x14ac:dyDescent="0.25">
      <c r="A461" s="27" t="s">
        <v>1529</v>
      </c>
      <c r="B461" s="26" t="s">
        <v>903</v>
      </c>
      <c r="C461" s="17">
        <f t="shared" ca="1" si="32"/>
        <v>722.5</v>
      </c>
      <c r="D461" s="34">
        <v>3</v>
      </c>
      <c r="E461" s="35">
        <v>2167.5</v>
      </c>
      <c r="F461" s="4"/>
      <c r="G461" s="4">
        <f ca="1">+SUMIF('JOURNAL STOCKS'!A$200:$J462,A461,'JOURNAL STOCKS'!I462:I654)</f>
        <v>0</v>
      </c>
      <c r="H461" s="4"/>
      <c r="I461" s="4">
        <f ca="1">+SUMIF('JOURNAL STOCKS'!$A$8:$J$200,A461,'JOURNAL STOCKS'!$J$8:$J$200)</f>
        <v>0</v>
      </c>
      <c r="J461" s="5"/>
      <c r="K461" s="5"/>
      <c r="L461" s="5"/>
      <c r="M461" s="5"/>
      <c r="N461" s="6"/>
      <c r="O461" s="15"/>
      <c r="P461" s="5"/>
      <c r="Q461" s="15"/>
    </row>
    <row r="462" spans="1:17" x14ac:dyDescent="0.25">
      <c r="A462" s="27" t="s">
        <v>1530</v>
      </c>
      <c r="B462" s="26" t="s">
        <v>903</v>
      </c>
      <c r="C462" s="17">
        <f t="shared" ca="1" si="32"/>
        <v>166.68</v>
      </c>
      <c r="D462" s="34">
        <v>4</v>
      </c>
      <c r="E462" s="35">
        <v>666.72</v>
      </c>
      <c r="F462" s="4"/>
      <c r="G462" s="4">
        <f ca="1">+SUMIF('JOURNAL STOCKS'!A$200:$J463,A462,'JOURNAL STOCKS'!I463:I655)</f>
        <v>0</v>
      </c>
      <c r="H462" s="4"/>
      <c r="I462" s="4">
        <f ca="1">+SUMIF('JOURNAL STOCKS'!$A$8:$J$200,A462,'JOURNAL STOCKS'!$J$8:$J$200)</f>
        <v>0</v>
      </c>
      <c r="J462" s="5"/>
      <c r="K462" s="5"/>
      <c r="L462" s="5"/>
      <c r="M462" s="5"/>
      <c r="N462" s="6"/>
      <c r="O462" s="15"/>
      <c r="P462" s="5"/>
      <c r="Q462" s="15"/>
    </row>
    <row r="463" spans="1:17" x14ac:dyDescent="0.25">
      <c r="A463" s="27" t="s">
        <v>1531</v>
      </c>
      <c r="B463" s="26" t="s">
        <v>903</v>
      </c>
      <c r="C463" s="17">
        <f t="shared" ca="1" si="32"/>
        <v>745.59</v>
      </c>
      <c r="D463" s="34">
        <v>2</v>
      </c>
      <c r="E463" s="35">
        <v>1491.18</v>
      </c>
      <c r="F463" s="4"/>
      <c r="G463" s="4">
        <f ca="1">+SUMIF('JOURNAL STOCKS'!A$200:$J464,A463,'JOURNAL STOCKS'!I464:I656)</f>
        <v>0</v>
      </c>
      <c r="H463" s="4"/>
      <c r="I463" s="4">
        <f ca="1">+SUMIF('JOURNAL STOCKS'!$A$8:$J$200,A463,'JOURNAL STOCKS'!$J$8:$J$200)</f>
        <v>0</v>
      </c>
      <c r="J463" s="5"/>
      <c r="K463" s="5"/>
      <c r="L463" s="5"/>
      <c r="M463" s="5"/>
      <c r="N463" s="6"/>
      <c r="O463" s="15"/>
      <c r="P463" s="5"/>
      <c r="Q463" s="15"/>
    </row>
    <row r="464" spans="1:17" x14ac:dyDescent="0.25">
      <c r="A464" s="27" t="s">
        <v>1532</v>
      </c>
      <c r="B464" s="26" t="s">
        <v>903</v>
      </c>
      <c r="C464" s="17">
        <f t="shared" si="32"/>
        <v>0</v>
      </c>
      <c r="D464" s="34">
        <v>0</v>
      </c>
      <c r="E464" s="35">
        <v>0</v>
      </c>
      <c r="F464" s="4"/>
      <c r="G464" s="4">
        <f ca="1">+SUMIF('JOURNAL STOCKS'!A$200:$J465,A464,'JOURNAL STOCKS'!I465:I657)</f>
        <v>0</v>
      </c>
      <c r="H464" s="4"/>
      <c r="I464" s="4">
        <f ca="1">+SUMIF('JOURNAL STOCKS'!$A$8:$J$200,A464,'JOURNAL STOCKS'!$J$8:$J$200)</f>
        <v>0</v>
      </c>
      <c r="J464" s="5"/>
      <c r="K464" s="5"/>
      <c r="L464" s="5"/>
      <c r="M464" s="5"/>
      <c r="N464" s="6"/>
      <c r="O464" s="15"/>
      <c r="P464" s="5"/>
      <c r="Q464" s="15"/>
    </row>
    <row r="465" spans="1:17" x14ac:dyDescent="0.25">
      <c r="A465" s="27" t="s">
        <v>1533</v>
      </c>
      <c r="B465" s="26" t="s">
        <v>903</v>
      </c>
      <c r="C465" s="17">
        <f t="shared" ca="1" si="32"/>
        <v>492.5</v>
      </c>
      <c r="D465" s="34">
        <v>17</v>
      </c>
      <c r="E465" s="35">
        <v>8372.5</v>
      </c>
      <c r="F465" s="4"/>
      <c r="G465" s="4">
        <f ca="1">+SUMIF('JOURNAL STOCKS'!A$200:$J466,A465,'JOURNAL STOCKS'!I466:I658)</f>
        <v>0</v>
      </c>
      <c r="H465" s="4"/>
      <c r="I465" s="4">
        <f ca="1">+SUMIF('JOURNAL STOCKS'!$A$8:$J$200,A465,'JOURNAL STOCKS'!$J$8:$J$200)</f>
        <v>0</v>
      </c>
      <c r="J465" s="5"/>
      <c r="K465" s="5"/>
      <c r="L465" s="5"/>
      <c r="M465" s="5"/>
      <c r="N465" s="6"/>
      <c r="O465" s="15"/>
      <c r="P465" s="5"/>
      <c r="Q465" s="15"/>
    </row>
    <row r="466" spans="1:17" x14ac:dyDescent="0.25">
      <c r="A466" s="27" t="s">
        <v>1534</v>
      </c>
      <c r="B466" s="26" t="s">
        <v>903</v>
      </c>
      <c r="C466" s="17">
        <f t="shared" ca="1" si="32"/>
        <v>145.44999999999999</v>
      </c>
      <c r="D466" s="34">
        <v>3</v>
      </c>
      <c r="E466" s="35">
        <v>436.34999999999997</v>
      </c>
      <c r="F466" s="4"/>
      <c r="G466" s="4">
        <f ca="1">+SUMIF('JOURNAL STOCKS'!A$200:$J467,A466,'JOURNAL STOCKS'!I467:I659)</f>
        <v>0</v>
      </c>
      <c r="H466" s="4"/>
      <c r="I466" s="4">
        <f ca="1">+SUMIF('JOURNAL STOCKS'!$A$8:$J$200,A466,'JOURNAL STOCKS'!$J$8:$J$200)</f>
        <v>0</v>
      </c>
      <c r="J466" s="5"/>
      <c r="K466" s="5"/>
      <c r="L466" s="5"/>
      <c r="M466" s="5"/>
      <c r="N466" s="6"/>
      <c r="O466" s="15"/>
      <c r="P466" s="5"/>
      <c r="Q466" s="15"/>
    </row>
    <row r="467" spans="1:17" x14ac:dyDescent="0.25">
      <c r="A467" s="27" t="s">
        <v>1535</v>
      </c>
      <c r="B467" s="26" t="s">
        <v>903</v>
      </c>
      <c r="C467" s="17">
        <f t="shared" ca="1" si="32"/>
        <v>592.26</v>
      </c>
      <c r="D467" s="34">
        <v>1</v>
      </c>
      <c r="E467" s="35">
        <v>592.26</v>
      </c>
      <c r="F467" s="4"/>
      <c r="G467" s="4">
        <f ca="1">+SUMIF('JOURNAL STOCKS'!A$200:$J468,A467,'JOURNAL STOCKS'!I468:I660)</f>
        <v>0</v>
      </c>
      <c r="H467" s="4"/>
      <c r="I467" s="4">
        <f ca="1">+SUMIF('JOURNAL STOCKS'!$A$8:$J$200,A467,'JOURNAL STOCKS'!$J$8:$J$200)</f>
        <v>0</v>
      </c>
      <c r="J467" s="5"/>
      <c r="K467" s="5"/>
      <c r="L467" s="5"/>
      <c r="M467" s="5"/>
      <c r="N467" s="6"/>
      <c r="O467" s="15"/>
      <c r="P467" s="5"/>
      <c r="Q467" s="15"/>
    </row>
    <row r="468" spans="1:17" x14ac:dyDescent="0.25">
      <c r="A468" s="27" t="s">
        <v>1536</v>
      </c>
      <c r="B468" s="26" t="s">
        <v>903</v>
      </c>
      <c r="C468" s="17">
        <f t="shared" ca="1" si="32"/>
        <v>892.97</v>
      </c>
      <c r="D468" s="34">
        <v>1</v>
      </c>
      <c r="E468" s="35">
        <v>892.97</v>
      </c>
      <c r="F468" s="4"/>
      <c r="G468" s="4">
        <f ca="1">+SUMIF('JOURNAL STOCKS'!A$200:$J469,A468,'JOURNAL STOCKS'!I469:I661)</f>
        <v>0</v>
      </c>
      <c r="H468" s="4"/>
      <c r="I468" s="4">
        <f ca="1">+SUMIF('JOURNAL STOCKS'!$A$8:$J$200,A468,'JOURNAL STOCKS'!$J$8:$J$200)</f>
        <v>0</v>
      </c>
      <c r="J468" s="5"/>
      <c r="K468" s="5"/>
      <c r="L468" s="5"/>
      <c r="M468" s="5"/>
      <c r="N468" s="6"/>
      <c r="O468" s="15"/>
      <c r="P468" s="5"/>
      <c r="Q468" s="15"/>
    </row>
    <row r="469" spans="1:17" x14ac:dyDescent="0.25">
      <c r="A469" s="27" t="s">
        <v>1537</v>
      </c>
      <c r="B469" s="26" t="s">
        <v>903</v>
      </c>
      <c r="C469" s="17">
        <f t="shared" ca="1" si="32"/>
        <v>59.4</v>
      </c>
      <c r="D469" s="34">
        <v>3</v>
      </c>
      <c r="E469" s="35">
        <v>178.2</v>
      </c>
      <c r="F469" s="4"/>
      <c r="G469" s="4">
        <f ca="1">+SUMIF('JOURNAL STOCKS'!A$200:$J470,A469,'JOURNAL STOCKS'!I470:I662)</f>
        <v>0</v>
      </c>
      <c r="H469" s="4"/>
      <c r="I469" s="4">
        <f ca="1">+SUMIF('JOURNAL STOCKS'!$A$8:$J$200,A469,'JOURNAL STOCKS'!$J$8:$J$200)</f>
        <v>0</v>
      </c>
      <c r="J469" s="5"/>
      <c r="K469" s="5"/>
      <c r="L469" s="5"/>
      <c r="M469" s="5"/>
      <c r="N469" s="6"/>
      <c r="O469" s="15"/>
      <c r="P469" s="5"/>
      <c r="Q469" s="15"/>
    </row>
    <row r="470" spans="1:17" x14ac:dyDescent="0.25">
      <c r="A470" s="27" t="s">
        <v>1538</v>
      </c>
      <c r="B470" s="26" t="s">
        <v>903</v>
      </c>
      <c r="C470" s="17">
        <f t="shared" ca="1" si="32"/>
        <v>75</v>
      </c>
      <c r="D470" s="34">
        <v>3</v>
      </c>
      <c r="E470" s="35">
        <v>225</v>
      </c>
      <c r="F470" s="4"/>
      <c r="G470" s="4">
        <f ca="1">+SUMIF('JOURNAL STOCKS'!A$200:$J471,A470,'JOURNAL STOCKS'!I471:I663)</f>
        <v>0</v>
      </c>
      <c r="H470" s="4"/>
      <c r="I470" s="4">
        <f ca="1">+SUMIF('JOURNAL STOCKS'!$A$8:$J$200,A470,'JOURNAL STOCKS'!$J$8:$J$200)</f>
        <v>0</v>
      </c>
      <c r="J470" s="5"/>
      <c r="K470" s="5"/>
      <c r="L470" s="5"/>
      <c r="M470" s="5"/>
      <c r="N470" s="6"/>
      <c r="O470" s="15"/>
      <c r="P470" s="5"/>
      <c r="Q470" s="15"/>
    </row>
    <row r="471" spans="1:17" x14ac:dyDescent="0.25">
      <c r="A471" s="27" t="s">
        <v>1539</v>
      </c>
      <c r="B471" s="26" t="s">
        <v>903</v>
      </c>
      <c r="C471" s="17">
        <f t="shared" ca="1" si="32"/>
        <v>85</v>
      </c>
      <c r="D471" s="34">
        <v>1</v>
      </c>
      <c r="E471" s="35">
        <v>85</v>
      </c>
      <c r="F471" s="4"/>
      <c r="G471" s="4">
        <f ca="1">+SUMIF('JOURNAL STOCKS'!A$200:$J472,A471,'JOURNAL STOCKS'!I472:I664)</f>
        <v>0</v>
      </c>
      <c r="H471" s="4"/>
      <c r="I471" s="4">
        <f ca="1">+SUMIF('JOURNAL STOCKS'!$A$8:$J$200,A471,'JOURNAL STOCKS'!$J$8:$J$200)</f>
        <v>0</v>
      </c>
      <c r="J471" s="5"/>
      <c r="K471" s="5"/>
      <c r="L471" s="5"/>
      <c r="M471" s="5"/>
      <c r="N471" s="6"/>
      <c r="O471" s="15"/>
      <c r="P471" s="5"/>
      <c r="Q471" s="15"/>
    </row>
    <row r="472" spans="1:17" x14ac:dyDescent="0.25">
      <c r="A472" s="27" t="s">
        <v>1540</v>
      </c>
      <c r="B472" s="26" t="s">
        <v>903</v>
      </c>
      <c r="C472" s="17">
        <f t="shared" ca="1" si="32"/>
        <v>113.57</v>
      </c>
      <c r="D472" s="34">
        <v>2</v>
      </c>
      <c r="E472" s="35">
        <v>227.14</v>
      </c>
      <c r="F472" s="4"/>
      <c r="G472" s="4">
        <f ca="1">+SUMIF('JOURNAL STOCKS'!A$200:$J473,A472,'JOURNAL STOCKS'!I473:I665)</f>
        <v>0</v>
      </c>
      <c r="H472" s="4"/>
      <c r="I472" s="4">
        <f ca="1">+SUMIF('JOURNAL STOCKS'!$A$8:$J$200,A472,'JOURNAL STOCKS'!$J$8:$J$200)</f>
        <v>0</v>
      </c>
      <c r="J472" s="5"/>
      <c r="K472" s="5"/>
      <c r="L472" s="5"/>
      <c r="M472" s="5"/>
      <c r="N472" s="6"/>
      <c r="O472" s="15"/>
      <c r="P472" s="5"/>
      <c r="Q472" s="15"/>
    </row>
    <row r="473" spans="1:17" x14ac:dyDescent="0.25">
      <c r="A473" s="27" t="s">
        <v>1541</v>
      </c>
      <c r="B473" s="26" t="s">
        <v>903</v>
      </c>
      <c r="C473" s="17">
        <f t="shared" ca="1" si="32"/>
        <v>229.27</v>
      </c>
      <c r="D473" s="34">
        <v>3</v>
      </c>
      <c r="E473" s="35">
        <v>687.81000000000006</v>
      </c>
      <c r="F473" s="4"/>
      <c r="G473" s="4">
        <f ca="1">+SUMIF('JOURNAL STOCKS'!A$200:$J474,A473,'JOURNAL STOCKS'!I474:I666)</f>
        <v>0</v>
      </c>
      <c r="H473" s="4"/>
      <c r="I473" s="4">
        <f ca="1">+SUMIF('JOURNAL STOCKS'!$A$8:$J$200,A473,'JOURNAL STOCKS'!$J$8:$J$200)</f>
        <v>0</v>
      </c>
      <c r="J473" s="5"/>
      <c r="K473" s="5"/>
      <c r="L473" s="5"/>
      <c r="M473" s="5"/>
      <c r="N473" s="6"/>
      <c r="O473" s="15"/>
      <c r="P473" s="5"/>
      <c r="Q473" s="15"/>
    </row>
    <row r="474" spans="1:17" x14ac:dyDescent="0.25">
      <c r="A474" s="27" t="s">
        <v>1542</v>
      </c>
      <c r="B474" s="26" t="s">
        <v>903</v>
      </c>
      <c r="C474" s="17">
        <f t="shared" ca="1" si="32"/>
        <v>131.33000000000001</v>
      </c>
      <c r="D474" s="34">
        <v>5</v>
      </c>
      <c r="E474" s="35">
        <v>656.65000000000009</v>
      </c>
      <c r="F474" s="4"/>
      <c r="G474" s="4">
        <f ca="1">+SUMIF('JOURNAL STOCKS'!A$200:$J475,A474,'JOURNAL STOCKS'!I475:I667)</f>
        <v>0</v>
      </c>
      <c r="H474" s="4"/>
      <c r="I474" s="4">
        <f ca="1">+SUMIF('JOURNAL STOCKS'!$A$8:$J$200,A474,'JOURNAL STOCKS'!$J$8:$J$200)</f>
        <v>0</v>
      </c>
      <c r="J474" s="5"/>
      <c r="K474" s="5"/>
      <c r="L474" s="5"/>
      <c r="M474" s="5"/>
      <c r="N474" s="6"/>
      <c r="O474" s="15"/>
      <c r="P474" s="5"/>
      <c r="Q474" s="15"/>
    </row>
    <row r="475" spans="1:17" x14ac:dyDescent="0.25">
      <c r="A475" s="27" t="s">
        <v>1543</v>
      </c>
      <c r="B475" s="26" t="s">
        <v>903</v>
      </c>
      <c r="C475" s="17">
        <f t="shared" ca="1" si="32"/>
        <v>15.800000000000002</v>
      </c>
      <c r="D475" s="34">
        <v>3</v>
      </c>
      <c r="E475" s="35">
        <v>47.400000000000006</v>
      </c>
      <c r="F475" s="4"/>
      <c r="G475" s="4">
        <f ca="1">+SUMIF('JOURNAL STOCKS'!A$200:$J476,A475,'JOURNAL STOCKS'!I476:I668)</f>
        <v>0</v>
      </c>
      <c r="H475" s="4"/>
      <c r="I475" s="4">
        <f ca="1">+SUMIF('JOURNAL STOCKS'!$A$8:$J$200,A475,'JOURNAL STOCKS'!$J$8:$J$200)</f>
        <v>0</v>
      </c>
      <c r="J475" s="5"/>
      <c r="K475" s="5"/>
      <c r="L475" s="5"/>
      <c r="M475" s="5"/>
      <c r="N475" s="6"/>
      <c r="O475" s="15"/>
      <c r="P475" s="5"/>
      <c r="Q475" s="15"/>
    </row>
    <row r="476" spans="1:17" x14ac:dyDescent="0.25">
      <c r="A476" s="27" t="s">
        <v>1544</v>
      </c>
      <c r="B476" s="26" t="s">
        <v>903</v>
      </c>
      <c r="C476" s="17">
        <f t="shared" ca="1" si="32"/>
        <v>10.19</v>
      </c>
      <c r="D476" s="34">
        <v>1</v>
      </c>
      <c r="E476" s="35">
        <v>10.19</v>
      </c>
      <c r="F476" s="4"/>
      <c r="G476" s="4">
        <f ca="1">+SUMIF('JOURNAL STOCKS'!A$200:$J477,A476,'JOURNAL STOCKS'!I477:I669)</f>
        <v>0</v>
      </c>
      <c r="H476" s="4"/>
      <c r="I476" s="4">
        <f ca="1">+SUMIF('JOURNAL STOCKS'!$A$8:$J$200,A476,'JOURNAL STOCKS'!$J$8:$J$200)</f>
        <v>0</v>
      </c>
      <c r="J476" s="5"/>
      <c r="K476" s="5"/>
      <c r="L476" s="5"/>
      <c r="M476" s="5"/>
      <c r="N476" s="6"/>
      <c r="O476" s="15"/>
      <c r="P476" s="5"/>
      <c r="Q476" s="15"/>
    </row>
    <row r="477" spans="1:17" x14ac:dyDescent="0.25">
      <c r="A477" s="27" t="s">
        <v>1545</v>
      </c>
      <c r="B477" s="26" t="s">
        <v>903</v>
      </c>
      <c r="C477" s="17">
        <f t="shared" ca="1" si="32"/>
        <v>13.57</v>
      </c>
      <c r="D477" s="34">
        <v>1</v>
      </c>
      <c r="E477" s="35">
        <v>13.57</v>
      </c>
      <c r="F477" s="4"/>
      <c r="G477" s="4">
        <f ca="1">+SUMIF('JOURNAL STOCKS'!A$200:$J478,A477,'JOURNAL STOCKS'!I478:I670)</f>
        <v>0</v>
      </c>
      <c r="H477" s="4"/>
      <c r="I477" s="4">
        <f ca="1">+SUMIF('JOURNAL STOCKS'!$A$8:$J$200,A477,'JOURNAL STOCKS'!$J$8:$J$200)</f>
        <v>0</v>
      </c>
      <c r="J477" s="5"/>
      <c r="K477" s="5"/>
      <c r="L477" s="5"/>
      <c r="M477" s="5"/>
      <c r="N477" s="6"/>
      <c r="O477" s="15"/>
      <c r="P477" s="5"/>
      <c r="Q477" s="15"/>
    </row>
    <row r="478" spans="1:17" x14ac:dyDescent="0.25">
      <c r="A478" s="27" t="s">
        <v>1546</v>
      </c>
      <c r="B478" s="26" t="s">
        <v>903</v>
      </c>
      <c r="C478" s="17">
        <f t="shared" ca="1" si="32"/>
        <v>10.19</v>
      </c>
      <c r="D478" s="34">
        <v>4</v>
      </c>
      <c r="E478" s="35">
        <v>40.76</v>
      </c>
      <c r="F478" s="4"/>
      <c r="G478" s="4">
        <f ca="1">+SUMIF('JOURNAL STOCKS'!A$200:$J479,A478,'JOURNAL STOCKS'!I479:I671)</f>
        <v>0</v>
      </c>
      <c r="H478" s="4"/>
      <c r="I478" s="4">
        <f ca="1">+SUMIF('JOURNAL STOCKS'!$A$8:$J$200,A478,'JOURNAL STOCKS'!$J$8:$J$200)</f>
        <v>0</v>
      </c>
      <c r="J478" s="5"/>
      <c r="K478" s="5"/>
      <c r="L478" s="5"/>
      <c r="M478" s="5"/>
      <c r="N478" s="6"/>
      <c r="O478" s="15"/>
      <c r="P478" s="5"/>
      <c r="Q478" s="15"/>
    </row>
    <row r="479" spans="1:17" x14ac:dyDescent="0.25">
      <c r="A479" s="27" t="s">
        <v>1547</v>
      </c>
      <c r="B479" s="26" t="s">
        <v>903</v>
      </c>
      <c r="C479" s="17">
        <f t="shared" ca="1" si="32"/>
        <v>13.57</v>
      </c>
      <c r="D479" s="34">
        <v>3</v>
      </c>
      <c r="E479" s="35">
        <v>40.71</v>
      </c>
      <c r="F479" s="4"/>
      <c r="G479" s="4">
        <f ca="1">+SUMIF('JOURNAL STOCKS'!A$200:$J480,A479,'JOURNAL STOCKS'!I480:I672)</f>
        <v>0</v>
      </c>
      <c r="H479" s="4"/>
      <c r="I479" s="4">
        <f ca="1">+SUMIF('JOURNAL STOCKS'!$A$8:$J$200,A479,'JOURNAL STOCKS'!$J$8:$J$200)</f>
        <v>0</v>
      </c>
      <c r="J479" s="5"/>
      <c r="K479" s="5"/>
      <c r="L479" s="5"/>
      <c r="M479" s="5"/>
      <c r="N479" s="6"/>
      <c r="O479" s="15"/>
      <c r="P479" s="5"/>
      <c r="Q479" s="15"/>
    </row>
    <row r="480" spans="1:17" x14ac:dyDescent="0.25">
      <c r="A480" s="27" t="s">
        <v>1548</v>
      </c>
      <c r="B480" s="26" t="s">
        <v>903</v>
      </c>
      <c r="C480" s="17">
        <f t="shared" si="32"/>
        <v>0</v>
      </c>
      <c r="D480" s="34">
        <v>0</v>
      </c>
      <c r="E480" s="35">
        <v>0</v>
      </c>
      <c r="F480" s="4"/>
      <c r="G480" s="4">
        <f ca="1">+SUMIF('JOURNAL STOCKS'!A$200:$J481,A480,'JOURNAL STOCKS'!I481:I673)</f>
        <v>0</v>
      </c>
      <c r="H480" s="4"/>
      <c r="I480" s="4">
        <f ca="1">+SUMIF('JOURNAL STOCKS'!$A$8:$J$200,A480,'JOURNAL STOCKS'!$J$8:$J$200)</f>
        <v>0</v>
      </c>
      <c r="J480" s="5"/>
      <c r="K480" s="5"/>
      <c r="L480" s="5"/>
      <c r="M480" s="5"/>
      <c r="N480" s="6"/>
      <c r="O480" s="15"/>
      <c r="P480" s="5"/>
      <c r="Q480" s="15"/>
    </row>
    <row r="481" spans="1:17" x14ac:dyDescent="0.25">
      <c r="A481" s="27" t="s">
        <v>1549</v>
      </c>
      <c r="B481" s="26" t="s">
        <v>903</v>
      </c>
      <c r="C481" s="17">
        <f t="shared" ca="1" si="32"/>
        <v>181.89</v>
      </c>
      <c r="D481" s="34">
        <v>1</v>
      </c>
      <c r="E481" s="35">
        <v>181.89</v>
      </c>
      <c r="F481" s="4"/>
      <c r="G481" s="4">
        <f ca="1">+SUMIF('JOURNAL STOCKS'!A$200:$J482,A481,'JOURNAL STOCKS'!I482:I674)</f>
        <v>0</v>
      </c>
      <c r="H481" s="4"/>
      <c r="I481" s="4">
        <f ca="1">+SUMIF('JOURNAL STOCKS'!$A$8:$J$200,A481,'JOURNAL STOCKS'!$J$8:$J$200)</f>
        <v>0</v>
      </c>
      <c r="J481" s="5"/>
      <c r="K481" s="5"/>
      <c r="L481" s="5"/>
      <c r="M481" s="5"/>
      <c r="N481" s="6"/>
      <c r="O481" s="15"/>
      <c r="P481" s="5"/>
      <c r="Q481" s="15"/>
    </row>
    <row r="482" spans="1:17" x14ac:dyDescent="0.25">
      <c r="A482" s="27" t="s">
        <v>1550</v>
      </c>
      <c r="B482" s="26" t="s">
        <v>903</v>
      </c>
      <c r="C482" s="17">
        <f t="shared" ca="1" si="32"/>
        <v>146.9</v>
      </c>
      <c r="D482" s="34">
        <v>4</v>
      </c>
      <c r="E482" s="35">
        <v>587.6</v>
      </c>
      <c r="F482" s="4"/>
      <c r="G482" s="4">
        <f ca="1">+SUMIF('JOURNAL STOCKS'!A$200:$J483,A482,'JOURNAL STOCKS'!I483:I675)</f>
        <v>0</v>
      </c>
      <c r="H482" s="4"/>
      <c r="I482" s="4">
        <f ca="1">+SUMIF('JOURNAL STOCKS'!$A$8:$J$200,A482,'JOURNAL STOCKS'!$J$8:$J$200)</f>
        <v>0</v>
      </c>
      <c r="J482" s="5"/>
      <c r="K482" s="5"/>
      <c r="L482" s="5"/>
      <c r="M482" s="5"/>
      <c r="N482" s="6"/>
      <c r="O482" s="15"/>
      <c r="P482" s="5"/>
      <c r="Q482" s="15"/>
    </row>
    <row r="483" spans="1:17" x14ac:dyDescent="0.25">
      <c r="A483" s="27" t="s">
        <v>1551</v>
      </c>
      <c r="B483" s="26" t="s">
        <v>903</v>
      </c>
      <c r="C483" s="17">
        <f t="shared" ca="1" si="32"/>
        <v>1606.04</v>
      </c>
      <c r="D483" s="34">
        <v>2</v>
      </c>
      <c r="E483" s="35">
        <v>3212.08</v>
      </c>
      <c r="F483" s="4"/>
      <c r="G483" s="4">
        <f ca="1">+SUMIF('JOURNAL STOCKS'!A$200:$J484,A483,'JOURNAL STOCKS'!I484:I676)</f>
        <v>0</v>
      </c>
      <c r="H483" s="4"/>
      <c r="I483" s="4">
        <f ca="1">+SUMIF('JOURNAL STOCKS'!$A$8:$J$200,A483,'JOURNAL STOCKS'!$J$8:$J$200)</f>
        <v>0</v>
      </c>
      <c r="J483" s="5"/>
      <c r="K483" s="5"/>
      <c r="L483" s="5"/>
      <c r="M483" s="5"/>
      <c r="N483" s="6"/>
      <c r="O483" s="15"/>
      <c r="P483" s="5"/>
      <c r="Q483" s="15"/>
    </row>
    <row r="484" spans="1:17" x14ac:dyDescent="0.25">
      <c r="A484" s="27" t="s">
        <v>1552</v>
      </c>
      <c r="B484" s="26" t="s">
        <v>903</v>
      </c>
      <c r="C484" s="17">
        <f t="shared" ca="1" si="32"/>
        <v>1607.28</v>
      </c>
      <c r="D484" s="34">
        <v>2</v>
      </c>
      <c r="E484" s="35">
        <v>3214.56</v>
      </c>
      <c r="F484" s="4"/>
      <c r="G484" s="4">
        <f ca="1">+SUMIF('JOURNAL STOCKS'!A$200:$J485,A484,'JOURNAL STOCKS'!I485:I677)</f>
        <v>0</v>
      </c>
      <c r="H484" s="4"/>
      <c r="I484" s="4">
        <f ca="1">+SUMIF('JOURNAL STOCKS'!$A$8:$J$200,A484,'JOURNAL STOCKS'!$J$8:$J$200)</f>
        <v>0</v>
      </c>
      <c r="J484" s="5"/>
      <c r="K484" s="5"/>
      <c r="L484" s="5"/>
      <c r="M484" s="5"/>
      <c r="N484" s="6"/>
      <c r="O484" s="15"/>
      <c r="P484" s="5"/>
      <c r="Q484" s="15"/>
    </row>
    <row r="485" spans="1:17" x14ac:dyDescent="0.25">
      <c r="A485" s="27" t="s">
        <v>1553</v>
      </c>
      <c r="B485" s="26" t="s">
        <v>903</v>
      </c>
      <c r="C485" s="17">
        <f t="shared" ca="1" si="32"/>
        <v>322.33999999999997</v>
      </c>
      <c r="D485" s="34">
        <v>4</v>
      </c>
      <c r="E485" s="35">
        <v>1289.3599999999999</v>
      </c>
      <c r="F485" s="4"/>
      <c r="G485" s="4">
        <f ca="1">+SUMIF('JOURNAL STOCKS'!A$200:$J486,A485,'JOURNAL STOCKS'!I486:I678)</f>
        <v>0</v>
      </c>
      <c r="H485" s="4"/>
      <c r="I485" s="4">
        <f ca="1">+SUMIF('JOURNAL STOCKS'!$A$8:$J$200,A485,'JOURNAL STOCKS'!$J$8:$J$200)</f>
        <v>0</v>
      </c>
      <c r="J485" s="5"/>
      <c r="K485" s="5"/>
      <c r="L485" s="5"/>
      <c r="M485" s="5"/>
      <c r="N485" s="6"/>
      <c r="O485" s="15"/>
      <c r="P485" s="5"/>
      <c r="Q485" s="15"/>
    </row>
    <row r="486" spans="1:17" x14ac:dyDescent="0.25">
      <c r="A486" s="27" t="s">
        <v>1554</v>
      </c>
      <c r="B486" s="26" t="s">
        <v>903</v>
      </c>
      <c r="C486" s="17">
        <f t="shared" ca="1" si="32"/>
        <v>30</v>
      </c>
      <c r="D486" s="34">
        <v>18</v>
      </c>
      <c r="E486" s="35">
        <v>540</v>
      </c>
      <c r="F486" s="4"/>
      <c r="G486" s="4">
        <f ca="1">+SUMIF('JOURNAL STOCKS'!A$200:$J487,A486,'JOURNAL STOCKS'!I487:I679)</f>
        <v>0</v>
      </c>
      <c r="H486" s="4"/>
      <c r="I486" s="4">
        <f ca="1">+SUMIF('JOURNAL STOCKS'!$A$8:$J$200,A486,'JOURNAL STOCKS'!$J$8:$J$200)</f>
        <v>0</v>
      </c>
      <c r="J486" s="5"/>
      <c r="K486" s="5"/>
      <c r="L486" s="5"/>
      <c r="M486" s="5"/>
      <c r="N486" s="6"/>
      <c r="O486" s="15"/>
      <c r="P486" s="5"/>
      <c r="Q486" s="15"/>
    </row>
    <row r="487" spans="1:17" x14ac:dyDescent="0.25">
      <c r="A487" s="27" t="s">
        <v>1555</v>
      </c>
      <c r="B487" s="26" t="s">
        <v>903</v>
      </c>
      <c r="C487" s="17">
        <f t="shared" ca="1" si="32"/>
        <v>70.5</v>
      </c>
      <c r="D487" s="34">
        <v>31</v>
      </c>
      <c r="E487" s="35">
        <v>2185.5</v>
      </c>
      <c r="F487" s="4"/>
      <c r="G487" s="4">
        <f ca="1">+SUMIF('JOURNAL STOCKS'!A$200:$J488,A487,'JOURNAL STOCKS'!I488:I680)</f>
        <v>0</v>
      </c>
      <c r="H487" s="4"/>
      <c r="I487" s="4">
        <f ca="1">+SUMIF('JOURNAL STOCKS'!$A$8:$J$200,A487,'JOURNAL STOCKS'!$J$8:$J$200)</f>
        <v>0</v>
      </c>
      <c r="J487" s="5"/>
      <c r="K487" s="5"/>
      <c r="L487" s="5"/>
      <c r="M487" s="5"/>
      <c r="N487" s="6"/>
      <c r="O487" s="15"/>
      <c r="P487" s="5"/>
      <c r="Q487" s="15"/>
    </row>
    <row r="488" spans="1:17" x14ac:dyDescent="0.25">
      <c r="A488" s="27" t="s">
        <v>1556</v>
      </c>
      <c r="B488" s="26" t="s">
        <v>903</v>
      </c>
      <c r="C488" s="17">
        <f t="shared" ca="1" si="32"/>
        <v>332</v>
      </c>
      <c r="D488" s="34">
        <v>1</v>
      </c>
      <c r="E488" s="35">
        <v>332</v>
      </c>
      <c r="F488" s="4"/>
      <c r="G488" s="4">
        <f ca="1">+SUMIF('JOURNAL STOCKS'!A$200:$J489,A488,'JOURNAL STOCKS'!I489:I681)</f>
        <v>0</v>
      </c>
      <c r="H488" s="4"/>
      <c r="I488" s="4">
        <f ca="1">+SUMIF('JOURNAL STOCKS'!$A$8:$J$200,A488,'JOURNAL STOCKS'!$J$8:$J$200)</f>
        <v>0</v>
      </c>
      <c r="J488" s="5"/>
      <c r="K488" s="5"/>
      <c r="L488" s="5"/>
      <c r="M488" s="5"/>
      <c r="N488" s="6"/>
      <c r="O488" s="15"/>
      <c r="P488" s="5"/>
      <c r="Q488" s="15"/>
    </row>
    <row r="489" spans="1:17" x14ac:dyDescent="0.25">
      <c r="A489" s="27" t="s">
        <v>1557</v>
      </c>
      <c r="B489" s="26" t="s">
        <v>903</v>
      </c>
      <c r="C489" s="17">
        <f t="shared" ca="1" si="32"/>
        <v>63.779999999999994</v>
      </c>
      <c r="D489" s="34">
        <v>5</v>
      </c>
      <c r="E489" s="35">
        <v>318.89999999999998</v>
      </c>
      <c r="F489" s="4"/>
      <c r="G489" s="4">
        <f ca="1">+SUMIF('JOURNAL STOCKS'!A$200:$J490,A489,'JOURNAL STOCKS'!I490:I682)</f>
        <v>0</v>
      </c>
      <c r="H489" s="4"/>
      <c r="I489" s="4">
        <f ca="1">+SUMIF('JOURNAL STOCKS'!$A$8:$J$200,A489,'JOURNAL STOCKS'!$J$8:$J$200)</f>
        <v>0</v>
      </c>
      <c r="J489" s="5"/>
      <c r="K489" s="5"/>
      <c r="L489" s="5"/>
      <c r="M489" s="5"/>
      <c r="N489" s="6"/>
      <c r="O489" s="15"/>
      <c r="P489" s="5"/>
      <c r="Q489" s="15"/>
    </row>
    <row r="490" spans="1:17" x14ac:dyDescent="0.25">
      <c r="A490" s="27" t="s">
        <v>1558</v>
      </c>
      <c r="B490" s="26" t="s">
        <v>903</v>
      </c>
      <c r="C490" s="17">
        <f t="shared" ca="1" si="32"/>
        <v>63.78</v>
      </c>
      <c r="D490" s="34">
        <v>9</v>
      </c>
      <c r="E490" s="35">
        <v>574.02</v>
      </c>
      <c r="F490" s="4"/>
      <c r="G490" s="4">
        <f ca="1">+SUMIF('JOURNAL STOCKS'!A$200:$J491,A490,'JOURNAL STOCKS'!I491:I683)</f>
        <v>0</v>
      </c>
      <c r="H490" s="4"/>
      <c r="I490" s="4">
        <f ca="1">+SUMIF('JOURNAL STOCKS'!$A$8:$J$200,A490,'JOURNAL STOCKS'!$J$8:$J$200)</f>
        <v>0</v>
      </c>
      <c r="J490" s="5"/>
      <c r="K490" s="5"/>
      <c r="L490" s="5"/>
      <c r="M490" s="5"/>
      <c r="N490" s="6"/>
      <c r="O490" s="15"/>
      <c r="P490" s="5"/>
      <c r="Q490" s="15"/>
    </row>
    <row r="491" spans="1:17" x14ac:dyDescent="0.25">
      <c r="A491" s="27" t="s">
        <v>1559</v>
      </c>
      <c r="B491" s="26" t="s">
        <v>903</v>
      </c>
      <c r="C491" s="17">
        <f t="shared" ca="1" si="32"/>
        <v>61.77</v>
      </c>
      <c r="D491" s="34">
        <v>31</v>
      </c>
      <c r="E491" s="35">
        <v>1914.8700000000001</v>
      </c>
      <c r="F491" s="4"/>
      <c r="G491" s="4">
        <f ca="1">+SUMIF('JOURNAL STOCKS'!A$200:$J492,A491,'JOURNAL STOCKS'!I492:I684)</f>
        <v>0</v>
      </c>
      <c r="H491" s="4"/>
      <c r="I491" s="4">
        <f ca="1">+SUMIF('JOURNAL STOCKS'!$A$8:$J$200,A491,'JOURNAL STOCKS'!$J$8:$J$200)</f>
        <v>0</v>
      </c>
      <c r="J491" s="5"/>
      <c r="K491" s="5"/>
      <c r="L491" s="5"/>
      <c r="M491" s="5"/>
      <c r="N491" s="6"/>
      <c r="O491" s="15"/>
      <c r="P491" s="5"/>
      <c r="Q491" s="15"/>
    </row>
    <row r="492" spans="1:17" x14ac:dyDescent="0.25">
      <c r="A492" s="27" t="s">
        <v>1560</v>
      </c>
      <c r="B492" s="26" t="s">
        <v>903</v>
      </c>
      <c r="C492" s="17">
        <f t="shared" ca="1" si="32"/>
        <v>41.33</v>
      </c>
      <c r="D492" s="34">
        <v>3</v>
      </c>
      <c r="E492" s="35">
        <v>123.99</v>
      </c>
      <c r="F492" s="4"/>
      <c r="G492" s="4">
        <f ca="1">+SUMIF('JOURNAL STOCKS'!A$200:$J493,A492,'JOURNAL STOCKS'!I493:I685)</f>
        <v>0</v>
      </c>
      <c r="H492" s="4"/>
      <c r="I492" s="4">
        <f ca="1">+SUMIF('JOURNAL STOCKS'!$A$8:$J$200,A492,'JOURNAL STOCKS'!$J$8:$J$200)</f>
        <v>0</v>
      </c>
      <c r="J492" s="5"/>
      <c r="K492" s="5"/>
      <c r="L492" s="5"/>
      <c r="M492" s="5"/>
      <c r="N492" s="6"/>
      <c r="O492" s="15"/>
      <c r="P492" s="5"/>
      <c r="Q492" s="15"/>
    </row>
    <row r="493" spans="1:17" x14ac:dyDescent="0.25">
      <c r="A493" s="27" t="s">
        <v>1561</v>
      </c>
      <c r="B493" s="26" t="s">
        <v>903</v>
      </c>
      <c r="C493" s="17">
        <f t="shared" ca="1" si="32"/>
        <v>41.33</v>
      </c>
      <c r="D493" s="34">
        <v>9</v>
      </c>
      <c r="E493" s="35">
        <v>371.96999999999997</v>
      </c>
      <c r="F493" s="4"/>
      <c r="G493" s="4">
        <f ca="1">+SUMIF('JOURNAL STOCKS'!A$200:$J494,A493,'JOURNAL STOCKS'!I494:I686)</f>
        <v>0</v>
      </c>
      <c r="H493" s="4"/>
      <c r="I493" s="4">
        <f ca="1">+SUMIF('JOURNAL STOCKS'!$A$8:$J$200,A493,'JOURNAL STOCKS'!$J$8:$J$200)</f>
        <v>0</v>
      </c>
      <c r="J493" s="5"/>
      <c r="K493" s="5"/>
      <c r="L493" s="5"/>
      <c r="M493" s="5"/>
      <c r="N493" s="6"/>
      <c r="O493" s="15"/>
      <c r="P493" s="5"/>
      <c r="Q493" s="15"/>
    </row>
    <row r="494" spans="1:17" x14ac:dyDescent="0.25">
      <c r="A494" s="27" t="s">
        <v>1562</v>
      </c>
      <c r="B494" s="26" t="s">
        <v>903</v>
      </c>
      <c r="C494" s="17">
        <f t="shared" si="32"/>
        <v>0</v>
      </c>
      <c r="D494" s="34">
        <v>0</v>
      </c>
      <c r="E494" s="35">
        <v>0</v>
      </c>
      <c r="F494" s="4"/>
      <c r="G494" s="4">
        <f ca="1">+SUMIF('JOURNAL STOCKS'!A$200:$J495,A494,'JOURNAL STOCKS'!I495:I687)</f>
        <v>0</v>
      </c>
      <c r="H494" s="4"/>
      <c r="I494" s="4">
        <f ca="1">+SUMIF('JOURNAL STOCKS'!$A$8:$J$200,A494,'JOURNAL STOCKS'!$J$8:$J$200)</f>
        <v>0</v>
      </c>
      <c r="J494" s="5"/>
      <c r="K494" s="5"/>
      <c r="L494" s="5"/>
      <c r="M494" s="5"/>
      <c r="N494" s="6"/>
      <c r="O494" s="15"/>
      <c r="P494" s="5"/>
      <c r="Q494" s="15"/>
    </row>
    <row r="495" spans="1:17" x14ac:dyDescent="0.25">
      <c r="A495" s="27" t="s">
        <v>1563</v>
      </c>
      <c r="B495" s="26" t="s">
        <v>982</v>
      </c>
      <c r="C495" s="17">
        <f t="shared" si="32"/>
        <v>0</v>
      </c>
      <c r="D495" s="34">
        <v>0</v>
      </c>
      <c r="E495" s="35">
        <v>0</v>
      </c>
      <c r="F495" s="4"/>
      <c r="G495" s="4">
        <f ca="1">+SUMIF('JOURNAL STOCKS'!A$200:$J496,A495,'JOURNAL STOCKS'!I496:I688)</f>
        <v>0</v>
      </c>
      <c r="H495" s="4"/>
      <c r="I495" s="4">
        <f ca="1">+SUMIF('JOURNAL STOCKS'!$A$8:$J$200,A495,'JOURNAL STOCKS'!$J$8:$J$200)</f>
        <v>0</v>
      </c>
      <c r="J495" s="5"/>
      <c r="K495" s="5"/>
      <c r="L495" s="5"/>
      <c r="M495" s="5"/>
      <c r="N495" s="6"/>
      <c r="O495" s="15"/>
      <c r="P495" s="5"/>
      <c r="Q495" s="15"/>
    </row>
    <row r="496" spans="1:17" x14ac:dyDescent="0.25">
      <c r="A496" s="27" t="s">
        <v>1564</v>
      </c>
      <c r="B496" s="26" t="s">
        <v>982</v>
      </c>
      <c r="C496" s="17">
        <f t="shared" si="32"/>
        <v>0</v>
      </c>
      <c r="D496" s="34">
        <v>0</v>
      </c>
      <c r="E496" s="35">
        <v>0</v>
      </c>
      <c r="F496" s="4"/>
      <c r="G496" s="4">
        <f ca="1">+SUMIF('JOURNAL STOCKS'!A$200:$J497,A496,'JOURNAL STOCKS'!I497:I689)</f>
        <v>0</v>
      </c>
      <c r="H496" s="4"/>
      <c r="I496" s="4">
        <f ca="1">+SUMIF('JOURNAL STOCKS'!$A$8:$J$200,A496,'JOURNAL STOCKS'!$J$8:$J$200)</f>
        <v>0</v>
      </c>
      <c r="J496" s="5"/>
      <c r="K496" s="5"/>
      <c r="L496" s="5"/>
      <c r="M496" s="5"/>
      <c r="N496" s="6"/>
      <c r="O496" s="15"/>
      <c r="P496" s="5"/>
      <c r="Q496" s="15"/>
    </row>
    <row r="497" spans="1:17" x14ac:dyDescent="0.25">
      <c r="A497" s="27" t="s">
        <v>1565</v>
      </c>
      <c r="B497" s="26" t="s">
        <v>982</v>
      </c>
      <c r="C497" s="17">
        <f t="shared" ca="1" si="32"/>
        <v>110</v>
      </c>
      <c r="D497" s="34">
        <v>2</v>
      </c>
      <c r="E497" s="35">
        <v>220</v>
      </c>
      <c r="F497" s="4"/>
      <c r="G497" s="4">
        <f ca="1">+SUMIF('JOURNAL STOCKS'!A$200:$J498,A497,'JOURNAL STOCKS'!I498:I690)</f>
        <v>0</v>
      </c>
      <c r="H497" s="4"/>
      <c r="I497" s="4">
        <f ca="1">+SUMIF('JOURNAL STOCKS'!$A$8:$J$200,A497,'JOURNAL STOCKS'!$J$8:$J$200)</f>
        <v>0</v>
      </c>
      <c r="J497" s="5"/>
      <c r="K497" s="5"/>
      <c r="L497" s="5"/>
      <c r="M497" s="5"/>
      <c r="N497" s="6"/>
      <c r="O497" s="15"/>
      <c r="P497" s="5"/>
      <c r="Q497" s="15"/>
    </row>
    <row r="498" spans="1:17" x14ac:dyDescent="0.25">
      <c r="A498" s="27" t="s">
        <v>1566</v>
      </c>
      <c r="B498" s="26" t="s">
        <v>982</v>
      </c>
      <c r="C498" s="17">
        <f t="shared" ca="1" si="32"/>
        <v>230</v>
      </c>
      <c r="D498" s="34">
        <v>7</v>
      </c>
      <c r="E498" s="35">
        <v>1610</v>
      </c>
      <c r="F498" s="4"/>
      <c r="G498" s="4">
        <f ca="1">+SUMIF('JOURNAL STOCKS'!A$200:$J499,A498,'JOURNAL STOCKS'!I499:I691)</f>
        <v>0</v>
      </c>
      <c r="H498" s="4"/>
      <c r="I498" s="4">
        <f ca="1">+SUMIF('JOURNAL STOCKS'!$A$8:$J$200,A498,'JOURNAL STOCKS'!$J$8:$J$200)</f>
        <v>0</v>
      </c>
      <c r="J498" s="5"/>
      <c r="K498" s="5"/>
      <c r="L498" s="5"/>
      <c r="M498" s="5"/>
      <c r="N498" s="6"/>
      <c r="O498" s="15"/>
      <c r="P498" s="5"/>
      <c r="Q498" s="15"/>
    </row>
    <row r="499" spans="1:17" x14ac:dyDescent="0.25">
      <c r="A499" s="27" t="s">
        <v>1567</v>
      </c>
      <c r="B499" s="26" t="s">
        <v>982</v>
      </c>
      <c r="C499" s="17">
        <f t="shared" ca="1" si="32"/>
        <v>128</v>
      </c>
      <c r="D499" s="34">
        <v>14</v>
      </c>
      <c r="E499" s="35">
        <v>1792</v>
      </c>
      <c r="F499" s="4"/>
      <c r="G499" s="4">
        <f ca="1">+SUMIF('JOURNAL STOCKS'!A$200:$J500,A499,'JOURNAL STOCKS'!I500:I692)</f>
        <v>0</v>
      </c>
      <c r="H499" s="4"/>
      <c r="I499" s="4">
        <f ca="1">+SUMIF('JOURNAL STOCKS'!$A$8:$J$200,A499,'JOURNAL STOCKS'!$J$8:$J$200)</f>
        <v>0</v>
      </c>
      <c r="J499" s="5"/>
      <c r="K499" s="5"/>
      <c r="L499" s="5"/>
      <c r="M499" s="5"/>
      <c r="N499" s="6"/>
      <c r="O499" s="15"/>
      <c r="P499" s="5"/>
      <c r="Q499" s="15"/>
    </row>
    <row r="500" spans="1:17" x14ac:dyDescent="0.25">
      <c r="A500" s="27" t="s">
        <v>1568</v>
      </c>
      <c r="B500" s="26" t="s">
        <v>982</v>
      </c>
      <c r="C500" s="17">
        <f t="shared" ca="1" si="32"/>
        <v>54</v>
      </c>
      <c r="D500" s="34">
        <v>3</v>
      </c>
      <c r="E500" s="35">
        <v>162</v>
      </c>
      <c r="F500" s="4"/>
      <c r="G500" s="4">
        <f ca="1">+SUMIF('JOURNAL STOCKS'!A$200:$J501,A500,'JOURNAL STOCKS'!I501:I693)</f>
        <v>0</v>
      </c>
      <c r="H500" s="4"/>
      <c r="I500" s="4">
        <f ca="1">+SUMIF('JOURNAL STOCKS'!$A$8:$J$200,A500,'JOURNAL STOCKS'!$J$8:$J$200)</f>
        <v>0</v>
      </c>
      <c r="J500" s="5"/>
      <c r="K500" s="5"/>
      <c r="L500" s="5"/>
      <c r="M500" s="5"/>
      <c r="N500" s="6"/>
      <c r="O500" s="15"/>
      <c r="P500" s="5"/>
      <c r="Q500" s="15"/>
    </row>
    <row r="501" spans="1:17" x14ac:dyDescent="0.25">
      <c r="A501" s="27" t="s">
        <v>1569</v>
      </c>
      <c r="B501" s="26" t="s">
        <v>982</v>
      </c>
      <c r="C501" s="17">
        <f t="shared" ca="1" si="32"/>
        <v>33</v>
      </c>
      <c r="D501" s="34">
        <v>3</v>
      </c>
      <c r="E501" s="35">
        <v>99</v>
      </c>
      <c r="F501" s="4"/>
      <c r="G501" s="4">
        <f ca="1">+SUMIF('JOURNAL STOCKS'!A$200:$J502,A501,'JOURNAL STOCKS'!I502:I694)</f>
        <v>0</v>
      </c>
      <c r="H501" s="4"/>
      <c r="I501" s="4">
        <f ca="1">+SUMIF('JOURNAL STOCKS'!$A$8:$J$200,A501,'JOURNAL STOCKS'!$J$8:$J$200)</f>
        <v>0</v>
      </c>
      <c r="J501" s="5"/>
      <c r="K501" s="5"/>
      <c r="L501" s="5"/>
      <c r="M501" s="5"/>
      <c r="N501" s="6"/>
      <c r="O501" s="15"/>
      <c r="P501" s="5"/>
      <c r="Q501" s="15"/>
    </row>
    <row r="502" spans="1:17" x14ac:dyDescent="0.25">
      <c r="A502" s="27" t="s">
        <v>1570</v>
      </c>
      <c r="B502" s="26" t="s">
        <v>982</v>
      </c>
      <c r="C502" s="17">
        <f t="shared" ca="1" si="32"/>
        <v>38</v>
      </c>
      <c r="D502" s="34">
        <v>7</v>
      </c>
      <c r="E502" s="35">
        <v>266</v>
      </c>
      <c r="F502" s="4"/>
      <c r="G502" s="4">
        <f ca="1">+SUMIF('JOURNAL STOCKS'!A$200:$J503,A502,'JOURNAL STOCKS'!I503:I695)</f>
        <v>0</v>
      </c>
      <c r="H502" s="4"/>
      <c r="I502" s="4">
        <f ca="1">+SUMIF('JOURNAL STOCKS'!$A$8:$J$200,A502,'JOURNAL STOCKS'!$J$8:$J$200)</f>
        <v>0</v>
      </c>
      <c r="J502" s="5"/>
      <c r="K502" s="5"/>
      <c r="L502" s="5"/>
      <c r="M502" s="5"/>
      <c r="N502" s="6"/>
      <c r="O502" s="15"/>
      <c r="P502" s="5"/>
      <c r="Q502" s="15"/>
    </row>
    <row r="503" spans="1:17" x14ac:dyDescent="0.25">
      <c r="A503" s="27" t="s">
        <v>1571</v>
      </c>
      <c r="B503" s="26" t="s">
        <v>982</v>
      </c>
      <c r="C503" s="17">
        <f t="shared" ca="1" si="32"/>
        <v>50.07</v>
      </c>
      <c r="D503" s="34">
        <v>7</v>
      </c>
      <c r="E503" s="35">
        <v>350.49</v>
      </c>
      <c r="F503" s="4"/>
      <c r="G503" s="4">
        <f ca="1">+SUMIF('JOURNAL STOCKS'!A$200:$J504,A503,'JOURNAL STOCKS'!I504:I696)</f>
        <v>0</v>
      </c>
      <c r="H503" s="4"/>
      <c r="I503" s="4">
        <f ca="1">+SUMIF('JOURNAL STOCKS'!$A$8:$J$200,A503,'JOURNAL STOCKS'!$J$8:$J$200)</f>
        <v>0</v>
      </c>
      <c r="J503" s="5"/>
      <c r="K503" s="5"/>
      <c r="L503" s="5"/>
      <c r="M503" s="5"/>
      <c r="N503" s="6"/>
      <c r="O503" s="15"/>
      <c r="P503" s="5"/>
      <c r="Q503" s="15"/>
    </row>
    <row r="504" spans="1:17" x14ac:dyDescent="0.25">
      <c r="A504" s="27" t="s">
        <v>1572</v>
      </c>
      <c r="B504" s="26" t="s">
        <v>982</v>
      </c>
      <c r="C504" s="17">
        <f t="shared" ca="1" si="32"/>
        <v>50</v>
      </c>
      <c r="D504" s="34">
        <v>3</v>
      </c>
      <c r="E504" s="35">
        <v>150</v>
      </c>
      <c r="F504" s="4"/>
      <c r="G504" s="4">
        <f ca="1">+SUMIF('JOURNAL STOCKS'!A$200:$J505,A504,'JOURNAL STOCKS'!I505:I697)</f>
        <v>0</v>
      </c>
      <c r="H504" s="4"/>
      <c r="I504" s="4">
        <f ca="1">+SUMIF('JOURNAL STOCKS'!$A$8:$J$200,A504,'JOURNAL STOCKS'!$J$8:$J$200)</f>
        <v>0</v>
      </c>
      <c r="J504" s="5"/>
      <c r="K504" s="5"/>
      <c r="L504" s="5"/>
      <c r="M504" s="5"/>
      <c r="N504" s="6"/>
      <c r="O504" s="15"/>
      <c r="P504" s="5"/>
      <c r="Q504" s="15"/>
    </row>
    <row r="505" spans="1:17" x14ac:dyDescent="0.25">
      <c r="A505" s="27" t="s">
        <v>1573</v>
      </c>
      <c r="B505" s="26" t="s">
        <v>982</v>
      </c>
      <c r="C505" s="17">
        <f t="shared" ca="1" si="32"/>
        <v>80</v>
      </c>
      <c r="D505" s="34">
        <v>2</v>
      </c>
      <c r="E505" s="35">
        <v>160</v>
      </c>
      <c r="F505" s="4"/>
      <c r="G505" s="4">
        <f ca="1">+SUMIF('JOURNAL STOCKS'!A$200:$J506,A505,'JOURNAL STOCKS'!I506:I698)</f>
        <v>0</v>
      </c>
      <c r="H505" s="4"/>
      <c r="I505" s="4">
        <f ca="1">+SUMIF('JOURNAL STOCKS'!$A$8:$J$200,A505,'JOURNAL STOCKS'!$J$8:$J$200)</f>
        <v>0</v>
      </c>
      <c r="J505" s="5"/>
      <c r="K505" s="5"/>
      <c r="L505" s="5"/>
      <c r="M505" s="5"/>
      <c r="N505" s="6"/>
      <c r="O505" s="15"/>
      <c r="P505" s="5"/>
      <c r="Q505" s="15"/>
    </row>
    <row r="506" spans="1:17" x14ac:dyDescent="0.25">
      <c r="A506" s="27" t="s">
        <v>1574</v>
      </c>
      <c r="B506" s="26" t="s">
        <v>982</v>
      </c>
      <c r="C506" s="17">
        <f t="shared" ca="1" si="32"/>
        <v>1200</v>
      </c>
      <c r="D506" s="34">
        <v>4</v>
      </c>
      <c r="E506" s="35">
        <v>4800</v>
      </c>
      <c r="F506" s="4"/>
      <c r="G506" s="4">
        <f ca="1">+SUMIF('JOURNAL STOCKS'!A$200:$J507,A506,'JOURNAL STOCKS'!I507:I699)</f>
        <v>0</v>
      </c>
      <c r="H506" s="4"/>
      <c r="I506" s="4">
        <f ca="1">+SUMIF('JOURNAL STOCKS'!$A$8:$J$200,A506,'JOURNAL STOCKS'!$J$8:$J$200)</f>
        <v>0</v>
      </c>
      <c r="J506" s="5"/>
      <c r="K506" s="5"/>
      <c r="L506" s="5"/>
      <c r="M506" s="5"/>
      <c r="N506" s="6"/>
      <c r="O506" s="15"/>
      <c r="P506" s="5"/>
      <c r="Q506" s="15"/>
    </row>
    <row r="507" spans="1:17" x14ac:dyDescent="0.25">
      <c r="A507" s="27" t="s">
        <v>1575</v>
      </c>
      <c r="B507" s="26" t="s">
        <v>982</v>
      </c>
      <c r="C507" s="17">
        <f t="shared" ca="1" si="32"/>
        <v>98</v>
      </c>
      <c r="D507" s="34">
        <v>5</v>
      </c>
      <c r="E507" s="35">
        <v>490</v>
      </c>
      <c r="F507" s="4"/>
      <c r="G507" s="4">
        <f ca="1">+SUMIF('JOURNAL STOCKS'!A$200:$J508,A507,'JOURNAL STOCKS'!I508:I700)</f>
        <v>0</v>
      </c>
      <c r="H507" s="4"/>
      <c r="I507" s="4">
        <f ca="1">+SUMIF('JOURNAL STOCKS'!$A$8:$J$200,A507,'JOURNAL STOCKS'!$J$8:$J$200)</f>
        <v>0</v>
      </c>
      <c r="J507" s="5"/>
      <c r="K507" s="5"/>
      <c r="L507" s="5"/>
      <c r="M507" s="5"/>
      <c r="N507" s="6"/>
      <c r="O507" s="15"/>
      <c r="P507" s="5"/>
      <c r="Q507" s="15"/>
    </row>
    <row r="508" spans="1:17" x14ac:dyDescent="0.25">
      <c r="A508" s="27" t="s">
        <v>1576</v>
      </c>
      <c r="B508" s="26" t="s">
        <v>982</v>
      </c>
      <c r="C508" s="17">
        <f t="shared" ca="1" si="32"/>
        <v>40.83</v>
      </c>
      <c r="D508" s="34">
        <v>4</v>
      </c>
      <c r="E508" s="35">
        <v>163.32</v>
      </c>
      <c r="F508" s="4"/>
      <c r="G508" s="4">
        <f ca="1">+SUMIF('JOURNAL STOCKS'!A$200:$J509,A508,'JOURNAL STOCKS'!I509:I701)</f>
        <v>0</v>
      </c>
      <c r="H508" s="4"/>
      <c r="I508" s="4">
        <f ca="1">+SUMIF('JOURNAL STOCKS'!$A$8:$J$200,A508,'JOURNAL STOCKS'!$J$8:$J$200)</f>
        <v>0</v>
      </c>
      <c r="J508" s="5"/>
      <c r="K508" s="5"/>
      <c r="L508" s="5"/>
      <c r="M508" s="5"/>
      <c r="N508" s="6"/>
      <c r="O508" s="15"/>
      <c r="P508" s="5"/>
      <c r="Q508" s="15"/>
    </row>
    <row r="509" spans="1:17" x14ac:dyDescent="0.25">
      <c r="A509" s="27" t="s">
        <v>1577</v>
      </c>
      <c r="B509" s="26" t="s">
        <v>982</v>
      </c>
      <c r="C509" s="17">
        <f t="shared" ca="1" si="32"/>
        <v>49.33</v>
      </c>
      <c r="D509" s="34">
        <v>2</v>
      </c>
      <c r="E509" s="35">
        <v>98.66</v>
      </c>
      <c r="F509" s="4"/>
      <c r="G509" s="4">
        <f ca="1">+SUMIF('JOURNAL STOCKS'!A$200:$J510,A509,'JOURNAL STOCKS'!I510:I702)</f>
        <v>0</v>
      </c>
      <c r="H509" s="4"/>
      <c r="I509" s="4">
        <f ca="1">+SUMIF('JOURNAL STOCKS'!$A$8:$J$200,A509,'JOURNAL STOCKS'!$J$8:$J$200)</f>
        <v>0</v>
      </c>
      <c r="J509" s="5"/>
      <c r="K509" s="5"/>
      <c r="L509" s="5"/>
      <c r="M509" s="5"/>
      <c r="N509" s="6"/>
      <c r="O509" s="15"/>
      <c r="P509" s="5"/>
      <c r="Q509" s="15"/>
    </row>
    <row r="510" spans="1:17" x14ac:dyDescent="0.25">
      <c r="A510" s="27" t="s">
        <v>1578</v>
      </c>
      <c r="B510" s="26" t="s">
        <v>982</v>
      </c>
      <c r="C510" s="17">
        <f t="shared" ca="1" si="32"/>
        <v>37.33</v>
      </c>
      <c r="D510" s="34">
        <v>2</v>
      </c>
      <c r="E510" s="35">
        <v>74.66</v>
      </c>
      <c r="F510" s="4"/>
      <c r="G510" s="4">
        <f ca="1">+SUMIF('JOURNAL STOCKS'!A$200:$J511,A510,'JOURNAL STOCKS'!I511:I703)</f>
        <v>0</v>
      </c>
      <c r="H510" s="4"/>
      <c r="I510" s="4">
        <f ca="1">+SUMIF('JOURNAL STOCKS'!$A$8:$J$200,A510,'JOURNAL STOCKS'!$J$8:$J$200)</f>
        <v>0</v>
      </c>
      <c r="J510" s="5"/>
      <c r="K510" s="5"/>
      <c r="L510" s="5"/>
      <c r="M510" s="5"/>
      <c r="N510" s="6"/>
      <c r="O510" s="15"/>
      <c r="P510" s="5"/>
      <c r="Q510" s="15"/>
    </row>
    <row r="511" spans="1:17" x14ac:dyDescent="0.25">
      <c r="A511" s="27" t="s">
        <v>1579</v>
      </c>
      <c r="B511" s="26" t="s">
        <v>982</v>
      </c>
      <c r="C511" s="17">
        <f t="shared" ca="1" si="32"/>
        <v>80</v>
      </c>
      <c r="D511" s="34">
        <v>8</v>
      </c>
      <c r="E511" s="35">
        <v>640</v>
      </c>
      <c r="F511" s="4"/>
      <c r="G511" s="4">
        <f ca="1">+SUMIF('JOURNAL STOCKS'!A$200:$J512,A511,'JOURNAL STOCKS'!I512:I704)</f>
        <v>0</v>
      </c>
      <c r="H511" s="4"/>
      <c r="I511" s="4">
        <f ca="1">+SUMIF('JOURNAL STOCKS'!$A$8:$J$200,A511,'JOURNAL STOCKS'!$J$8:$J$200)</f>
        <v>0</v>
      </c>
      <c r="J511" s="5"/>
      <c r="K511" s="5"/>
      <c r="L511" s="5"/>
      <c r="M511" s="5"/>
      <c r="N511" s="6"/>
      <c r="O511" s="15"/>
      <c r="P511" s="5"/>
      <c r="Q511" s="15"/>
    </row>
    <row r="512" spans="1:17" x14ac:dyDescent="0.25">
      <c r="A512" s="27" t="s">
        <v>1580</v>
      </c>
      <c r="B512" s="26" t="s">
        <v>982</v>
      </c>
      <c r="C512" s="17">
        <f t="shared" ca="1" si="32"/>
        <v>80</v>
      </c>
      <c r="D512" s="34">
        <v>1</v>
      </c>
      <c r="E512" s="35">
        <v>80</v>
      </c>
      <c r="F512" s="4"/>
      <c r="G512" s="4">
        <f ca="1">+SUMIF('JOURNAL STOCKS'!A$200:$J513,A512,'JOURNAL STOCKS'!I513:I705)</f>
        <v>0</v>
      </c>
      <c r="H512" s="4"/>
      <c r="I512" s="4">
        <f ca="1">+SUMIF('JOURNAL STOCKS'!$A$8:$J$200,A512,'JOURNAL STOCKS'!$J$8:$J$200)</f>
        <v>0</v>
      </c>
      <c r="J512" s="5"/>
      <c r="K512" s="5"/>
      <c r="L512" s="5"/>
      <c r="M512" s="5"/>
      <c r="N512" s="6"/>
      <c r="O512" s="15"/>
      <c r="P512" s="5"/>
      <c r="Q512" s="15"/>
    </row>
    <row r="513" spans="1:17" x14ac:dyDescent="0.25">
      <c r="A513" s="27" t="s">
        <v>1581</v>
      </c>
      <c r="B513" s="26" t="s">
        <v>982</v>
      </c>
      <c r="C513" s="17">
        <f t="shared" ca="1" si="32"/>
        <v>180</v>
      </c>
      <c r="D513" s="34">
        <v>1</v>
      </c>
      <c r="E513" s="35">
        <v>180</v>
      </c>
      <c r="F513" s="4"/>
      <c r="G513" s="4">
        <f ca="1">+SUMIF('JOURNAL STOCKS'!A$200:$J514,A513,'JOURNAL STOCKS'!I514:I706)</f>
        <v>0</v>
      </c>
      <c r="H513" s="4"/>
      <c r="I513" s="4">
        <f ca="1">+SUMIF('JOURNAL STOCKS'!$A$8:$J$200,A513,'JOURNAL STOCKS'!$J$8:$J$200)</f>
        <v>0</v>
      </c>
      <c r="J513" s="5"/>
      <c r="K513" s="5"/>
      <c r="L513" s="5"/>
      <c r="M513" s="5"/>
      <c r="N513" s="6"/>
      <c r="O513" s="15"/>
      <c r="P513" s="5"/>
      <c r="Q513" s="15"/>
    </row>
    <row r="514" spans="1:17" x14ac:dyDescent="0.25">
      <c r="A514" s="27" t="s">
        <v>1582</v>
      </c>
      <c r="B514" s="26" t="s">
        <v>982</v>
      </c>
      <c r="C514" s="17">
        <f t="shared" ca="1" si="32"/>
        <v>42.71</v>
      </c>
      <c r="D514" s="34">
        <v>13</v>
      </c>
      <c r="E514" s="35">
        <v>555.23</v>
      </c>
      <c r="F514" s="4"/>
      <c r="G514" s="4">
        <f ca="1">+SUMIF('JOURNAL STOCKS'!A$200:$J515,A514,'JOURNAL STOCKS'!I515:I707)</f>
        <v>0</v>
      </c>
      <c r="H514" s="4"/>
      <c r="I514" s="4">
        <f ca="1">+SUMIF('JOURNAL STOCKS'!$A$8:$J$200,A514,'JOURNAL STOCKS'!$J$8:$J$200)</f>
        <v>0</v>
      </c>
      <c r="J514" s="5"/>
      <c r="K514" s="5"/>
      <c r="L514" s="5"/>
      <c r="M514" s="5"/>
      <c r="N514" s="6"/>
      <c r="O514" s="15"/>
      <c r="P514" s="5"/>
      <c r="Q514" s="15"/>
    </row>
    <row r="515" spans="1:17" x14ac:dyDescent="0.25">
      <c r="A515" s="27" t="s">
        <v>1583</v>
      </c>
      <c r="B515" s="26" t="s">
        <v>982</v>
      </c>
      <c r="C515" s="17">
        <f t="shared" ca="1" si="32"/>
        <v>21.43</v>
      </c>
      <c r="D515" s="34">
        <v>2</v>
      </c>
      <c r="E515" s="35">
        <v>42.86</v>
      </c>
      <c r="F515" s="4"/>
      <c r="G515" s="4">
        <f ca="1">+SUMIF('JOURNAL STOCKS'!A$200:$J516,A515,'JOURNAL STOCKS'!I516:I708)</f>
        <v>0</v>
      </c>
      <c r="H515" s="4"/>
      <c r="I515" s="4">
        <f ca="1">+SUMIF('JOURNAL STOCKS'!$A$8:$J$200,A515,'JOURNAL STOCKS'!$J$8:$J$200)</f>
        <v>0</v>
      </c>
      <c r="J515" s="5"/>
      <c r="K515" s="5"/>
      <c r="L515" s="5"/>
      <c r="M515" s="5"/>
      <c r="N515" s="6"/>
      <c r="O515" s="15"/>
      <c r="P515" s="5"/>
      <c r="Q515" s="15"/>
    </row>
    <row r="516" spans="1:17" x14ac:dyDescent="0.25">
      <c r="A516" s="27" t="s">
        <v>1584</v>
      </c>
      <c r="B516" s="26" t="s">
        <v>982</v>
      </c>
      <c r="C516" s="17">
        <f t="shared" ca="1" si="32"/>
        <v>26.67</v>
      </c>
      <c r="D516" s="34">
        <v>4</v>
      </c>
      <c r="E516" s="35">
        <v>106.68</v>
      </c>
      <c r="F516" s="4"/>
      <c r="G516" s="4">
        <f ca="1">+SUMIF('JOURNAL STOCKS'!A$200:$J517,A516,'JOURNAL STOCKS'!I517:I709)</f>
        <v>0</v>
      </c>
      <c r="H516" s="4"/>
      <c r="I516" s="4">
        <f ca="1">+SUMIF('JOURNAL STOCKS'!$A$8:$J$200,A516,'JOURNAL STOCKS'!$J$8:$J$200)</f>
        <v>0</v>
      </c>
      <c r="J516" s="5"/>
      <c r="K516" s="5"/>
      <c r="L516" s="5"/>
      <c r="M516" s="5"/>
      <c r="N516" s="6"/>
      <c r="O516" s="15"/>
      <c r="P516" s="5"/>
      <c r="Q516" s="15"/>
    </row>
    <row r="517" spans="1:17" x14ac:dyDescent="0.25">
      <c r="A517" s="27" t="s">
        <v>1585</v>
      </c>
      <c r="B517" s="26" t="s">
        <v>982</v>
      </c>
      <c r="C517" s="17">
        <f t="shared" ca="1" si="32"/>
        <v>37.5</v>
      </c>
      <c r="D517" s="34">
        <v>6</v>
      </c>
      <c r="E517" s="35">
        <v>225</v>
      </c>
      <c r="F517" s="4"/>
      <c r="G517" s="4">
        <f ca="1">+SUMIF('JOURNAL STOCKS'!A$200:$J518,A517,'JOURNAL STOCKS'!I518:I710)</f>
        <v>0</v>
      </c>
      <c r="H517" s="4"/>
      <c r="I517" s="4">
        <f ca="1">+SUMIF('JOURNAL STOCKS'!$A$8:$J$200,A517,'JOURNAL STOCKS'!$J$8:$J$200)</f>
        <v>0</v>
      </c>
      <c r="J517" s="5"/>
      <c r="K517" s="5"/>
      <c r="L517" s="5"/>
      <c r="M517" s="5"/>
      <c r="N517" s="6"/>
      <c r="O517" s="15"/>
      <c r="P517" s="5"/>
      <c r="Q517" s="15"/>
    </row>
    <row r="518" spans="1:17" x14ac:dyDescent="0.25">
      <c r="A518" s="27" t="s">
        <v>1586</v>
      </c>
      <c r="B518" s="26" t="s">
        <v>982</v>
      </c>
      <c r="C518" s="17">
        <f t="shared" ca="1" si="32"/>
        <v>26.75</v>
      </c>
      <c r="D518" s="34">
        <v>4</v>
      </c>
      <c r="E518" s="35">
        <v>107</v>
      </c>
      <c r="F518" s="4"/>
      <c r="G518" s="4">
        <f ca="1">+SUMIF('JOURNAL STOCKS'!A$200:$J519,A518,'JOURNAL STOCKS'!I519:I711)</f>
        <v>0</v>
      </c>
      <c r="H518" s="4"/>
      <c r="I518" s="4">
        <f ca="1">+SUMIF('JOURNAL STOCKS'!$A$8:$J$200,A518,'JOURNAL STOCKS'!$J$8:$J$200)</f>
        <v>0</v>
      </c>
      <c r="J518" s="5"/>
      <c r="K518" s="5"/>
      <c r="L518" s="5"/>
      <c r="M518" s="5"/>
      <c r="N518" s="6"/>
      <c r="O518" s="15"/>
      <c r="P518" s="5"/>
      <c r="Q518" s="15"/>
    </row>
    <row r="519" spans="1:17" x14ac:dyDescent="0.25">
      <c r="A519" s="27" t="s">
        <v>1587</v>
      </c>
      <c r="B519" s="26" t="s">
        <v>982</v>
      </c>
      <c r="C519" s="17">
        <f t="shared" ca="1" si="32"/>
        <v>32.89</v>
      </c>
      <c r="D519" s="34">
        <v>2</v>
      </c>
      <c r="E519" s="35">
        <v>65.78</v>
      </c>
      <c r="F519" s="4"/>
      <c r="G519" s="4">
        <f ca="1">+SUMIF('JOURNAL STOCKS'!A$200:$J520,A519,'JOURNAL STOCKS'!I520:I712)</f>
        <v>0</v>
      </c>
      <c r="H519" s="4"/>
      <c r="I519" s="4">
        <f ca="1">+SUMIF('JOURNAL STOCKS'!$A$8:$J$200,A519,'JOURNAL STOCKS'!$J$8:$J$200)</f>
        <v>0</v>
      </c>
      <c r="J519" s="5"/>
      <c r="K519" s="5"/>
      <c r="L519" s="5"/>
      <c r="M519" s="5"/>
      <c r="N519" s="6"/>
      <c r="O519" s="15"/>
      <c r="P519" s="5"/>
      <c r="Q519" s="15"/>
    </row>
    <row r="520" spans="1:17" x14ac:dyDescent="0.25">
      <c r="A520" s="27" t="s">
        <v>1588</v>
      </c>
      <c r="B520" s="26" t="s">
        <v>982</v>
      </c>
      <c r="C520" s="17">
        <f t="shared" ca="1" si="32"/>
        <v>50</v>
      </c>
      <c r="D520" s="34">
        <v>5</v>
      </c>
      <c r="E520" s="35">
        <v>250</v>
      </c>
      <c r="F520" s="4"/>
      <c r="G520" s="4">
        <f ca="1">+SUMIF('JOURNAL STOCKS'!A$200:$J521,A520,'JOURNAL STOCKS'!I521:I713)</f>
        <v>0</v>
      </c>
      <c r="H520" s="4"/>
      <c r="I520" s="4">
        <f ca="1">+SUMIF('JOURNAL STOCKS'!$A$8:$J$200,A520,'JOURNAL STOCKS'!$J$8:$J$200)</f>
        <v>0</v>
      </c>
      <c r="J520" s="5"/>
      <c r="K520" s="5"/>
      <c r="L520" s="5"/>
      <c r="M520" s="5"/>
      <c r="N520" s="6"/>
      <c r="O520" s="15"/>
      <c r="P520" s="5"/>
      <c r="Q520" s="15"/>
    </row>
    <row r="521" spans="1:17" x14ac:dyDescent="0.25">
      <c r="A521" s="27" t="s">
        <v>1589</v>
      </c>
      <c r="B521" s="26" t="s">
        <v>982</v>
      </c>
      <c r="C521" s="17">
        <f t="shared" ca="1" si="32"/>
        <v>60</v>
      </c>
      <c r="D521" s="34">
        <v>6</v>
      </c>
      <c r="E521" s="35">
        <v>360</v>
      </c>
      <c r="F521" s="4"/>
      <c r="G521" s="4">
        <f ca="1">+SUMIF('JOURNAL STOCKS'!A$200:$J522,A521,'JOURNAL STOCKS'!I522:I714)</f>
        <v>0</v>
      </c>
      <c r="H521" s="4"/>
      <c r="I521" s="4">
        <f ca="1">+SUMIF('JOURNAL STOCKS'!$A$8:$J$200,A521,'JOURNAL STOCKS'!$J$8:$J$200)</f>
        <v>0</v>
      </c>
      <c r="J521" s="5"/>
      <c r="K521" s="5"/>
      <c r="L521" s="5"/>
      <c r="M521" s="5"/>
      <c r="N521" s="6"/>
      <c r="O521" s="15"/>
      <c r="P521" s="5"/>
      <c r="Q521" s="15"/>
    </row>
    <row r="522" spans="1:17" x14ac:dyDescent="0.25">
      <c r="A522" s="27" t="s">
        <v>1590</v>
      </c>
      <c r="B522" s="26" t="s">
        <v>982</v>
      </c>
      <c r="C522" s="17">
        <f t="shared" ref="C522:C585" ca="1" si="33">IF((D522+F522)&lt;=0,0,(E522+G522)/(D522+F522))</f>
        <v>80</v>
      </c>
      <c r="D522" s="34">
        <v>7</v>
      </c>
      <c r="E522" s="35">
        <v>560</v>
      </c>
      <c r="F522" s="4"/>
      <c r="G522" s="4">
        <f ca="1">+SUMIF('JOURNAL STOCKS'!A$200:$J523,A522,'JOURNAL STOCKS'!I523:I715)</f>
        <v>0</v>
      </c>
      <c r="H522" s="4"/>
      <c r="I522" s="4">
        <f ca="1">+SUMIF('JOURNAL STOCKS'!$A$8:$J$200,A522,'JOURNAL STOCKS'!$J$8:$J$200)</f>
        <v>0</v>
      </c>
      <c r="J522" s="5"/>
      <c r="K522" s="5"/>
      <c r="L522" s="5"/>
      <c r="M522" s="5"/>
      <c r="N522" s="6"/>
      <c r="O522" s="15"/>
      <c r="P522" s="5"/>
      <c r="Q522" s="15"/>
    </row>
    <row r="523" spans="1:17" x14ac:dyDescent="0.25">
      <c r="A523" s="27" t="s">
        <v>1591</v>
      </c>
      <c r="B523" s="26" t="s">
        <v>982</v>
      </c>
      <c r="C523" s="17">
        <f t="shared" ca="1" si="33"/>
        <v>36.67</v>
      </c>
      <c r="D523" s="34">
        <v>2</v>
      </c>
      <c r="E523" s="35">
        <v>73.34</v>
      </c>
      <c r="F523" s="4"/>
      <c r="G523" s="4">
        <f ca="1">+SUMIF('JOURNAL STOCKS'!A$200:$J524,A523,'JOURNAL STOCKS'!I524:I716)</f>
        <v>0</v>
      </c>
      <c r="H523" s="4"/>
      <c r="I523" s="4">
        <f ca="1">+SUMIF('JOURNAL STOCKS'!$A$8:$J$200,A523,'JOURNAL STOCKS'!$J$8:$J$200)</f>
        <v>0</v>
      </c>
      <c r="J523" s="5"/>
      <c r="K523" s="5"/>
      <c r="L523" s="5"/>
      <c r="M523" s="5"/>
      <c r="N523" s="6"/>
      <c r="O523" s="15"/>
      <c r="P523" s="5"/>
      <c r="Q523" s="15"/>
    </row>
    <row r="524" spans="1:17" x14ac:dyDescent="0.25">
      <c r="A524" s="27" t="s">
        <v>1592</v>
      </c>
      <c r="B524" s="26" t="s">
        <v>982</v>
      </c>
      <c r="C524" s="17">
        <f t="shared" si="33"/>
        <v>0</v>
      </c>
      <c r="D524" s="34">
        <v>0</v>
      </c>
      <c r="E524" s="35">
        <v>0</v>
      </c>
      <c r="F524" s="4"/>
      <c r="G524" s="4">
        <f ca="1">+SUMIF('JOURNAL STOCKS'!A$200:$J525,A524,'JOURNAL STOCKS'!I525:I717)</f>
        <v>0</v>
      </c>
      <c r="H524" s="4"/>
      <c r="I524" s="4">
        <f ca="1">+SUMIF('JOURNAL STOCKS'!$A$8:$J$200,A524,'JOURNAL STOCKS'!$J$8:$J$200)</f>
        <v>0</v>
      </c>
      <c r="J524" s="5"/>
      <c r="K524" s="5"/>
      <c r="L524" s="5"/>
      <c r="M524" s="5"/>
      <c r="N524" s="6"/>
      <c r="O524" s="15"/>
      <c r="P524" s="5"/>
      <c r="Q524" s="15"/>
    </row>
    <row r="525" spans="1:17" x14ac:dyDescent="0.25">
      <c r="A525" s="27" t="s">
        <v>1593</v>
      </c>
      <c r="B525" s="26" t="s">
        <v>982</v>
      </c>
      <c r="C525" s="17">
        <f t="shared" ca="1" si="33"/>
        <v>157</v>
      </c>
      <c r="D525" s="34">
        <v>5</v>
      </c>
      <c r="E525" s="35">
        <v>785</v>
      </c>
      <c r="F525" s="4"/>
      <c r="G525" s="4">
        <f ca="1">+SUMIF('JOURNAL STOCKS'!A$200:$J526,A525,'JOURNAL STOCKS'!I526:I718)</f>
        <v>0</v>
      </c>
      <c r="H525" s="4"/>
      <c r="I525" s="4">
        <f ca="1">+SUMIF('JOURNAL STOCKS'!$A$8:$J$200,A525,'JOURNAL STOCKS'!$J$8:$J$200)</f>
        <v>0</v>
      </c>
      <c r="J525" s="5"/>
      <c r="K525" s="5"/>
      <c r="L525" s="5"/>
      <c r="M525" s="5"/>
      <c r="N525" s="6"/>
      <c r="O525" s="15"/>
      <c r="P525" s="5"/>
      <c r="Q525" s="15"/>
    </row>
    <row r="526" spans="1:17" x14ac:dyDescent="0.25">
      <c r="A526" s="27" t="s">
        <v>1594</v>
      </c>
      <c r="B526" s="26" t="s">
        <v>982</v>
      </c>
      <c r="C526" s="17">
        <f t="shared" ca="1" si="33"/>
        <v>104.17</v>
      </c>
      <c r="D526" s="34">
        <v>7</v>
      </c>
      <c r="E526" s="35">
        <v>729.19</v>
      </c>
      <c r="F526" s="4"/>
      <c r="G526" s="4">
        <f ca="1">+SUMIF('JOURNAL STOCKS'!A$200:$J527,A526,'JOURNAL STOCKS'!I527:I719)</f>
        <v>0</v>
      </c>
      <c r="H526" s="4"/>
      <c r="I526" s="4">
        <f ca="1">+SUMIF('JOURNAL STOCKS'!$A$8:$J$200,A526,'JOURNAL STOCKS'!$J$8:$J$200)</f>
        <v>0</v>
      </c>
      <c r="J526" s="5"/>
      <c r="K526" s="5"/>
      <c r="L526" s="5"/>
      <c r="M526" s="5"/>
      <c r="N526" s="6"/>
      <c r="O526" s="15"/>
      <c r="P526" s="5"/>
      <c r="Q526" s="15"/>
    </row>
    <row r="527" spans="1:17" x14ac:dyDescent="0.25">
      <c r="A527" s="27" t="s">
        <v>1595</v>
      </c>
      <c r="B527" s="26" t="s">
        <v>982</v>
      </c>
      <c r="C527" s="17">
        <f t="shared" si="33"/>
        <v>0</v>
      </c>
      <c r="D527" s="34">
        <v>0</v>
      </c>
      <c r="E527" s="35">
        <v>0</v>
      </c>
      <c r="F527" s="4"/>
      <c r="G527" s="4">
        <f ca="1">+SUMIF('JOURNAL STOCKS'!A$200:$J528,A527,'JOURNAL STOCKS'!I528:I720)</f>
        <v>0</v>
      </c>
      <c r="H527" s="4"/>
      <c r="I527" s="4">
        <f ca="1">+SUMIF('JOURNAL STOCKS'!$A$8:$J$200,A527,'JOURNAL STOCKS'!$J$8:$J$200)</f>
        <v>0</v>
      </c>
      <c r="J527" s="5"/>
      <c r="K527" s="5"/>
      <c r="L527" s="5"/>
      <c r="M527" s="5"/>
      <c r="N527" s="6"/>
      <c r="O527" s="15"/>
      <c r="P527" s="5"/>
      <c r="Q527" s="15"/>
    </row>
    <row r="528" spans="1:17" x14ac:dyDescent="0.25">
      <c r="A528" s="27" t="s">
        <v>1596</v>
      </c>
      <c r="B528" s="26" t="s">
        <v>982</v>
      </c>
      <c r="C528" s="17">
        <f t="shared" ca="1" si="33"/>
        <v>160</v>
      </c>
      <c r="D528" s="34">
        <v>1</v>
      </c>
      <c r="E528" s="35">
        <v>160</v>
      </c>
      <c r="F528" s="4"/>
      <c r="G528" s="4">
        <f ca="1">+SUMIF('JOURNAL STOCKS'!A$200:$J529,A528,'JOURNAL STOCKS'!I529:I721)</f>
        <v>0</v>
      </c>
      <c r="H528" s="4"/>
      <c r="I528" s="4">
        <f ca="1">+SUMIF('JOURNAL STOCKS'!$A$8:$J$200,A528,'JOURNAL STOCKS'!$J$8:$J$200)</f>
        <v>0</v>
      </c>
      <c r="J528" s="5"/>
      <c r="K528" s="5"/>
      <c r="L528" s="5"/>
      <c r="M528" s="5"/>
      <c r="N528" s="6"/>
      <c r="O528" s="15"/>
      <c r="P528" s="5"/>
      <c r="Q528" s="15"/>
    </row>
    <row r="529" spans="1:17" x14ac:dyDescent="0.25">
      <c r="A529" s="27" t="s">
        <v>1597</v>
      </c>
      <c r="B529" s="26" t="s">
        <v>982</v>
      </c>
      <c r="C529" s="17">
        <f t="shared" si="33"/>
        <v>0</v>
      </c>
      <c r="D529" s="34">
        <v>0</v>
      </c>
      <c r="E529" s="35">
        <v>0</v>
      </c>
      <c r="F529" s="4"/>
      <c r="G529" s="4">
        <f ca="1">+SUMIF('JOURNAL STOCKS'!A$200:$J530,A529,'JOURNAL STOCKS'!I530:I722)</f>
        <v>0</v>
      </c>
      <c r="H529" s="4"/>
      <c r="I529" s="4">
        <f ca="1">+SUMIF('JOURNAL STOCKS'!$A$8:$J$200,A529,'JOURNAL STOCKS'!$J$8:$J$200)</f>
        <v>0</v>
      </c>
      <c r="J529" s="5"/>
      <c r="K529" s="5"/>
      <c r="L529" s="5"/>
      <c r="M529" s="5"/>
      <c r="N529" s="6"/>
      <c r="O529" s="15"/>
      <c r="P529" s="5"/>
      <c r="Q529" s="15"/>
    </row>
    <row r="530" spans="1:17" x14ac:dyDescent="0.25">
      <c r="A530" s="27" t="s">
        <v>1598</v>
      </c>
      <c r="B530" s="26" t="s">
        <v>982</v>
      </c>
      <c r="C530" s="17">
        <f t="shared" si="33"/>
        <v>0</v>
      </c>
      <c r="D530" s="34">
        <v>0</v>
      </c>
      <c r="E530" s="35">
        <v>0</v>
      </c>
      <c r="F530" s="4"/>
      <c r="G530" s="4">
        <f ca="1">+SUMIF('JOURNAL STOCKS'!A$200:$J531,A530,'JOURNAL STOCKS'!I531:I723)</f>
        <v>0</v>
      </c>
      <c r="H530" s="4"/>
      <c r="I530" s="4">
        <f ca="1">+SUMIF('JOURNAL STOCKS'!$A$8:$J$200,A530,'JOURNAL STOCKS'!$J$8:$J$200)</f>
        <v>0</v>
      </c>
      <c r="J530" s="5"/>
      <c r="K530" s="5"/>
      <c r="L530" s="5"/>
      <c r="M530" s="5"/>
      <c r="N530" s="6"/>
      <c r="O530" s="15"/>
      <c r="P530" s="5"/>
      <c r="Q530" s="15"/>
    </row>
    <row r="531" spans="1:17" x14ac:dyDescent="0.25">
      <c r="A531" s="27" t="s">
        <v>1599</v>
      </c>
      <c r="B531" s="26" t="s">
        <v>982</v>
      </c>
      <c r="C531" s="17">
        <f t="shared" ca="1" si="33"/>
        <v>60</v>
      </c>
      <c r="D531" s="34">
        <v>3</v>
      </c>
      <c r="E531" s="35">
        <v>180</v>
      </c>
      <c r="F531" s="4"/>
      <c r="G531" s="4">
        <f ca="1">+SUMIF('JOURNAL STOCKS'!A$200:$J532,A531,'JOURNAL STOCKS'!I532:I724)</f>
        <v>0</v>
      </c>
      <c r="H531" s="4"/>
      <c r="I531" s="4">
        <f ca="1">+SUMIF('JOURNAL STOCKS'!$A$8:$J$200,A531,'JOURNAL STOCKS'!$J$8:$J$200)</f>
        <v>0</v>
      </c>
      <c r="J531" s="5"/>
      <c r="K531" s="5"/>
      <c r="L531" s="5"/>
      <c r="M531" s="5"/>
      <c r="N531" s="6"/>
      <c r="O531" s="15"/>
      <c r="P531" s="5"/>
      <c r="Q531" s="15"/>
    </row>
    <row r="532" spans="1:17" x14ac:dyDescent="0.25">
      <c r="A532" s="27" t="s">
        <v>1600</v>
      </c>
      <c r="B532" s="26" t="s">
        <v>982</v>
      </c>
      <c r="C532" s="17">
        <f t="shared" ca="1" si="33"/>
        <v>55</v>
      </c>
      <c r="D532" s="34">
        <v>2</v>
      </c>
      <c r="E532" s="35">
        <v>110</v>
      </c>
      <c r="F532" s="4"/>
      <c r="G532" s="4">
        <f ca="1">+SUMIF('JOURNAL STOCKS'!A$200:$J533,A532,'JOURNAL STOCKS'!I533:I725)</f>
        <v>0</v>
      </c>
      <c r="H532" s="4"/>
      <c r="I532" s="4">
        <f ca="1">+SUMIF('JOURNAL STOCKS'!$A$8:$J$200,A532,'JOURNAL STOCKS'!$J$8:$J$200)</f>
        <v>0</v>
      </c>
      <c r="J532" s="5"/>
      <c r="K532" s="5"/>
      <c r="L532" s="5"/>
      <c r="M532" s="5"/>
      <c r="N532" s="6"/>
      <c r="O532" s="15"/>
      <c r="P532" s="5"/>
      <c r="Q532" s="15"/>
    </row>
    <row r="533" spans="1:17" x14ac:dyDescent="0.25">
      <c r="A533" s="27" t="s">
        <v>1601</v>
      </c>
      <c r="B533" s="26" t="s">
        <v>982</v>
      </c>
      <c r="C533" s="17">
        <f t="shared" si="33"/>
        <v>0</v>
      </c>
      <c r="D533" s="34">
        <v>0</v>
      </c>
      <c r="E533" s="35">
        <v>0</v>
      </c>
      <c r="F533" s="4"/>
      <c r="G533" s="4">
        <f ca="1">+SUMIF('JOURNAL STOCKS'!A$200:$J534,A533,'JOURNAL STOCKS'!I534:I726)</f>
        <v>0</v>
      </c>
      <c r="H533" s="4"/>
      <c r="I533" s="4">
        <f ca="1">+SUMIF('JOURNAL STOCKS'!$A$8:$J$200,A533,'JOURNAL STOCKS'!$J$8:$J$200)</f>
        <v>0</v>
      </c>
      <c r="J533" s="5"/>
      <c r="K533" s="5"/>
      <c r="L533" s="5"/>
      <c r="M533" s="5"/>
      <c r="N533" s="6"/>
      <c r="O533" s="15"/>
      <c r="P533" s="5"/>
      <c r="Q533" s="15"/>
    </row>
    <row r="534" spans="1:17" x14ac:dyDescent="0.25">
      <c r="A534" s="27" t="s">
        <v>1602</v>
      </c>
      <c r="B534" s="26" t="s">
        <v>982</v>
      </c>
      <c r="C534" s="17">
        <f t="shared" ca="1" si="33"/>
        <v>18</v>
      </c>
      <c r="D534" s="34">
        <v>8</v>
      </c>
      <c r="E534" s="35">
        <v>144</v>
      </c>
      <c r="F534" s="4"/>
      <c r="G534" s="4">
        <f ca="1">+SUMIF('JOURNAL STOCKS'!A$200:$J535,A534,'JOURNAL STOCKS'!I535:I727)</f>
        <v>0</v>
      </c>
      <c r="H534" s="4"/>
      <c r="I534" s="4">
        <f ca="1">+SUMIF('JOURNAL STOCKS'!$A$8:$J$200,A534,'JOURNAL STOCKS'!$J$8:$J$200)</f>
        <v>0</v>
      </c>
      <c r="J534" s="5"/>
      <c r="K534" s="5"/>
      <c r="L534" s="5"/>
      <c r="M534" s="5"/>
      <c r="N534" s="6"/>
      <c r="O534" s="15"/>
      <c r="P534" s="5"/>
      <c r="Q534" s="15"/>
    </row>
    <row r="535" spans="1:17" x14ac:dyDescent="0.25">
      <c r="A535" s="27" t="s">
        <v>1603</v>
      </c>
      <c r="B535" s="26" t="s">
        <v>982</v>
      </c>
      <c r="C535" s="17">
        <f t="shared" ca="1" si="33"/>
        <v>23</v>
      </c>
      <c r="D535" s="34">
        <v>7</v>
      </c>
      <c r="E535" s="35">
        <v>161</v>
      </c>
      <c r="F535" s="4"/>
      <c r="G535" s="4">
        <f ca="1">+SUMIF('JOURNAL STOCKS'!A$200:$J536,A535,'JOURNAL STOCKS'!I536:I728)</f>
        <v>0</v>
      </c>
      <c r="H535" s="4"/>
      <c r="I535" s="4">
        <f ca="1">+SUMIF('JOURNAL STOCKS'!$A$8:$J$200,A535,'JOURNAL STOCKS'!$J$8:$J$200)</f>
        <v>0</v>
      </c>
      <c r="J535" s="5"/>
      <c r="K535" s="5"/>
      <c r="L535" s="5"/>
      <c r="M535" s="5"/>
      <c r="N535" s="6"/>
      <c r="O535" s="15"/>
      <c r="P535" s="5"/>
      <c r="Q535" s="15"/>
    </row>
    <row r="536" spans="1:17" x14ac:dyDescent="0.25">
      <c r="A536" s="27" t="s">
        <v>1604</v>
      </c>
      <c r="B536" s="26" t="s">
        <v>982</v>
      </c>
      <c r="C536" s="17">
        <f t="shared" ca="1" si="33"/>
        <v>520</v>
      </c>
      <c r="D536" s="34">
        <v>3</v>
      </c>
      <c r="E536" s="35">
        <v>1560</v>
      </c>
      <c r="F536" s="4"/>
      <c r="G536" s="4">
        <f ca="1">+SUMIF('JOURNAL STOCKS'!A$200:$J537,A536,'JOURNAL STOCKS'!I537:I729)</f>
        <v>0</v>
      </c>
      <c r="H536" s="4"/>
      <c r="I536" s="4">
        <f ca="1">+SUMIF('JOURNAL STOCKS'!$A$8:$J$200,A536,'JOURNAL STOCKS'!$J$8:$J$200)</f>
        <v>0</v>
      </c>
      <c r="J536" s="5"/>
      <c r="K536" s="5"/>
      <c r="L536" s="5"/>
      <c r="M536" s="5"/>
      <c r="N536" s="6"/>
      <c r="O536" s="15"/>
      <c r="P536" s="5"/>
      <c r="Q536" s="15"/>
    </row>
    <row r="537" spans="1:17" x14ac:dyDescent="0.25">
      <c r="A537" s="27" t="s">
        <v>1605</v>
      </c>
      <c r="B537" s="26" t="s">
        <v>982</v>
      </c>
      <c r="C537" s="17">
        <f t="shared" si="33"/>
        <v>0</v>
      </c>
      <c r="D537" s="34">
        <v>0</v>
      </c>
      <c r="E537" s="35">
        <v>0</v>
      </c>
      <c r="F537" s="4"/>
      <c r="G537" s="4">
        <f ca="1">+SUMIF('JOURNAL STOCKS'!A$200:$J538,A537,'JOURNAL STOCKS'!I538:I730)</f>
        <v>0</v>
      </c>
      <c r="H537" s="4"/>
      <c r="I537" s="4">
        <f ca="1">+SUMIF('JOURNAL STOCKS'!$A$8:$J$200,A537,'JOURNAL STOCKS'!$J$8:$J$200)</f>
        <v>0</v>
      </c>
      <c r="J537" s="5"/>
      <c r="K537" s="5"/>
      <c r="L537" s="5"/>
      <c r="M537" s="5"/>
      <c r="N537" s="6"/>
      <c r="O537" s="15"/>
      <c r="P537" s="5"/>
      <c r="Q537" s="15"/>
    </row>
    <row r="538" spans="1:17" x14ac:dyDescent="0.25">
      <c r="A538" s="27" t="s">
        <v>1606</v>
      </c>
      <c r="B538" s="26" t="s">
        <v>982</v>
      </c>
      <c r="C538" s="17">
        <f t="shared" ca="1" si="33"/>
        <v>160</v>
      </c>
      <c r="D538" s="34">
        <v>1</v>
      </c>
      <c r="E538" s="35">
        <v>160</v>
      </c>
      <c r="F538" s="4"/>
      <c r="G538" s="4">
        <f ca="1">+SUMIF('JOURNAL STOCKS'!A$200:$J539,A538,'JOURNAL STOCKS'!I539:I731)</f>
        <v>0</v>
      </c>
      <c r="H538" s="4"/>
      <c r="I538" s="4">
        <f ca="1">+SUMIF('JOURNAL STOCKS'!$A$8:$J$200,A538,'JOURNAL STOCKS'!$J$8:$J$200)</f>
        <v>0</v>
      </c>
      <c r="J538" s="5"/>
      <c r="K538" s="5"/>
      <c r="L538" s="5"/>
      <c r="M538" s="5"/>
      <c r="N538" s="6"/>
      <c r="O538" s="15"/>
      <c r="P538" s="5"/>
      <c r="Q538" s="15"/>
    </row>
    <row r="539" spans="1:17" x14ac:dyDescent="0.25">
      <c r="A539" s="27" t="s">
        <v>1607</v>
      </c>
      <c r="B539" s="26" t="s">
        <v>982</v>
      </c>
      <c r="C539" s="17">
        <f t="shared" si="33"/>
        <v>0</v>
      </c>
      <c r="D539" s="34">
        <v>0</v>
      </c>
      <c r="E539" s="35">
        <v>0</v>
      </c>
      <c r="F539" s="4"/>
      <c r="G539" s="4">
        <f ca="1">+SUMIF('JOURNAL STOCKS'!A$200:$J540,A539,'JOURNAL STOCKS'!I540:I732)</f>
        <v>0</v>
      </c>
      <c r="H539" s="4"/>
      <c r="I539" s="4">
        <f ca="1">+SUMIF('JOURNAL STOCKS'!$A$8:$J$200,A539,'JOURNAL STOCKS'!$J$8:$J$200)</f>
        <v>0</v>
      </c>
      <c r="J539" s="5"/>
      <c r="K539" s="5"/>
      <c r="L539" s="5"/>
      <c r="M539" s="5"/>
      <c r="N539" s="6"/>
      <c r="O539" s="15"/>
      <c r="P539" s="5"/>
      <c r="Q539" s="15"/>
    </row>
    <row r="540" spans="1:17" x14ac:dyDescent="0.25">
      <c r="A540" s="27" t="s">
        <v>1608</v>
      </c>
      <c r="B540" s="26" t="s">
        <v>982</v>
      </c>
      <c r="C540" s="17">
        <f t="shared" ca="1" si="33"/>
        <v>430</v>
      </c>
      <c r="D540" s="34">
        <v>1</v>
      </c>
      <c r="E540" s="35">
        <v>430</v>
      </c>
      <c r="F540" s="4"/>
      <c r="G540" s="4">
        <f ca="1">+SUMIF('JOURNAL STOCKS'!A$200:$J541,A540,'JOURNAL STOCKS'!I541:I733)</f>
        <v>0</v>
      </c>
      <c r="H540" s="4"/>
      <c r="I540" s="4">
        <f ca="1">+SUMIF('JOURNAL STOCKS'!$A$8:$J$200,A540,'JOURNAL STOCKS'!$J$8:$J$200)</f>
        <v>0</v>
      </c>
      <c r="J540" s="5"/>
      <c r="K540" s="5"/>
      <c r="L540" s="5"/>
      <c r="M540" s="5"/>
      <c r="N540" s="6"/>
      <c r="O540" s="15"/>
      <c r="P540" s="5"/>
      <c r="Q540" s="15"/>
    </row>
    <row r="541" spans="1:17" x14ac:dyDescent="0.25">
      <c r="A541" s="27" t="s">
        <v>1609</v>
      </c>
      <c r="B541" s="26" t="s">
        <v>982</v>
      </c>
      <c r="C541" s="17">
        <f t="shared" ca="1" si="33"/>
        <v>495</v>
      </c>
      <c r="D541" s="34">
        <v>1</v>
      </c>
      <c r="E541" s="35">
        <v>495</v>
      </c>
      <c r="F541" s="4"/>
      <c r="G541" s="4">
        <f ca="1">+SUMIF('JOURNAL STOCKS'!A$200:$J542,A541,'JOURNAL STOCKS'!I542:I734)</f>
        <v>0</v>
      </c>
      <c r="H541" s="4"/>
      <c r="I541" s="4">
        <f ca="1">+SUMIF('JOURNAL STOCKS'!$A$8:$J$200,A541,'JOURNAL STOCKS'!$J$8:$J$200)</f>
        <v>0</v>
      </c>
      <c r="J541" s="5"/>
      <c r="K541" s="5"/>
      <c r="L541" s="5"/>
      <c r="M541" s="5"/>
      <c r="N541" s="6"/>
      <c r="O541" s="15"/>
      <c r="P541" s="5"/>
      <c r="Q541" s="15"/>
    </row>
    <row r="542" spans="1:17" x14ac:dyDescent="0.25">
      <c r="A542" s="27" t="s">
        <v>1610</v>
      </c>
      <c r="B542" s="26" t="s">
        <v>982</v>
      </c>
      <c r="C542" s="17">
        <f t="shared" ca="1" si="33"/>
        <v>150</v>
      </c>
      <c r="D542" s="34">
        <v>1</v>
      </c>
      <c r="E542" s="35">
        <v>150</v>
      </c>
      <c r="F542" s="4"/>
      <c r="G542" s="4">
        <f ca="1">+SUMIF('JOURNAL STOCKS'!A$200:$J543,A542,'JOURNAL STOCKS'!I543:I735)</f>
        <v>0</v>
      </c>
      <c r="H542" s="4"/>
      <c r="I542" s="4">
        <f ca="1">+SUMIF('JOURNAL STOCKS'!$A$8:$J$200,A542,'JOURNAL STOCKS'!$J$8:$J$200)</f>
        <v>0</v>
      </c>
      <c r="J542" s="5"/>
      <c r="K542" s="5"/>
      <c r="L542" s="5"/>
      <c r="M542" s="5"/>
      <c r="N542" s="6"/>
      <c r="O542" s="15"/>
      <c r="P542" s="5"/>
      <c r="Q542" s="15"/>
    </row>
    <row r="543" spans="1:17" x14ac:dyDescent="0.25">
      <c r="A543" s="27" t="s">
        <v>1611</v>
      </c>
      <c r="B543" s="26" t="s">
        <v>982</v>
      </c>
      <c r="C543" s="17">
        <f t="shared" ca="1" si="33"/>
        <v>350</v>
      </c>
      <c r="D543" s="34">
        <v>1</v>
      </c>
      <c r="E543" s="35">
        <v>350</v>
      </c>
      <c r="F543" s="4"/>
      <c r="G543" s="4">
        <f ca="1">+SUMIF('JOURNAL STOCKS'!A$200:$J544,A543,'JOURNAL STOCKS'!I544:I736)</f>
        <v>0</v>
      </c>
      <c r="H543" s="4"/>
      <c r="I543" s="4">
        <f ca="1">+SUMIF('JOURNAL STOCKS'!$A$8:$J$200,A543,'JOURNAL STOCKS'!$J$8:$J$200)</f>
        <v>0</v>
      </c>
      <c r="J543" s="5"/>
      <c r="K543" s="5"/>
      <c r="L543" s="5"/>
      <c r="M543" s="5"/>
      <c r="N543" s="6"/>
      <c r="O543" s="15"/>
      <c r="P543" s="5"/>
      <c r="Q543" s="15"/>
    </row>
    <row r="544" spans="1:17" x14ac:dyDescent="0.25">
      <c r="A544" s="27" t="s">
        <v>1612</v>
      </c>
      <c r="B544" s="26" t="s">
        <v>982</v>
      </c>
      <c r="C544" s="17">
        <f t="shared" ca="1" si="33"/>
        <v>1841</v>
      </c>
      <c r="D544" s="34">
        <v>2</v>
      </c>
      <c r="E544" s="35">
        <v>3682</v>
      </c>
      <c r="F544" s="4"/>
      <c r="G544" s="4">
        <f ca="1">+SUMIF('JOURNAL STOCKS'!A$200:$J545,A544,'JOURNAL STOCKS'!I545:I737)</f>
        <v>0</v>
      </c>
      <c r="H544" s="4"/>
      <c r="I544" s="4">
        <f ca="1">+SUMIF('JOURNAL STOCKS'!$A$8:$J$200,A544,'JOURNAL STOCKS'!$J$8:$J$200)</f>
        <v>0</v>
      </c>
      <c r="J544" s="5"/>
      <c r="K544" s="5"/>
      <c r="L544" s="5"/>
      <c r="M544" s="5"/>
      <c r="N544" s="6"/>
      <c r="O544" s="15"/>
      <c r="P544" s="5"/>
      <c r="Q544" s="15"/>
    </row>
    <row r="545" spans="1:17" x14ac:dyDescent="0.25">
      <c r="A545" s="27" t="s">
        <v>1613</v>
      </c>
      <c r="B545" s="26" t="s">
        <v>982</v>
      </c>
      <c r="C545" s="17">
        <f t="shared" si="33"/>
        <v>0</v>
      </c>
      <c r="D545" s="34">
        <v>0</v>
      </c>
      <c r="E545" s="35">
        <v>0</v>
      </c>
      <c r="F545" s="4"/>
      <c r="G545" s="4">
        <f ca="1">+SUMIF('JOURNAL STOCKS'!A$200:$J546,A545,'JOURNAL STOCKS'!I546:I738)</f>
        <v>0</v>
      </c>
      <c r="H545" s="4"/>
      <c r="I545" s="4">
        <f ca="1">+SUMIF('JOURNAL STOCKS'!$A$8:$J$200,A545,'JOURNAL STOCKS'!$J$8:$J$200)</f>
        <v>0</v>
      </c>
      <c r="J545" s="5"/>
      <c r="K545" s="5"/>
      <c r="L545" s="5"/>
      <c r="M545" s="5"/>
      <c r="N545" s="6"/>
      <c r="O545" s="15"/>
      <c r="P545" s="5"/>
      <c r="Q545" s="15"/>
    </row>
    <row r="546" spans="1:17" x14ac:dyDescent="0.25">
      <c r="A546" s="27" t="s">
        <v>1614</v>
      </c>
      <c r="B546" s="26" t="s">
        <v>982</v>
      </c>
      <c r="C546" s="17">
        <f t="shared" ca="1" si="33"/>
        <v>225</v>
      </c>
      <c r="D546" s="34">
        <v>2</v>
      </c>
      <c r="E546" s="35">
        <v>450</v>
      </c>
      <c r="F546" s="4"/>
      <c r="G546" s="4">
        <f ca="1">+SUMIF('JOURNAL STOCKS'!A$200:$J547,A546,'JOURNAL STOCKS'!I547:I739)</f>
        <v>0</v>
      </c>
      <c r="H546" s="4"/>
      <c r="I546" s="4">
        <f ca="1">+SUMIF('JOURNAL STOCKS'!$A$8:$J$200,A546,'JOURNAL STOCKS'!$J$8:$J$200)</f>
        <v>0</v>
      </c>
      <c r="J546" s="5"/>
      <c r="K546" s="5"/>
      <c r="L546" s="5"/>
      <c r="M546" s="5"/>
      <c r="N546" s="6"/>
      <c r="O546" s="15"/>
      <c r="P546" s="5"/>
      <c r="Q546" s="15"/>
    </row>
    <row r="547" spans="1:17" x14ac:dyDescent="0.25">
      <c r="A547" s="27" t="s">
        <v>1615</v>
      </c>
      <c r="B547" s="26" t="s">
        <v>982</v>
      </c>
      <c r="C547" s="17">
        <f t="shared" si="33"/>
        <v>0</v>
      </c>
      <c r="D547" s="34">
        <v>0</v>
      </c>
      <c r="E547" s="35">
        <v>0</v>
      </c>
      <c r="F547" s="4"/>
      <c r="G547" s="4">
        <f ca="1">+SUMIF('JOURNAL STOCKS'!A$200:$J548,A547,'JOURNAL STOCKS'!I548:I740)</f>
        <v>0</v>
      </c>
      <c r="H547" s="4"/>
      <c r="I547" s="4">
        <f ca="1">+SUMIF('JOURNAL STOCKS'!$A$8:$J$200,A547,'JOURNAL STOCKS'!$J$8:$J$200)</f>
        <v>0</v>
      </c>
      <c r="J547" s="5"/>
      <c r="K547" s="5"/>
      <c r="L547" s="5"/>
      <c r="M547" s="5"/>
      <c r="N547" s="6"/>
      <c r="O547" s="15"/>
      <c r="P547" s="5"/>
      <c r="Q547" s="15"/>
    </row>
    <row r="548" spans="1:17" x14ac:dyDescent="0.25">
      <c r="A548" s="27" t="s">
        <v>1616</v>
      </c>
      <c r="B548" s="26" t="s">
        <v>982</v>
      </c>
      <c r="C548" s="17">
        <f t="shared" ca="1" si="33"/>
        <v>187.5</v>
      </c>
      <c r="D548" s="34">
        <v>2</v>
      </c>
      <c r="E548" s="35">
        <v>375</v>
      </c>
      <c r="F548" s="4"/>
      <c r="G548" s="4">
        <f ca="1">+SUMIF('JOURNAL STOCKS'!A$200:$J549,A548,'JOURNAL STOCKS'!I549:I741)</f>
        <v>0</v>
      </c>
      <c r="H548" s="4"/>
      <c r="I548" s="4">
        <f ca="1">+SUMIF('JOURNAL STOCKS'!$A$8:$J$200,A548,'JOURNAL STOCKS'!$J$8:$J$200)</f>
        <v>0</v>
      </c>
      <c r="J548" s="5"/>
      <c r="K548" s="5"/>
      <c r="L548" s="5"/>
      <c r="M548" s="5"/>
      <c r="N548" s="6"/>
      <c r="O548" s="15"/>
      <c r="P548" s="5"/>
      <c r="Q548" s="15"/>
    </row>
    <row r="549" spans="1:17" x14ac:dyDescent="0.25">
      <c r="A549" s="27" t="s">
        <v>1617</v>
      </c>
      <c r="B549" s="26" t="s">
        <v>982</v>
      </c>
      <c r="C549" s="17">
        <f t="shared" ca="1" si="33"/>
        <v>130</v>
      </c>
      <c r="D549" s="34">
        <v>1</v>
      </c>
      <c r="E549" s="35">
        <v>130</v>
      </c>
      <c r="F549" s="4"/>
      <c r="G549" s="4">
        <f ca="1">+SUMIF('JOURNAL STOCKS'!A$200:$J550,A549,'JOURNAL STOCKS'!I550:I742)</f>
        <v>0</v>
      </c>
      <c r="H549" s="4"/>
      <c r="I549" s="4">
        <f ca="1">+SUMIF('JOURNAL STOCKS'!$A$8:$J$200,A549,'JOURNAL STOCKS'!$J$8:$J$200)</f>
        <v>0</v>
      </c>
      <c r="J549" s="5"/>
      <c r="K549" s="5"/>
      <c r="L549" s="5"/>
      <c r="M549" s="5"/>
      <c r="N549" s="6"/>
      <c r="O549" s="15"/>
      <c r="P549" s="5"/>
      <c r="Q549" s="15"/>
    </row>
    <row r="550" spans="1:17" x14ac:dyDescent="0.25">
      <c r="A550" s="27" t="s">
        <v>1618</v>
      </c>
      <c r="B550" s="26" t="s">
        <v>982</v>
      </c>
      <c r="C550" s="17">
        <f t="shared" ca="1" si="33"/>
        <v>21</v>
      </c>
      <c r="D550" s="34">
        <v>5</v>
      </c>
      <c r="E550" s="35">
        <v>105</v>
      </c>
      <c r="F550" s="4"/>
      <c r="G550" s="4">
        <f ca="1">+SUMIF('JOURNAL STOCKS'!A$200:$J551,A550,'JOURNAL STOCKS'!I551:I743)</f>
        <v>0</v>
      </c>
      <c r="H550" s="4"/>
      <c r="I550" s="4">
        <f ca="1">+SUMIF('JOURNAL STOCKS'!$A$8:$J$200,A550,'JOURNAL STOCKS'!$J$8:$J$200)</f>
        <v>0</v>
      </c>
      <c r="J550" s="5"/>
      <c r="K550" s="5"/>
      <c r="L550" s="5"/>
      <c r="M550" s="5"/>
      <c r="N550" s="6"/>
      <c r="O550" s="15"/>
      <c r="P550" s="5"/>
      <c r="Q550" s="15"/>
    </row>
    <row r="551" spans="1:17" x14ac:dyDescent="0.25">
      <c r="A551" s="27" t="s">
        <v>1619</v>
      </c>
      <c r="B551" s="26" t="s">
        <v>982</v>
      </c>
      <c r="C551" s="17">
        <f t="shared" ca="1" si="33"/>
        <v>22</v>
      </c>
      <c r="D551" s="34">
        <v>8</v>
      </c>
      <c r="E551" s="35">
        <v>176</v>
      </c>
      <c r="F551" s="4"/>
      <c r="G551" s="4">
        <f ca="1">+SUMIF('JOURNAL STOCKS'!A$200:$J552,A551,'JOURNAL STOCKS'!I552:I744)</f>
        <v>0</v>
      </c>
      <c r="H551" s="4"/>
      <c r="I551" s="4">
        <f ca="1">+SUMIF('JOURNAL STOCKS'!$A$8:$J$200,A551,'JOURNAL STOCKS'!$J$8:$J$200)</f>
        <v>0</v>
      </c>
      <c r="J551" s="5"/>
      <c r="K551" s="5"/>
      <c r="L551" s="5"/>
      <c r="M551" s="5"/>
      <c r="N551" s="6"/>
      <c r="O551" s="15"/>
      <c r="P551" s="5"/>
      <c r="Q551" s="15"/>
    </row>
    <row r="552" spans="1:17" x14ac:dyDescent="0.25">
      <c r="A552" s="27" t="s">
        <v>1620</v>
      </c>
      <c r="B552" s="26" t="s">
        <v>982</v>
      </c>
      <c r="C552" s="17">
        <f t="shared" ca="1" si="33"/>
        <v>0</v>
      </c>
      <c r="D552" s="34">
        <f>32-4</f>
        <v>28</v>
      </c>
      <c r="E552" s="35">
        <v>0</v>
      </c>
      <c r="F552" s="4"/>
      <c r="G552" s="4">
        <f ca="1">+SUMIF('JOURNAL STOCKS'!A$200:$J553,A552,'JOURNAL STOCKS'!I553:I745)</f>
        <v>0</v>
      </c>
      <c r="H552" s="4"/>
      <c r="I552" s="4">
        <f ca="1">+SUMIF('JOURNAL STOCKS'!$A$8:$J$200,A552,'JOURNAL STOCKS'!$J$8:$J$200)</f>
        <v>0</v>
      </c>
      <c r="J552" s="5"/>
      <c r="K552" s="5"/>
      <c r="L552" s="5"/>
      <c r="M552" s="5"/>
      <c r="N552" s="6"/>
      <c r="O552" s="15"/>
      <c r="P552" s="5"/>
      <c r="Q552" s="15"/>
    </row>
    <row r="553" spans="1:17" x14ac:dyDescent="0.25">
      <c r="A553" s="27" t="s">
        <v>1621</v>
      </c>
      <c r="B553" s="26" t="s">
        <v>982</v>
      </c>
      <c r="C553" s="17">
        <f t="shared" ca="1" si="33"/>
        <v>48</v>
      </c>
      <c r="D553" s="34">
        <v>12</v>
      </c>
      <c r="E553" s="35">
        <v>576</v>
      </c>
      <c r="F553" s="4"/>
      <c r="G553" s="4">
        <f ca="1">+SUMIF('JOURNAL STOCKS'!A$200:$J554,A553,'JOURNAL STOCKS'!I554:I746)</f>
        <v>0</v>
      </c>
      <c r="H553" s="4"/>
      <c r="I553" s="4">
        <f ca="1">+SUMIF('JOURNAL STOCKS'!$A$8:$J$200,A553,'JOURNAL STOCKS'!$J$8:$J$200)</f>
        <v>0</v>
      </c>
      <c r="J553" s="5"/>
      <c r="K553" s="5"/>
      <c r="L553" s="5"/>
      <c r="M553" s="5"/>
      <c r="N553" s="6"/>
      <c r="O553" s="15"/>
      <c r="P553" s="5"/>
      <c r="Q553" s="15"/>
    </row>
    <row r="554" spans="1:17" x14ac:dyDescent="0.25">
      <c r="A554" s="27" t="s">
        <v>1622</v>
      </c>
      <c r="B554" s="26" t="s">
        <v>982</v>
      </c>
      <c r="C554" s="17">
        <f t="shared" ca="1" si="33"/>
        <v>507.8</v>
      </c>
      <c r="D554" s="34">
        <v>1</v>
      </c>
      <c r="E554" s="35">
        <v>507.8</v>
      </c>
      <c r="F554" s="4"/>
      <c r="G554" s="4">
        <f ca="1">+SUMIF('JOURNAL STOCKS'!A$200:$J555,A554,'JOURNAL STOCKS'!I555:I747)</f>
        <v>0</v>
      </c>
      <c r="H554" s="4"/>
      <c r="I554" s="4">
        <f ca="1">+SUMIF('JOURNAL STOCKS'!$A$8:$J$200,A554,'JOURNAL STOCKS'!$J$8:$J$200)</f>
        <v>0</v>
      </c>
      <c r="J554" s="5"/>
      <c r="K554" s="5"/>
      <c r="L554" s="5"/>
      <c r="M554" s="5"/>
      <c r="N554" s="6"/>
      <c r="O554" s="15"/>
      <c r="P554" s="5"/>
      <c r="Q554" s="15"/>
    </row>
    <row r="555" spans="1:17" x14ac:dyDescent="0.25">
      <c r="A555" s="27" t="s">
        <v>1623</v>
      </c>
      <c r="B555" s="26" t="s">
        <v>982</v>
      </c>
      <c r="C555" s="17">
        <f t="shared" si="33"/>
        <v>0</v>
      </c>
      <c r="D555" s="34">
        <v>0</v>
      </c>
      <c r="E555" s="35">
        <v>0</v>
      </c>
      <c r="F555" s="4"/>
      <c r="G555" s="4">
        <f ca="1">+SUMIF('JOURNAL STOCKS'!A$200:$J556,A555,'JOURNAL STOCKS'!I556:I748)</f>
        <v>0</v>
      </c>
      <c r="H555" s="4"/>
      <c r="I555" s="4">
        <f ca="1">+SUMIF('JOURNAL STOCKS'!$A$8:$J$200,A555,'JOURNAL STOCKS'!$J$8:$J$200)</f>
        <v>0</v>
      </c>
      <c r="J555" s="5"/>
      <c r="K555" s="5"/>
      <c r="L555" s="5"/>
      <c r="M555" s="5"/>
      <c r="N555" s="6"/>
      <c r="O555" s="15"/>
      <c r="P555" s="5"/>
      <c r="Q555" s="15"/>
    </row>
    <row r="556" spans="1:17" x14ac:dyDescent="0.25">
      <c r="A556" s="27" t="s">
        <v>1624</v>
      </c>
      <c r="B556" s="26" t="s">
        <v>982</v>
      </c>
      <c r="C556" s="17">
        <f t="shared" si="33"/>
        <v>0</v>
      </c>
      <c r="D556" s="34">
        <v>0</v>
      </c>
      <c r="E556" s="35">
        <v>0</v>
      </c>
      <c r="F556" s="4"/>
      <c r="G556" s="4">
        <f ca="1">+SUMIF('JOURNAL STOCKS'!A$200:$J557,A556,'JOURNAL STOCKS'!I557:I749)</f>
        <v>0</v>
      </c>
      <c r="H556" s="4"/>
      <c r="I556" s="4">
        <f ca="1">+SUMIF('JOURNAL STOCKS'!$A$8:$J$200,A556,'JOURNAL STOCKS'!$J$8:$J$200)</f>
        <v>0</v>
      </c>
      <c r="J556" s="5"/>
      <c r="K556" s="5"/>
      <c r="L556" s="5"/>
      <c r="M556" s="5"/>
      <c r="N556" s="6"/>
      <c r="O556" s="15"/>
      <c r="P556" s="5"/>
      <c r="Q556" s="15"/>
    </row>
    <row r="557" spans="1:17" x14ac:dyDescent="0.25">
      <c r="A557" s="27" t="s">
        <v>1625</v>
      </c>
      <c r="B557" s="26" t="s">
        <v>982</v>
      </c>
      <c r="C557" s="17">
        <f t="shared" ca="1" si="33"/>
        <v>150</v>
      </c>
      <c r="D557" s="34">
        <v>1</v>
      </c>
      <c r="E557" s="35">
        <v>150</v>
      </c>
      <c r="F557" s="4"/>
      <c r="G557" s="4">
        <f ca="1">+SUMIF('JOURNAL STOCKS'!A$200:$J558,A557,'JOURNAL STOCKS'!I558:I750)</f>
        <v>0</v>
      </c>
      <c r="H557" s="4"/>
      <c r="I557" s="4">
        <f ca="1">+SUMIF('JOURNAL STOCKS'!$A$8:$J$200,A557,'JOURNAL STOCKS'!$J$8:$J$200)</f>
        <v>0</v>
      </c>
      <c r="J557" s="5"/>
      <c r="K557" s="5"/>
      <c r="L557" s="5"/>
      <c r="M557" s="5"/>
      <c r="N557" s="6"/>
      <c r="O557" s="15"/>
      <c r="P557" s="5"/>
      <c r="Q557" s="15"/>
    </row>
    <row r="558" spans="1:17" x14ac:dyDescent="0.25">
      <c r="A558" s="27" t="s">
        <v>1626</v>
      </c>
      <c r="B558" s="26" t="s">
        <v>982</v>
      </c>
      <c r="C558" s="17">
        <f t="shared" si="33"/>
        <v>0</v>
      </c>
      <c r="D558" s="34">
        <v>0</v>
      </c>
      <c r="E558" s="35">
        <v>0</v>
      </c>
      <c r="F558" s="4"/>
      <c r="G558" s="4">
        <f ca="1">+SUMIF('JOURNAL STOCKS'!A$200:$J559,A558,'JOURNAL STOCKS'!I559:I751)</f>
        <v>0</v>
      </c>
      <c r="H558" s="4"/>
      <c r="I558" s="4">
        <f ca="1">+SUMIF('JOURNAL STOCKS'!$A$8:$J$200,A558,'JOURNAL STOCKS'!$J$8:$J$200)</f>
        <v>0</v>
      </c>
      <c r="J558" s="5"/>
      <c r="K558" s="5"/>
      <c r="L558" s="5"/>
      <c r="M558" s="5"/>
      <c r="N558" s="6"/>
      <c r="O558" s="15"/>
      <c r="P558" s="5"/>
      <c r="Q558" s="15"/>
    </row>
    <row r="559" spans="1:17" x14ac:dyDescent="0.25">
      <c r="A559" s="27" t="s">
        <v>1627</v>
      </c>
      <c r="B559" s="26" t="s">
        <v>982</v>
      </c>
      <c r="C559" s="17">
        <f t="shared" si="33"/>
        <v>0</v>
      </c>
      <c r="D559" s="34">
        <v>0</v>
      </c>
      <c r="E559" s="35">
        <v>0</v>
      </c>
      <c r="F559" s="4"/>
      <c r="G559" s="4">
        <f ca="1">+SUMIF('JOURNAL STOCKS'!A$200:$J560,A559,'JOURNAL STOCKS'!I560:I752)</f>
        <v>0</v>
      </c>
      <c r="H559" s="4"/>
      <c r="I559" s="4">
        <f ca="1">+SUMIF('JOURNAL STOCKS'!$A$8:$J$200,A559,'JOURNAL STOCKS'!$J$8:$J$200)</f>
        <v>0</v>
      </c>
      <c r="J559" s="5"/>
      <c r="K559" s="5"/>
      <c r="L559" s="5"/>
      <c r="M559" s="5"/>
      <c r="N559" s="6"/>
      <c r="O559" s="15"/>
      <c r="P559" s="5"/>
      <c r="Q559" s="15"/>
    </row>
    <row r="560" spans="1:17" x14ac:dyDescent="0.25">
      <c r="A560" s="27" t="s">
        <v>1628</v>
      </c>
      <c r="B560" s="26" t="s">
        <v>982</v>
      </c>
      <c r="C560" s="17">
        <f t="shared" si="33"/>
        <v>0</v>
      </c>
      <c r="D560" s="34">
        <v>0</v>
      </c>
      <c r="E560" s="35">
        <v>0</v>
      </c>
      <c r="F560" s="4"/>
      <c r="G560" s="4">
        <f ca="1">+SUMIF('JOURNAL STOCKS'!A$200:$J561,A560,'JOURNAL STOCKS'!I561:I753)</f>
        <v>0</v>
      </c>
      <c r="H560" s="4"/>
      <c r="I560" s="4">
        <f ca="1">+SUMIF('JOURNAL STOCKS'!$A$8:$J$200,A560,'JOURNAL STOCKS'!$J$8:$J$200)</f>
        <v>0</v>
      </c>
      <c r="J560" s="5"/>
      <c r="K560" s="5"/>
      <c r="L560" s="5"/>
      <c r="M560" s="5"/>
      <c r="N560" s="6"/>
      <c r="O560" s="15"/>
      <c r="P560" s="5"/>
      <c r="Q560" s="15"/>
    </row>
    <row r="561" spans="1:17" x14ac:dyDescent="0.25">
      <c r="A561" s="27" t="s">
        <v>1629</v>
      </c>
      <c r="B561" s="26" t="s">
        <v>982</v>
      </c>
      <c r="C561" s="17">
        <f t="shared" si="33"/>
        <v>0</v>
      </c>
      <c r="D561" s="34">
        <v>0</v>
      </c>
      <c r="E561" s="35">
        <v>0</v>
      </c>
      <c r="F561" s="4"/>
      <c r="G561" s="4">
        <f ca="1">+SUMIF('JOURNAL STOCKS'!A$200:$J562,A561,'JOURNAL STOCKS'!I562:I754)</f>
        <v>0</v>
      </c>
      <c r="H561" s="4"/>
      <c r="I561" s="4">
        <f ca="1">+SUMIF('JOURNAL STOCKS'!$A$8:$J$200,A561,'JOURNAL STOCKS'!$J$8:$J$200)</f>
        <v>0</v>
      </c>
      <c r="J561" s="5"/>
      <c r="K561" s="5"/>
      <c r="L561" s="5"/>
      <c r="M561" s="5"/>
      <c r="N561" s="6"/>
      <c r="O561" s="15"/>
      <c r="P561" s="5"/>
      <c r="Q561" s="15"/>
    </row>
    <row r="562" spans="1:17" x14ac:dyDescent="0.25">
      <c r="A562" s="27" t="s">
        <v>1630</v>
      </c>
      <c r="B562" s="26" t="s">
        <v>982</v>
      </c>
      <c r="C562" s="17">
        <f t="shared" ca="1" si="33"/>
        <v>370</v>
      </c>
      <c r="D562" s="34">
        <v>1</v>
      </c>
      <c r="E562" s="35">
        <v>370</v>
      </c>
      <c r="F562" s="4"/>
      <c r="G562" s="4">
        <f ca="1">+SUMIF('JOURNAL STOCKS'!A$200:$J563,A562,'JOURNAL STOCKS'!I563:I755)</f>
        <v>0</v>
      </c>
      <c r="H562" s="4"/>
      <c r="I562" s="4">
        <f ca="1">+SUMIF('JOURNAL STOCKS'!$A$8:$J$200,A562,'JOURNAL STOCKS'!$J$8:$J$200)</f>
        <v>0</v>
      </c>
      <c r="J562" s="5"/>
      <c r="K562" s="5"/>
      <c r="L562" s="5"/>
      <c r="M562" s="5"/>
      <c r="N562" s="6"/>
      <c r="O562" s="15"/>
      <c r="P562" s="5"/>
      <c r="Q562" s="15"/>
    </row>
    <row r="563" spans="1:17" x14ac:dyDescent="0.25">
      <c r="A563" s="27" t="s">
        <v>1631</v>
      </c>
      <c r="B563" s="26" t="s">
        <v>982</v>
      </c>
      <c r="C563" s="17">
        <f t="shared" ca="1" si="33"/>
        <v>270</v>
      </c>
      <c r="D563" s="34">
        <v>2</v>
      </c>
      <c r="E563" s="35">
        <v>540</v>
      </c>
      <c r="F563" s="4"/>
      <c r="G563" s="4">
        <f ca="1">+SUMIF('JOURNAL STOCKS'!A$200:$J564,A563,'JOURNAL STOCKS'!I564:I756)</f>
        <v>0</v>
      </c>
      <c r="H563" s="4"/>
      <c r="I563" s="4">
        <f ca="1">+SUMIF('JOURNAL STOCKS'!$A$8:$J$200,A563,'JOURNAL STOCKS'!$J$8:$J$200)</f>
        <v>0</v>
      </c>
      <c r="J563" s="5"/>
      <c r="K563" s="5"/>
      <c r="L563" s="5"/>
      <c r="M563" s="5"/>
      <c r="N563" s="6"/>
      <c r="O563" s="15"/>
      <c r="P563" s="5"/>
      <c r="Q563" s="15"/>
    </row>
    <row r="564" spans="1:17" x14ac:dyDescent="0.25">
      <c r="A564" s="27" t="s">
        <v>1632</v>
      </c>
      <c r="B564" s="26" t="s">
        <v>982</v>
      </c>
      <c r="C564" s="17">
        <f t="shared" ca="1" si="33"/>
        <v>175</v>
      </c>
      <c r="D564" s="34">
        <v>3</v>
      </c>
      <c r="E564" s="35">
        <v>525</v>
      </c>
      <c r="F564" s="4"/>
      <c r="G564" s="4">
        <f ca="1">+SUMIF('JOURNAL STOCKS'!A$200:$J565,A564,'JOURNAL STOCKS'!I565:I757)</f>
        <v>0</v>
      </c>
      <c r="H564" s="4"/>
      <c r="I564" s="4">
        <f ca="1">+SUMIF('JOURNAL STOCKS'!$A$8:$J$200,A564,'JOURNAL STOCKS'!$J$8:$J$200)</f>
        <v>0</v>
      </c>
      <c r="J564" s="5"/>
      <c r="K564" s="5"/>
      <c r="L564" s="5"/>
      <c r="M564" s="5"/>
      <c r="N564" s="6"/>
      <c r="O564" s="15"/>
      <c r="P564" s="5"/>
      <c r="Q564" s="15"/>
    </row>
    <row r="565" spans="1:17" x14ac:dyDescent="0.25">
      <c r="A565" s="27" t="s">
        <v>1633</v>
      </c>
      <c r="B565" s="26" t="s">
        <v>982</v>
      </c>
      <c r="C565" s="17">
        <f t="shared" ca="1" si="33"/>
        <v>96</v>
      </c>
      <c r="D565" s="34">
        <v>2</v>
      </c>
      <c r="E565" s="35">
        <v>192</v>
      </c>
      <c r="F565" s="4"/>
      <c r="G565" s="4">
        <f ca="1">+SUMIF('JOURNAL STOCKS'!A$200:$J566,A565,'JOURNAL STOCKS'!I566:I758)</f>
        <v>0</v>
      </c>
      <c r="H565" s="4"/>
      <c r="I565" s="4">
        <f ca="1">+SUMIF('JOURNAL STOCKS'!$A$8:$J$200,A565,'JOURNAL STOCKS'!$J$8:$J$200)</f>
        <v>0</v>
      </c>
      <c r="J565" s="5"/>
      <c r="K565" s="5"/>
      <c r="L565" s="5"/>
      <c r="M565" s="5"/>
      <c r="N565" s="6"/>
      <c r="O565" s="15"/>
      <c r="P565" s="5"/>
      <c r="Q565" s="15"/>
    </row>
    <row r="566" spans="1:17" x14ac:dyDescent="0.25">
      <c r="A566" s="27" t="s">
        <v>1634</v>
      </c>
      <c r="B566" s="26" t="s">
        <v>982</v>
      </c>
      <c r="C566" s="17">
        <f t="shared" ca="1" si="33"/>
        <v>170</v>
      </c>
      <c r="D566" s="34">
        <v>1</v>
      </c>
      <c r="E566" s="35">
        <v>170</v>
      </c>
      <c r="F566" s="4"/>
      <c r="G566" s="4">
        <f ca="1">+SUMIF('JOURNAL STOCKS'!A$200:$J567,A566,'JOURNAL STOCKS'!I567:I759)</f>
        <v>0</v>
      </c>
      <c r="H566" s="4"/>
      <c r="I566" s="4">
        <f ca="1">+SUMIF('JOURNAL STOCKS'!$A$8:$J$200,A566,'JOURNAL STOCKS'!$J$8:$J$200)</f>
        <v>0</v>
      </c>
      <c r="J566" s="5"/>
      <c r="K566" s="5"/>
      <c r="L566" s="5"/>
      <c r="M566" s="5"/>
      <c r="N566" s="6"/>
      <c r="O566" s="15"/>
      <c r="P566" s="5"/>
      <c r="Q566" s="15"/>
    </row>
    <row r="567" spans="1:17" x14ac:dyDescent="0.25">
      <c r="A567" s="27" t="s">
        <v>1635</v>
      </c>
      <c r="B567" s="26" t="s">
        <v>982</v>
      </c>
      <c r="C567" s="17">
        <f t="shared" ca="1" si="33"/>
        <v>330</v>
      </c>
      <c r="D567" s="34">
        <v>10</v>
      </c>
      <c r="E567" s="35">
        <v>3300</v>
      </c>
      <c r="F567" s="4"/>
      <c r="G567" s="4">
        <f ca="1">+SUMIF('JOURNAL STOCKS'!A$200:$J568,A567,'JOURNAL STOCKS'!I568:I760)</f>
        <v>0</v>
      </c>
      <c r="H567" s="4"/>
      <c r="I567" s="4">
        <f ca="1">+SUMIF('JOURNAL STOCKS'!$A$8:$J$200,A567,'JOURNAL STOCKS'!$J$8:$J$200)</f>
        <v>0</v>
      </c>
      <c r="J567" s="5"/>
      <c r="K567" s="5"/>
      <c r="L567" s="5"/>
      <c r="M567" s="5"/>
      <c r="N567" s="6"/>
      <c r="O567" s="15"/>
      <c r="P567" s="5"/>
      <c r="Q567" s="15"/>
    </row>
    <row r="568" spans="1:17" x14ac:dyDescent="0.25">
      <c r="A568" s="27" t="s">
        <v>1636</v>
      </c>
      <c r="B568" s="26" t="s">
        <v>982</v>
      </c>
      <c r="C568" s="17">
        <f t="shared" ca="1" si="33"/>
        <v>190</v>
      </c>
      <c r="D568" s="34">
        <v>1</v>
      </c>
      <c r="E568" s="35">
        <v>190</v>
      </c>
      <c r="F568" s="4"/>
      <c r="G568" s="4">
        <f ca="1">+SUMIF('JOURNAL STOCKS'!A$200:$J569,A568,'JOURNAL STOCKS'!I569:I761)</f>
        <v>0</v>
      </c>
      <c r="H568" s="4"/>
      <c r="I568" s="4">
        <f ca="1">+SUMIF('JOURNAL STOCKS'!$A$8:$J$200,A568,'JOURNAL STOCKS'!$J$8:$J$200)</f>
        <v>0</v>
      </c>
      <c r="J568" s="5"/>
      <c r="K568" s="5"/>
      <c r="L568" s="5"/>
      <c r="M568" s="5"/>
      <c r="N568" s="6"/>
      <c r="O568" s="15"/>
      <c r="P568" s="5"/>
      <c r="Q568" s="15"/>
    </row>
    <row r="569" spans="1:17" x14ac:dyDescent="0.25">
      <c r="A569" s="27" t="s">
        <v>1637</v>
      </c>
      <c r="B569" s="26" t="s">
        <v>982</v>
      </c>
      <c r="C569" s="17">
        <f t="shared" ca="1" si="33"/>
        <v>1150</v>
      </c>
      <c r="D569" s="34">
        <v>5</v>
      </c>
      <c r="E569" s="35">
        <v>5750</v>
      </c>
      <c r="F569" s="4"/>
      <c r="G569" s="4">
        <f ca="1">+SUMIF('JOURNAL STOCKS'!A$200:$J570,A569,'JOURNAL STOCKS'!I570:I762)</f>
        <v>0</v>
      </c>
      <c r="H569" s="4"/>
      <c r="I569" s="4">
        <f ca="1">+SUMIF('JOURNAL STOCKS'!$A$8:$J$200,A569,'JOURNAL STOCKS'!$J$8:$J$200)</f>
        <v>0</v>
      </c>
      <c r="J569" s="5"/>
      <c r="K569" s="5"/>
      <c r="L569" s="5"/>
      <c r="M569" s="5"/>
      <c r="N569" s="6"/>
      <c r="O569" s="15"/>
      <c r="P569" s="5"/>
      <c r="Q569" s="15"/>
    </row>
    <row r="570" spans="1:17" x14ac:dyDescent="0.25">
      <c r="A570" s="27" t="s">
        <v>1638</v>
      </c>
      <c r="B570" s="26" t="s">
        <v>982</v>
      </c>
      <c r="C570" s="17">
        <f t="shared" ca="1" si="33"/>
        <v>1450</v>
      </c>
      <c r="D570" s="34">
        <v>3</v>
      </c>
      <c r="E570" s="35">
        <v>4350</v>
      </c>
      <c r="F570" s="4"/>
      <c r="G570" s="4">
        <f ca="1">+SUMIF('JOURNAL STOCKS'!A$200:$J571,A570,'JOURNAL STOCKS'!I571:I763)</f>
        <v>0</v>
      </c>
      <c r="H570" s="4"/>
      <c r="I570" s="4">
        <f ca="1">+SUMIF('JOURNAL STOCKS'!$A$8:$J$200,A570,'JOURNAL STOCKS'!$J$8:$J$200)</f>
        <v>0</v>
      </c>
      <c r="J570" s="5"/>
      <c r="K570" s="5"/>
      <c r="L570" s="5"/>
      <c r="M570" s="5"/>
      <c r="N570" s="6"/>
      <c r="O570" s="15"/>
      <c r="P570" s="5"/>
      <c r="Q570" s="15"/>
    </row>
    <row r="571" spans="1:17" x14ac:dyDescent="0.25">
      <c r="A571" s="27" t="s">
        <v>1639</v>
      </c>
      <c r="B571" s="26" t="s">
        <v>982</v>
      </c>
      <c r="C571" s="17">
        <f t="shared" ca="1" si="33"/>
        <v>150</v>
      </c>
      <c r="D571" s="34">
        <v>1</v>
      </c>
      <c r="E571" s="35">
        <v>150</v>
      </c>
      <c r="F571" s="4"/>
      <c r="G571" s="4">
        <f ca="1">+SUMIF('JOURNAL STOCKS'!A$200:$J572,A571,'JOURNAL STOCKS'!I572:I764)</f>
        <v>0</v>
      </c>
      <c r="H571" s="4"/>
      <c r="I571" s="4">
        <f ca="1">+SUMIF('JOURNAL STOCKS'!$A$8:$J$200,A571,'JOURNAL STOCKS'!$J$8:$J$200)</f>
        <v>0</v>
      </c>
      <c r="J571" s="5"/>
      <c r="K571" s="5"/>
      <c r="L571" s="5"/>
      <c r="M571" s="5"/>
      <c r="N571" s="6"/>
      <c r="O571" s="15"/>
      <c r="P571" s="5"/>
      <c r="Q571" s="15"/>
    </row>
    <row r="572" spans="1:17" x14ac:dyDescent="0.25">
      <c r="A572" s="27" t="s">
        <v>1640</v>
      </c>
      <c r="B572" s="26" t="s">
        <v>982</v>
      </c>
      <c r="C572" s="17">
        <f t="shared" si="33"/>
        <v>0</v>
      </c>
      <c r="D572" s="34">
        <v>0</v>
      </c>
      <c r="E572" s="35">
        <v>0</v>
      </c>
      <c r="F572" s="4"/>
      <c r="G572" s="4">
        <f ca="1">+SUMIF('JOURNAL STOCKS'!A$200:$J573,A572,'JOURNAL STOCKS'!I573:I765)</f>
        <v>0</v>
      </c>
      <c r="H572" s="4"/>
      <c r="I572" s="4">
        <f ca="1">+SUMIF('JOURNAL STOCKS'!$A$8:$J$200,A572,'JOURNAL STOCKS'!$J$8:$J$200)</f>
        <v>0</v>
      </c>
      <c r="J572" s="5"/>
      <c r="K572" s="5"/>
      <c r="L572" s="5"/>
      <c r="M572" s="5"/>
      <c r="N572" s="6"/>
      <c r="O572" s="15"/>
      <c r="P572" s="5"/>
      <c r="Q572" s="15"/>
    </row>
    <row r="573" spans="1:17" x14ac:dyDescent="0.25">
      <c r="A573" s="27" t="s">
        <v>1641</v>
      </c>
      <c r="B573" s="26" t="s">
        <v>982</v>
      </c>
      <c r="C573" s="17">
        <f t="shared" ca="1" si="33"/>
        <v>400</v>
      </c>
      <c r="D573" s="34">
        <v>1</v>
      </c>
      <c r="E573" s="35">
        <v>400</v>
      </c>
      <c r="F573" s="4"/>
      <c r="G573" s="4">
        <f ca="1">+SUMIF('JOURNAL STOCKS'!A$200:$J574,A573,'JOURNAL STOCKS'!I574:I766)</f>
        <v>0</v>
      </c>
      <c r="H573" s="4"/>
      <c r="I573" s="4">
        <f ca="1">+SUMIF('JOURNAL STOCKS'!$A$8:$J$200,A573,'JOURNAL STOCKS'!$J$8:$J$200)</f>
        <v>0</v>
      </c>
      <c r="J573" s="5"/>
      <c r="K573" s="5"/>
      <c r="L573" s="5"/>
      <c r="M573" s="5"/>
      <c r="N573" s="6"/>
      <c r="O573" s="15"/>
      <c r="P573" s="5"/>
      <c r="Q573" s="15"/>
    </row>
    <row r="574" spans="1:17" x14ac:dyDescent="0.25">
      <c r="A574" s="27" t="s">
        <v>1642</v>
      </c>
      <c r="B574" s="26" t="s">
        <v>982</v>
      </c>
      <c r="C574" s="17">
        <f t="shared" si="33"/>
        <v>0</v>
      </c>
      <c r="D574" s="34">
        <v>0</v>
      </c>
      <c r="E574" s="35">
        <v>0</v>
      </c>
      <c r="F574" s="4"/>
      <c r="G574" s="4">
        <f ca="1">+SUMIF('JOURNAL STOCKS'!A$200:$J575,A574,'JOURNAL STOCKS'!I575:I767)</f>
        <v>0</v>
      </c>
      <c r="H574" s="4"/>
      <c r="I574" s="4">
        <f ca="1">+SUMIF('JOURNAL STOCKS'!$A$8:$J$200,A574,'JOURNAL STOCKS'!$J$8:$J$200)</f>
        <v>0</v>
      </c>
      <c r="J574" s="5"/>
      <c r="K574" s="5"/>
      <c r="L574" s="5"/>
      <c r="M574" s="5"/>
      <c r="N574" s="6"/>
      <c r="O574" s="15"/>
      <c r="P574" s="5"/>
      <c r="Q574" s="15"/>
    </row>
    <row r="575" spans="1:17" x14ac:dyDescent="0.25">
      <c r="A575" s="27" t="s">
        <v>1643</v>
      </c>
      <c r="B575" s="26" t="s">
        <v>982</v>
      </c>
      <c r="C575" s="17">
        <f t="shared" si="33"/>
        <v>0</v>
      </c>
      <c r="D575" s="34">
        <v>0</v>
      </c>
      <c r="E575" s="35">
        <v>0</v>
      </c>
      <c r="F575" s="4"/>
      <c r="G575" s="4">
        <f ca="1">+SUMIF('JOURNAL STOCKS'!A$200:$J576,A575,'JOURNAL STOCKS'!I576:I768)</f>
        <v>0</v>
      </c>
      <c r="H575" s="4"/>
      <c r="I575" s="4">
        <f ca="1">+SUMIF('JOURNAL STOCKS'!$A$8:$J$200,A575,'JOURNAL STOCKS'!$J$8:$J$200)</f>
        <v>0</v>
      </c>
      <c r="J575" s="5"/>
      <c r="K575" s="5"/>
      <c r="L575" s="5"/>
      <c r="M575" s="5"/>
      <c r="N575" s="6"/>
      <c r="O575" s="15"/>
      <c r="P575" s="5"/>
      <c r="Q575" s="15"/>
    </row>
    <row r="576" spans="1:17" x14ac:dyDescent="0.25">
      <c r="A576" s="27" t="s">
        <v>1644</v>
      </c>
      <c r="B576" s="26" t="s">
        <v>982</v>
      </c>
      <c r="C576" s="17">
        <f t="shared" si="33"/>
        <v>0</v>
      </c>
      <c r="D576" s="34">
        <v>0</v>
      </c>
      <c r="E576" s="35">
        <v>0</v>
      </c>
      <c r="F576" s="4"/>
      <c r="G576" s="4">
        <f ca="1">+SUMIF('JOURNAL STOCKS'!A$200:$J577,A576,'JOURNAL STOCKS'!I577:I769)</f>
        <v>0</v>
      </c>
      <c r="H576" s="4"/>
      <c r="I576" s="4">
        <f ca="1">+SUMIF('JOURNAL STOCKS'!$A$8:$J$200,A576,'JOURNAL STOCKS'!$J$8:$J$200)</f>
        <v>0</v>
      </c>
      <c r="J576" s="5"/>
      <c r="K576" s="5"/>
      <c r="L576" s="5"/>
      <c r="M576" s="5"/>
      <c r="N576" s="6"/>
      <c r="O576" s="15"/>
      <c r="P576" s="5"/>
      <c r="Q576" s="15"/>
    </row>
    <row r="577" spans="1:17" x14ac:dyDescent="0.25">
      <c r="A577" s="27" t="s">
        <v>1645</v>
      </c>
      <c r="B577" s="26" t="s">
        <v>982</v>
      </c>
      <c r="C577" s="17">
        <f t="shared" ca="1" si="33"/>
        <v>490</v>
      </c>
      <c r="D577" s="34">
        <v>1</v>
      </c>
      <c r="E577" s="35">
        <v>490</v>
      </c>
      <c r="F577" s="4"/>
      <c r="G577" s="4">
        <f ca="1">+SUMIF('JOURNAL STOCKS'!A$200:$J578,A577,'JOURNAL STOCKS'!I578:I770)</f>
        <v>0</v>
      </c>
      <c r="H577" s="4"/>
      <c r="I577" s="4">
        <f ca="1">+SUMIF('JOURNAL STOCKS'!$A$8:$J$200,A577,'JOURNAL STOCKS'!$J$8:$J$200)</f>
        <v>0</v>
      </c>
      <c r="J577" s="5"/>
      <c r="K577" s="5"/>
      <c r="L577" s="5"/>
      <c r="M577" s="5"/>
      <c r="N577" s="6"/>
      <c r="O577" s="15"/>
      <c r="P577" s="5"/>
      <c r="Q577" s="15"/>
    </row>
    <row r="578" spans="1:17" x14ac:dyDescent="0.25">
      <c r="A578" s="27" t="s">
        <v>1646</v>
      </c>
      <c r="B578" s="26" t="s">
        <v>982</v>
      </c>
      <c r="C578" s="17">
        <f t="shared" si="33"/>
        <v>0</v>
      </c>
      <c r="D578" s="34">
        <v>0</v>
      </c>
      <c r="E578" s="35">
        <v>0</v>
      </c>
      <c r="F578" s="4"/>
      <c r="G578" s="4">
        <f ca="1">+SUMIF('JOURNAL STOCKS'!A$200:$J579,A578,'JOURNAL STOCKS'!I579:I771)</f>
        <v>0</v>
      </c>
      <c r="H578" s="4"/>
      <c r="I578" s="4">
        <f ca="1">+SUMIF('JOURNAL STOCKS'!$A$8:$J$200,A578,'JOURNAL STOCKS'!$J$8:$J$200)</f>
        <v>0</v>
      </c>
      <c r="J578" s="5"/>
      <c r="K578" s="5"/>
      <c r="L578" s="5"/>
      <c r="M578" s="5"/>
      <c r="N578" s="6"/>
      <c r="O578" s="15"/>
      <c r="P578" s="5"/>
      <c r="Q578" s="15"/>
    </row>
    <row r="579" spans="1:17" x14ac:dyDescent="0.25">
      <c r="A579" s="27" t="s">
        <v>1647</v>
      </c>
      <c r="B579" s="26" t="s">
        <v>982</v>
      </c>
      <c r="C579" s="17">
        <f t="shared" si="33"/>
        <v>0</v>
      </c>
      <c r="D579" s="34">
        <v>0</v>
      </c>
      <c r="E579" s="35">
        <v>0</v>
      </c>
      <c r="F579" s="4"/>
      <c r="G579" s="4">
        <f ca="1">+SUMIF('JOURNAL STOCKS'!A$200:$J580,A579,'JOURNAL STOCKS'!I580:I772)</f>
        <v>0</v>
      </c>
      <c r="H579" s="4"/>
      <c r="I579" s="4">
        <f ca="1">+SUMIF('JOURNAL STOCKS'!$A$8:$J$200,A579,'JOURNAL STOCKS'!$J$8:$J$200)</f>
        <v>0</v>
      </c>
      <c r="J579" s="5"/>
      <c r="K579" s="5"/>
      <c r="L579" s="5"/>
      <c r="M579" s="5"/>
      <c r="N579" s="6"/>
      <c r="O579" s="15"/>
      <c r="P579" s="5"/>
      <c r="Q579" s="15"/>
    </row>
    <row r="580" spans="1:17" x14ac:dyDescent="0.25">
      <c r="A580" s="27" t="s">
        <v>1648</v>
      </c>
      <c r="B580" s="26" t="s">
        <v>982</v>
      </c>
      <c r="C580" s="17">
        <f t="shared" si="33"/>
        <v>0</v>
      </c>
      <c r="D580" s="34">
        <v>0</v>
      </c>
      <c r="E580" s="35">
        <v>0</v>
      </c>
      <c r="F580" s="4"/>
      <c r="G580" s="4">
        <f ca="1">+SUMIF('JOURNAL STOCKS'!A$200:$J581,A580,'JOURNAL STOCKS'!I581:I773)</f>
        <v>0</v>
      </c>
      <c r="H580" s="4"/>
      <c r="I580" s="4">
        <f ca="1">+SUMIF('JOURNAL STOCKS'!$A$8:$J$200,A580,'JOURNAL STOCKS'!$J$8:$J$200)</f>
        <v>0</v>
      </c>
      <c r="J580" s="5"/>
      <c r="K580" s="5"/>
      <c r="L580" s="5"/>
      <c r="M580" s="5"/>
      <c r="N580" s="6"/>
      <c r="O580" s="15"/>
      <c r="P580" s="5"/>
      <c r="Q580" s="15"/>
    </row>
    <row r="581" spans="1:17" x14ac:dyDescent="0.25">
      <c r="A581" s="27" t="s">
        <v>1649</v>
      </c>
      <c r="B581" s="26" t="s">
        <v>982</v>
      </c>
      <c r="C581" s="17">
        <f t="shared" ca="1" si="33"/>
        <v>1700</v>
      </c>
      <c r="D581" s="34">
        <v>1</v>
      </c>
      <c r="E581" s="35">
        <v>1700</v>
      </c>
      <c r="F581" s="4"/>
      <c r="G581" s="4">
        <f ca="1">+SUMIF('JOURNAL STOCKS'!A$200:$J582,A581,'JOURNAL STOCKS'!I582:I774)</f>
        <v>0</v>
      </c>
      <c r="H581" s="4"/>
      <c r="I581" s="4">
        <f ca="1">+SUMIF('JOURNAL STOCKS'!$A$8:$J$200,A581,'JOURNAL STOCKS'!$J$8:$J$200)</f>
        <v>0</v>
      </c>
      <c r="J581" s="5"/>
      <c r="K581" s="5"/>
      <c r="L581" s="5"/>
      <c r="M581" s="5"/>
      <c r="N581" s="6"/>
      <c r="O581" s="15"/>
      <c r="P581" s="5"/>
      <c r="Q581" s="15"/>
    </row>
    <row r="582" spans="1:17" x14ac:dyDescent="0.25">
      <c r="A582" s="27" t="s">
        <v>1650</v>
      </c>
      <c r="B582" s="26" t="s">
        <v>982</v>
      </c>
      <c r="C582" s="17">
        <f t="shared" si="33"/>
        <v>0</v>
      </c>
      <c r="D582" s="34">
        <v>0</v>
      </c>
      <c r="E582" s="35">
        <v>0</v>
      </c>
      <c r="F582" s="4"/>
      <c r="G582" s="4">
        <f ca="1">+SUMIF('JOURNAL STOCKS'!A$200:$J583,A582,'JOURNAL STOCKS'!I583:I775)</f>
        <v>0</v>
      </c>
      <c r="H582" s="4"/>
      <c r="I582" s="4">
        <f ca="1">+SUMIF('JOURNAL STOCKS'!$A$8:$J$200,A582,'JOURNAL STOCKS'!$J$8:$J$200)</f>
        <v>0</v>
      </c>
      <c r="J582" s="5"/>
      <c r="K582" s="5"/>
      <c r="L582" s="5"/>
      <c r="M582" s="5"/>
      <c r="N582" s="6"/>
      <c r="O582" s="15"/>
      <c r="P582" s="5"/>
      <c r="Q582" s="15"/>
    </row>
    <row r="583" spans="1:17" x14ac:dyDescent="0.25">
      <c r="A583" s="27" t="s">
        <v>1651</v>
      </c>
      <c r="B583" s="26" t="s">
        <v>982</v>
      </c>
      <c r="C583" s="17">
        <f t="shared" ca="1" si="33"/>
        <v>11990</v>
      </c>
      <c r="D583" s="34">
        <v>1</v>
      </c>
      <c r="E583" s="35">
        <v>11990</v>
      </c>
      <c r="F583" s="4"/>
      <c r="G583" s="4">
        <f ca="1">+SUMIF('JOURNAL STOCKS'!A$200:$J584,A583,'JOURNAL STOCKS'!I584:I776)</f>
        <v>0</v>
      </c>
      <c r="H583" s="4"/>
      <c r="I583" s="4">
        <f ca="1">+SUMIF('JOURNAL STOCKS'!$A$8:$J$200,A583,'JOURNAL STOCKS'!$J$8:$J$200)</f>
        <v>0</v>
      </c>
      <c r="J583" s="5"/>
      <c r="K583" s="5"/>
      <c r="L583" s="5"/>
      <c r="M583" s="5"/>
      <c r="N583" s="6"/>
      <c r="O583" s="15"/>
      <c r="P583" s="5"/>
      <c r="Q583" s="15"/>
    </row>
    <row r="584" spans="1:17" x14ac:dyDescent="0.25">
      <c r="A584" s="27" t="s">
        <v>1652</v>
      </c>
      <c r="B584" s="26" t="s">
        <v>982</v>
      </c>
      <c r="C584" s="17">
        <f t="shared" ca="1" si="33"/>
        <v>39.164506307090036</v>
      </c>
      <c r="D584" s="34">
        <v>1</v>
      </c>
      <c r="E584" s="35">
        <v>39.164506307090036</v>
      </c>
      <c r="F584" s="4"/>
      <c r="G584" s="4">
        <f ca="1">+SUMIF('JOURNAL STOCKS'!A$200:$J585,A584,'JOURNAL STOCKS'!I585:I777)</f>
        <v>0</v>
      </c>
      <c r="H584" s="4"/>
      <c r="I584" s="4">
        <f ca="1">+SUMIF('JOURNAL STOCKS'!$A$8:$J$200,A584,'JOURNAL STOCKS'!$J$8:$J$200)</f>
        <v>0</v>
      </c>
      <c r="J584" s="5"/>
      <c r="K584" s="5"/>
      <c r="L584" s="5"/>
      <c r="M584" s="5"/>
      <c r="N584" s="6"/>
      <c r="O584" s="15"/>
      <c r="P584" s="5"/>
      <c r="Q584" s="15"/>
    </row>
    <row r="585" spans="1:17" x14ac:dyDescent="0.25">
      <c r="A585" s="27" t="s">
        <v>1653</v>
      </c>
      <c r="B585" s="26" t="s">
        <v>982</v>
      </c>
      <c r="C585" s="17">
        <f t="shared" ca="1" si="33"/>
        <v>60</v>
      </c>
      <c r="D585" s="34">
        <v>4</v>
      </c>
      <c r="E585" s="35">
        <v>240</v>
      </c>
      <c r="F585" s="4"/>
      <c r="G585" s="4">
        <f ca="1">+SUMIF('JOURNAL STOCKS'!A$200:$J586,A585,'JOURNAL STOCKS'!I586:I778)</f>
        <v>0</v>
      </c>
      <c r="H585" s="4"/>
      <c r="I585" s="4">
        <f ca="1">+SUMIF('JOURNAL STOCKS'!$A$8:$J$200,A585,'JOURNAL STOCKS'!$J$8:$J$200)</f>
        <v>0</v>
      </c>
      <c r="J585" s="5"/>
      <c r="K585" s="5"/>
      <c r="L585" s="5"/>
      <c r="M585" s="5"/>
      <c r="N585" s="6"/>
      <c r="O585" s="15"/>
      <c r="P585" s="5"/>
      <c r="Q585" s="15"/>
    </row>
    <row r="586" spans="1:17" x14ac:dyDescent="0.25">
      <c r="A586" s="27" t="s">
        <v>1654</v>
      </c>
      <c r="B586" s="26" t="s">
        <v>982</v>
      </c>
      <c r="C586" s="17">
        <f t="shared" ref="C586:C649" ca="1" si="34">IF((D586+F586)&lt;=0,0,(E586+G586)/(D586+F586))</f>
        <v>2291.1236189647675</v>
      </c>
      <c r="D586" s="34">
        <v>1</v>
      </c>
      <c r="E586" s="35">
        <v>2291.1236189647675</v>
      </c>
      <c r="F586" s="4"/>
      <c r="G586" s="4">
        <f ca="1">+SUMIF('JOURNAL STOCKS'!A$200:$J587,A586,'JOURNAL STOCKS'!I587:I779)</f>
        <v>0</v>
      </c>
      <c r="H586" s="4"/>
      <c r="I586" s="4">
        <f ca="1">+SUMIF('JOURNAL STOCKS'!$A$8:$J$200,A586,'JOURNAL STOCKS'!$J$8:$J$200)</f>
        <v>0</v>
      </c>
      <c r="J586" s="5"/>
      <c r="K586" s="5"/>
      <c r="L586" s="5"/>
      <c r="M586" s="5"/>
      <c r="N586" s="6"/>
      <c r="O586" s="15"/>
      <c r="P586" s="5"/>
      <c r="Q586" s="15"/>
    </row>
    <row r="587" spans="1:17" x14ac:dyDescent="0.25">
      <c r="A587" s="27" t="s">
        <v>1655</v>
      </c>
      <c r="B587" s="26" t="s">
        <v>982</v>
      </c>
      <c r="C587" s="17">
        <f t="shared" ca="1" si="34"/>
        <v>6070.498477598956</v>
      </c>
      <c r="D587" s="34">
        <v>1</v>
      </c>
      <c r="E587" s="35">
        <v>6070.498477598956</v>
      </c>
      <c r="F587" s="4"/>
      <c r="G587" s="4">
        <f ca="1">+SUMIF('JOURNAL STOCKS'!A$200:$J588,A587,'JOURNAL STOCKS'!I588:I780)</f>
        <v>0</v>
      </c>
      <c r="H587" s="4"/>
      <c r="I587" s="4">
        <f ca="1">+SUMIF('JOURNAL STOCKS'!$A$8:$J$200,A587,'JOURNAL STOCKS'!$J$8:$J$200)</f>
        <v>0</v>
      </c>
      <c r="J587" s="5"/>
      <c r="K587" s="5"/>
      <c r="L587" s="5"/>
      <c r="M587" s="5"/>
      <c r="N587" s="6"/>
      <c r="O587" s="15"/>
      <c r="P587" s="5"/>
      <c r="Q587" s="15"/>
    </row>
    <row r="588" spans="1:17" x14ac:dyDescent="0.25">
      <c r="A588" s="27" t="s">
        <v>1656</v>
      </c>
      <c r="B588" s="26" t="s">
        <v>982</v>
      </c>
      <c r="C588" s="17">
        <f t="shared" ca="1" si="34"/>
        <v>3691.2547194432364</v>
      </c>
      <c r="D588" s="34">
        <v>2</v>
      </c>
      <c r="E588" s="35">
        <v>7382.5094388864727</v>
      </c>
      <c r="F588" s="4"/>
      <c r="G588" s="4">
        <f ca="1">+SUMIF('JOURNAL STOCKS'!A$200:$J589,A588,'JOURNAL STOCKS'!I589:I781)</f>
        <v>0</v>
      </c>
      <c r="H588" s="4"/>
      <c r="I588" s="4">
        <f ca="1">+SUMIF('JOURNAL STOCKS'!$A$8:$J$200,A588,'JOURNAL STOCKS'!$J$8:$J$200)</f>
        <v>0</v>
      </c>
      <c r="J588" s="5"/>
      <c r="K588" s="5"/>
      <c r="L588" s="5"/>
      <c r="M588" s="5"/>
      <c r="N588" s="6"/>
      <c r="O588" s="15"/>
      <c r="P588" s="5"/>
      <c r="Q588" s="15"/>
    </row>
    <row r="589" spans="1:17" x14ac:dyDescent="0.25">
      <c r="A589" s="27" t="s">
        <v>1657</v>
      </c>
      <c r="B589" s="26" t="s">
        <v>982</v>
      </c>
      <c r="C589" s="17">
        <f t="shared" ca="1" si="34"/>
        <v>10809.40374075685</v>
      </c>
      <c r="D589" s="34">
        <v>1</v>
      </c>
      <c r="E589" s="35">
        <v>10809.40374075685</v>
      </c>
      <c r="F589" s="4"/>
      <c r="G589" s="4">
        <f ca="1">+SUMIF('JOURNAL STOCKS'!A$200:$J590,A589,'JOURNAL STOCKS'!I590:I782)</f>
        <v>0</v>
      </c>
      <c r="H589" s="4"/>
      <c r="I589" s="4">
        <f ca="1">+SUMIF('JOURNAL STOCKS'!$A$8:$J$200,A589,'JOURNAL STOCKS'!$J$8:$J$200)</f>
        <v>0</v>
      </c>
      <c r="J589" s="5"/>
      <c r="K589" s="5"/>
      <c r="L589" s="5"/>
      <c r="M589" s="5"/>
      <c r="N589" s="6"/>
      <c r="O589" s="15"/>
      <c r="P589" s="5"/>
      <c r="Q589" s="15"/>
    </row>
    <row r="590" spans="1:17" x14ac:dyDescent="0.25">
      <c r="A590" s="27" t="s">
        <v>1658</v>
      </c>
      <c r="B590" s="26" t="s">
        <v>982</v>
      </c>
      <c r="C590" s="17">
        <f t="shared" ca="1" si="34"/>
        <v>4836.8165289256194</v>
      </c>
      <c r="D590" s="34">
        <v>1</v>
      </c>
      <c r="E590" s="35">
        <v>4836.8165289256194</v>
      </c>
      <c r="F590" s="4"/>
      <c r="G590" s="4">
        <f ca="1">+SUMIF('JOURNAL STOCKS'!A$200:$J591,A590,'JOURNAL STOCKS'!I591:I783)</f>
        <v>0</v>
      </c>
      <c r="H590" s="4"/>
      <c r="I590" s="4">
        <f ca="1">+SUMIF('JOURNAL STOCKS'!$A$8:$J$200,A590,'JOURNAL STOCKS'!$J$8:$J$200)</f>
        <v>0</v>
      </c>
      <c r="J590" s="5"/>
      <c r="K590" s="5"/>
      <c r="L590" s="5"/>
      <c r="M590" s="5"/>
      <c r="N590" s="6"/>
      <c r="O590" s="15"/>
      <c r="P590" s="5"/>
      <c r="Q590" s="15"/>
    </row>
    <row r="591" spans="1:17" x14ac:dyDescent="0.25">
      <c r="A591" s="27" t="s">
        <v>1659</v>
      </c>
      <c r="B591" s="26" t="s">
        <v>982</v>
      </c>
      <c r="C591" s="17">
        <f t="shared" ca="1" si="34"/>
        <v>1410</v>
      </c>
      <c r="D591" s="34">
        <v>1</v>
      </c>
      <c r="E591" s="35">
        <v>1410</v>
      </c>
      <c r="F591" s="4"/>
      <c r="G591" s="4">
        <f ca="1">+SUMIF('JOURNAL STOCKS'!A$200:$J592,A591,'JOURNAL STOCKS'!I592:I784)</f>
        <v>0</v>
      </c>
      <c r="H591" s="4"/>
      <c r="I591" s="4">
        <f ca="1">+SUMIF('JOURNAL STOCKS'!$A$8:$J$200,A591,'JOURNAL STOCKS'!$J$8:$J$200)</f>
        <v>0</v>
      </c>
      <c r="J591" s="5"/>
      <c r="K591" s="5"/>
      <c r="L591" s="5"/>
      <c r="M591" s="5"/>
      <c r="N591" s="6"/>
      <c r="O591" s="15"/>
      <c r="P591" s="5"/>
      <c r="Q591" s="15"/>
    </row>
    <row r="592" spans="1:17" x14ac:dyDescent="0.25">
      <c r="A592" s="27" t="s">
        <v>1660</v>
      </c>
      <c r="B592" s="26" t="s">
        <v>982</v>
      </c>
      <c r="C592" s="17">
        <f t="shared" ca="1" si="34"/>
        <v>1170</v>
      </c>
      <c r="D592" s="34">
        <v>1</v>
      </c>
      <c r="E592" s="35">
        <v>1170</v>
      </c>
      <c r="F592" s="4"/>
      <c r="G592" s="4">
        <f ca="1">+SUMIF('JOURNAL STOCKS'!A$200:$J593,A592,'JOURNAL STOCKS'!I593:I785)</f>
        <v>0</v>
      </c>
      <c r="H592" s="4"/>
      <c r="I592" s="4">
        <f ca="1">+SUMIF('JOURNAL STOCKS'!$A$8:$J$200,A592,'JOURNAL STOCKS'!$J$8:$J$200)</f>
        <v>0</v>
      </c>
      <c r="J592" s="5"/>
      <c r="K592" s="5"/>
      <c r="L592" s="5"/>
      <c r="M592" s="5"/>
      <c r="N592" s="6"/>
      <c r="O592" s="15"/>
      <c r="P592" s="5"/>
      <c r="Q592" s="15"/>
    </row>
    <row r="593" spans="1:17" x14ac:dyDescent="0.25">
      <c r="A593" s="27" t="s">
        <v>1661</v>
      </c>
      <c r="B593" s="26" t="s">
        <v>982</v>
      </c>
      <c r="C593" s="17">
        <f t="shared" ca="1" si="34"/>
        <v>730</v>
      </c>
      <c r="D593" s="34">
        <v>2</v>
      </c>
      <c r="E593" s="35">
        <v>1460</v>
      </c>
      <c r="F593" s="4"/>
      <c r="G593" s="4">
        <f ca="1">+SUMIF('JOURNAL STOCKS'!A$200:$J594,A593,'JOURNAL STOCKS'!I594:I786)</f>
        <v>0</v>
      </c>
      <c r="H593" s="4"/>
      <c r="I593" s="4">
        <f ca="1">+SUMIF('JOURNAL STOCKS'!$A$8:$J$200,A593,'JOURNAL STOCKS'!$J$8:$J$200)</f>
        <v>0</v>
      </c>
      <c r="J593" s="5"/>
      <c r="K593" s="5"/>
      <c r="L593" s="5"/>
      <c r="M593" s="5"/>
      <c r="N593" s="6"/>
      <c r="O593" s="15"/>
      <c r="P593" s="5"/>
      <c r="Q593" s="15"/>
    </row>
    <row r="594" spans="1:17" x14ac:dyDescent="0.25">
      <c r="A594" s="27" t="s">
        <v>1662</v>
      </c>
      <c r="B594" s="26" t="s">
        <v>982</v>
      </c>
      <c r="C594" s="17">
        <f t="shared" ca="1" si="34"/>
        <v>626.63210091344058</v>
      </c>
      <c r="D594" s="34">
        <v>2</v>
      </c>
      <c r="E594" s="35">
        <v>1253.2642018268812</v>
      </c>
      <c r="F594" s="4"/>
      <c r="G594" s="4">
        <f ca="1">+SUMIF('JOURNAL STOCKS'!A$200:$J595,A594,'JOURNAL STOCKS'!I595:I787)</f>
        <v>0</v>
      </c>
      <c r="H594" s="4"/>
      <c r="I594" s="4">
        <f ca="1">+SUMIF('JOURNAL STOCKS'!$A$8:$J$200,A594,'JOURNAL STOCKS'!$J$8:$J$200)</f>
        <v>0</v>
      </c>
      <c r="J594" s="5"/>
      <c r="K594" s="5"/>
      <c r="L594" s="5"/>
      <c r="M594" s="5"/>
      <c r="N594" s="6"/>
      <c r="O594" s="15"/>
      <c r="P594" s="5"/>
      <c r="Q594" s="15"/>
    </row>
    <row r="595" spans="1:17" x14ac:dyDescent="0.25">
      <c r="A595" s="27" t="s">
        <v>1663</v>
      </c>
      <c r="B595" s="26" t="s">
        <v>982</v>
      </c>
      <c r="C595" s="17">
        <f t="shared" si="34"/>
        <v>0</v>
      </c>
      <c r="D595" s="34">
        <v>0</v>
      </c>
      <c r="E595" s="35">
        <v>0</v>
      </c>
      <c r="F595" s="4"/>
      <c r="G595" s="4">
        <f ca="1">+SUMIF('JOURNAL STOCKS'!A$200:$J596,A595,'JOURNAL STOCKS'!I596:I788)</f>
        <v>0</v>
      </c>
      <c r="H595" s="4"/>
      <c r="I595" s="4">
        <f ca="1">+SUMIF('JOURNAL STOCKS'!$A$8:$J$200,A595,'JOURNAL STOCKS'!$J$8:$J$200)</f>
        <v>0</v>
      </c>
      <c r="J595" s="5"/>
      <c r="K595" s="5"/>
      <c r="L595" s="5"/>
      <c r="M595" s="5"/>
      <c r="N595" s="6"/>
      <c r="O595" s="15"/>
      <c r="P595" s="5"/>
      <c r="Q595" s="15"/>
    </row>
    <row r="596" spans="1:17" x14ac:dyDescent="0.25">
      <c r="A596" s="27" t="s">
        <v>1664</v>
      </c>
      <c r="B596" s="26" t="s">
        <v>982</v>
      </c>
      <c r="C596" s="17">
        <f t="shared" ca="1" si="34"/>
        <v>1713.4471509351893</v>
      </c>
      <c r="D596" s="34">
        <v>1</v>
      </c>
      <c r="E596" s="35">
        <v>1713.4471509351893</v>
      </c>
      <c r="F596" s="4"/>
      <c r="G596" s="4">
        <f ca="1">+SUMIF('JOURNAL STOCKS'!A$200:$J597,A596,'JOURNAL STOCKS'!I597:I789)</f>
        <v>0</v>
      </c>
      <c r="H596" s="4"/>
      <c r="I596" s="4">
        <f ca="1">+SUMIF('JOURNAL STOCKS'!$A$8:$J$200,A596,'JOURNAL STOCKS'!$J$8:$J$200)</f>
        <v>0</v>
      </c>
      <c r="J596" s="5"/>
      <c r="K596" s="5"/>
      <c r="L596" s="5"/>
      <c r="M596" s="5"/>
      <c r="N596" s="6"/>
      <c r="O596" s="15"/>
      <c r="P596" s="5"/>
      <c r="Q596" s="15"/>
    </row>
    <row r="597" spans="1:17" x14ac:dyDescent="0.25">
      <c r="A597" s="27" t="s">
        <v>1665</v>
      </c>
      <c r="B597" s="26" t="s">
        <v>982</v>
      </c>
      <c r="C597" s="17">
        <f t="shared" si="34"/>
        <v>0</v>
      </c>
      <c r="D597" s="34">
        <v>0</v>
      </c>
      <c r="E597" s="35">
        <v>0</v>
      </c>
      <c r="F597" s="4"/>
      <c r="G597" s="4">
        <f ca="1">+SUMIF('JOURNAL STOCKS'!A$200:$J598,A597,'JOURNAL STOCKS'!I598:I790)</f>
        <v>0</v>
      </c>
      <c r="H597" s="4"/>
      <c r="I597" s="4">
        <f ca="1">+SUMIF('JOURNAL STOCKS'!$A$8:$J$200,A597,'JOURNAL STOCKS'!$J$8:$J$200)</f>
        <v>0</v>
      </c>
      <c r="J597" s="5"/>
      <c r="K597" s="5"/>
      <c r="L597" s="5"/>
      <c r="M597" s="5"/>
      <c r="N597" s="6"/>
      <c r="O597" s="15"/>
      <c r="P597" s="5"/>
      <c r="Q597" s="15"/>
    </row>
    <row r="598" spans="1:17" x14ac:dyDescent="0.25">
      <c r="A598" s="27" t="s">
        <v>1666</v>
      </c>
      <c r="B598" s="26" t="s">
        <v>982</v>
      </c>
      <c r="C598" s="17">
        <f t="shared" ca="1" si="34"/>
        <v>2712.1420617659851</v>
      </c>
      <c r="D598" s="34">
        <v>1</v>
      </c>
      <c r="E598" s="35">
        <v>2712.1420617659851</v>
      </c>
      <c r="F598" s="4"/>
      <c r="G598" s="4">
        <f ca="1">+SUMIF('JOURNAL STOCKS'!A$200:$J599,A598,'JOURNAL STOCKS'!I599:I791)</f>
        <v>0</v>
      </c>
      <c r="H598" s="4"/>
      <c r="I598" s="4">
        <f ca="1">+SUMIF('JOURNAL STOCKS'!$A$8:$J$200,A598,'JOURNAL STOCKS'!$J$8:$J$200)</f>
        <v>0</v>
      </c>
      <c r="J598" s="5"/>
      <c r="K598" s="5"/>
      <c r="L598" s="5"/>
      <c r="M598" s="5"/>
      <c r="N598" s="6"/>
      <c r="O598" s="15"/>
      <c r="P598" s="5"/>
      <c r="Q598" s="15"/>
    </row>
    <row r="599" spans="1:17" x14ac:dyDescent="0.25">
      <c r="A599" s="27" t="s">
        <v>1667</v>
      </c>
      <c r="B599" s="26" t="s">
        <v>982</v>
      </c>
      <c r="C599" s="17">
        <f t="shared" ca="1" si="34"/>
        <v>2496.7372770769898</v>
      </c>
      <c r="D599" s="34">
        <v>2</v>
      </c>
      <c r="E599" s="35">
        <v>4993.4745541539796</v>
      </c>
      <c r="F599" s="4"/>
      <c r="G599" s="4">
        <f ca="1">+SUMIF('JOURNAL STOCKS'!A$200:$J600,A599,'JOURNAL STOCKS'!I600:I792)</f>
        <v>0</v>
      </c>
      <c r="H599" s="4"/>
      <c r="I599" s="4">
        <f ca="1">+SUMIF('JOURNAL STOCKS'!$A$8:$J$200,A599,'JOURNAL STOCKS'!$J$8:$J$200)</f>
        <v>0</v>
      </c>
      <c r="J599" s="5"/>
      <c r="K599" s="5"/>
      <c r="L599" s="5"/>
      <c r="M599" s="5"/>
      <c r="N599" s="6"/>
      <c r="O599" s="15"/>
      <c r="P599" s="5"/>
      <c r="Q599" s="15"/>
    </row>
    <row r="600" spans="1:17" x14ac:dyDescent="0.25">
      <c r="A600" s="27" t="s">
        <v>1668</v>
      </c>
      <c r="B600" s="26" t="s">
        <v>982</v>
      </c>
      <c r="C600" s="17">
        <f t="shared" ca="1" si="34"/>
        <v>250</v>
      </c>
      <c r="D600" s="34">
        <v>1</v>
      </c>
      <c r="E600" s="35">
        <v>250</v>
      </c>
      <c r="F600" s="4"/>
      <c r="G600" s="4">
        <f ca="1">+SUMIF('JOURNAL STOCKS'!A$200:$J601,A600,'JOURNAL STOCKS'!I601:I793)</f>
        <v>0</v>
      </c>
      <c r="H600" s="4"/>
      <c r="I600" s="4">
        <f ca="1">+SUMIF('JOURNAL STOCKS'!$A$8:$J$200,A600,'JOURNAL STOCKS'!$J$8:$J$200)</f>
        <v>0</v>
      </c>
      <c r="J600" s="5"/>
      <c r="K600" s="5"/>
      <c r="L600" s="5"/>
      <c r="M600" s="5"/>
      <c r="N600" s="6"/>
      <c r="O600" s="15"/>
      <c r="P600" s="5"/>
      <c r="Q600" s="15"/>
    </row>
    <row r="601" spans="1:17" x14ac:dyDescent="0.25">
      <c r="A601" s="27" t="s">
        <v>1669</v>
      </c>
      <c r="B601" s="26" t="s">
        <v>982</v>
      </c>
      <c r="C601" s="17">
        <f t="shared" ca="1" si="34"/>
        <v>4533.2916050456724</v>
      </c>
      <c r="D601" s="34">
        <v>1</v>
      </c>
      <c r="E601" s="35">
        <v>4533.2916050456724</v>
      </c>
      <c r="F601" s="4"/>
      <c r="G601" s="4">
        <f ca="1">+SUMIF('JOURNAL STOCKS'!A$200:$J602,A601,'JOURNAL STOCKS'!I602:I794)</f>
        <v>0</v>
      </c>
      <c r="H601" s="4"/>
      <c r="I601" s="4">
        <f ca="1">+SUMIF('JOURNAL STOCKS'!$A$8:$J$200,A601,'JOURNAL STOCKS'!$J$8:$J$200)</f>
        <v>0</v>
      </c>
      <c r="J601" s="5"/>
      <c r="K601" s="5"/>
      <c r="L601" s="5"/>
      <c r="M601" s="5"/>
      <c r="N601" s="6"/>
      <c r="O601" s="15"/>
      <c r="P601" s="5"/>
      <c r="Q601" s="15"/>
    </row>
    <row r="602" spans="1:17" x14ac:dyDescent="0.25">
      <c r="A602" s="27" t="s">
        <v>1670</v>
      </c>
      <c r="B602" s="26" t="s">
        <v>982</v>
      </c>
      <c r="C602" s="17">
        <f t="shared" si="34"/>
        <v>0</v>
      </c>
      <c r="D602" s="34">
        <v>0</v>
      </c>
      <c r="E602" s="35">
        <v>0</v>
      </c>
      <c r="F602" s="4"/>
      <c r="G602" s="4">
        <f ca="1">+SUMIF('JOURNAL STOCKS'!A$200:$J603,A602,'JOURNAL STOCKS'!I603:I795)</f>
        <v>0</v>
      </c>
      <c r="H602" s="4"/>
      <c r="I602" s="4">
        <f ca="1">+SUMIF('JOURNAL STOCKS'!$A$8:$J$200,A602,'JOURNAL STOCKS'!$J$8:$J$200)</f>
        <v>0</v>
      </c>
      <c r="J602" s="5"/>
      <c r="K602" s="5"/>
      <c r="L602" s="5"/>
      <c r="M602" s="5"/>
      <c r="N602" s="6"/>
      <c r="O602" s="15"/>
      <c r="P602" s="5"/>
      <c r="Q602" s="15"/>
    </row>
    <row r="603" spans="1:17" x14ac:dyDescent="0.25">
      <c r="A603" s="27" t="s">
        <v>1671</v>
      </c>
      <c r="B603" s="26" t="s">
        <v>982</v>
      </c>
      <c r="C603" s="17">
        <f t="shared" ca="1" si="34"/>
        <v>4360</v>
      </c>
      <c r="D603" s="34">
        <v>2</v>
      </c>
      <c r="E603" s="35">
        <v>8720</v>
      </c>
      <c r="F603" s="4"/>
      <c r="G603" s="4">
        <f ca="1">+SUMIF('JOURNAL STOCKS'!A$200:$J604,A603,'JOURNAL STOCKS'!I604:I796)</f>
        <v>0</v>
      </c>
      <c r="H603" s="4"/>
      <c r="I603" s="4">
        <f ca="1">+SUMIF('JOURNAL STOCKS'!$A$8:$J$200,A603,'JOURNAL STOCKS'!$J$8:$J$200)</f>
        <v>0</v>
      </c>
      <c r="J603" s="5"/>
      <c r="K603" s="5"/>
      <c r="L603" s="5"/>
      <c r="M603" s="5"/>
      <c r="N603" s="6"/>
      <c r="O603" s="15"/>
      <c r="P603" s="5"/>
      <c r="Q603" s="15"/>
    </row>
    <row r="604" spans="1:17" x14ac:dyDescent="0.25">
      <c r="A604" s="27" t="s">
        <v>1672</v>
      </c>
      <c r="B604" s="26" t="s">
        <v>982</v>
      </c>
      <c r="C604" s="17">
        <f t="shared" ca="1" si="34"/>
        <v>656.00548064375812</v>
      </c>
      <c r="D604" s="34">
        <v>3</v>
      </c>
      <c r="E604" s="35">
        <v>1968.0164419312744</v>
      </c>
      <c r="F604" s="4"/>
      <c r="G604" s="4">
        <f ca="1">+SUMIF('JOURNAL STOCKS'!A$200:$J605,A604,'JOURNAL STOCKS'!I605:I797)</f>
        <v>0</v>
      </c>
      <c r="H604" s="4"/>
      <c r="I604" s="4">
        <f ca="1">+SUMIF('JOURNAL STOCKS'!$A$8:$J$200,A604,'JOURNAL STOCKS'!$J$8:$J$200)</f>
        <v>0</v>
      </c>
      <c r="J604" s="5"/>
      <c r="K604" s="5"/>
      <c r="L604" s="5"/>
      <c r="M604" s="5"/>
      <c r="N604" s="6"/>
      <c r="O604" s="15"/>
      <c r="P604" s="5"/>
      <c r="Q604" s="15"/>
    </row>
    <row r="605" spans="1:17" x14ac:dyDescent="0.25">
      <c r="A605" s="27" t="s">
        <v>1673</v>
      </c>
      <c r="B605" s="26" t="s">
        <v>982</v>
      </c>
      <c r="C605" s="17">
        <f t="shared" si="34"/>
        <v>0</v>
      </c>
      <c r="D605" s="34">
        <v>0</v>
      </c>
      <c r="E605" s="35">
        <v>0</v>
      </c>
      <c r="F605" s="4"/>
      <c r="G605" s="4">
        <f ca="1">+SUMIF('JOURNAL STOCKS'!A$200:$J606,A605,'JOURNAL STOCKS'!I606:I798)</f>
        <v>0</v>
      </c>
      <c r="H605" s="4"/>
      <c r="I605" s="4">
        <f ca="1">+SUMIF('JOURNAL STOCKS'!$A$8:$J$200,A605,'JOURNAL STOCKS'!$J$8:$J$200)</f>
        <v>0</v>
      </c>
      <c r="J605" s="5"/>
      <c r="K605" s="5"/>
      <c r="L605" s="5"/>
      <c r="M605" s="5"/>
      <c r="N605" s="6"/>
      <c r="O605" s="15"/>
      <c r="P605" s="5"/>
      <c r="Q605" s="15"/>
    </row>
    <row r="606" spans="1:17" x14ac:dyDescent="0.25">
      <c r="A606" s="27" t="s">
        <v>1674</v>
      </c>
      <c r="B606" s="26" t="s">
        <v>982</v>
      </c>
      <c r="C606" s="17">
        <f t="shared" ca="1" si="34"/>
        <v>2105.0922140060898</v>
      </c>
      <c r="D606" s="34">
        <v>2</v>
      </c>
      <c r="E606" s="35">
        <v>4210.1844280121795</v>
      </c>
      <c r="F606" s="4"/>
      <c r="G606" s="4">
        <f ca="1">+SUMIF('JOURNAL STOCKS'!A$200:$J607,A606,'JOURNAL STOCKS'!I607:I799)</f>
        <v>0</v>
      </c>
      <c r="H606" s="4"/>
      <c r="I606" s="4">
        <f ca="1">+SUMIF('JOURNAL STOCKS'!$A$8:$J$200,A606,'JOURNAL STOCKS'!$J$8:$J$200)</f>
        <v>0</v>
      </c>
      <c r="J606" s="5"/>
      <c r="K606" s="5"/>
      <c r="L606" s="5"/>
      <c r="M606" s="5"/>
      <c r="N606" s="6"/>
      <c r="O606" s="15"/>
      <c r="P606" s="5"/>
      <c r="Q606" s="15"/>
    </row>
    <row r="607" spans="1:17" x14ac:dyDescent="0.25">
      <c r="A607" s="27" t="s">
        <v>1675</v>
      </c>
      <c r="B607" s="26" t="s">
        <v>982</v>
      </c>
      <c r="C607" s="17">
        <f t="shared" ca="1" si="34"/>
        <v>665.79660722053063</v>
      </c>
      <c r="D607" s="34">
        <v>1</v>
      </c>
      <c r="E607" s="35">
        <v>665.79660722053063</v>
      </c>
      <c r="F607" s="4"/>
      <c r="G607" s="4">
        <f ca="1">+SUMIF('JOURNAL STOCKS'!A$200:$J608,A607,'JOURNAL STOCKS'!I608:I800)</f>
        <v>0</v>
      </c>
      <c r="H607" s="4"/>
      <c r="I607" s="4">
        <f ca="1">+SUMIF('JOURNAL STOCKS'!$A$8:$J$200,A607,'JOURNAL STOCKS'!$J$8:$J$200)</f>
        <v>0</v>
      </c>
      <c r="J607" s="5"/>
      <c r="K607" s="5"/>
      <c r="L607" s="5"/>
      <c r="M607" s="5"/>
      <c r="N607" s="6"/>
      <c r="O607" s="15"/>
      <c r="P607" s="5"/>
      <c r="Q607" s="15"/>
    </row>
    <row r="608" spans="1:17" x14ac:dyDescent="0.25">
      <c r="A608" s="27" t="s">
        <v>1676</v>
      </c>
      <c r="B608" s="26" t="s">
        <v>982</v>
      </c>
      <c r="C608" s="17">
        <f t="shared" ca="1" si="34"/>
        <v>3916.4506307090037</v>
      </c>
      <c r="D608" s="34">
        <v>2</v>
      </c>
      <c r="E608" s="35">
        <v>7832.9012614180074</v>
      </c>
      <c r="F608" s="4"/>
      <c r="G608" s="4">
        <f ca="1">+SUMIF('JOURNAL STOCKS'!A$200:$J609,A608,'JOURNAL STOCKS'!I609:I801)</f>
        <v>0</v>
      </c>
      <c r="H608" s="4"/>
      <c r="I608" s="4">
        <f ca="1">+SUMIF('JOURNAL STOCKS'!$A$8:$J$200,A608,'JOURNAL STOCKS'!$J$8:$J$200)</f>
        <v>0</v>
      </c>
      <c r="J608" s="5"/>
      <c r="K608" s="5"/>
      <c r="L608" s="5"/>
      <c r="M608" s="5"/>
      <c r="N608" s="6"/>
      <c r="O608" s="15"/>
      <c r="P608" s="5"/>
      <c r="Q608" s="15"/>
    </row>
    <row r="609" spans="1:17" x14ac:dyDescent="0.25">
      <c r="A609" s="27" t="s">
        <v>1677</v>
      </c>
      <c r="B609" s="26" t="s">
        <v>982</v>
      </c>
      <c r="C609" s="17">
        <f t="shared" ca="1" si="34"/>
        <v>1070</v>
      </c>
      <c r="D609" s="34">
        <v>2</v>
      </c>
      <c r="E609" s="35">
        <v>2140</v>
      </c>
      <c r="F609" s="4"/>
      <c r="G609" s="4">
        <f ca="1">+SUMIF('JOURNAL STOCKS'!A$200:$J610,A609,'JOURNAL STOCKS'!I610:I802)</f>
        <v>0</v>
      </c>
      <c r="H609" s="4"/>
      <c r="I609" s="4">
        <f ca="1">+SUMIF('JOURNAL STOCKS'!$A$8:$J$200,A609,'JOURNAL STOCKS'!$J$8:$J$200)</f>
        <v>0</v>
      </c>
      <c r="J609" s="5"/>
      <c r="K609" s="5"/>
      <c r="L609" s="5"/>
      <c r="M609" s="5"/>
      <c r="N609" s="6"/>
      <c r="O609" s="15"/>
      <c r="P609" s="5"/>
      <c r="Q609" s="15"/>
    </row>
    <row r="610" spans="1:17" x14ac:dyDescent="0.25">
      <c r="A610" s="27" t="s">
        <v>1678</v>
      </c>
      <c r="B610" s="26" t="s">
        <v>982</v>
      </c>
      <c r="C610" s="17">
        <f t="shared" si="34"/>
        <v>0</v>
      </c>
      <c r="D610" s="34">
        <v>0</v>
      </c>
      <c r="E610" s="35">
        <v>0</v>
      </c>
      <c r="F610" s="4"/>
      <c r="G610" s="4">
        <f ca="1">+SUMIF('JOURNAL STOCKS'!A$200:$J611,A610,'JOURNAL STOCKS'!I611:I803)</f>
        <v>0</v>
      </c>
      <c r="H610" s="4"/>
      <c r="I610" s="4">
        <f ca="1">+SUMIF('JOURNAL STOCKS'!$A$8:$J$200,A610,'JOURNAL STOCKS'!$J$8:$J$200)</f>
        <v>0</v>
      </c>
      <c r="J610" s="5"/>
      <c r="K610" s="5"/>
      <c r="L610" s="5"/>
      <c r="M610" s="5"/>
      <c r="N610" s="6"/>
      <c r="O610" s="15"/>
      <c r="P610" s="5"/>
      <c r="Q610" s="15"/>
    </row>
    <row r="611" spans="1:17" x14ac:dyDescent="0.25">
      <c r="A611" s="27" t="s">
        <v>1679</v>
      </c>
      <c r="B611" s="26" t="s">
        <v>982</v>
      </c>
      <c r="C611" s="17">
        <f t="shared" ca="1" si="34"/>
        <v>1948.4341887777293</v>
      </c>
      <c r="D611" s="34">
        <v>1</v>
      </c>
      <c r="E611" s="35">
        <v>1948.4341887777293</v>
      </c>
      <c r="F611" s="4"/>
      <c r="G611" s="4">
        <f ca="1">+SUMIF('JOURNAL STOCKS'!A$200:$J612,A611,'JOURNAL STOCKS'!I612:I804)</f>
        <v>0</v>
      </c>
      <c r="H611" s="4"/>
      <c r="I611" s="4">
        <f ca="1">+SUMIF('JOURNAL STOCKS'!$A$8:$J$200,A611,'JOURNAL STOCKS'!$J$8:$J$200)</f>
        <v>0</v>
      </c>
      <c r="J611" s="5"/>
      <c r="K611" s="5"/>
      <c r="L611" s="5"/>
      <c r="M611" s="5"/>
      <c r="N611" s="6"/>
      <c r="O611" s="15"/>
      <c r="P611" s="5"/>
      <c r="Q611" s="15"/>
    </row>
    <row r="612" spans="1:17" x14ac:dyDescent="0.25">
      <c r="A612" s="27" t="s">
        <v>1680</v>
      </c>
      <c r="B612" s="26" t="s">
        <v>982</v>
      </c>
      <c r="C612" s="17">
        <f t="shared" ca="1" si="34"/>
        <v>1272.8464549804262</v>
      </c>
      <c r="D612" s="34">
        <v>5</v>
      </c>
      <c r="E612" s="35">
        <v>6364.2322749021314</v>
      </c>
      <c r="F612" s="4"/>
      <c r="G612" s="4">
        <f ca="1">+SUMIF('JOURNAL STOCKS'!A$200:$J613,A612,'JOURNAL STOCKS'!I613:I805)</f>
        <v>0</v>
      </c>
      <c r="H612" s="4"/>
      <c r="I612" s="4">
        <f ca="1">+SUMIF('JOURNAL STOCKS'!$A$8:$J$200,A612,'JOURNAL STOCKS'!$J$8:$J$200)</f>
        <v>0</v>
      </c>
      <c r="J612" s="5"/>
      <c r="K612" s="5"/>
      <c r="L612" s="5"/>
      <c r="M612" s="5"/>
      <c r="N612" s="6"/>
      <c r="O612" s="15"/>
      <c r="P612" s="5"/>
      <c r="Q612" s="15"/>
    </row>
    <row r="613" spans="1:17" x14ac:dyDescent="0.25">
      <c r="A613" s="27" t="s">
        <v>1681</v>
      </c>
      <c r="B613" s="26" t="s">
        <v>982</v>
      </c>
      <c r="C613" s="17">
        <f t="shared" si="34"/>
        <v>0</v>
      </c>
      <c r="D613" s="34">
        <v>0</v>
      </c>
      <c r="E613" s="35">
        <v>0</v>
      </c>
      <c r="F613" s="4"/>
      <c r="G613" s="4">
        <f ca="1">+SUMIF('JOURNAL STOCKS'!A$200:$J614,A613,'JOURNAL STOCKS'!I614:I806)</f>
        <v>0</v>
      </c>
      <c r="H613" s="4"/>
      <c r="I613" s="4">
        <f ca="1">+SUMIF('JOURNAL STOCKS'!$A$8:$J$200,A613,'JOURNAL STOCKS'!$J$8:$J$200)</f>
        <v>0</v>
      </c>
      <c r="J613" s="5"/>
      <c r="K613" s="5"/>
      <c r="L613" s="5"/>
      <c r="M613" s="5"/>
      <c r="N613" s="6"/>
      <c r="O613" s="15"/>
      <c r="P613" s="5"/>
      <c r="Q613" s="15"/>
    </row>
    <row r="614" spans="1:17" x14ac:dyDescent="0.25">
      <c r="A614" s="27" t="s">
        <v>1682</v>
      </c>
      <c r="B614" s="26" t="s">
        <v>982</v>
      </c>
      <c r="C614" s="17">
        <f t="shared" ca="1" si="34"/>
        <v>0</v>
      </c>
      <c r="D614" s="34">
        <v>3</v>
      </c>
      <c r="E614" s="35">
        <v>0</v>
      </c>
      <c r="F614" s="4"/>
      <c r="G614" s="4">
        <f ca="1">+SUMIF('JOURNAL STOCKS'!A$200:$J615,A614,'JOURNAL STOCKS'!I615:I807)</f>
        <v>0</v>
      </c>
      <c r="H614" s="4"/>
      <c r="I614" s="4">
        <f ca="1">+SUMIF('JOURNAL STOCKS'!$A$8:$J$200,A614,'JOURNAL STOCKS'!$J$8:$J$200)</f>
        <v>0</v>
      </c>
      <c r="J614" s="5"/>
      <c r="K614" s="5"/>
      <c r="L614" s="5"/>
      <c r="M614" s="5"/>
      <c r="N614" s="6"/>
      <c r="O614" s="15"/>
      <c r="P614" s="5"/>
      <c r="Q614" s="15"/>
    </row>
    <row r="615" spans="1:17" x14ac:dyDescent="0.25">
      <c r="A615" s="27" t="s">
        <v>1683</v>
      </c>
      <c r="B615" s="26" t="s">
        <v>982</v>
      </c>
      <c r="C615" s="17">
        <f t="shared" ca="1" si="34"/>
        <v>220</v>
      </c>
      <c r="D615" s="34">
        <v>7</v>
      </c>
      <c r="E615" s="35">
        <v>1540</v>
      </c>
      <c r="F615" s="4"/>
      <c r="G615" s="4">
        <f ca="1">+SUMIF('JOURNAL STOCKS'!A$200:$J616,A615,'JOURNAL STOCKS'!I616:I808)</f>
        <v>0</v>
      </c>
      <c r="H615" s="4"/>
      <c r="I615" s="4">
        <f ca="1">+SUMIF('JOURNAL STOCKS'!$A$8:$J$200,A615,'JOURNAL STOCKS'!$J$8:$J$200)</f>
        <v>0</v>
      </c>
      <c r="J615" s="5"/>
      <c r="K615" s="5"/>
      <c r="L615" s="5"/>
      <c r="M615" s="5"/>
      <c r="N615" s="6"/>
      <c r="O615" s="15"/>
      <c r="P615" s="5"/>
      <c r="Q615" s="15"/>
    </row>
    <row r="616" spans="1:17" x14ac:dyDescent="0.25">
      <c r="A616" s="27" t="s">
        <v>1684</v>
      </c>
      <c r="B616" s="26" t="s">
        <v>982</v>
      </c>
      <c r="C616" s="17">
        <f t="shared" ca="1" si="34"/>
        <v>88.120139190952571</v>
      </c>
      <c r="D616" s="34">
        <v>3</v>
      </c>
      <c r="E616" s="35">
        <v>264.36041757285773</v>
      </c>
      <c r="F616" s="4"/>
      <c r="G616" s="4">
        <f ca="1">+SUMIF('JOURNAL STOCKS'!A$200:$J617,A616,'JOURNAL STOCKS'!I617:I809)</f>
        <v>0</v>
      </c>
      <c r="H616" s="4"/>
      <c r="I616" s="4">
        <f ca="1">+SUMIF('JOURNAL STOCKS'!$A$8:$J$200,A616,'JOURNAL STOCKS'!$J$8:$J$200)</f>
        <v>0</v>
      </c>
      <c r="J616" s="5"/>
      <c r="K616" s="5"/>
      <c r="L616" s="5"/>
      <c r="M616" s="5"/>
      <c r="N616" s="6"/>
      <c r="O616" s="15"/>
      <c r="P616" s="5"/>
      <c r="Q616" s="15"/>
    </row>
    <row r="617" spans="1:17" x14ac:dyDescent="0.25">
      <c r="A617" s="27" t="s">
        <v>1685</v>
      </c>
      <c r="B617" s="26" t="s">
        <v>982</v>
      </c>
      <c r="C617" s="17">
        <f t="shared" ca="1" si="34"/>
        <v>93.015702479338842</v>
      </c>
      <c r="D617" s="34">
        <v>5</v>
      </c>
      <c r="E617" s="35">
        <v>465.07851239669424</v>
      </c>
      <c r="F617" s="4"/>
      <c r="G617" s="4">
        <f ca="1">+SUMIF('JOURNAL STOCKS'!A$200:$J618,A617,'JOURNAL STOCKS'!I618:I810)</f>
        <v>0</v>
      </c>
      <c r="H617" s="4"/>
      <c r="I617" s="4">
        <f ca="1">+SUMIF('JOURNAL STOCKS'!$A$8:$J$200,A617,'JOURNAL STOCKS'!$J$8:$J$200)</f>
        <v>0</v>
      </c>
      <c r="J617" s="5"/>
      <c r="K617" s="5"/>
      <c r="L617" s="5"/>
      <c r="M617" s="5"/>
      <c r="N617" s="6"/>
      <c r="O617" s="15"/>
      <c r="P617" s="5"/>
      <c r="Q617" s="15"/>
    </row>
    <row r="618" spans="1:17" x14ac:dyDescent="0.25">
      <c r="A618" s="27" t="s">
        <v>1686</v>
      </c>
      <c r="B618" s="26" t="s">
        <v>982</v>
      </c>
      <c r="C618" s="17">
        <f t="shared" ca="1" si="34"/>
        <v>1272.8464549804262</v>
      </c>
      <c r="D618" s="34">
        <v>2</v>
      </c>
      <c r="E618" s="35">
        <v>2545.6929099608524</v>
      </c>
      <c r="F618" s="4"/>
      <c r="G618" s="4">
        <f ca="1">+SUMIF('JOURNAL STOCKS'!A$200:$J619,A618,'JOURNAL STOCKS'!I619:I811)</f>
        <v>0</v>
      </c>
      <c r="H618" s="4"/>
      <c r="I618" s="4">
        <f ca="1">+SUMIF('JOURNAL STOCKS'!$A$8:$J$200,A618,'JOURNAL STOCKS'!$J$8:$J$200)</f>
        <v>0</v>
      </c>
      <c r="J618" s="5"/>
      <c r="K618" s="5"/>
      <c r="L618" s="5"/>
      <c r="M618" s="5"/>
      <c r="N618" s="6"/>
      <c r="O618" s="15"/>
      <c r="P618" s="5"/>
      <c r="Q618" s="15"/>
    </row>
    <row r="619" spans="1:17" x14ac:dyDescent="0.25">
      <c r="A619" s="27" t="s">
        <v>1687</v>
      </c>
      <c r="B619" s="26" t="s">
        <v>982</v>
      </c>
      <c r="C619" s="17">
        <f t="shared" ca="1" si="34"/>
        <v>1272.8464549804262</v>
      </c>
      <c r="D619" s="34">
        <v>3</v>
      </c>
      <c r="E619" s="35">
        <v>3818.5393649412786</v>
      </c>
      <c r="F619" s="4"/>
      <c r="G619" s="4">
        <f ca="1">+SUMIF('JOURNAL STOCKS'!A$200:$J620,A619,'JOURNAL STOCKS'!I620:I812)</f>
        <v>0</v>
      </c>
      <c r="H619" s="4"/>
      <c r="I619" s="4">
        <f ca="1">+SUMIF('JOURNAL STOCKS'!$A$8:$J$200,A619,'JOURNAL STOCKS'!$J$8:$J$200)</f>
        <v>0</v>
      </c>
      <c r="J619" s="5"/>
      <c r="K619" s="5"/>
      <c r="L619" s="5"/>
      <c r="M619" s="5"/>
      <c r="N619" s="6"/>
      <c r="O619" s="15"/>
      <c r="P619" s="5"/>
      <c r="Q619" s="15"/>
    </row>
    <row r="620" spans="1:17" x14ac:dyDescent="0.25">
      <c r="A620" s="27" t="s">
        <v>1688</v>
      </c>
      <c r="B620" s="26" t="s">
        <v>982</v>
      </c>
      <c r="C620" s="17">
        <f t="shared" si="34"/>
        <v>0</v>
      </c>
      <c r="D620" s="34">
        <v>0</v>
      </c>
      <c r="E620" s="35">
        <v>0</v>
      </c>
      <c r="F620" s="4"/>
      <c r="G620" s="4">
        <f ca="1">+SUMIF('JOURNAL STOCKS'!A$200:$J621,A620,'JOURNAL STOCKS'!I621:I813)</f>
        <v>0</v>
      </c>
      <c r="H620" s="4"/>
      <c r="I620" s="4">
        <f ca="1">+SUMIF('JOURNAL STOCKS'!$A$8:$J$200,A620,'JOURNAL STOCKS'!$J$8:$J$200)</f>
        <v>0</v>
      </c>
      <c r="J620" s="5"/>
      <c r="K620" s="5"/>
      <c r="L620" s="5"/>
      <c r="M620" s="5"/>
      <c r="N620" s="6"/>
      <c r="O620" s="15"/>
      <c r="P620" s="5"/>
      <c r="Q620" s="15"/>
    </row>
    <row r="621" spans="1:17" x14ac:dyDescent="0.25">
      <c r="A621" s="27" t="s">
        <v>1689</v>
      </c>
      <c r="B621" s="26" t="s">
        <v>982</v>
      </c>
      <c r="C621" s="17">
        <f t="shared" ca="1" si="34"/>
        <v>234.98703784254025</v>
      </c>
      <c r="D621" s="34">
        <v>2</v>
      </c>
      <c r="E621" s="35">
        <v>469.97407568508049</v>
      </c>
      <c r="F621" s="4"/>
      <c r="G621" s="4">
        <f ca="1">+SUMIF('JOURNAL STOCKS'!A$200:$J622,A621,'JOURNAL STOCKS'!I622:I814)</f>
        <v>0</v>
      </c>
      <c r="H621" s="4"/>
      <c r="I621" s="4">
        <f ca="1">+SUMIF('JOURNAL STOCKS'!$A$8:$J$200,A621,'JOURNAL STOCKS'!$J$8:$J$200)</f>
        <v>0</v>
      </c>
      <c r="J621" s="5"/>
      <c r="K621" s="5"/>
      <c r="L621" s="5"/>
      <c r="M621" s="5"/>
      <c r="N621" s="6"/>
      <c r="O621" s="15"/>
      <c r="P621" s="5"/>
      <c r="Q621" s="15"/>
    </row>
    <row r="622" spans="1:17" x14ac:dyDescent="0.25">
      <c r="A622" s="27" t="s">
        <v>1690</v>
      </c>
      <c r="B622" s="26" t="s">
        <v>982</v>
      </c>
      <c r="C622" s="17">
        <f t="shared" ca="1" si="34"/>
        <v>190.92696824706394</v>
      </c>
      <c r="D622" s="34">
        <v>2</v>
      </c>
      <c r="E622" s="35">
        <v>381.85393649412788</v>
      </c>
      <c r="F622" s="4"/>
      <c r="G622" s="4">
        <f ca="1">+SUMIF('JOURNAL STOCKS'!A$200:$J623,A622,'JOURNAL STOCKS'!I623:I815)</f>
        <v>0</v>
      </c>
      <c r="H622" s="4"/>
      <c r="I622" s="4">
        <f ca="1">+SUMIF('JOURNAL STOCKS'!$A$8:$J$200,A622,'JOURNAL STOCKS'!$J$8:$J$200)</f>
        <v>0</v>
      </c>
      <c r="J622" s="5"/>
      <c r="K622" s="5"/>
      <c r="L622" s="5"/>
      <c r="M622" s="5"/>
      <c r="N622" s="6"/>
      <c r="O622" s="15"/>
      <c r="P622" s="5"/>
      <c r="Q622" s="15"/>
    </row>
    <row r="623" spans="1:17" x14ac:dyDescent="0.25">
      <c r="A623" s="27" t="s">
        <v>1691</v>
      </c>
      <c r="B623" s="26" t="s">
        <v>982</v>
      </c>
      <c r="C623" s="17">
        <f t="shared" ca="1" si="34"/>
        <v>293.73379730317527</v>
      </c>
      <c r="D623" s="34">
        <v>4</v>
      </c>
      <c r="E623" s="35">
        <v>1174.9351892127011</v>
      </c>
      <c r="F623" s="4"/>
      <c r="G623" s="4">
        <f ca="1">+SUMIF('JOURNAL STOCKS'!A$200:$J624,A623,'JOURNAL STOCKS'!I624:I816)</f>
        <v>0</v>
      </c>
      <c r="H623" s="4"/>
      <c r="I623" s="4">
        <f ca="1">+SUMIF('JOURNAL STOCKS'!$A$8:$J$200,A623,'JOURNAL STOCKS'!$J$8:$J$200)</f>
        <v>0</v>
      </c>
      <c r="J623" s="5"/>
      <c r="K623" s="5"/>
      <c r="L623" s="5"/>
      <c r="M623" s="5"/>
      <c r="N623" s="6"/>
      <c r="O623" s="15"/>
      <c r="P623" s="5"/>
      <c r="Q623" s="15"/>
    </row>
    <row r="624" spans="1:17" x14ac:dyDescent="0.25">
      <c r="A624" s="27" t="s">
        <v>1692</v>
      </c>
      <c r="B624" s="26" t="s">
        <v>982</v>
      </c>
      <c r="C624" s="17">
        <f t="shared" ca="1" si="34"/>
        <v>323.1071770334928</v>
      </c>
      <c r="D624" s="34">
        <v>1</v>
      </c>
      <c r="E624" s="35">
        <v>323.1071770334928</v>
      </c>
      <c r="F624" s="4"/>
      <c r="G624" s="4">
        <f ca="1">+SUMIF('JOURNAL STOCKS'!A$200:$J625,A624,'JOURNAL STOCKS'!I625:I817)</f>
        <v>0</v>
      </c>
      <c r="H624" s="4"/>
      <c r="I624" s="4">
        <f ca="1">+SUMIF('JOURNAL STOCKS'!$A$8:$J$200,A624,'JOURNAL STOCKS'!$J$8:$J$200)</f>
        <v>0</v>
      </c>
      <c r="J624" s="5"/>
      <c r="K624" s="5"/>
      <c r="L624" s="5"/>
      <c r="M624" s="5"/>
      <c r="N624" s="6"/>
      <c r="O624" s="15"/>
      <c r="P624" s="5"/>
      <c r="Q624" s="15"/>
    </row>
    <row r="625" spans="1:17" x14ac:dyDescent="0.25">
      <c r="A625" s="27" t="s">
        <v>1693</v>
      </c>
      <c r="B625" s="26" t="s">
        <v>982</v>
      </c>
      <c r="C625" s="17">
        <f t="shared" si="34"/>
        <v>0</v>
      </c>
      <c r="D625" s="34">
        <v>0</v>
      </c>
      <c r="E625" s="35">
        <v>0</v>
      </c>
      <c r="F625" s="4"/>
      <c r="G625" s="4">
        <f ca="1">+SUMIF('JOURNAL STOCKS'!A$200:$J626,A625,'JOURNAL STOCKS'!I626:I818)</f>
        <v>0</v>
      </c>
      <c r="H625" s="4"/>
      <c r="I625" s="4">
        <f ca="1">+SUMIF('JOURNAL STOCKS'!$A$8:$J$200,A625,'JOURNAL STOCKS'!$J$8:$J$200)</f>
        <v>0</v>
      </c>
      <c r="J625" s="5"/>
      <c r="K625" s="5"/>
      <c r="L625" s="5"/>
      <c r="M625" s="5"/>
      <c r="N625" s="6"/>
      <c r="O625" s="15"/>
      <c r="P625" s="5"/>
      <c r="Q625" s="15"/>
    </row>
    <row r="626" spans="1:17" x14ac:dyDescent="0.25">
      <c r="A626" s="27" t="s">
        <v>1694</v>
      </c>
      <c r="B626" s="26" t="s">
        <v>982</v>
      </c>
      <c r="C626" s="17">
        <f t="shared" ca="1" si="34"/>
        <v>1790</v>
      </c>
      <c r="D626" s="34">
        <v>1</v>
      </c>
      <c r="E626" s="35">
        <v>1790</v>
      </c>
      <c r="F626" s="4"/>
      <c r="G626" s="4">
        <f ca="1">+SUMIF('JOURNAL STOCKS'!A$200:$J627,A626,'JOURNAL STOCKS'!I627:I819)</f>
        <v>0</v>
      </c>
      <c r="H626" s="4"/>
      <c r="I626" s="4">
        <f ca="1">+SUMIF('JOURNAL STOCKS'!$A$8:$J$200,A626,'JOURNAL STOCKS'!$J$8:$J$200)</f>
        <v>0</v>
      </c>
      <c r="J626" s="5"/>
      <c r="K626" s="5"/>
      <c r="L626" s="5"/>
      <c r="M626" s="5"/>
      <c r="N626" s="6"/>
      <c r="O626" s="15"/>
      <c r="P626" s="5"/>
      <c r="Q626" s="15"/>
    </row>
    <row r="627" spans="1:17" x14ac:dyDescent="0.25">
      <c r="A627" s="27" t="s">
        <v>1695</v>
      </c>
      <c r="B627" s="26" t="s">
        <v>982</v>
      </c>
      <c r="C627" s="17">
        <f t="shared" ca="1" si="34"/>
        <v>6180.56</v>
      </c>
      <c r="D627" s="34">
        <v>1</v>
      </c>
      <c r="E627" s="35">
        <v>6180.56</v>
      </c>
      <c r="F627" s="4"/>
      <c r="G627" s="4">
        <f ca="1">+SUMIF('JOURNAL STOCKS'!A$200:$J628,A627,'JOURNAL STOCKS'!I628:I820)</f>
        <v>0</v>
      </c>
      <c r="H627" s="4"/>
      <c r="I627" s="4">
        <f ca="1">+SUMIF('JOURNAL STOCKS'!$A$8:$J$200,A627,'JOURNAL STOCKS'!$J$8:$J$200)</f>
        <v>0</v>
      </c>
      <c r="J627" s="5"/>
      <c r="K627" s="5"/>
      <c r="L627" s="5"/>
      <c r="M627" s="5"/>
      <c r="N627" s="6"/>
      <c r="O627" s="15"/>
      <c r="P627" s="5"/>
      <c r="Q627" s="15"/>
    </row>
    <row r="628" spans="1:17" x14ac:dyDescent="0.25">
      <c r="A628" s="27" t="s">
        <v>1696</v>
      </c>
      <c r="B628" s="26" t="s">
        <v>982</v>
      </c>
      <c r="C628" s="17">
        <f t="shared" ca="1" si="34"/>
        <v>1416</v>
      </c>
      <c r="D628" s="34">
        <v>1</v>
      </c>
      <c r="E628" s="35">
        <v>1416</v>
      </c>
      <c r="F628" s="4"/>
      <c r="G628" s="4">
        <f ca="1">+SUMIF('JOURNAL STOCKS'!A$200:$J629,A628,'JOURNAL STOCKS'!I629:I821)</f>
        <v>0</v>
      </c>
      <c r="H628" s="4"/>
      <c r="I628" s="4">
        <f ca="1">+SUMIF('JOURNAL STOCKS'!$A$8:$J$200,A628,'JOURNAL STOCKS'!$J$8:$J$200)</f>
        <v>0</v>
      </c>
      <c r="J628" s="5"/>
      <c r="K628" s="5"/>
      <c r="L628" s="5"/>
      <c r="M628" s="5"/>
      <c r="N628" s="6"/>
      <c r="O628" s="15"/>
      <c r="P628" s="5"/>
      <c r="Q628" s="15"/>
    </row>
    <row r="629" spans="1:17" x14ac:dyDescent="0.25">
      <c r="A629" s="27" t="s">
        <v>1697</v>
      </c>
      <c r="B629" s="26" t="s">
        <v>982</v>
      </c>
      <c r="C629" s="17">
        <f t="shared" ca="1" si="34"/>
        <v>2708.33</v>
      </c>
      <c r="D629" s="34">
        <v>2</v>
      </c>
      <c r="E629" s="35">
        <v>5416.66</v>
      </c>
      <c r="F629" s="4"/>
      <c r="G629" s="4">
        <f ca="1">+SUMIF('JOURNAL STOCKS'!A$200:$J630,A629,'JOURNAL STOCKS'!I630:I822)</f>
        <v>0</v>
      </c>
      <c r="H629" s="4"/>
      <c r="I629" s="4">
        <f ca="1">+SUMIF('JOURNAL STOCKS'!$A$8:$J$200,A629,'JOURNAL STOCKS'!$J$8:$J$200)</f>
        <v>0</v>
      </c>
      <c r="J629" s="5"/>
      <c r="K629" s="5"/>
      <c r="L629" s="5"/>
      <c r="M629" s="5"/>
      <c r="N629" s="6"/>
      <c r="O629" s="15"/>
      <c r="P629" s="5"/>
      <c r="Q629" s="15"/>
    </row>
    <row r="630" spans="1:17" x14ac:dyDescent="0.25">
      <c r="A630" s="27" t="s">
        <v>1698</v>
      </c>
      <c r="B630" s="26" t="s">
        <v>982</v>
      </c>
      <c r="C630" s="17">
        <f t="shared" ca="1" si="34"/>
        <v>90.28</v>
      </c>
      <c r="D630" s="34">
        <v>4</v>
      </c>
      <c r="E630" s="35">
        <v>361.12</v>
      </c>
      <c r="F630" s="4"/>
      <c r="G630" s="4">
        <f ca="1">+SUMIF('JOURNAL STOCKS'!A$200:$J631,A630,'JOURNAL STOCKS'!I631:I823)</f>
        <v>0</v>
      </c>
      <c r="H630" s="4"/>
      <c r="I630" s="4">
        <f ca="1">+SUMIF('JOURNAL STOCKS'!$A$8:$J$200,A630,'JOURNAL STOCKS'!$J$8:$J$200)</f>
        <v>0</v>
      </c>
      <c r="J630" s="5"/>
      <c r="K630" s="5"/>
      <c r="L630" s="5"/>
      <c r="M630" s="5"/>
      <c r="N630" s="6"/>
      <c r="O630" s="15"/>
      <c r="P630" s="5"/>
      <c r="Q630" s="15"/>
    </row>
    <row r="631" spans="1:17" x14ac:dyDescent="0.25">
      <c r="A631" s="27" t="s">
        <v>1699</v>
      </c>
      <c r="B631" s="26" t="s">
        <v>982</v>
      </c>
      <c r="C631" s="17">
        <f t="shared" ca="1" si="34"/>
        <v>60</v>
      </c>
      <c r="D631" s="34">
        <v>2</v>
      </c>
      <c r="E631" s="35">
        <v>120</v>
      </c>
      <c r="F631" s="4"/>
      <c r="G631" s="4">
        <f ca="1">+SUMIF('JOURNAL STOCKS'!A$200:$J632,A631,'JOURNAL STOCKS'!I632:I824)</f>
        <v>0</v>
      </c>
      <c r="H631" s="4"/>
      <c r="I631" s="4">
        <f ca="1">+SUMIF('JOURNAL STOCKS'!$A$8:$J$200,A631,'JOURNAL STOCKS'!$J$8:$J$200)</f>
        <v>0</v>
      </c>
      <c r="J631" s="5"/>
      <c r="K631" s="5"/>
      <c r="L631" s="5"/>
      <c r="M631" s="5"/>
      <c r="N631" s="6"/>
      <c r="O631" s="15"/>
      <c r="P631" s="5"/>
      <c r="Q631" s="15"/>
    </row>
    <row r="632" spans="1:17" x14ac:dyDescent="0.25">
      <c r="A632" s="27" t="s">
        <v>1700</v>
      </c>
      <c r="B632" s="26" t="s">
        <v>982</v>
      </c>
      <c r="C632" s="17">
        <f t="shared" si="34"/>
        <v>0</v>
      </c>
      <c r="D632" s="34">
        <v>0</v>
      </c>
      <c r="E632" s="35">
        <v>0</v>
      </c>
      <c r="F632" s="4"/>
      <c r="G632" s="4">
        <f ca="1">+SUMIF('JOURNAL STOCKS'!A$200:$J633,A632,'JOURNAL STOCKS'!I633:I825)</f>
        <v>0</v>
      </c>
      <c r="H632" s="4"/>
      <c r="I632" s="4">
        <f ca="1">+SUMIF('JOURNAL STOCKS'!$A$8:$J$200,A632,'JOURNAL STOCKS'!$J$8:$J$200)</f>
        <v>0</v>
      </c>
      <c r="J632" s="5"/>
      <c r="K632" s="5"/>
      <c r="L632" s="5"/>
      <c r="M632" s="5"/>
      <c r="N632" s="6"/>
      <c r="O632" s="15"/>
      <c r="P632" s="5"/>
      <c r="Q632" s="15"/>
    </row>
    <row r="633" spans="1:17" x14ac:dyDescent="0.25">
      <c r="A633" s="27" t="s">
        <v>1701</v>
      </c>
      <c r="B633" s="26" t="s">
        <v>902</v>
      </c>
      <c r="C633" s="17">
        <f t="shared" ca="1" si="34"/>
        <v>18</v>
      </c>
      <c r="D633" s="34">
        <v>200</v>
      </c>
      <c r="E633" s="35">
        <v>3600</v>
      </c>
      <c r="F633" s="4"/>
      <c r="G633" s="4">
        <f ca="1">+SUMIF('JOURNAL STOCKS'!A$200:$J634,A633,'JOURNAL STOCKS'!I634:I826)</f>
        <v>0</v>
      </c>
      <c r="H633" s="4"/>
      <c r="I633" s="4">
        <f ca="1">+SUMIF('JOURNAL STOCKS'!$A$8:$J$200,A633,'JOURNAL STOCKS'!$J$8:$J$200)</f>
        <v>0</v>
      </c>
      <c r="J633" s="5"/>
      <c r="K633" s="5"/>
      <c r="L633" s="5"/>
      <c r="M633" s="5"/>
      <c r="N633" s="6"/>
      <c r="O633" s="15"/>
      <c r="P633" s="5"/>
      <c r="Q633" s="15"/>
    </row>
    <row r="634" spans="1:17" x14ac:dyDescent="0.25">
      <c r="A634" s="27" t="s">
        <v>1702</v>
      </c>
      <c r="B634" s="26" t="s">
        <v>902</v>
      </c>
      <c r="C634" s="17">
        <f t="shared" si="34"/>
        <v>0</v>
      </c>
      <c r="D634" s="34">
        <v>0</v>
      </c>
      <c r="E634" s="35">
        <v>0</v>
      </c>
      <c r="F634" s="4"/>
      <c r="G634" s="4">
        <f ca="1">+SUMIF('JOURNAL STOCKS'!A$200:$J635,A634,'JOURNAL STOCKS'!I635:I827)</f>
        <v>0</v>
      </c>
      <c r="H634" s="4"/>
      <c r="I634" s="4">
        <f ca="1">+SUMIF('JOURNAL STOCKS'!$A$8:$J$200,A634,'JOURNAL STOCKS'!$J$8:$J$200)</f>
        <v>0</v>
      </c>
      <c r="J634" s="5"/>
      <c r="K634" s="5"/>
      <c r="L634" s="5"/>
      <c r="M634" s="5"/>
      <c r="N634" s="6"/>
      <c r="O634" s="15"/>
      <c r="P634" s="5"/>
      <c r="Q634" s="15"/>
    </row>
    <row r="635" spans="1:17" x14ac:dyDescent="0.25">
      <c r="A635" s="27" t="s">
        <v>1703</v>
      </c>
      <c r="B635" s="26" t="s">
        <v>902</v>
      </c>
      <c r="C635" s="17">
        <f t="shared" ca="1" si="34"/>
        <v>120</v>
      </c>
      <c r="D635" s="34">
        <v>1</v>
      </c>
      <c r="E635" s="35">
        <v>120</v>
      </c>
      <c r="F635" s="4"/>
      <c r="G635" s="4">
        <f ca="1">+SUMIF('JOURNAL STOCKS'!A$200:$J636,A635,'JOURNAL STOCKS'!I636:I828)</f>
        <v>0</v>
      </c>
      <c r="H635" s="4"/>
      <c r="I635" s="4">
        <f ca="1">+SUMIF('JOURNAL STOCKS'!$A$8:$J$200,A635,'JOURNAL STOCKS'!$J$8:$J$200)</f>
        <v>0</v>
      </c>
      <c r="J635" s="5"/>
      <c r="K635" s="5"/>
      <c r="L635" s="5"/>
      <c r="M635" s="5"/>
      <c r="N635" s="6"/>
      <c r="O635" s="15"/>
      <c r="P635" s="5"/>
      <c r="Q635" s="15"/>
    </row>
    <row r="636" spans="1:17" x14ac:dyDescent="0.25">
      <c r="A636" s="27" t="s">
        <v>1704</v>
      </c>
      <c r="B636" s="26" t="s">
        <v>902</v>
      </c>
      <c r="C636" s="17">
        <f t="shared" ca="1" si="34"/>
        <v>150</v>
      </c>
      <c r="D636" s="34">
        <v>2</v>
      </c>
      <c r="E636" s="35">
        <v>300</v>
      </c>
      <c r="F636" s="4"/>
      <c r="G636" s="4">
        <f ca="1">+SUMIF('JOURNAL STOCKS'!A$200:$J637,A636,'JOURNAL STOCKS'!I637:I829)</f>
        <v>0</v>
      </c>
      <c r="H636" s="4"/>
      <c r="I636" s="4">
        <f ca="1">+SUMIF('JOURNAL STOCKS'!$A$8:$J$200,A636,'JOURNAL STOCKS'!$J$8:$J$200)</f>
        <v>0</v>
      </c>
      <c r="J636" s="5"/>
      <c r="K636" s="5"/>
      <c r="L636" s="5"/>
      <c r="M636" s="5"/>
      <c r="N636" s="6"/>
      <c r="O636" s="15"/>
      <c r="P636" s="5"/>
      <c r="Q636" s="15"/>
    </row>
    <row r="637" spans="1:17" x14ac:dyDescent="0.25">
      <c r="A637" s="27" t="s">
        <v>1705</v>
      </c>
      <c r="B637" s="26" t="s">
        <v>902</v>
      </c>
      <c r="C637" s="17">
        <f t="shared" ca="1" si="34"/>
        <v>75</v>
      </c>
      <c r="D637" s="34">
        <v>2</v>
      </c>
      <c r="E637" s="35">
        <v>150</v>
      </c>
      <c r="F637" s="4"/>
      <c r="G637" s="4">
        <f ca="1">+SUMIF('JOURNAL STOCKS'!A$200:$J638,A637,'JOURNAL STOCKS'!I638:I830)</f>
        <v>0</v>
      </c>
      <c r="H637" s="4"/>
      <c r="I637" s="4">
        <f ca="1">+SUMIF('JOURNAL STOCKS'!$A$8:$J$200,A637,'JOURNAL STOCKS'!$J$8:$J$200)</f>
        <v>0</v>
      </c>
      <c r="J637" s="5"/>
      <c r="K637" s="5"/>
      <c r="L637" s="5"/>
      <c r="M637" s="5"/>
      <c r="N637" s="6"/>
      <c r="O637" s="15"/>
      <c r="P637" s="5"/>
      <c r="Q637" s="15"/>
    </row>
    <row r="638" spans="1:17" x14ac:dyDescent="0.25">
      <c r="A638" s="27" t="s">
        <v>1706</v>
      </c>
      <c r="B638" s="26" t="s">
        <v>902</v>
      </c>
      <c r="C638" s="17">
        <f t="shared" ca="1" si="34"/>
        <v>15</v>
      </c>
      <c r="D638" s="34">
        <v>5</v>
      </c>
      <c r="E638" s="35">
        <v>75</v>
      </c>
      <c r="F638" s="4"/>
      <c r="G638" s="4">
        <f ca="1">+SUMIF('JOURNAL STOCKS'!A$200:$J639,A638,'JOURNAL STOCKS'!I639:I831)</f>
        <v>0</v>
      </c>
      <c r="H638" s="4"/>
      <c r="I638" s="4">
        <f ca="1">+SUMIF('JOURNAL STOCKS'!$A$8:$J$200,A638,'JOURNAL STOCKS'!$J$8:$J$200)</f>
        <v>0</v>
      </c>
      <c r="J638" s="5"/>
      <c r="K638" s="5"/>
      <c r="L638" s="5"/>
      <c r="M638" s="5"/>
      <c r="N638" s="6"/>
      <c r="O638" s="15"/>
      <c r="P638" s="5"/>
      <c r="Q638" s="15"/>
    </row>
    <row r="639" spans="1:17" x14ac:dyDescent="0.25">
      <c r="A639" s="27" t="s">
        <v>1707</v>
      </c>
      <c r="B639" s="26" t="s">
        <v>902</v>
      </c>
      <c r="C639" s="17">
        <f t="shared" ca="1" si="34"/>
        <v>20</v>
      </c>
      <c r="D639" s="34">
        <v>7</v>
      </c>
      <c r="E639" s="35">
        <v>140</v>
      </c>
      <c r="F639" s="4"/>
      <c r="G639" s="4">
        <f ca="1">+SUMIF('JOURNAL STOCKS'!A$200:$J640,A639,'JOURNAL STOCKS'!I640:I832)</f>
        <v>0</v>
      </c>
      <c r="H639" s="4"/>
      <c r="I639" s="4">
        <f ca="1">+SUMIF('JOURNAL STOCKS'!$A$8:$J$200,A639,'JOURNAL STOCKS'!$J$8:$J$200)</f>
        <v>0</v>
      </c>
      <c r="J639" s="5"/>
      <c r="K639" s="5"/>
      <c r="L639" s="5"/>
      <c r="M639" s="5"/>
      <c r="N639" s="6"/>
      <c r="O639" s="15"/>
      <c r="P639" s="5"/>
      <c r="Q639" s="15"/>
    </row>
    <row r="640" spans="1:17" x14ac:dyDescent="0.25">
      <c r="A640" s="27" t="s">
        <v>1708</v>
      </c>
      <c r="B640" s="26" t="s">
        <v>902</v>
      </c>
      <c r="C640" s="17">
        <f t="shared" ca="1" si="34"/>
        <v>15</v>
      </c>
      <c r="D640" s="34">
        <v>4</v>
      </c>
      <c r="E640" s="35">
        <v>60</v>
      </c>
      <c r="F640" s="4"/>
      <c r="G640" s="4">
        <f ca="1">+SUMIF('JOURNAL STOCKS'!A$200:$J641,A640,'JOURNAL STOCKS'!I641:I833)</f>
        <v>0</v>
      </c>
      <c r="H640" s="4"/>
      <c r="I640" s="4">
        <f ca="1">+SUMIF('JOURNAL STOCKS'!$A$8:$J$200,A640,'JOURNAL STOCKS'!$J$8:$J$200)</f>
        <v>0</v>
      </c>
      <c r="J640" s="5"/>
      <c r="K640" s="5"/>
      <c r="L640" s="5"/>
      <c r="M640" s="5"/>
      <c r="N640" s="6"/>
      <c r="O640" s="15"/>
      <c r="P640" s="5"/>
      <c r="Q640" s="15"/>
    </row>
    <row r="641" spans="1:17" x14ac:dyDescent="0.25">
      <c r="A641" s="27" t="s">
        <v>1709</v>
      </c>
      <c r="B641" s="26" t="s">
        <v>902</v>
      </c>
      <c r="C641" s="17">
        <f t="shared" ca="1" si="34"/>
        <v>35</v>
      </c>
      <c r="D641" s="34">
        <v>10</v>
      </c>
      <c r="E641" s="35">
        <v>350</v>
      </c>
      <c r="F641" s="4"/>
      <c r="G641" s="4">
        <f ca="1">+SUMIF('JOURNAL STOCKS'!A$200:$J642,A641,'JOURNAL STOCKS'!I642:I834)</f>
        <v>0</v>
      </c>
      <c r="H641" s="4"/>
      <c r="I641" s="4">
        <f ca="1">+SUMIF('JOURNAL STOCKS'!$A$8:$J$200,A641,'JOURNAL STOCKS'!$J$8:$J$200)</f>
        <v>0</v>
      </c>
      <c r="J641" s="5"/>
      <c r="K641" s="5"/>
      <c r="L641" s="5"/>
      <c r="M641" s="5"/>
      <c r="N641" s="6"/>
      <c r="O641" s="15"/>
      <c r="P641" s="5"/>
      <c r="Q641" s="15"/>
    </row>
    <row r="642" spans="1:17" x14ac:dyDescent="0.25">
      <c r="A642" s="27" t="s">
        <v>1710</v>
      </c>
      <c r="B642" s="26" t="s">
        <v>902</v>
      </c>
      <c r="C642" s="17">
        <f t="shared" ca="1" si="34"/>
        <v>30</v>
      </c>
      <c r="D642" s="34">
        <v>5</v>
      </c>
      <c r="E642" s="35">
        <v>150</v>
      </c>
      <c r="F642" s="4"/>
      <c r="G642" s="4">
        <f ca="1">+SUMIF('JOURNAL STOCKS'!A$200:$J643,A642,'JOURNAL STOCKS'!I643:I835)</f>
        <v>0</v>
      </c>
      <c r="H642" s="4"/>
      <c r="I642" s="4">
        <f ca="1">+SUMIF('JOURNAL STOCKS'!$A$8:$J$200,A642,'JOURNAL STOCKS'!$J$8:$J$200)</f>
        <v>0</v>
      </c>
      <c r="J642" s="5"/>
      <c r="K642" s="5"/>
      <c r="L642" s="5"/>
      <c r="M642" s="5"/>
      <c r="N642" s="6"/>
      <c r="O642" s="15"/>
      <c r="P642" s="5"/>
      <c r="Q642" s="15"/>
    </row>
    <row r="643" spans="1:17" x14ac:dyDescent="0.25">
      <c r="A643" s="27" t="s">
        <v>1711</v>
      </c>
      <c r="B643" s="26" t="s">
        <v>902</v>
      </c>
      <c r="C643" s="17">
        <f t="shared" si="34"/>
        <v>0</v>
      </c>
      <c r="D643" s="34">
        <v>0</v>
      </c>
      <c r="E643" s="35">
        <v>0</v>
      </c>
      <c r="F643" s="4"/>
      <c r="G643" s="4">
        <f ca="1">+SUMIF('JOURNAL STOCKS'!A$200:$J644,A643,'JOURNAL STOCKS'!I644:I836)</f>
        <v>0</v>
      </c>
      <c r="H643" s="4"/>
      <c r="I643" s="4">
        <f ca="1">+SUMIF('JOURNAL STOCKS'!$A$8:$J$200,A643,'JOURNAL STOCKS'!$J$8:$J$200)</f>
        <v>0</v>
      </c>
      <c r="J643" s="5"/>
      <c r="K643" s="5"/>
      <c r="L643" s="5"/>
      <c r="M643" s="5"/>
      <c r="N643" s="6"/>
      <c r="O643" s="15"/>
      <c r="P643" s="5"/>
      <c r="Q643" s="15"/>
    </row>
    <row r="644" spans="1:17" x14ac:dyDescent="0.25">
      <c r="A644" s="27" t="s">
        <v>1712</v>
      </c>
      <c r="B644" s="26" t="s">
        <v>902</v>
      </c>
      <c r="C644" s="17">
        <f t="shared" ca="1" si="34"/>
        <v>290</v>
      </c>
      <c r="D644" s="34">
        <v>7</v>
      </c>
      <c r="E644" s="35">
        <v>2030</v>
      </c>
      <c r="F644" s="4"/>
      <c r="G644" s="4">
        <f ca="1">+SUMIF('JOURNAL STOCKS'!A$200:$J645,A644,'JOURNAL STOCKS'!I645:I837)</f>
        <v>0</v>
      </c>
      <c r="H644" s="4"/>
      <c r="I644" s="4">
        <f ca="1">+SUMIF('JOURNAL STOCKS'!$A$8:$J$200,A644,'JOURNAL STOCKS'!$J$8:$J$200)</f>
        <v>0</v>
      </c>
      <c r="J644" s="5"/>
      <c r="K644" s="5"/>
      <c r="L644" s="5"/>
      <c r="M644" s="5"/>
      <c r="N644" s="6"/>
      <c r="O644" s="15"/>
      <c r="P644" s="5"/>
      <c r="Q644" s="15"/>
    </row>
    <row r="645" spans="1:17" x14ac:dyDescent="0.25">
      <c r="A645" s="27" t="s">
        <v>1713</v>
      </c>
      <c r="B645" s="26" t="s">
        <v>902</v>
      </c>
      <c r="C645" s="17">
        <f t="shared" si="34"/>
        <v>0</v>
      </c>
      <c r="D645" s="34">
        <v>0</v>
      </c>
      <c r="E645" s="35">
        <v>0</v>
      </c>
      <c r="F645" s="4"/>
      <c r="G645" s="4">
        <f ca="1">+SUMIF('JOURNAL STOCKS'!A$200:$J646,A645,'JOURNAL STOCKS'!I646:I838)</f>
        <v>0</v>
      </c>
      <c r="H645" s="4"/>
      <c r="I645" s="4">
        <f ca="1">+SUMIF('JOURNAL STOCKS'!$A$8:$J$200,A645,'JOURNAL STOCKS'!$J$8:$J$200)</f>
        <v>0</v>
      </c>
      <c r="J645" s="5"/>
      <c r="K645" s="5"/>
      <c r="L645" s="5"/>
      <c r="M645" s="5"/>
      <c r="N645" s="6"/>
      <c r="O645" s="15"/>
      <c r="P645" s="5"/>
      <c r="Q645" s="15"/>
    </row>
    <row r="646" spans="1:17" x14ac:dyDescent="0.25">
      <c r="A646" s="27" t="s">
        <v>1714</v>
      </c>
      <c r="B646" s="26" t="s">
        <v>902</v>
      </c>
      <c r="C646" s="17">
        <f t="shared" ca="1" si="34"/>
        <v>104.5</v>
      </c>
      <c r="D646" s="34">
        <v>9</v>
      </c>
      <c r="E646" s="35">
        <v>940.5</v>
      </c>
      <c r="F646" s="4"/>
      <c r="G646" s="4">
        <f ca="1">+SUMIF('JOURNAL STOCKS'!A$200:$J647,A646,'JOURNAL STOCKS'!I647:I839)</f>
        <v>0</v>
      </c>
      <c r="H646" s="4"/>
      <c r="I646" s="4">
        <f ca="1">+SUMIF('JOURNAL STOCKS'!$A$8:$J$200,A646,'JOURNAL STOCKS'!$J$8:$J$200)</f>
        <v>0</v>
      </c>
      <c r="J646" s="5"/>
      <c r="K646" s="5"/>
      <c r="L646" s="5"/>
      <c r="M646" s="5"/>
      <c r="N646" s="6"/>
      <c r="O646" s="15"/>
      <c r="P646" s="5"/>
      <c r="Q646" s="15"/>
    </row>
    <row r="647" spans="1:17" x14ac:dyDescent="0.25">
      <c r="A647" s="27" t="s">
        <v>1715</v>
      </c>
      <c r="B647" s="26" t="s">
        <v>902</v>
      </c>
      <c r="C647" s="17">
        <f t="shared" ca="1" si="34"/>
        <v>72</v>
      </c>
      <c r="D647" s="34">
        <v>6</v>
      </c>
      <c r="E647" s="35">
        <v>432</v>
      </c>
      <c r="F647" s="4"/>
      <c r="G647" s="4">
        <f ca="1">+SUMIF('JOURNAL STOCKS'!A$200:$J648,A647,'JOURNAL STOCKS'!I648:I840)</f>
        <v>0</v>
      </c>
      <c r="H647" s="4"/>
      <c r="I647" s="4">
        <f ca="1">+SUMIF('JOURNAL STOCKS'!$A$8:$J$200,A647,'JOURNAL STOCKS'!$J$8:$J$200)</f>
        <v>0</v>
      </c>
      <c r="J647" s="5"/>
      <c r="K647" s="5"/>
      <c r="L647" s="5"/>
      <c r="M647" s="5"/>
      <c r="N647" s="6"/>
      <c r="O647" s="15"/>
      <c r="P647" s="5"/>
      <c r="Q647" s="15"/>
    </row>
    <row r="648" spans="1:17" x14ac:dyDescent="0.25">
      <c r="A648" s="27" t="s">
        <v>1716</v>
      </c>
      <c r="B648" s="26" t="s">
        <v>902</v>
      </c>
      <c r="C648" s="17">
        <f t="shared" ca="1" si="34"/>
        <v>270</v>
      </c>
      <c r="D648" s="34">
        <v>4</v>
      </c>
      <c r="E648" s="35">
        <v>1080</v>
      </c>
      <c r="F648" s="4"/>
      <c r="G648" s="4">
        <f ca="1">+SUMIF('JOURNAL STOCKS'!A$200:$J649,A648,'JOURNAL STOCKS'!I649:I841)</f>
        <v>0</v>
      </c>
      <c r="H648" s="4"/>
      <c r="I648" s="4">
        <f ca="1">+SUMIF('JOURNAL STOCKS'!$A$8:$J$200,A648,'JOURNAL STOCKS'!$J$8:$J$200)</f>
        <v>0</v>
      </c>
      <c r="J648" s="5"/>
      <c r="K648" s="5"/>
      <c r="L648" s="5"/>
      <c r="M648" s="5"/>
      <c r="N648" s="6"/>
      <c r="O648" s="15"/>
      <c r="P648" s="5"/>
      <c r="Q648" s="15"/>
    </row>
    <row r="649" spans="1:17" x14ac:dyDescent="0.25">
      <c r="A649" s="27" t="s">
        <v>1717</v>
      </c>
      <c r="B649" s="26" t="s">
        <v>902</v>
      </c>
      <c r="C649" s="17">
        <f t="shared" si="34"/>
        <v>0</v>
      </c>
      <c r="D649" s="34">
        <v>0</v>
      </c>
      <c r="E649" s="35">
        <v>0</v>
      </c>
      <c r="F649" s="4"/>
      <c r="G649" s="4">
        <f ca="1">+SUMIF('JOURNAL STOCKS'!A$200:$J650,A649,'JOURNAL STOCKS'!I650:I842)</f>
        <v>0</v>
      </c>
      <c r="H649" s="4"/>
      <c r="I649" s="4">
        <f ca="1">+SUMIF('JOURNAL STOCKS'!$A$8:$J$200,A649,'JOURNAL STOCKS'!$J$8:$J$200)</f>
        <v>0</v>
      </c>
      <c r="J649" s="5"/>
      <c r="K649" s="5"/>
      <c r="L649" s="5"/>
      <c r="M649" s="5"/>
      <c r="N649" s="6"/>
      <c r="O649" s="15"/>
      <c r="P649" s="5"/>
      <c r="Q649" s="15"/>
    </row>
    <row r="650" spans="1:17" x14ac:dyDescent="0.25">
      <c r="A650" s="27" t="s">
        <v>1718</v>
      </c>
      <c r="B650" s="26" t="s">
        <v>902</v>
      </c>
      <c r="C650" s="17">
        <f t="shared" ref="C650:C713" ca="1" si="35">IF((D650+F650)&lt;=0,0,(E650+G650)/(D650+F650))</f>
        <v>28</v>
      </c>
      <c r="D650" s="34">
        <v>3</v>
      </c>
      <c r="E650" s="35">
        <v>84</v>
      </c>
      <c r="F650" s="4"/>
      <c r="G650" s="4">
        <f ca="1">+SUMIF('JOURNAL STOCKS'!A$200:$J651,A650,'JOURNAL STOCKS'!I651:I843)</f>
        <v>0</v>
      </c>
      <c r="H650" s="4"/>
      <c r="I650" s="4">
        <f ca="1">+SUMIF('JOURNAL STOCKS'!$A$8:$J$200,A650,'JOURNAL STOCKS'!$J$8:$J$200)</f>
        <v>0</v>
      </c>
      <c r="J650" s="5"/>
      <c r="K650" s="5"/>
      <c r="L650" s="5"/>
      <c r="M650" s="5"/>
      <c r="N650" s="6"/>
      <c r="O650" s="15"/>
      <c r="P650" s="5"/>
      <c r="Q650" s="15"/>
    </row>
    <row r="651" spans="1:17" x14ac:dyDescent="0.25">
      <c r="A651" s="27" t="s">
        <v>1719</v>
      </c>
      <c r="B651" s="26" t="s">
        <v>902</v>
      </c>
      <c r="C651" s="17">
        <f t="shared" ca="1" si="35"/>
        <v>28</v>
      </c>
      <c r="D651" s="34">
        <v>3</v>
      </c>
      <c r="E651" s="35">
        <v>84</v>
      </c>
      <c r="F651" s="4"/>
      <c r="G651" s="4">
        <f ca="1">+SUMIF('JOURNAL STOCKS'!A$200:$J652,A651,'JOURNAL STOCKS'!I652:I844)</f>
        <v>0</v>
      </c>
      <c r="H651" s="4"/>
      <c r="I651" s="4">
        <f ca="1">+SUMIF('JOURNAL STOCKS'!$A$8:$J$200,A651,'JOURNAL STOCKS'!$J$8:$J$200)</f>
        <v>0</v>
      </c>
      <c r="J651" s="5"/>
      <c r="K651" s="5"/>
      <c r="L651" s="5"/>
      <c r="M651" s="5"/>
      <c r="N651" s="6"/>
      <c r="O651" s="15"/>
      <c r="P651" s="5"/>
      <c r="Q651" s="15"/>
    </row>
    <row r="652" spans="1:17" x14ac:dyDescent="0.25">
      <c r="A652" s="27" t="s">
        <v>1720</v>
      </c>
      <c r="B652" s="26" t="s">
        <v>902</v>
      </c>
      <c r="C652" s="17">
        <f t="shared" si="35"/>
        <v>0</v>
      </c>
      <c r="D652" s="34">
        <v>0</v>
      </c>
      <c r="E652" s="35">
        <v>0</v>
      </c>
      <c r="F652" s="4"/>
      <c r="G652" s="4">
        <f ca="1">+SUMIF('JOURNAL STOCKS'!A$200:$J653,A652,'JOURNAL STOCKS'!I653:I845)</f>
        <v>0</v>
      </c>
      <c r="H652" s="4"/>
      <c r="I652" s="4">
        <f ca="1">+SUMIF('JOURNAL STOCKS'!$A$8:$J$200,A652,'JOURNAL STOCKS'!$J$8:$J$200)</f>
        <v>0</v>
      </c>
      <c r="J652" s="5"/>
      <c r="K652" s="5"/>
      <c r="L652" s="5"/>
      <c r="M652" s="5"/>
      <c r="N652" s="6"/>
      <c r="O652" s="15"/>
      <c r="P652" s="5"/>
      <c r="Q652" s="15"/>
    </row>
    <row r="653" spans="1:17" x14ac:dyDescent="0.25">
      <c r="A653" s="27" t="s">
        <v>1721</v>
      </c>
      <c r="B653" s="26" t="s">
        <v>902</v>
      </c>
      <c r="C653" s="17">
        <f t="shared" ca="1" si="35"/>
        <v>495</v>
      </c>
      <c r="D653" s="34">
        <v>2</v>
      </c>
      <c r="E653" s="35">
        <v>990</v>
      </c>
      <c r="F653" s="4"/>
      <c r="G653" s="4">
        <f ca="1">+SUMIF('JOURNAL STOCKS'!A$200:$J654,A653,'JOURNAL STOCKS'!I654:I846)</f>
        <v>0</v>
      </c>
      <c r="H653" s="4"/>
      <c r="I653" s="4">
        <f ca="1">+SUMIF('JOURNAL STOCKS'!$A$8:$J$200,A653,'JOURNAL STOCKS'!$J$8:$J$200)</f>
        <v>0</v>
      </c>
      <c r="J653" s="5"/>
      <c r="K653" s="5"/>
      <c r="L653" s="5"/>
      <c r="M653" s="5"/>
      <c r="N653" s="6"/>
      <c r="O653" s="15"/>
      <c r="P653" s="5"/>
      <c r="Q653" s="15"/>
    </row>
    <row r="654" spans="1:17" x14ac:dyDescent="0.25">
      <c r="A654" s="27" t="s">
        <v>1722</v>
      </c>
      <c r="B654" s="26" t="s">
        <v>902</v>
      </c>
      <c r="C654" s="17">
        <f t="shared" ca="1" si="35"/>
        <v>15</v>
      </c>
      <c r="D654" s="34">
        <v>5</v>
      </c>
      <c r="E654" s="35">
        <v>75</v>
      </c>
      <c r="F654" s="4"/>
      <c r="G654" s="4">
        <f ca="1">+SUMIF('JOURNAL STOCKS'!A$200:$J655,A654,'JOURNAL STOCKS'!I655:I847)</f>
        <v>0</v>
      </c>
      <c r="H654" s="4"/>
      <c r="I654" s="4">
        <f ca="1">+SUMIF('JOURNAL STOCKS'!$A$8:$J$200,A654,'JOURNAL STOCKS'!$J$8:$J$200)</f>
        <v>0</v>
      </c>
      <c r="J654" s="5"/>
      <c r="K654" s="5"/>
      <c r="L654" s="5"/>
      <c r="M654" s="5"/>
      <c r="N654" s="6"/>
      <c r="O654" s="15"/>
      <c r="P654" s="5"/>
      <c r="Q654" s="15"/>
    </row>
    <row r="655" spans="1:17" x14ac:dyDescent="0.25">
      <c r="A655" s="27" t="s">
        <v>1723</v>
      </c>
      <c r="B655" s="26" t="s">
        <v>902</v>
      </c>
      <c r="C655" s="17">
        <f t="shared" ca="1" si="35"/>
        <v>50</v>
      </c>
      <c r="D655" s="34">
        <v>5</v>
      </c>
      <c r="E655" s="35">
        <v>250</v>
      </c>
      <c r="F655" s="4"/>
      <c r="G655" s="4">
        <f ca="1">+SUMIF('JOURNAL STOCKS'!A$200:$J656,A655,'JOURNAL STOCKS'!I656:I848)</f>
        <v>0</v>
      </c>
      <c r="H655" s="4"/>
      <c r="I655" s="4">
        <f ca="1">+SUMIF('JOURNAL STOCKS'!$A$8:$J$200,A655,'JOURNAL STOCKS'!$J$8:$J$200)</f>
        <v>0</v>
      </c>
      <c r="J655" s="5"/>
      <c r="K655" s="5"/>
      <c r="L655" s="5"/>
      <c r="M655" s="5"/>
      <c r="N655" s="6"/>
      <c r="O655" s="15"/>
      <c r="P655" s="5"/>
      <c r="Q655" s="15"/>
    </row>
    <row r="656" spans="1:17" x14ac:dyDescent="0.25">
      <c r="A656" s="27" t="s">
        <v>1724</v>
      </c>
      <c r="B656" s="26" t="s">
        <v>902</v>
      </c>
      <c r="C656" s="17">
        <f t="shared" si="35"/>
        <v>0</v>
      </c>
      <c r="D656" s="34">
        <v>0</v>
      </c>
      <c r="E656" s="35">
        <v>0</v>
      </c>
      <c r="F656" s="4"/>
      <c r="G656" s="4">
        <f ca="1">+SUMIF('JOURNAL STOCKS'!A$200:$J657,A656,'JOURNAL STOCKS'!I657:I849)</f>
        <v>0</v>
      </c>
      <c r="H656" s="4"/>
      <c r="I656" s="4">
        <f ca="1">+SUMIF('JOURNAL STOCKS'!$A$8:$J$200,A656,'JOURNAL STOCKS'!$J$8:$J$200)</f>
        <v>0</v>
      </c>
      <c r="J656" s="5"/>
      <c r="K656" s="5"/>
      <c r="L656" s="5"/>
      <c r="M656" s="5"/>
      <c r="N656" s="6"/>
      <c r="O656" s="15"/>
      <c r="P656" s="5"/>
      <c r="Q656" s="15"/>
    </row>
    <row r="657" spans="1:17" x14ac:dyDescent="0.25">
      <c r="A657" s="27" t="s">
        <v>1725</v>
      </c>
      <c r="B657" s="26" t="s">
        <v>902</v>
      </c>
      <c r="C657" s="17">
        <f t="shared" si="35"/>
        <v>0</v>
      </c>
      <c r="D657" s="34">
        <v>0</v>
      </c>
      <c r="E657" s="35">
        <v>0</v>
      </c>
      <c r="F657" s="4"/>
      <c r="G657" s="4">
        <f ca="1">+SUMIF('JOURNAL STOCKS'!A$200:$J658,A657,'JOURNAL STOCKS'!I658:I850)</f>
        <v>0</v>
      </c>
      <c r="H657" s="4"/>
      <c r="I657" s="4">
        <f ca="1">+SUMIF('JOURNAL STOCKS'!$A$8:$J$200,A657,'JOURNAL STOCKS'!$J$8:$J$200)</f>
        <v>0</v>
      </c>
      <c r="J657" s="5"/>
      <c r="K657" s="5"/>
      <c r="L657" s="5"/>
      <c r="M657" s="5"/>
      <c r="N657" s="6"/>
      <c r="O657" s="15"/>
      <c r="P657" s="5"/>
      <c r="Q657" s="15"/>
    </row>
    <row r="658" spans="1:17" x14ac:dyDescent="0.25">
      <c r="A658" s="27" t="s">
        <v>1726</v>
      </c>
      <c r="B658" s="26" t="s">
        <v>902</v>
      </c>
      <c r="C658" s="17">
        <f t="shared" ca="1" si="35"/>
        <v>2.5</v>
      </c>
      <c r="D658" s="34">
        <v>40</v>
      </c>
      <c r="E658" s="35">
        <v>100</v>
      </c>
      <c r="F658" s="4"/>
      <c r="G658" s="4">
        <f ca="1">+SUMIF('JOURNAL STOCKS'!A$200:$J659,A658,'JOURNAL STOCKS'!I659:I851)</f>
        <v>0</v>
      </c>
      <c r="H658" s="4"/>
      <c r="I658" s="4">
        <f ca="1">+SUMIF('JOURNAL STOCKS'!$A$8:$J$200,A658,'JOURNAL STOCKS'!$J$8:$J$200)</f>
        <v>0</v>
      </c>
      <c r="J658" s="5"/>
      <c r="K658" s="5"/>
      <c r="L658" s="5"/>
      <c r="M658" s="5"/>
      <c r="N658" s="6"/>
      <c r="O658" s="15"/>
      <c r="P658" s="5"/>
      <c r="Q658" s="15"/>
    </row>
    <row r="659" spans="1:17" x14ac:dyDescent="0.25">
      <c r="A659" s="27" t="s">
        <v>1727</v>
      </c>
      <c r="B659" s="26" t="s">
        <v>902</v>
      </c>
      <c r="C659" s="17">
        <f t="shared" ca="1" si="35"/>
        <v>12.5</v>
      </c>
      <c r="D659" s="34">
        <v>10</v>
      </c>
      <c r="E659" s="35">
        <v>125</v>
      </c>
      <c r="F659" s="4"/>
      <c r="G659" s="4">
        <f ca="1">+SUMIF('JOURNAL STOCKS'!A$200:$J660,A659,'JOURNAL STOCKS'!I660:I852)</f>
        <v>0</v>
      </c>
      <c r="H659" s="4"/>
      <c r="I659" s="4">
        <f ca="1">+SUMIF('JOURNAL STOCKS'!$A$8:$J$200,A659,'JOURNAL STOCKS'!$J$8:$J$200)</f>
        <v>0</v>
      </c>
      <c r="J659" s="5"/>
      <c r="K659" s="5"/>
      <c r="L659" s="5"/>
      <c r="M659" s="5"/>
      <c r="N659" s="6"/>
      <c r="O659" s="15"/>
      <c r="P659" s="5"/>
      <c r="Q659" s="15"/>
    </row>
    <row r="660" spans="1:17" x14ac:dyDescent="0.25">
      <c r="A660" s="27" t="s">
        <v>1728</v>
      </c>
      <c r="B660" s="26" t="s">
        <v>902</v>
      </c>
      <c r="C660" s="17">
        <f t="shared" si="35"/>
        <v>0</v>
      </c>
      <c r="D660" s="34">
        <v>0</v>
      </c>
      <c r="E660" s="35">
        <v>0</v>
      </c>
      <c r="F660" s="4"/>
      <c r="G660" s="4">
        <f ca="1">+SUMIF('JOURNAL STOCKS'!A$200:$J661,A660,'JOURNAL STOCKS'!I661:I853)</f>
        <v>0</v>
      </c>
      <c r="H660" s="4"/>
      <c r="I660" s="4">
        <f ca="1">+SUMIF('JOURNAL STOCKS'!$A$8:$J$200,A660,'JOURNAL STOCKS'!$J$8:$J$200)</f>
        <v>0</v>
      </c>
      <c r="J660" s="5"/>
      <c r="K660" s="5"/>
      <c r="L660" s="5"/>
      <c r="M660" s="5"/>
      <c r="N660" s="6"/>
      <c r="O660" s="15"/>
      <c r="P660" s="5"/>
      <c r="Q660" s="15"/>
    </row>
    <row r="661" spans="1:17" x14ac:dyDescent="0.25">
      <c r="A661" s="27" t="s">
        <v>1729</v>
      </c>
      <c r="B661" s="26" t="s">
        <v>902</v>
      </c>
      <c r="C661" s="17">
        <f t="shared" si="35"/>
        <v>0</v>
      </c>
      <c r="D661" s="34">
        <v>0</v>
      </c>
      <c r="E661" s="35">
        <v>0</v>
      </c>
      <c r="F661" s="4"/>
      <c r="G661" s="4">
        <f ca="1">+SUMIF('JOURNAL STOCKS'!A$200:$J662,A661,'JOURNAL STOCKS'!I662:I854)</f>
        <v>0</v>
      </c>
      <c r="H661" s="4"/>
      <c r="I661" s="4">
        <f ca="1">+SUMIF('JOURNAL STOCKS'!$A$8:$J$200,A661,'JOURNAL STOCKS'!$J$8:$J$200)</f>
        <v>0</v>
      </c>
      <c r="J661" s="5"/>
      <c r="K661" s="5"/>
      <c r="L661" s="5"/>
      <c r="M661" s="5"/>
      <c r="N661" s="6"/>
      <c r="O661" s="15"/>
      <c r="P661" s="5"/>
      <c r="Q661" s="15"/>
    </row>
    <row r="662" spans="1:17" x14ac:dyDescent="0.25">
      <c r="A662" s="27" t="s">
        <v>1730</v>
      </c>
      <c r="B662" s="26" t="s">
        <v>902</v>
      </c>
      <c r="C662" s="17">
        <f t="shared" ca="1" si="35"/>
        <v>80</v>
      </c>
      <c r="D662" s="34">
        <v>2</v>
      </c>
      <c r="E662" s="35">
        <v>160</v>
      </c>
      <c r="F662" s="4"/>
      <c r="G662" s="4">
        <f ca="1">+SUMIF('JOURNAL STOCKS'!A$200:$J663,A662,'JOURNAL STOCKS'!I663:I855)</f>
        <v>0</v>
      </c>
      <c r="H662" s="4"/>
      <c r="I662" s="4">
        <f ca="1">+SUMIF('JOURNAL STOCKS'!$A$8:$J$200,A662,'JOURNAL STOCKS'!$J$8:$J$200)</f>
        <v>0</v>
      </c>
      <c r="J662" s="5"/>
      <c r="K662" s="5"/>
      <c r="L662" s="5"/>
      <c r="M662" s="5"/>
      <c r="N662" s="6"/>
      <c r="O662" s="15"/>
      <c r="P662" s="5"/>
      <c r="Q662" s="15"/>
    </row>
    <row r="663" spans="1:17" x14ac:dyDescent="0.25">
      <c r="A663" s="27" t="s">
        <v>1731</v>
      </c>
      <c r="B663" s="26" t="s">
        <v>902</v>
      </c>
      <c r="C663" s="17">
        <f t="shared" ca="1" si="35"/>
        <v>708.33</v>
      </c>
      <c r="D663" s="34">
        <v>10</v>
      </c>
      <c r="E663" s="35">
        <v>7083.3</v>
      </c>
      <c r="F663" s="4"/>
      <c r="G663" s="4">
        <f ca="1">+SUMIF('JOURNAL STOCKS'!A$200:$J664,A663,'JOURNAL STOCKS'!I664:I856)</f>
        <v>0</v>
      </c>
      <c r="H663" s="4"/>
      <c r="I663" s="4">
        <f ca="1">+SUMIF('JOURNAL STOCKS'!$A$8:$J$200,A663,'JOURNAL STOCKS'!$J$8:$J$200)</f>
        <v>0</v>
      </c>
      <c r="J663" s="5"/>
      <c r="K663" s="5"/>
      <c r="L663" s="5"/>
      <c r="M663" s="5"/>
      <c r="N663" s="6"/>
      <c r="O663" s="15"/>
      <c r="P663" s="5"/>
      <c r="Q663" s="15"/>
    </row>
    <row r="664" spans="1:17" x14ac:dyDescent="0.25">
      <c r="A664" s="27" t="s">
        <v>1732</v>
      </c>
      <c r="B664" s="26" t="s">
        <v>902</v>
      </c>
      <c r="C664" s="17">
        <f t="shared" ca="1" si="35"/>
        <v>130</v>
      </c>
      <c r="D664" s="34">
        <v>2</v>
      </c>
      <c r="E664" s="35">
        <v>260</v>
      </c>
      <c r="F664" s="4"/>
      <c r="G664" s="4">
        <f ca="1">+SUMIF('JOURNAL STOCKS'!A$200:$J665,A664,'JOURNAL STOCKS'!I665:I857)</f>
        <v>0</v>
      </c>
      <c r="H664" s="4"/>
      <c r="I664" s="4">
        <f ca="1">+SUMIF('JOURNAL STOCKS'!$A$8:$J$200,A664,'JOURNAL STOCKS'!$J$8:$J$200)</f>
        <v>0</v>
      </c>
      <c r="J664" s="5"/>
      <c r="K664" s="5"/>
      <c r="L664" s="5"/>
      <c r="M664" s="5"/>
      <c r="N664" s="6"/>
      <c r="O664" s="15"/>
      <c r="P664" s="5"/>
      <c r="Q664" s="15"/>
    </row>
    <row r="665" spans="1:17" x14ac:dyDescent="0.25">
      <c r="A665" s="27" t="s">
        <v>1733</v>
      </c>
      <c r="B665" s="26" t="s">
        <v>902</v>
      </c>
      <c r="C665" s="17">
        <f t="shared" ca="1" si="35"/>
        <v>16</v>
      </c>
      <c r="D665" s="34">
        <v>5</v>
      </c>
      <c r="E665" s="35">
        <v>80</v>
      </c>
      <c r="F665" s="4"/>
      <c r="G665" s="4">
        <f ca="1">+SUMIF('JOURNAL STOCKS'!A$200:$J666,A665,'JOURNAL STOCKS'!I666:I858)</f>
        <v>0</v>
      </c>
      <c r="H665" s="4"/>
      <c r="I665" s="4">
        <f ca="1">+SUMIF('JOURNAL STOCKS'!$A$8:$J$200,A665,'JOURNAL STOCKS'!$J$8:$J$200)</f>
        <v>0</v>
      </c>
      <c r="J665" s="5"/>
      <c r="K665" s="5"/>
      <c r="L665" s="5"/>
      <c r="M665" s="5"/>
      <c r="N665" s="6"/>
      <c r="O665" s="15"/>
      <c r="P665" s="5"/>
      <c r="Q665" s="15"/>
    </row>
    <row r="666" spans="1:17" x14ac:dyDescent="0.25">
      <c r="A666" s="27" t="s">
        <v>1734</v>
      </c>
      <c r="B666" s="26" t="s">
        <v>902</v>
      </c>
      <c r="C666" s="17">
        <f t="shared" ca="1" si="35"/>
        <v>16.149999999999999</v>
      </c>
      <c r="D666" s="34">
        <v>23</v>
      </c>
      <c r="E666" s="35">
        <v>371.45</v>
      </c>
      <c r="F666" s="4"/>
      <c r="G666" s="4">
        <f ca="1">+SUMIF('JOURNAL STOCKS'!A$200:$J667,A666,'JOURNAL STOCKS'!I667:I859)</f>
        <v>0</v>
      </c>
      <c r="H666" s="4"/>
      <c r="I666" s="4">
        <f ca="1">+SUMIF('JOURNAL STOCKS'!$A$8:$J$200,A666,'JOURNAL STOCKS'!$J$8:$J$200)</f>
        <v>0</v>
      </c>
      <c r="J666" s="5"/>
      <c r="K666" s="5"/>
      <c r="L666" s="5"/>
      <c r="M666" s="5"/>
      <c r="N666" s="6"/>
      <c r="O666" s="15"/>
      <c r="P666" s="5"/>
      <c r="Q666" s="15"/>
    </row>
    <row r="667" spans="1:17" x14ac:dyDescent="0.25">
      <c r="A667" s="27" t="s">
        <v>1735</v>
      </c>
      <c r="B667" s="26" t="s">
        <v>902</v>
      </c>
      <c r="C667" s="17">
        <f t="shared" ca="1" si="35"/>
        <v>34.85</v>
      </c>
      <c r="D667" s="34">
        <v>23</v>
      </c>
      <c r="E667" s="35">
        <v>801.55000000000007</v>
      </c>
      <c r="F667" s="4"/>
      <c r="G667" s="4">
        <f ca="1">+SUMIF('JOURNAL STOCKS'!A$200:$J668,A667,'JOURNAL STOCKS'!I668:I860)</f>
        <v>0</v>
      </c>
      <c r="H667" s="4"/>
      <c r="I667" s="4">
        <f ca="1">+SUMIF('JOURNAL STOCKS'!$A$8:$J$200,A667,'JOURNAL STOCKS'!$J$8:$J$200)</f>
        <v>0</v>
      </c>
      <c r="J667" s="5"/>
      <c r="K667" s="5"/>
      <c r="L667" s="5"/>
      <c r="M667" s="5"/>
      <c r="N667" s="6"/>
      <c r="O667" s="15"/>
      <c r="P667" s="5"/>
      <c r="Q667" s="15"/>
    </row>
    <row r="668" spans="1:17" x14ac:dyDescent="0.25">
      <c r="A668" s="27" t="s">
        <v>1736</v>
      </c>
      <c r="B668" s="26" t="s">
        <v>902</v>
      </c>
      <c r="C668" s="17">
        <f t="shared" ca="1" si="35"/>
        <v>16</v>
      </c>
      <c r="D668" s="34">
        <v>7</v>
      </c>
      <c r="E668" s="35">
        <v>112</v>
      </c>
      <c r="F668" s="4"/>
      <c r="G668" s="4">
        <f ca="1">+SUMIF('JOURNAL STOCKS'!A$200:$J669,A668,'JOURNAL STOCKS'!I669:I861)</f>
        <v>0</v>
      </c>
      <c r="H668" s="4"/>
      <c r="I668" s="4">
        <f ca="1">+SUMIF('JOURNAL STOCKS'!$A$8:$J$200,A668,'JOURNAL STOCKS'!$J$8:$J$200)</f>
        <v>0</v>
      </c>
      <c r="J668" s="5"/>
      <c r="K668" s="5"/>
      <c r="L668" s="5"/>
      <c r="M668" s="5"/>
      <c r="N668" s="6"/>
      <c r="O668" s="15"/>
      <c r="P668" s="5"/>
      <c r="Q668" s="15"/>
    </row>
    <row r="669" spans="1:17" x14ac:dyDescent="0.25">
      <c r="A669" s="27" t="s">
        <v>1737</v>
      </c>
      <c r="B669" s="26" t="s">
        <v>902</v>
      </c>
      <c r="C669" s="17">
        <f t="shared" si="35"/>
        <v>0</v>
      </c>
      <c r="D669" s="34">
        <v>0</v>
      </c>
      <c r="E669" s="35">
        <v>0</v>
      </c>
      <c r="F669" s="4"/>
      <c r="G669" s="4">
        <f ca="1">+SUMIF('JOURNAL STOCKS'!A$200:$J670,A669,'JOURNAL STOCKS'!I670:I862)</f>
        <v>0</v>
      </c>
      <c r="H669" s="4"/>
      <c r="I669" s="4">
        <f ca="1">+SUMIF('JOURNAL STOCKS'!$A$8:$J$200,A669,'JOURNAL STOCKS'!$J$8:$J$200)</f>
        <v>0</v>
      </c>
      <c r="J669" s="5"/>
      <c r="K669" s="5"/>
      <c r="L669" s="5"/>
      <c r="M669" s="5"/>
      <c r="N669" s="6"/>
      <c r="O669" s="15"/>
      <c r="P669" s="5"/>
      <c r="Q669" s="15"/>
    </row>
    <row r="670" spans="1:17" x14ac:dyDescent="0.25">
      <c r="A670" s="27" t="s">
        <v>1738</v>
      </c>
      <c r="B670" s="26" t="s">
        <v>902</v>
      </c>
      <c r="C670" s="17">
        <f t="shared" ca="1" si="35"/>
        <v>79.17</v>
      </c>
      <c r="D670" s="34">
        <v>2</v>
      </c>
      <c r="E670" s="35">
        <v>158.34</v>
      </c>
      <c r="F670" s="4"/>
      <c r="G670" s="4">
        <f ca="1">+SUMIF('JOURNAL STOCKS'!A$200:$J671,A670,'JOURNAL STOCKS'!I671:I863)</f>
        <v>0</v>
      </c>
      <c r="H670" s="4"/>
      <c r="I670" s="4">
        <f ca="1">+SUMIF('JOURNAL STOCKS'!$A$8:$J$200,A670,'JOURNAL STOCKS'!$J$8:$J$200)</f>
        <v>0</v>
      </c>
      <c r="J670" s="5"/>
      <c r="K670" s="5"/>
      <c r="L670" s="5"/>
      <c r="M670" s="5"/>
      <c r="N670" s="6"/>
      <c r="O670" s="15"/>
      <c r="P670" s="5"/>
      <c r="Q670" s="15"/>
    </row>
    <row r="671" spans="1:17" x14ac:dyDescent="0.25">
      <c r="A671" s="27" t="s">
        <v>1739</v>
      </c>
      <c r="B671" s="26" t="s">
        <v>902</v>
      </c>
      <c r="C671" s="17">
        <f t="shared" si="35"/>
        <v>0</v>
      </c>
      <c r="D671" s="34">
        <v>0</v>
      </c>
      <c r="E671" s="35">
        <v>0</v>
      </c>
      <c r="F671" s="4"/>
      <c r="G671" s="4">
        <f ca="1">+SUMIF('JOURNAL STOCKS'!A$200:$J672,A671,'JOURNAL STOCKS'!I672:I864)</f>
        <v>0</v>
      </c>
      <c r="H671" s="4"/>
      <c r="I671" s="4">
        <f ca="1">+SUMIF('JOURNAL STOCKS'!$A$8:$J$200,A671,'JOURNAL STOCKS'!$J$8:$J$200)</f>
        <v>0</v>
      </c>
      <c r="J671" s="5"/>
      <c r="K671" s="5"/>
      <c r="L671" s="5"/>
      <c r="M671" s="5"/>
      <c r="N671" s="6"/>
      <c r="O671" s="15"/>
      <c r="P671" s="5"/>
      <c r="Q671" s="15"/>
    </row>
    <row r="672" spans="1:17" x14ac:dyDescent="0.25">
      <c r="A672" s="27" t="s">
        <v>1740</v>
      </c>
      <c r="B672" s="26" t="s">
        <v>902</v>
      </c>
      <c r="C672" s="17">
        <f t="shared" si="35"/>
        <v>0</v>
      </c>
      <c r="D672" s="34">
        <v>0</v>
      </c>
      <c r="E672" s="35">
        <v>0</v>
      </c>
      <c r="F672" s="4"/>
      <c r="G672" s="4">
        <f ca="1">+SUMIF('JOURNAL STOCKS'!A$200:$J673,A672,'JOURNAL STOCKS'!I673:I865)</f>
        <v>0</v>
      </c>
      <c r="H672" s="4"/>
      <c r="I672" s="4">
        <f ca="1">+SUMIF('JOURNAL STOCKS'!$A$8:$J$200,A672,'JOURNAL STOCKS'!$J$8:$J$200)</f>
        <v>0</v>
      </c>
      <c r="J672" s="5"/>
      <c r="K672" s="5"/>
      <c r="L672" s="5"/>
      <c r="M672" s="5"/>
      <c r="N672" s="6"/>
      <c r="O672" s="15"/>
      <c r="P672" s="5"/>
      <c r="Q672" s="15"/>
    </row>
    <row r="673" spans="1:17" x14ac:dyDescent="0.25">
      <c r="A673" s="27" t="s">
        <v>1741</v>
      </c>
      <c r="B673" s="26" t="s">
        <v>902</v>
      </c>
      <c r="C673" s="17">
        <f t="shared" si="35"/>
        <v>0</v>
      </c>
      <c r="D673" s="34">
        <v>0</v>
      </c>
      <c r="E673" s="35">
        <v>0</v>
      </c>
      <c r="F673" s="4"/>
      <c r="G673" s="4">
        <f ca="1">+SUMIF('JOURNAL STOCKS'!A$200:$J674,A673,'JOURNAL STOCKS'!I674:I866)</f>
        <v>0</v>
      </c>
      <c r="H673" s="4"/>
      <c r="I673" s="4">
        <f ca="1">+SUMIF('JOURNAL STOCKS'!$A$8:$J$200,A673,'JOURNAL STOCKS'!$J$8:$J$200)</f>
        <v>0</v>
      </c>
      <c r="J673" s="5"/>
      <c r="K673" s="5"/>
      <c r="L673" s="5"/>
      <c r="M673" s="5"/>
      <c r="N673" s="6"/>
      <c r="O673" s="15"/>
      <c r="P673" s="5"/>
      <c r="Q673" s="15"/>
    </row>
    <row r="674" spans="1:17" x14ac:dyDescent="0.25">
      <c r="A674" s="27" t="s">
        <v>1742</v>
      </c>
      <c r="B674" s="26" t="s">
        <v>902</v>
      </c>
      <c r="C674" s="17">
        <f t="shared" ca="1" si="35"/>
        <v>48</v>
      </c>
      <c r="D674" s="34">
        <v>9</v>
      </c>
      <c r="E674" s="35">
        <v>432</v>
      </c>
      <c r="F674" s="4"/>
      <c r="G674" s="4">
        <f ca="1">+SUMIF('JOURNAL STOCKS'!A$200:$J675,A674,'JOURNAL STOCKS'!I675:I867)</f>
        <v>0</v>
      </c>
      <c r="H674" s="4"/>
      <c r="I674" s="4">
        <f ca="1">+SUMIF('JOURNAL STOCKS'!$A$8:$J$200,A674,'JOURNAL STOCKS'!$J$8:$J$200)</f>
        <v>0</v>
      </c>
      <c r="J674" s="5"/>
      <c r="K674" s="5"/>
      <c r="L674" s="5"/>
      <c r="M674" s="5"/>
      <c r="N674" s="6"/>
      <c r="O674" s="15"/>
      <c r="P674" s="5"/>
      <c r="Q674" s="15"/>
    </row>
    <row r="675" spans="1:17" x14ac:dyDescent="0.25">
      <c r="A675" s="27" t="s">
        <v>1743</v>
      </c>
      <c r="B675" s="26" t="s">
        <v>902</v>
      </c>
      <c r="C675" s="17">
        <f t="shared" ca="1" si="35"/>
        <v>108.33</v>
      </c>
      <c r="D675" s="34">
        <v>10</v>
      </c>
      <c r="E675" s="35">
        <v>1083.3</v>
      </c>
      <c r="F675" s="4"/>
      <c r="G675" s="4">
        <f ca="1">+SUMIF('JOURNAL STOCKS'!A$200:$J676,A675,'JOURNAL STOCKS'!I676:I868)</f>
        <v>0</v>
      </c>
      <c r="H675" s="4"/>
      <c r="I675" s="4">
        <f ca="1">+SUMIF('JOURNAL STOCKS'!$A$8:$J$200,A675,'JOURNAL STOCKS'!$J$8:$J$200)</f>
        <v>0</v>
      </c>
      <c r="J675" s="5"/>
      <c r="K675" s="5"/>
      <c r="L675" s="5"/>
      <c r="M675" s="5"/>
      <c r="N675" s="6"/>
      <c r="O675" s="15"/>
      <c r="P675" s="5"/>
      <c r="Q675" s="15"/>
    </row>
    <row r="676" spans="1:17" x14ac:dyDescent="0.25">
      <c r="A676" s="27" t="s">
        <v>1744</v>
      </c>
      <c r="B676" s="26" t="s">
        <v>902</v>
      </c>
      <c r="C676" s="17">
        <f t="shared" ca="1" si="35"/>
        <v>95</v>
      </c>
      <c r="D676" s="34">
        <v>18</v>
      </c>
      <c r="E676" s="35">
        <v>1710</v>
      </c>
      <c r="F676" s="4"/>
      <c r="G676" s="4">
        <f ca="1">+SUMIF('JOURNAL STOCKS'!A$200:$J677,A676,'JOURNAL STOCKS'!I677:I869)</f>
        <v>0</v>
      </c>
      <c r="H676" s="4"/>
      <c r="I676" s="4">
        <f ca="1">+SUMIF('JOURNAL STOCKS'!$A$8:$J$200,A676,'JOURNAL STOCKS'!$J$8:$J$200)</f>
        <v>0</v>
      </c>
      <c r="J676" s="5"/>
      <c r="K676" s="5"/>
      <c r="L676" s="5"/>
      <c r="M676" s="5"/>
      <c r="N676" s="6"/>
      <c r="O676" s="15"/>
      <c r="P676" s="5"/>
      <c r="Q676" s="15"/>
    </row>
    <row r="677" spans="1:17" x14ac:dyDescent="0.25">
      <c r="A677" s="27" t="s">
        <v>1745</v>
      </c>
      <c r="B677" s="26" t="s">
        <v>902</v>
      </c>
      <c r="C677" s="17">
        <f t="shared" ca="1" si="35"/>
        <v>158.33000000000001</v>
      </c>
      <c r="D677" s="34">
        <v>8</v>
      </c>
      <c r="E677" s="35">
        <v>1266.6400000000001</v>
      </c>
      <c r="F677" s="4"/>
      <c r="G677" s="4">
        <f ca="1">+SUMIF('JOURNAL STOCKS'!A$200:$J678,A677,'JOURNAL STOCKS'!I678:I870)</f>
        <v>0</v>
      </c>
      <c r="H677" s="4"/>
      <c r="I677" s="4">
        <f ca="1">+SUMIF('JOURNAL STOCKS'!$A$8:$J$200,A677,'JOURNAL STOCKS'!$J$8:$J$200)</f>
        <v>0</v>
      </c>
      <c r="J677" s="5"/>
      <c r="K677" s="5"/>
      <c r="L677" s="5"/>
      <c r="M677" s="5"/>
      <c r="N677" s="6"/>
      <c r="O677" s="15"/>
      <c r="P677" s="5"/>
      <c r="Q677" s="15"/>
    </row>
    <row r="678" spans="1:17" x14ac:dyDescent="0.25">
      <c r="A678" s="27" t="s">
        <v>1746</v>
      </c>
      <c r="B678" s="26" t="s">
        <v>902</v>
      </c>
      <c r="C678" s="17">
        <f t="shared" ca="1" si="35"/>
        <v>225</v>
      </c>
      <c r="D678" s="34">
        <v>5</v>
      </c>
      <c r="E678" s="35">
        <v>1125</v>
      </c>
      <c r="F678" s="4"/>
      <c r="G678" s="4">
        <f ca="1">+SUMIF('JOURNAL STOCKS'!A$200:$J679,A678,'JOURNAL STOCKS'!I679:I871)</f>
        <v>0</v>
      </c>
      <c r="H678" s="4"/>
      <c r="I678" s="4">
        <f ca="1">+SUMIF('JOURNAL STOCKS'!$A$8:$J$200,A678,'JOURNAL STOCKS'!$J$8:$J$200)</f>
        <v>0</v>
      </c>
      <c r="J678" s="5"/>
      <c r="K678" s="5"/>
      <c r="L678" s="5"/>
      <c r="M678" s="5"/>
      <c r="N678" s="6"/>
      <c r="O678" s="15"/>
      <c r="P678" s="5"/>
      <c r="Q678" s="15"/>
    </row>
    <row r="679" spans="1:17" x14ac:dyDescent="0.25">
      <c r="A679" s="27" t="s">
        <v>1747</v>
      </c>
      <c r="B679" s="26" t="s">
        <v>902</v>
      </c>
      <c r="C679" s="17">
        <f t="shared" ca="1" si="35"/>
        <v>55</v>
      </c>
      <c r="D679" s="34">
        <v>10</v>
      </c>
      <c r="E679" s="35">
        <v>550</v>
      </c>
      <c r="F679" s="4"/>
      <c r="G679" s="4">
        <f ca="1">+SUMIF('JOURNAL STOCKS'!A$200:$J680,A679,'JOURNAL STOCKS'!I680:I872)</f>
        <v>0</v>
      </c>
      <c r="H679" s="4"/>
      <c r="I679" s="4">
        <f ca="1">+SUMIF('JOURNAL STOCKS'!$A$8:$J$200,A679,'JOURNAL STOCKS'!$J$8:$J$200)</f>
        <v>0</v>
      </c>
      <c r="J679" s="5"/>
      <c r="K679" s="5"/>
      <c r="L679" s="5"/>
      <c r="M679" s="5"/>
      <c r="N679" s="6"/>
      <c r="O679" s="15"/>
      <c r="P679" s="5"/>
      <c r="Q679" s="15"/>
    </row>
    <row r="680" spans="1:17" x14ac:dyDescent="0.25">
      <c r="A680" s="27" t="s">
        <v>1748</v>
      </c>
      <c r="B680" s="26" t="s">
        <v>902</v>
      </c>
      <c r="C680" s="17">
        <f t="shared" si="35"/>
        <v>0</v>
      </c>
      <c r="D680" s="34">
        <v>0</v>
      </c>
      <c r="E680" s="35">
        <v>0</v>
      </c>
      <c r="F680" s="4"/>
      <c r="G680" s="4">
        <f ca="1">+SUMIF('JOURNAL STOCKS'!A$200:$J681,A680,'JOURNAL STOCKS'!I681:I873)</f>
        <v>0</v>
      </c>
      <c r="H680" s="4"/>
      <c r="I680" s="4">
        <f ca="1">+SUMIF('JOURNAL STOCKS'!$A$8:$J$200,A680,'JOURNAL STOCKS'!$J$8:$J$200)</f>
        <v>0</v>
      </c>
      <c r="J680" s="5"/>
      <c r="K680" s="5"/>
      <c r="L680" s="5"/>
      <c r="M680" s="5"/>
      <c r="N680" s="6"/>
      <c r="O680" s="15"/>
      <c r="P680" s="5"/>
      <c r="Q680" s="15"/>
    </row>
    <row r="681" spans="1:17" x14ac:dyDescent="0.25">
      <c r="A681" s="27" t="s">
        <v>1749</v>
      </c>
      <c r="B681" s="26" t="s">
        <v>902</v>
      </c>
      <c r="C681" s="17">
        <f t="shared" ca="1" si="35"/>
        <v>480</v>
      </c>
      <c r="D681" s="34">
        <v>1</v>
      </c>
      <c r="E681" s="35">
        <v>480</v>
      </c>
      <c r="F681" s="4"/>
      <c r="G681" s="4">
        <f ca="1">+SUMIF('JOURNAL STOCKS'!A$200:$J682,A681,'JOURNAL STOCKS'!I682:I874)</f>
        <v>0</v>
      </c>
      <c r="H681" s="4"/>
      <c r="I681" s="4">
        <f ca="1">+SUMIF('JOURNAL STOCKS'!$A$8:$J$200,A681,'JOURNAL STOCKS'!$J$8:$J$200)</f>
        <v>0</v>
      </c>
      <c r="J681" s="5"/>
      <c r="K681" s="5"/>
      <c r="L681" s="5"/>
      <c r="M681" s="5"/>
      <c r="N681" s="6"/>
      <c r="O681" s="15"/>
      <c r="P681" s="5"/>
      <c r="Q681" s="15"/>
    </row>
    <row r="682" spans="1:17" x14ac:dyDescent="0.25">
      <c r="A682" s="27" t="s">
        <v>1750</v>
      </c>
      <c r="B682" s="26" t="s">
        <v>902</v>
      </c>
      <c r="C682" s="17">
        <f t="shared" ca="1" si="35"/>
        <v>1458.33</v>
      </c>
      <c r="D682" s="34">
        <v>2</v>
      </c>
      <c r="E682" s="35">
        <v>2916.66</v>
      </c>
      <c r="F682" s="4"/>
      <c r="G682" s="4">
        <f ca="1">+SUMIF('JOURNAL STOCKS'!A$200:$J683,A682,'JOURNAL STOCKS'!I683:I875)</f>
        <v>0</v>
      </c>
      <c r="H682" s="4"/>
      <c r="I682" s="4">
        <f ca="1">+SUMIF('JOURNAL STOCKS'!$A$8:$J$200,A682,'JOURNAL STOCKS'!$J$8:$J$200)</f>
        <v>0</v>
      </c>
      <c r="J682" s="5"/>
      <c r="K682" s="5"/>
      <c r="L682" s="5"/>
      <c r="M682" s="5"/>
      <c r="N682" s="6"/>
      <c r="O682" s="15"/>
      <c r="P682" s="5"/>
      <c r="Q682" s="15"/>
    </row>
    <row r="683" spans="1:17" x14ac:dyDescent="0.25">
      <c r="A683" s="27" t="s">
        <v>1751</v>
      </c>
      <c r="B683" s="26" t="s">
        <v>902</v>
      </c>
      <c r="C683" s="17">
        <f t="shared" ca="1" si="35"/>
        <v>120</v>
      </c>
      <c r="D683" s="34">
        <v>2</v>
      </c>
      <c r="E683" s="35">
        <v>240</v>
      </c>
      <c r="F683" s="4"/>
      <c r="G683" s="4">
        <f ca="1">+SUMIF('JOURNAL STOCKS'!A$200:$J684,A683,'JOURNAL STOCKS'!I684:I876)</f>
        <v>0</v>
      </c>
      <c r="H683" s="4"/>
      <c r="I683" s="4">
        <f ca="1">+SUMIF('JOURNAL STOCKS'!$A$8:$J$200,A683,'JOURNAL STOCKS'!$J$8:$J$200)</f>
        <v>0</v>
      </c>
      <c r="J683" s="5"/>
      <c r="K683" s="5"/>
      <c r="L683" s="5"/>
      <c r="M683" s="5"/>
      <c r="N683" s="6"/>
      <c r="O683" s="15"/>
      <c r="P683" s="5"/>
      <c r="Q683" s="15"/>
    </row>
    <row r="684" spans="1:17" x14ac:dyDescent="0.25">
      <c r="A684" s="27" t="s">
        <v>1752</v>
      </c>
      <c r="B684" s="26" t="s">
        <v>902</v>
      </c>
      <c r="C684" s="17">
        <f t="shared" si="35"/>
        <v>0</v>
      </c>
      <c r="D684" s="34">
        <v>0</v>
      </c>
      <c r="E684" s="35">
        <v>0</v>
      </c>
      <c r="F684" s="4"/>
      <c r="G684" s="4">
        <f ca="1">+SUMIF('JOURNAL STOCKS'!A$200:$J685,A684,'JOURNAL STOCKS'!I685:I877)</f>
        <v>0</v>
      </c>
      <c r="H684" s="4"/>
      <c r="I684" s="4">
        <f ca="1">+SUMIF('JOURNAL STOCKS'!$A$8:$J$200,A684,'JOURNAL STOCKS'!$J$8:$J$200)</f>
        <v>0</v>
      </c>
      <c r="J684" s="5"/>
      <c r="K684" s="5"/>
      <c r="L684" s="5"/>
      <c r="M684" s="5"/>
      <c r="N684" s="6"/>
      <c r="O684" s="15"/>
      <c r="P684" s="5"/>
      <c r="Q684" s="15"/>
    </row>
    <row r="685" spans="1:17" x14ac:dyDescent="0.25">
      <c r="A685" s="27" t="s">
        <v>1753</v>
      </c>
      <c r="B685" s="26" t="s">
        <v>902</v>
      </c>
      <c r="C685" s="17">
        <f t="shared" ca="1" si="35"/>
        <v>132</v>
      </c>
      <c r="D685" s="34">
        <v>2</v>
      </c>
      <c r="E685" s="35">
        <v>264</v>
      </c>
      <c r="F685" s="4"/>
      <c r="G685" s="4">
        <f ca="1">+SUMIF('JOURNAL STOCKS'!A$200:$J686,A685,'JOURNAL STOCKS'!I686:I878)</f>
        <v>0</v>
      </c>
      <c r="H685" s="4"/>
      <c r="I685" s="4">
        <f ca="1">+SUMIF('JOURNAL STOCKS'!$A$8:$J$200,A685,'JOURNAL STOCKS'!$J$8:$J$200)</f>
        <v>0</v>
      </c>
      <c r="J685" s="5"/>
      <c r="K685" s="5"/>
      <c r="L685" s="5"/>
      <c r="M685" s="5"/>
      <c r="N685" s="6"/>
      <c r="O685" s="15"/>
      <c r="P685" s="5"/>
      <c r="Q685" s="15"/>
    </row>
    <row r="686" spans="1:17" x14ac:dyDescent="0.25">
      <c r="A686" s="27" t="s">
        <v>1754</v>
      </c>
      <c r="B686" s="26" t="s">
        <v>902</v>
      </c>
      <c r="C686" s="17">
        <f t="shared" si="35"/>
        <v>0</v>
      </c>
      <c r="D686" s="34">
        <v>0</v>
      </c>
      <c r="E686" s="35">
        <v>0</v>
      </c>
      <c r="F686" s="4"/>
      <c r="G686" s="4">
        <f ca="1">+SUMIF('JOURNAL STOCKS'!A$200:$J687,A686,'JOURNAL STOCKS'!I687:I879)</f>
        <v>0</v>
      </c>
      <c r="H686" s="4"/>
      <c r="I686" s="4">
        <f ca="1">+SUMIF('JOURNAL STOCKS'!$A$8:$J$200,A686,'JOURNAL STOCKS'!$J$8:$J$200)</f>
        <v>0</v>
      </c>
      <c r="J686" s="5"/>
      <c r="K686" s="5"/>
      <c r="L686" s="5"/>
      <c r="M686" s="5"/>
      <c r="N686" s="6"/>
      <c r="O686" s="15"/>
      <c r="P686" s="5"/>
      <c r="Q686" s="15"/>
    </row>
    <row r="687" spans="1:17" x14ac:dyDescent="0.25">
      <c r="A687" s="27" t="s">
        <v>1755</v>
      </c>
      <c r="B687" s="26" t="s">
        <v>902</v>
      </c>
      <c r="C687" s="17">
        <f t="shared" si="35"/>
        <v>0</v>
      </c>
      <c r="D687" s="34">
        <v>0</v>
      </c>
      <c r="E687" s="35">
        <v>0</v>
      </c>
      <c r="F687" s="4"/>
      <c r="G687" s="4">
        <f ca="1">+SUMIF('JOURNAL STOCKS'!A$200:$J688,A687,'JOURNAL STOCKS'!I688:I880)</f>
        <v>0</v>
      </c>
      <c r="H687" s="4"/>
      <c r="I687" s="4">
        <f ca="1">+SUMIF('JOURNAL STOCKS'!$A$8:$J$200,A687,'JOURNAL STOCKS'!$J$8:$J$200)</f>
        <v>0</v>
      </c>
      <c r="J687" s="5"/>
      <c r="K687" s="5"/>
      <c r="L687" s="5"/>
      <c r="M687" s="5"/>
      <c r="N687" s="6"/>
      <c r="O687" s="15"/>
      <c r="P687" s="5"/>
      <c r="Q687" s="15"/>
    </row>
    <row r="688" spans="1:17" x14ac:dyDescent="0.25">
      <c r="A688" s="27" t="s">
        <v>1756</v>
      </c>
      <c r="B688" s="26" t="s">
        <v>902</v>
      </c>
      <c r="C688" s="17">
        <f t="shared" si="35"/>
        <v>0</v>
      </c>
      <c r="D688" s="34">
        <v>0</v>
      </c>
      <c r="E688" s="35">
        <v>0</v>
      </c>
      <c r="F688" s="4"/>
      <c r="G688" s="4">
        <f ca="1">+SUMIF('JOURNAL STOCKS'!A$200:$J689,A688,'JOURNAL STOCKS'!I689:I881)</f>
        <v>0</v>
      </c>
      <c r="H688" s="4"/>
      <c r="I688" s="4">
        <f ca="1">+SUMIF('JOURNAL STOCKS'!$A$8:$J$200,A688,'JOURNAL STOCKS'!$J$8:$J$200)</f>
        <v>0</v>
      </c>
      <c r="J688" s="5"/>
      <c r="K688" s="5"/>
      <c r="L688" s="5"/>
      <c r="M688" s="5"/>
      <c r="N688" s="6"/>
      <c r="O688" s="15"/>
      <c r="P688" s="5"/>
      <c r="Q688" s="15"/>
    </row>
    <row r="689" spans="1:17" x14ac:dyDescent="0.25">
      <c r="A689" s="27" t="s">
        <v>1757</v>
      </c>
      <c r="B689" s="26" t="s">
        <v>902</v>
      </c>
      <c r="C689" s="17">
        <f t="shared" ca="1" si="35"/>
        <v>1166.67</v>
      </c>
      <c r="D689" s="34">
        <v>1</v>
      </c>
      <c r="E689" s="35">
        <v>1166.67</v>
      </c>
      <c r="F689" s="4"/>
      <c r="G689" s="4">
        <f ca="1">+SUMIF('JOURNAL STOCKS'!A$200:$J690,A689,'JOURNAL STOCKS'!I690:I882)</f>
        <v>0</v>
      </c>
      <c r="H689" s="4"/>
      <c r="I689" s="4">
        <f ca="1">+SUMIF('JOURNAL STOCKS'!$A$8:$J$200,A689,'JOURNAL STOCKS'!$J$8:$J$200)</f>
        <v>0</v>
      </c>
      <c r="J689" s="5"/>
      <c r="K689" s="5"/>
      <c r="L689" s="5"/>
      <c r="M689" s="5"/>
      <c r="N689" s="6"/>
      <c r="O689" s="15"/>
      <c r="P689" s="5"/>
      <c r="Q689" s="15"/>
    </row>
    <row r="690" spans="1:17" x14ac:dyDescent="0.25">
      <c r="A690" s="27" t="s">
        <v>1758</v>
      </c>
      <c r="B690" s="26" t="s">
        <v>902</v>
      </c>
      <c r="C690" s="17">
        <f t="shared" ca="1" si="35"/>
        <v>110</v>
      </c>
      <c r="D690" s="34">
        <v>5</v>
      </c>
      <c r="E690" s="35">
        <v>550</v>
      </c>
      <c r="F690" s="4"/>
      <c r="G690" s="4">
        <f ca="1">+SUMIF('JOURNAL STOCKS'!A$200:$J691,A690,'JOURNAL STOCKS'!I691:I883)</f>
        <v>0</v>
      </c>
      <c r="H690" s="4"/>
      <c r="I690" s="4">
        <f ca="1">+SUMIF('JOURNAL STOCKS'!$A$8:$J$200,A690,'JOURNAL STOCKS'!$J$8:$J$200)</f>
        <v>0</v>
      </c>
      <c r="J690" s="5"/>
      <c r="K690" s="5"/>
      <c r="L690" s="5"/>
      <c r="M690" s="5"/>
      <c r="N690" s="6"/>
      <c r="O690" s="15"/>
      <c r="P690" s="5"/>
      <c r="Q690" s="15"/>
    </row>
    <row r="691" spans="1:17" x14ac:dyDescent="0.25">
      <c r="A691" s="27" t="s">
        <v>1759</v>
      </c>
      <c r="B691" s="26" t="s">
        <v>902</v>
      </c>
      <c r="C691" s="17">
        <f t="shared" ca="1" si="35"/>
        <v>220</v>
      </c>
      <c r="D691" s="34">
        <v>3</v>
      </c>
      <c r="E691" s="35">
        <v>660</v>
      </c>
      <c r="F691" s="4"/>
      <c r="G691" s="4">
        <f ca="1">+SUMIF('JOURNAL STOCKS'!A$200:$J692,A691,'JOURNAL STOCKS'!I692:I884)</f>
        <v>0</v>
      </c>
      <c r="H691" s="4"/>
      <c r="I691" s="4">
        <f ca="1">+SUMIF('JOURNAL STOCKS'!$A$8:$J$200,A691,'JOURNAL STOCKS'!$J$8:$J$200)</f>
        <v>0</v>
      </c>
      <c r="J691" s="5"/>
      <c r="K691" s="5"/>
      <c r="L691" s="5"/>
      <c r="M691" s="5"/>
      <c r="N691" s="6"/>
      <c r="O691" s="15"/>
      <c r="P691" s="5"/>
      <c r="Q691" s="15"/>
    </row>
    <row r="692" spans="1:17" x14ac:dyDescent="0.25">
      <c r="A692" s="27" t="s">
        <v>1760</v>
      </c>
      <c r="B692" s="26" t="s">
        <v>902</v>
      </c>
      <c r="C692" s="17">
        <f t="shared" si="35"/>
        <v>0</v>
      </c>
      <c r="D692" s="34">
        <v>0</v>
      </c>
      <c r="E692" s="35">
        <v>0</v>
      </c>
      <c r="F692" s="4"/>
      <c r="G692" s="4">
        <f ca="1">+SUMIF('JOURNAL STOCKS'!A$200:$J693,A692,'JOURNAL STOCKS'!I693:I885)</f>
        <v>0</v>
      </c>
      <c r="H692" s="4"/>
      <c r="I692" s="4">
        <f ca="1">+SUMIF('JOURNAL STOCKS'!$A$8:$J$200,A692,'JOURNAL STOCKS'!$J$8:$J$200)</f>
        <v>0</v>
      </c>
      <c r="J692" s="5"/>
      <c r="K692" s="5"/>
      <c r="L692" s="5"/>
      <c r="M692" s="5"/>
      <c r="N692" s="6"/>
      <c r="O692" s="15"/>
      <c r="P692" s="5"/>
      <c r="Q692" s="15"/>
    </row>
    <row r="693" spans="1:17" x14ac:dyDescent="0.25">
      <c r="A693" s="27" t="s">
        <v>1761</v>
      </c>
      <c r="B693" s="26" t="s">
        <v>902</v>
      </c>
      <c r="C693" s="17">
        <f t="shared" si="35"/>
        <v>0</v>
      </c>
      <c r="D693" s="34">
        <v>0</v>
      </c>
      <c r="E693" s="35">
        <v>0</v>
      </c>
      <c r="F693" s="4"/>
      <c r="G693" s="4">
        <f ca="1">+SUMIF('JOURNAL STOCKS'!A$200:$J694,A693,'JOURNAL STOCKS'!I694:I886)</f>
        <v>0</v>
      </c>
      <c r="H693" s="4"/>
      <c r="I693" s="4">
        <f ca="1">+SUMIF('JOURNAL STOCKS'!$A$8:$J$200,A693,'JOURNAL STOCKS'!$J$8:$J$200)</f>
        <v>0</v>
      </c>
      <c r="J693" s="5"/>
      <c r="K693" s="5"/>
      <c r="L693" s="5"/>
      <c r="M693" s="5"/>
      <c r="N693" s="6"/>
      <c r="O693" s="15"/>
      <c r="P693" s="5"/>
      <c r="Q693" s="15"/>
    </row>
    <row r="694" spans="1:17" x14ac:dyDescent="0.25">
      <c r="A694" s="27" t="s">
        <v>1762</v>
      </c>
      <c r="B694" s="26" t="s">
        <v>902</v>
      </c>
      <c r="C694" s="17">
        <f t="shared" ca="1" si="35"/>
        <v>220</v>
      </c>
      <c r="D694" s="34">
        <v>3</v>
      </c>
      <c r="E694" s="35">
        <v>660</v>
      </c>
      <c r="F694" s="4"/>
      <c r="G694" s="4">
        <f ca="1">+SUMIF('JOURNAL STOCKS'!A$200:$J695,A694,'JOURNAL STOCKS'!I695:I887)</f>
        <v>0</v>
      </c>
      <c r="H694" s="4"/>
      <c r="I694" s="4">
        <f ca="1">+SUMIF('JOURNAL STOCKS'!$A$8:$J$200,A694,'JOURNAL STOCKS'!$J$8:$J$200)</f>
        <v>0</v>
      </c>
      <c r="J694" s="5"/>
      <c r="K694" s="5"/>
      <c r="L694" s="5"/>
      <c r="M694" s="5"/>
      <c r="N694" s="6"/>
      <c r="O694" s="15"/>
      <c r="P694" s="5"/>
      <c r="Q694" s="15"/>
    </row>
    <row r="695" spans="1:17" x14ac:dyDescent="0.25">
      <c r="A695" s="27" t="s">
        <v>1763</v>
      </c>
      <c r="B695" s="26" t="s">
        <v>902</v>
      </c>
      <c r="C695" s="17">
        <f t="shared" si="35"/>
        <v>0</v>
      </c>
      <c r="D695" s="34">
        <v>0</v>
      </c>
      <c r="E695" s="35">
        <v>0</v>
      </c>
      <c r="F695" s="4"/>
      <c r="G695" s="4">
        <f ca="1">+SUMIF('JOURNAL STOCKS'!A$200:$J696,A695,'JOURNAL STOCKS'!I696:I888)</f>
        <v>0</v>
      </c>
      <c r="H695" s="4"/>
      <c r="I695" s="4">
        <f ca="1">+SUMIF('JOURNAL STOCKS'!$A$8:$J$200,A695,'JOURNAL STOCKS'!$J$8:$J$200)</f>
        <v>0</v>
      </c>
      <c r="J695" s="5"/>
      <c r="K695" s="5"/>
      <c r="L695" s="5"/>
      <c r="M695" s="5"/>
      <c r="N695" s="6"/>
      <c r="O695" s="15"/>
      <c r="P695" s="5"/>
      <c r="Q695" s="15"/>
    </row>
    <row r="696" spans="1:17" x14ac:dyDescent="0.25">
      <c r="A696" s="27" t="s">
        <v>1764</v>
      </c>
      <c r="B696" s="26" t="s">
        <v>902</v>
      </c>
      <c r="C696" s="17">
        <f t="shared" ca="1" si="35"/>
        <v>54</v>
      </c>
      <c r="D696" s="34">
        <v>1</v>
      </c>
      <c r="E696" s="35">
        <v>54</v>
      </c>
      <c r="F696" s="4"/>
      <c r="G696" s="4">
        <f ca="1">+SUMIF('JOURNAL STOCKS'!A$200:$J697,A696,'JOURNAL STOCKS'!I697:I889)</f>
        <v>0</v>
      </c>
      <c r="H696" s="4"/>
      <c r="I696" s="4">
        <f ca="1">+SUMIF('JOURNAL STOCKS'!$A$8:$J$200,A696,'JOURNAL STOCKS'!$J$8:$J$200)</f>
        <v>0</v>
      </c>
      <c r="J696" s="5"/>
      <c r="K696" s="5"/>
      <c r="L696" s="5"/>
      <c r="M696" s="5"/>
      <c r="N696" s="6"/>
      <c r="O696" s="15"/>
      <c r="P696" s="5"/>
      <c r="Q696" s="15"/>
    </row>
    <row r="697" spans="1:17" x14ac:dyDescent="0.25">
      <c r="A697" s="27" t="s">
        <v>1765</v>
      </c>
      <c r="B697" s="26" t="s">
        <v>902</v>
      </c>
      <c r="C697" s="17">
        <f t="shared" si="35"/>
        <v>0</v>
      </c>
      <c r="D697" s="34">
        <v>0</v>
      </c>
      <c r="E697" s="35">
        <v>0</v>
      </c>
      <c r="F697" s="4"/>
      <c r="G697" s="4">
        <f ca="1">+SUMIF('JOURNAL STOCKS'!A$200:$J698,A697,'JOURNAL STOCKS'!I698:I890)</f>
        <v>0</v>
      </c>
      <c r="H697" s="4"/>
      <c r="I697" s="4">
        <f ca="1">+SUMIF('JOURNAL STOCKS'!$A$8:$J$200,A697,'JOURNAL STOCKS'!$J$8:$J$200)</f>
        <v>0</v>
      </c>
      <c r="J697" s="5"/>
      <c r="K697" s="5"/>
      <c r="L697" s="5"/>
      <c r="M697" s="5"/>
      <c r="N697" s="6"/>
      <c r="O697" s="15"/>
      <c r="P697" s="5"/>
      <c r="Q697" s="15"/>
    </row>
    <row r="698" spans="1:17" x14ac:dyDescent="0.25">
      <c r="A698" s="27" t="s">
        <v>1766</v>
      </c>
      <c r="B698" s="26" t="s">
        <v>902</v>
      </c>
      <c r="C698" s="17">
        <f t="shared" si="35"/>
        <v>0</v>
      </c>
      <c r="D698" s="34">
        <v>0</v>
      </c>
      <c r="E698" s="35">
        <v>0</v>
      </c>
      <c r="F698" s="4"/>
      <c r="G698" s="4">
        <f ca="1">+SUMIF('JOURNAL STOCKS'!A$200:$J699,A698,'JOURNAL STOCKS'!I699:I891)</f>
        <v>0</v>
      </c>
      <c r="H698" s="4"/>
      <c r="I698" s="4">
        <f ca="1">+SUMIF('JOURNAL STOCKS'!$A$8:$J$200,A698,'JOURNAL STOCKS'!$J$8:$J$200)</f>
        <v>0</v>
      </c>
      <c r="J698" s="5"/>
      <c r="K698" s="5"/>
      <c r="L698" s="5"/>
      <c r="M698" s="5"/>
      <c r="N698" s="6"/>
      <c r="O698" s="15"/>
      <c r="P698" s="5"/>
      <c r="Q698" s="15"/>
    </row>
    <row r="699" spans="1:17" x14ac:dyDescent="0.25">
      <c r="A699" s="27" t="s">
        <v>1767</v>
      </c>
      <c r="B699" s="26" t="s">
        <v>902</v>
      </c>
      <c r="C699" s="17">
        <f t="shared" ca="1" si="35"/>
        <v>75</v>
      </c>
      <c r="D699" s="34">
        <v>12</v>
      </c>
      <c r="E699" s="35">
        <v>900</v>
      </c>
      <c r="F699" s="4"/>
      <c r="G699" s="4">
        <f ca="1">+SUMIF('JOURNAL STOCKS'!A$200:$J700,A699,'JOURNAL STOCKS'!I700:I892)</f>
        <v>0</v>
      </c>
      <c r="H699" s="4"/>
      <c r="I699" s="4">
        <f ca="1">+SUMIF('JOURNAL STOCKS'!$A$8:$J$200,A699,'JOURNAL STOCKS'!$J$8:$J$200)</f>
        <v>0</v>
      </c>
      <c r="J699" s="5"/>
      <c r="K699" s="5"/>
      <c r="L699" s="5"/>
      <c r="M699" s="5"/>
      <c r="N699" s="6"/>
      <c r="O699" s="15"/>
      <c r="P699" s="5"/>
      <c r="Q699" s="15"/>
    </row>
    <row r="700" spans="1:17" x14ac:dyDescent="0.25">
      <c r="A700" s="27" t="s">
        <v>1768</v>
      </c>
      <c r="B700" s="26" t="s">
        <v>902</v>
      </c>
      <c r="C700" s="17">
        <f t="shared" ca="1" si="35"/>
        <v>15</v>
      </c>
      <c r="D700" s="34">
        <v>20</v>
      </c>
      <c r="E700" s="35">
        <v>300</v>
      </c>
      <c r="F700" s="4"/>
      <c r="G700" s="4">
        <f ca="1">+SUMIF('JOURNAL STOCKS'!A$200:$J701,A700,'JOURNAL STOCKS'!I701:I893)</f>
        <v>0</v>
      </c>
      <c r="H700" s="4"/>
      <c r="I700" s="4">
        <f ca="1">+SUMIF('JOURNAL STOCKS'!$A$8:$J$200,A700,'JOURNAL STOCKS'!$J$8:$J$200)</f>
        <v>0</v>
      </c>
      <c r="J700" s="5"/>
      <c r="K700" s="5"/>
      <c r="L700" s="5"/>
      <c r="M700" s="5"/>
      <c r="N700" s="6"/>
      <c r="O700" s="15"/>
      <c r="P700" s="5"/>
      <c r="Q700" s="15"/>
    </row>
    <row r="701" spans="1:17" x14ac:dyDescent="0.25">
      <c r="A701" s="27" t="s">
        <v>1769</v>
      </c>
      <c r="B701" s="26" t="s">
        <v>902</v>
      </c>
      <c r="C701" s="17">
        <f t="shared" ca="1" si="35"/>
        <v>18</v>
      </c>
      <c r="D701" s="34">
        <v>20</v>
      </c>
      <c r="E701" s="35">
        <v>360</v>
      </c>
      <c r="F701" s="4"/>
      <c r="G701" s="4">
        <f ca="1">+SUMIF('JOURNAL STOCKS'!A$200:$J702,A701,'JOURNAL STOCKS'!I702:I894)</f>
        <v>0</v>
      </c>
      <c r="H701" s="4"/>
      <c r="I701" s="4">
        <f ca="1">+SUMIF('JOURNAL STOCKS'!$A$8:$J$200,A701,'JOURNAL STOCKS'!$J$8:$J$200)</f>
        <v>0</v>
      </c>
      <c r="J701" s="5"/>
      <c r="K701" s="5"/>
      <c r="L701" s="5"/>
      <c r="M701" s="5"/>
      <c r="N701" s="6"/>
      <c r="O701" s="15"/>
      <c r="P701" s="5"/>
      <c r="Q701" s="15"/>
    </row>
    <row r="702" spans="1:17" x14ac:dyDescent="0.25">
      <c r="A702" s="27" t="s">
        <v>1770</v>
      </c>
      <c r="B702" s="26" t="s">
        <v>902</v>
      </c>
      <c r="C702" s="17">
        <f t="shared" ca="1" si="35"/>
        <v>20</v>
      </c>
      <c r="D702" s="34">
        <v>10</v>
      </c>
      <c r="E702" s="35">
        <v>200</v>
      </c>
      <c r="F702" s="4"/>
      <c r="G702" s="4">
        <f ca="1">+SUMIF('JOURNAL STOCKS'!A$200:$J703,A702,'JOURNAL STOCKS'!I703:I895)</f>
        <v>0</v>
      </c>
      <c r="H702" s="4"/>
      <c r="I702" s="4">
        <f ca="1">+SUMIF('JOURNAL STOCKS'!$A$8:$J$200,A702,'JOURNAL STOCKS'!$J$8:$J$200)</f>
        <v>0</v>
      </c>
      <c r="J702" s="5"/>
      <c r="K702" s="5"/>
      <c r="L702" s="5"/>
      <c r="M702" s="5"/>
      <c r="N702" s="6"/>
      <c r="O702" s="15"/>
      <c r="P702" s="5"/>
      <c r="Q702" s="15"/>
    </row>
    <row r="703" spans="1:17" x14ac:dyDescent="0.25">
      <c r="A703" s="27" t="s">
        <v>1771</v>
      </c>
      <c r="B703" s="26" t="s">
        <v>902</v>
      </c>
      <c r="C703" s="17">
        <f t="shared" ca="1" si="35"/>
        <v>6</v>
      </c>
      <c r="D703" s="34">
        <v>81</v>
      </c>
      <c r="E703" s="35">
        <v>486</v>
      </c>
      <c r="F703" s="4"/>
      <c r="G703" s="4">
        <f ca="1">+SUMIF('JOURNAL STOCKS'!A$200:$J704,A703,'JOURNAL STOCKS'!I704:I896)</f>
        <v>0</v>
      </c>
      <c r="H703" s="4"/>
      <c r="I703" s="4">
        <f ca="1">+SUMIF('JOURNAL STOCKS'!$A$8:$J$200,A703,'JOURNAL STOCKS'!$J$8:$J$200)</f>
        <v>0</v>
      </c>
      <c r="J703" s="5"/>
      <c r="K703" s="5"/>
      <c r="L703" s="5"/>
      <c r="M703" s="5"/>
      <c r="N703" s="6"/>
      <c r="O703" s="15"/>
      <c r="P703" s="5"/>
      <c r="Q703" s="15"/>
    </row>
    <row r="704" spans="1:17" x14ac:dyDescent="0.25">
      <c r="A704" s="27" t="s">
        <v>1772</v>
      </c>
      <c r="B704" s="26" t="s">
        <v>902</v>
      </c>
      <c r="C704" s="17">
        <f t="shared" ca="1" si="35"/>
        <v>8</v>
      </c>
      <c r="D704" s="34">
        <v>43</v>
      </c>
      <c r="E704" s="35">
        <v>344</v>
      </c>
      <c r="F704" s="4"/>
      <c r="G704" s="4">
        <f ca="1">+SUMIF('JOURNAL STOCKS'!A$200:$J705,A704,'JOURNAL STOCKS'!I705:I897)</f>
        <v>0</v>
      </c>
      <c r="H704" s="4"/>
      <c r="I704" s="4">
        <f ca="1">+SUMIF('JOURNAL STOCKS'!$A$8:$J$200,A704,'JOURNAL STOCKS'!$J$8:$J$200)</f>
        <v>0</v>
      </c>
      <c r="J704" s="5"/>
      <c r="K704" s="5"/>
      <c r="L704" s="5"/>
      <c r="M704" s="5"/>
      <c r="N704" s="6"/>
      <c r="O704" s="15"/>
      <c r="P704" s="5"/>
      <c r="Q704" s="15"/>
    </row>
    <row r="705" spans="1:17" x14ac:dyDescent="0.25">
      <c r="A705" s="27" t="s">
        <v>1773</v>
      </c>
      <c r="B705" s="26" t="s">
        <v>902</v>
      </c>
      <c r="C705" s="17">
        <f t="shared" ca="1" si="35"/>
        <v>10</v>
      </c>
      <c r="D705" s="34">
        <v>44</v>
      </c>
      <c r="E705" s="35">
        <v>440</v>
      </c>
      <c r="F705" s="4"/>
      <c r="G705" s="4">
        <f ca="1">+SUMIF('JOURNAL STOCKS'!A$200:$J706,A705,'JOURNAL STOCKS'!I706:I898)</f>
        <v>0</v>
      </c>
      <c r="H705" s="4"/>
      <c r="I705" s="4">
        <f ca="1">+SUMIF('JOURNAL STOCKS'!$A$8:$J$200,A705,'JOURNAL STOCKS'!$J$8:$J$200)</f>
        <v>0</v>
      </c>
      <c r="J705" s="5"/>
      <c r="K705" s="5"/>
      <c r="L705" s="5"/>
      <c r="M705" s="5"/>
      <c r="N705" s="6"/>
      <c r="O705" s="15"/>
      <c r="P705" s="5"/>
      <c r="Q705" s="15"/>
    </row>
    <row r="706" spans="1:17" x14ac:dyDescent="0.25">
      <c r="A706" s="27" t="s">
        <v>1774</v>
      </c>
      <c r="B706" s="26" t="s">
        <v>902</v>
      </c>
      <c r="C706" s="17">
        <f t="shared" ca="1" si="35"/>
        <v>12</v>
      </c>
      <c r="D706" s="34">
        <v>16</v>
      </c>
      <c r="E706" s="35">
        <v>192</v>
      </c>
      <c r="F706" s="4"/>
      <c r="G706" s="4">
        <f ca="1">+SUMIF('JOURNAL STOCKS'!A$200:$J707,A706,'JOURNAL STOCKS'!I707:I899)</f>
        <v>0</v>
      </c>
      <c r="H706" s="4"/>
      <c r="I706" s="4">
        <f ca="1">+SUMIF('JOURNAL STOCKS'!$A$8:$J$200,A706,'JOURNAL STOCKS'!$J$8:$J$200)</f>
        <v>0</v>
      </c>
      <c r="J706" s="5"/>
      <c r="K706" s="5"/>
      <c r="L706" s="5"/>
      <c r="M706" s="5"/>
      <c r="N706" s="6"/>
      <c r="O706" s="15"/>
      <c r="P706" s="5"/>
      <c r="Q706" s="15"/>
    </row>
    <row r="707" spans="1:17" x14ac:dyDescent="0.25">
      <c r="A707" s="27" t="s">
        <v>1775</v>
      </c>
      <c r="B707" s="26" t="s">
        <v>902</v>
      </c>
      <c r="C707" s="17">
        <f t="shared" si="35"/>
        <v>0</v>
      </c>
      <c r="D707" s="34">
        <v>0</v>
      </c>
      <c r="E707" s="35">
        <v>0</v>
      </c>
      <c r="F707" s="4"/>
      <c r="G707" s="4">
        <f ca="1">+SUMIF('JOURNAL STOCKS'!A$200:$J708,A707,'JOURNAL STOCKS'!I708:I900)</f>
        <v>0</v>
      </c>
      <c r="H707" s="4"/>
      <c r="I707" s="4">
        <f ca="1">+SUMIF('JOURNAL STOCKS'!$A$8:$J$200,A707,'JOURNAL STOCKS'!$J$8:$J$200)</f>
        <v>0</v>
      </c>
      <c r="J707" s="5"/>
      <c r="K707" s="5"/>
      <c r="L707" s="5"/>
      <c r="M707" s="5"/>
      <c r="N707" s="6"/>
      <c r="O707" s="15"/>
      <c r="P707" s="5"/>
      <c r="Q707" s="15"/>
    </row>
    <row r="708" spans="1:17" x14ac:dyDescent="0.25">
      <c r="A708" s="27" t="s">
        <v>1776</v>
      </c>
      <c r="B708" s="26" t="s">
        <v>902</v>
      </c>
      <c r="C708" s="17">
        <f t="shared" si="35"/>
        <v>0</v>
      </c>
      <c r="D708" s="34">
        <v>0</v>
      </c>
      <c r="E708" s="35">
        <v>0</v>
      </c>
      <c r="F708" s="4"/>
      <c r="G708" s="4">
        <f ca="1">+SUMIF('JOURNAL STOCKS'!A$200:$J709,A708,'JOURNAL STOCKS'!I709:I901)</f>
        <v>0</v>
      </c>
      <c r="H708" s="4"/>
      <c r="I708" s="4">
        <f ca="1">+SUMIF('JOURNAL STOCKS'!$A$8:$J$200,A708,'JOURNAL STOCKS'!$J$8:$J$200)</f>
        <v>0</v>
      </c>
      <c r="J708" s="5"/>
      <c r="K708" s="5"/>
      <c r="L708" s="5"/>
      <c r="M708" s="5"/>
      <c r="N708" s="6"/>
      <c r="O708" s="15"/>
      <c r="P708" s="5"/>
      <c r="Q708" s="15"/>
    </row>
    <row r="709" spans="1:17" x14ac:dyDescent="0.25">
      <c r="A709" s="27" t="s">
        <v>1777</v>
      </c>
      <c r="B709" s="26" t="s">
        <v>902</v>
      </c>
      <c r="C709" s="17">
        <f t="shared" si="35"/>
        <v>0</v>
      </c>
      <c r="D709" s="34">
        <v>0</v>
      </c>
      <c r="E709" s="35">
        <v>0</v>
      </c>
      <c r="F709" s="4"/>
      <c r="G709" s="4">
        <f ca="1">+SUMIF('JOURNAL STOCKS'!A$200:$J710,A709,'JOURNAL STOCKS'!I710:I902)</f>
        <v>0</v>
      </c>
      <c r="H709" s="4"/>
      <c r="I709" s="4">
        <f ca="1">+SUMIF('JOURNAL STOCKS'!$A$8:$J$200,A709,'JOURNAL STOCKS'!$J$8:$J$200)</f>
        <v>0</v>
      </c>
      <c r="J709" s="5"/>
      <c r="K709" s="5"/>
      <c r="L709" s="5"/>
      <c r="M709" s="5"/>
      <c r="N709" s="6"/>
      <c r="O709" s="15"/>
      <c r="P709" s="5"/>
      <c r="Q709" s="15"/>
    </row>
    <row r="710" spans="1:17" x14ac:dyDescent="0.25">
      <c r="A710" s="27" t="s">
        <v>1778</v>
      </c>
      <c r="B710" s="26" t="s">
        <v>902</v>
      </c>
      <c r="C710" s="17">
        <f t="shared" ca="1" si="35"/>
        <v>0.71</v>
      </c>
      <c r="D710" s="34">
        <v>24</v>
      </c>
      <c r="E710" s="35">
        <v>17.04</v>
      </c>
      <c r="F710" s="4"/>
      <c r="G710" s="4">
        <f ca="1">+SUMIF('JOURNAL STOCKS'!A$200:$J711,A710,'JOURNAL STOCKS'!I711:I903)</f>
        <v>0</v>
      </c>
      <c r="H710" s="4"/>
      <c r="I710" s="4">
        <f ca="1">+SUMIF('JOURNAL STOCKS'!$A$8:$J$200,A710,'JOURNAL STOCKS'!$J$8:$J$200)</f>
        <v>0</v>
      </c>
      <c r="J710" s="5"/>
      <c r="K710" s="5"/>
      <c r="L710" s="5"/>
      <c r="M710" s="5"/>
      <c r="N710" s="6"/>
      <c r="O710" s="15"/>
      <c r="P710" s="5"/>
      <c r="Q710" s="15"/>
    </row>
    <row r="711" spans="1:17" x14ac:dyDescent="0.25">
      <c r="A711" s="27" t="s">
        <v>1779</v>
      </c>
      <c r="B711" s="26" t="s">
        <v>902</v>
      </c>
      <c r="C711" s="17">
        <f t="shared" ca="1" si="35"/>
        <v>1</v>
      </c>
      <c r="D711" s="34">
        <v>37</v>
      </c>
      <c r="E711" s="35">
        <v>37</v>
      </c>
      <c r="F711" s="4"/>
      <c r="G711" s="4">
        <f ca="1">+SUMIF('JOURNAL STOCKS'!A$200:$J712,A711,'JOURNAL STOCKS'!I712:I904)</f>
        <v>0</v>
      </c>
      <c r="H711" s="4"/>
      <c r="I711" s="4">
        <f ca="1">+SUMIF('JOURNAL STOCKS'!$A$8:$J$200,A711,'JOURNAL STOCKS'!$J$8:$J$200)</f>
        <v>0</v>
      </c>
      <c r="J711" s="5"/>
      <c r="K711" s="5"/>
      <c r="L711" s="5"/>
      <c r="M711" s="5"/>
      <c r="N711" s="6"/>
      <c r="O711" s="15"/>
      <c r="P711" s="5"/>
      <c r="Q711" s="15"/>
    </row>
    <row r="712" spans="1:17" x14ac:dyDescent="0.25">
      <c r="A712" s="27" t="s">
        <v>1780</v>
      </c>
      <c r="B712" s="26" t="s">
        <v>902</v>
      </c>
      <c r="C712" s="17">
        <f t="shared" ca="1" si="35"/>
        <v>9.1999999999999993</v>
      </c>
      <c r="D712" s="34">
        <v>1</v>
      </c>
      <c r="E712" s="35">
        <v>9.1999999999999993</v>
      </c>
      <c r="F712" s="4"/>
      <c r="G712" s="4">
        <f ca="1">+SUMIF('JOURNAL STOCKS'!A$200:$J713,A712,'JOURNAL STOCKS'!I713:I905)</f>
        <v>0</v>
      </c>
      <c r="H712" s="4"/>
      <c r="I712" s="4">
        <f ca="1">+SUMIF('JOURNAL STOCKS'!$A$8:$J$200,A712,'JOURNAL STOCKS'!$J$8:$J$200)</f>
        <v>0</v>
      </c>
      <c r="J712" s="5"/>
      <c r="K712" s="5"/>
      <c r="L712" s="5"/>
      <c r="M712" s="5"/>
      <c r="N712" s="6"/>
      <c r="O712" s="15"/>
      <c r="P712" s="5"/>
      <c r="Q712" s="15"/>
    </row>
    <row r="713" spans="1:17" x14ac:dyDescent="0.25">
      <c r="A713" s="27" t="s">
        <v>1781</v>
      </c>
      <c r="B713" s="26" t="s">
        <v>902</v>
      </c>
      <c r="C713" s="17">
        <f t="shared" si="35"/>
        <v>0</v>
      </c>
      <c r="D713" s="34">
        <v>0</v>
      </c>
      <c r="E713" s="35">
        <v>0</v>
      </c>
      <c r="F713" s="4"/>
      <c r="G713" s="4">
        <f ca="1">+SUMIF('JOURNAL STOCKS'!A$200:$J714,A713,'JOURNAL STOCKS'!I714:I906)</f>
        <v>0</v>
      </c>
      <c r="H713" s="4"/>
      <c r="I713" s="4">
        <f ca="1">+SUMIF('JOURNAL STOCKS'!$A$8:$J$200,A713,'JOURNAL STOCKS'!$J$8:$J$200)</f>
        <v>0</v>
      </c>
      <c r="J713" s="5"/>
      <c r="K713" s="5"/>
      <c r="L713" s="5"/>
      <c r="M713" s="5"/>
      <c r="N713" s="6"/>
      <c r="O713" s="15"/>
      <c r="P713" s="5"/>
      <c r="Q713" s="15"/>
    </row>
    <row r="714" spans="1:17" x14ac:dyDescent="0.25">
      <c r="A714" s="27" t="s">
        <v>1782</v>
      </c>
      <c r="B714" s="26" t="s">
        <v>902</v>
      </c>
      <c r="C714" s="17">
        <f t="shared" ref="C714:C777" ca="1" si="36">IF((D714+F714)&lt;=0,0,(E714+G714)/(D714+F714))</f>
        <v>9.3800000000000008</v>
      </c>
      <c r="D714" s="34">
        <v>1</v>
      </c>
      <c r="E714" s="35">
        <v>9.3800000000000008</v>
      </c>
      <c r="F714" s="4"/>
      <c r="G714" s="4">
        <f ca="1">+SUMIF('JOURNAL STOCKS'!A$200:$J715,A714,'JOURNAL STOCKS'!I715:I907)</f>
        <v>0</v>
      </c>
      <c r="H714" s="4"/>
      <c r="I714" s="4">
        <f ca="1">+SUMIF('JOURNAL STOCKS'!$A$8:$J$200,A714,'JOURNAL STOCKS'!$J$8:$J$200)</f>
        <v>0</v>
      </c>
      <c r="J714" s="5"/>
      <c r="K714" s="5"/>
      <c r="L714" s="5"/>
      <c r="M714" s="5"/>
      <c r="N714" s="6"/>
      <c r="O714" s="15"/>
      <c r="P714" s="5"/>
      <c r="Q714" s="15"/>
    </row>
    <row r="715" spans="1:17" x14ac:dyDescent="0.25">
      <c r="A715" s="27" t="s">
        <v>1783</v>
      </c>
      <c r="B715" s="26" t="s">
        <v>902</v>
      </c>
      <c r="C715" s="17">
        <f t="shared" si="36"/>
        <v>0</v>
      </c>
      <c r="D715" s="34">
        <v>0</v>
      </c>
      <c r="E715" s="35">
        <v>0</v>
      </c>
      <c r="F715" s="4"/>
      <c r="G715" s="4">
        <f ca="1">+SUMIF('JOURNAL STOCKS'!A$200:$J716,A715,'JOURNAL STOCKS'!I716:I908)</f>
        <v>0</v>
      </c>
      <c r="H715" s="4"/>
      <c r="I715" s="4">
        <f ca="1">+SUMIF('JOURNAL STOCKS'!$A$8:$J$200,A715,'JOURNAL STOCKS'!$J$8:$J$200)</f>
        <v>0</v>
      </c>
      <c r="J715" s="5"/>
      <c r="K715" s="5"/>
      <c r="L715" s="5"/>
      <c r="M715" s="5"/>
      <c r="N715" s="6"/>
      <c r="O715" s="15"/>
      <c r="P715" s="5"/>
      <c r="Q715" s="15"/>
    </row>
    <row r="716" spans="1:17" x14ac:dyDescent="0.25">
      <c r="A716" s="27" t="s">
        <v>1784</v>
      </c>
      <c r="B716" s="26" t="s">
        <v>902</v>
      </c>
      <c r="C716" s="17">
        <f t="shared" ca="1" si="36"/>
        <v>33.33</v>
      </c>
      <c r="D716" s="34">
        <v>8</v>
      </c>
      <c r="E716" s="35">
        <v>266.64</v>
      </c>
      <c r="F716" s="4"/>
      <c r="G716" s="4">
        <f ca="1">+SUMIF('JOURNAL STOCKS'!A$200:$J717,A716,'JOURNAL STOCKS'!I717:I909)</f>
        <v>0</v>
      </c>
      <c r="H716" s="4"/>
      <c r="I716" s="4">
        <f ca="1">+SUMIF('JOURNAL STOCKS'!$A$8:$J$200,A716,'JOURNAL STOCKS'!$J$8:$J$200)</f>
        <v>0</v>
      </c>
      <c r="J716" s="5"/>
      <c r="K716" s="5"/>
      <c r="L716" s="5"/>
      <c r="M716" s="5"/>
      <c r="N716" s="6"/>
      <c r="O716" s="15"/>
      <c r="P716" s="5"/>
      <c r="Q716" s="15"/>
    </row>
    <row r="717" spans="1:17" x14ac:dyDescent="0.25">
      <c r="A717" s="27" t="s">
        <v>1785</v>
      </c>
      <c r="B717" s="26" t="s">
        <v>902</v>
      </c>
      <c r="C717" s="17">
        <f t="shared" si="36"/>
        <v>0</v>
      </c>
      <c r="D717" s="34">
        <v>0</v>
      </c>
      <c r="E717" s="35">
        <v>0</v>
      </c>
      <c r="F717" s="4"/>
      <c r="G717" s="4">
        <f ca="1">+SUMIF('JOURNAL STOCKS'!A$200:$J718,A717,'JOURNAL STOCKS'!I718:I910)</f>
        <v>0</v>
      </c>
      <c r="H717" s="4"/>
      <c r="I717" s="4">
        <f ca="1">+SUMIF('JOURNAL STOCKS'!$A$8:$J$200,A717,'JOURNAL STOCKS'!$J$8:$J$200)</f>
        <v>0</v>
      </c>
      <c r="J717" s="5"/>
      <c r="K717" s="5"/>
      <c r="L717" s="5"/>
      <c r="M717" s="5"/>
      <c r="N717" s="6"/>
      <c r="O717" s="15"/>
      <c r="P717" s="5"/>
      <c r="Q717" s="15"/>
    </row>
    <row r="718" spans="1:17" x14ac:dyDescent="0.25">
      <c r="A718" s="27" t="s">
        <v>1786</v>
      </c>
      <c r="B718" s="26" t="s">
        <v>902</v>
      </c>
      <c r="C718" s="17">
        <f t="shared" ca="1" si="36"/>
        <v>46</v>
      </c>
      <c r="D718" s="34">
        <v>7</v>
      </c>
      <c r="E718" s="35">
        <v>322</v>
      </c>
      <c r="F718" s="4"/>
      <c r="G718" s="4">
        <f ca="1">+SUMIF('JOURNAL STOCKS'!A$200:$J719,A718,'JOURNAL STOCKS'!I719:I911)</f>
        <v>0</v>
      </c>
      <c r="H718" s="4"/>
      <c r="I718" s="4">
        <f ca="1">+SUMIF('JOURNAL STOCKS'!$A$8:$J$200,A718,'JOURNAL STOCKS'!$J$8:$J$200)</f>
        <v>0</v>
      </c>
      <c r="J718" s="5"/>
      <c r="K718" s="5"/>
      <c r="L718" s="5"/>
      <c r="M718" s="5"/>
      <c r="N718" s="6"/>
      <c r="O718" s="15"/>
      <c r="P718" s="5"/>
      <c r="Q718" s="15"/>
    </row>
    <row r="719" spans="1:17" x14ac:dyDescent="0.25">
      <c r="A719" s="27" t="s">
        <v>1787</v>
      </c>
      <c r="B719" s="26" t="s">
        <v>902</v>
      </c>
      <c r="C719" s="17">
        <f t="shared" ca="1" si="36"/>
        <v>48.33</v>
      </c>
      <c r="D719" s="34">
        <v>21</v>
      </c>
      <c r="E719" s="35">
        <v>1014.93</v>
      </c>
      <c r="F719" s="4"/>
      <c r="G719" s="4">
        <f ca="1">+SUMIF('JOURNAL STOCKS'!A$200:$J720,A719,'JOURNAL STOCKS'!I720:I912)</f>
        <v>0</v>
      </c>
      <c r="H719" s="4"/>
      <c r="I719" s="4">
        <f ca="1">+SUMIF('JOURNAL STOCKS'!$A$8:$J$200,A719,'JOURNAL STOCKS'!$J$8:$J$200)</f>
        <v>0</v>
      </c>
      <c r="J719" s="5"/>
      <c r="K719" s="5"/>
      <c r="L719" s="5"/>
      <c r="M719" s="5"/>
      <c r="N719" s="6"/>
      <c r="O719" s="15"/>
      <c r="P719" s="5"/>
      <c r="Q719" s="15"/>
    </row>
    <row r="720" spans="1:17" x14ac:dyDescent="0.25">
      <c r="A720" s="27" t="s">
        <v>1788</v>
      </c>
      <c r="B720" s="26" t="s">
        <v>902</v>
      </c>
      <c r="C720" s="17">
        <f t="shared" ca="1" si="36"/>
        <v>12.5</v>
      </c>
      <c r="D720" s="34">
        <v>16</v>
      </c>
      <c r="E720" s="35">
        <v>200</v>
      </c>
      <c r="F720" s="4"/>
      <c r="G720" s="4">
        <f ca="1">+SUMIF('JOURNAL STOCKS'!A$200:$J721,A720,'JOURNAL STOCKS'!I721:I913)</f>
        <v>0</v>
      </c>
      <c r="H720" s="4"/>
      <c r="I720" s="4">
        <f ca="1">+SUMIF('JOURNAL STOCKS'!$A$8:$J$200,A720,'JOURNAL STOCKS'!$J$8:$J$200)</f>
        <v>0</v>
      </c>
      <c r="J720" s="5"/>
      <c r="K720" s="5"/>
      <c r="L720" s="5"/>
      <c r="M720" s="5"/>
      <c r="N720" s="6"/>
      <c r="O720" s="15"/>
      <c r="P720" s="5"/>
      <c r="Q720" s="15"/>
    </row>
    <row r="721" spans="1:17" x14ac:dyDescent="0.25">
      <c r="A721" s="27" t="s">
        <v>1789</v>
      </c>
      <c r="B721" s="26" t="s">
        <v>902</v>
      </c>
      <c r="C721" s="17">
        <f t="shared" ca="1" si="36"/>
        <v>45.76</v>
      </c>
      <c r="D721" s="34">
        <v>10</v>
      </c>
      <c r="E721" s="35">
        <v>457.59999999999997</v>
      </c>
      <c r="F721" s="4"/>
      <c r="G721" s="4">
        <f ca="1">+SUMIF('JOURNAL STOCKS'!A$200:$J722,A721,'JOURNAL STOCKS'!I722:I914)</f>
        <v>0</v>
      </c>
      <c r="H721" s="4"/>
      <c r="I721" s="4">
        <f ca="1">+SUMIF('JOURNAL STOCKS'!$A$8:$J$200,A721,'JOURNAL STOCKS'!$J$8:$J$200)</f>
        <v>0</v>
      </c>
      <c r="J721" s="5"/>
      <c r="K721" s="5"/>
      <c r="L721" s="5"/>
      <c r="M721" s="5"/>
      <c r="N721" s="6"/>
      <c r="O721" s="15"/>
      <c r="P721" s="5"/>
      <c r="Q721" s="15"/>
    </row>
    <row r="722" spans="1:17" x14ac:dyDescent="0.25">
      <c r="A722" s="27" t="s">
        <v>1790</v>
      </c>
      <c r="B722" s="26" t="s">
        <v>902</v>
      </c>
      <c r="C722" s="17">
        <f t="shared" ca="1" si="36"/>
        <v>260</v>
      </c>
      <c r="D722" s="34">
        <v>7</v>
      </c>
      <c r="E722" s="35">
        <v>1820</v>
      </c>
      <c r="F722" s="4"/>
      <c r="G722" s="4">
        <f ca="1">+SUMIF('JOURNAL STOCKS'!A$200:$J723,A722,'JOURNAL STOCKS'!I723:I915)</f>
        <v>0</v>
      </c>
      <c r="H722" s="4"/>
      <c r="I722" s="4">
        <f ca="1">+SUMIF('JOURNAL STOCKS'!$A$8:$J$200,A722,'JOURNAL STOCKS'!$J$8:$J$200)</f>
        <v>0</v>
      </c>
      <c r="J722" s="5"/>
      <c r="K722" s="5"/>
      <c r="L722" s="5"/>
      <c r="M722" s="5"/>
      <c r="N722" s="6"/>
      <c r="O722" s="15"/>
      <c r="P722" s="5"/>
      <c r="Q722" s="15"/>
    </row>
    <row r="723" spans="1:17" x14ac:dyDescent="0.25">
      <c r="A723" s="27" t="s">
        <v>1791</v>
      </c>
      <c r="B723" s="26" t="s">
        <v>902</v>
      </c>
      <c r="C723" s="17">
        <f t="shared" ca="1" si="36"/>
        <v>60</v>
      </c>
      <c r="D723" s="34">
        <v>15</v>
      </c>
      <c r="E723" s="35">
        <v>900</v>
      </c>
      <c r="F723" s="4"/>
      <c r="G723" s="4">
        <f ca="1">+SUMIF('JOURNAL STOCKS'!A$200:$J724,A723,'JOURNAL STOCKS'!I724:I916)</f>
        <v>0</v>
      </c>
      <c r="H723" s="4"/>
      <c r="I723" s="4">
        <f ca="1">+SUMIF('JOURNAL STOCKS'!$A$8:$J$200,A723,'JOURNAL STOCKS'!$J$8:$J$200)</f>
        <v>0</v>
      </c>
      <c r="J723" s="5"/>
      <c r="K723" s="5"/>
      <c r="L723" s="5"/>
      <c r="M723" s="5"/>
      <c r="N723" s="6"/>
      <c r="O723" s="15"/>
      <c r="P723" s="5"/>
      <c r="Q723" s="15"/>
    </row>
    <row r="724" spans="1:17" x14ac:dyDescent="0.25">
      <c r="A724" s="27" t="s">
        <v>1792</v>
      </c>
      <c r="B724" s="26" t="s">
        <v>902</v>
      </c>
      <c r="C724" s="17">
        <f t="shared" si="36"/>
        <v>0</v>
      </c>
      <c r="D724" s="34">
        <v>0</v>
      </c>
      <c r="E724" s="35">
        <v>0</v>
      </c>
      <c r="F724" s="4"/>
      <c r="G724" s="4">
        <f ca="1">+SUMIF('JOURNAL STOCKS'!A$200:$J725,A724,'JOURNAL STOCKS'!I725:I917)</f>
        <v>0</v>
      </c>
      <c r="H724" s="4"/>
      <c r="I724" s="4">
        <f ca="1">+SUMIF('JOURNAL STOCKS'!$A$8:$J$200,A724,'JOURNAL STOCKS'!$J$8:$J$200)</f>
        <v>0</v>
      </c>
      <c r="J724" s="5"/>
      <c r="K724" s="5"/>
      <c r="L724" s="5"/>
      <c r="M724" s="5"/>
      <c r="N724" s="6"/>
      <c r="O724" s="15"/>
      <c r="P724" s="5"/>
      <c r="Q724" s="15"/>
    </row>
    <row r="725" spans="1:17" x14ac:dyDescent="0.25">
      <c r="A725" s="27" t="s">
        <v>1793</v>
      </c>
      <c r="B725" s="26" t="s">
        <v>902</v>
      </c>
      <c r="C725" s="17">
        <f t="shared" ca="1" si="36"/>
        <v>250</v>
      </c>
      <c r="D725" s="34">
        <v>2</v>
      </c>
      <c r="E725" s="35">
        <v>500</v>
      </c>
      <c r="F725" s="4"/>
      <c r="G725" s="4">
        <f ca="1">+SUMIF('JOURNAL STOCKS'!A$200:$J726,A725,'JOURNAL STOCKS'!I726:I918)</f>
        <v>0</v>
      </c>
      <c r="H725" s="4"/>
      <c r="I725" s="4">
        <f ca="1">+SUMIF('JOURNAL STOCKS'!$A$8:$J$200,A725,'JOURNAL STOCKS'!$J$8:$J$200)</f>
        <v>0</v>
      </c>
      <c r="J725" s="5"/>
      <c r="K725" s="5"/>
      <c r="L725" s="5"/>
      <c r="M725" s="5"/>
      <c r="N725" s="6"/>
      <c r="O725" s="15"/>
      <c r="P725" s="5"/>
      <c r="Q725" s="15"/>
    </row>
    <row r="726" spans="1:17" x14ac:dyDescent="0.25">
      <c r="A726" s="27" t="s">
        <v>1794</v>
      </c>
      <c r="B726" s="26" t="s">
        <v>902</v>
      </c>
      <c r="C726" s="17">
        <f t="shared" ca="1" si="36"/>
        <v>64.88</v>
      </c>
      <c r="D726" s="34">
        <v>1</v>
      </c>
      <c r="E726" s="35">
        <v>64.88</v>
      </c>
      <c r="F726" s="4"/>
      <c r="G726" s="4">
        <f ca="1">+SUMIF('JOURNAL STOCKS'!A$200:$J727,A726,'JOURNAL STOCKS'!I727:I919)</f>
        <v>0</v>
      </c>
      <c r="H726" s="4"/>
      <c r="I726" s="4">
        <f ca="1">+SUMIF('JOURNAL STOCKS'!$A$8:$J$200,A726,'JOURNAL STOCKS'!$J$8:$J$200)</f>
        <v>0</v>
      </c>
      <c r="J726" s="5"/>
      <c r="K726" s="5"/>
      <c r="L726" s="5"/>
      <c r="M726" s="5"/>
      <c r="N726" s="6"/>
      <c r="O726" s="15"/>
      <c r="P726" s="5"/>
      <c r="Q726" s="15"/>
    </row>
    <row r="727" spans="1:17" x14ac:dyDescent="0.25">
      <c r="A727" s="27" t="s">
        <v>1795</v>
      </c>
      <c r="B727" s="26" t="s">
        <v>902</v>
      </c>
      <c r="C727" s="17">
        <f t="shared" si="36"/>
        <v>0</v>
      </c>
      <c r="D727" s="34">
        <v>0</v>
      </c>
      <c r="E727" s="35">
        <v>0</v>
      </c>
      <c r="F727" s="4"/>
      <c r="G727" s="4">
        <f ca="1">+SUMIF('JOURNAL STOCKS'!A$200:$J728,A727,'JOURNAL STOCKS'!I728:I920)</f>
        <v>0</v>
      </c>
      <c r="H727" s="4"/>
      <c r="I727" s="4">
        <f ca="1">+SUMIF('JOURNAL STOCKS'!$A$8:$J$200,A727,'JOURNAL STOCKS'!$J$8:$J$200)</f>
        <v>0</v>
      </c>
      <c r="J727" s="5"/>
      <c r="K727" s="5"/>
      <c r="L727" s="5"/>
      <c r="M727" s="5"/>
      <c r="N727" s="6"/>
      <c r="O727" s="15"/>
      <c r="P727" s="5"/>
      <c r="Q727" s="15"/>
    </row>
    <row r="728" spans="1:17" x14ac:dyDescent="0.25">
      <c r="A728" s="27" t="s">
        <v>1796</v>
      </c>
      <c r="B728" s="26" t="s">
        <v>902</v>
      </c>
      <c r="C728" s="17">
        <f t="shared" si="36"/>
        <v>0</v>
      </c>
      <c r="D728" s="34">
        <v>0</v>
      </c>
      <c r="E728" s="35">
        <v>0</v>
      </c>
      <c r="F728" s="4"/>
      <c r="G728" s="4">
        <f ca="1">+SUMIF('JOURNAL STOCKS'!A$200:$J729,A728,'JOURNAL STOCKS'!I729:I921)</f>
        <v>0</v>
      </c>
      <c r="H728" s="4"/>
      <c r="I728" s="4">
        <f ca="1">+SUMIF('JOURNAL STOCKS'!$A$8:$J$200,A728,'JOURNAL STOCKS'!$J$8:$J$200)</f>
        <v>0</v>
      </c>
      <c r="J728" s="5"/>
      <c r="K728" s="5"/>
      <c r="L728" s="5"/>
      <c r="M728" s="5"/>
      <c r="N728" s="6"/>
      <c r="O728" s="15"/>
      <c r="P728" s="5"/>
      <c r="Q728" s="15"/>
    </row>
    <row r="729" spans="1:17" x14ac:dyDescent="0.25">
      <c r="A729" s="27" t="s">
        <v>1797</v>
      </c>
      <c r="B729" s="26" t="s">
        <v>902</v>
      </c>
      <c r="C729" s="17">
        <f t="shared" si="36"/>
        <v>0</v>
      </c>
      <c r="D729" s="34">
        <v>0</v>
      </c>
      <c r="E729" s="35">
        <v>0</v>
      </c>
      <c r="F729" s="4"/>
      <c r="G729" s="4">
        <f ca="1">+SUMIF('JOURNAL STOCKS'!A$200:$J730,A729,'JOURNAL STOCKS'!I730:I922)</f>
        <v>0</v>
      </c>
      <c r="H729" s="4"/>
      <c r="I729" s="4">
        <f ca="1">+SUMIF('JOURNAL STOCKS'!$A$8:$J$200,A729,'JOURNAL STOCKS'!$J$8:$J$200)</f>
        <v>0</v>
      </c>
      <c r="J729" s="5"/>
      <c r="K729" s="5"/>
      <c r="L729" s="5"/>
      <c r="M729" s="5"/>
      <c r="N729" s="6"/>
      <c r="O729" s="15"/>
      <c r="P729" s="5"/>
      <c r="Q729" s="15"/>
    </row>
    <row r="730" spans="1:17" x14ac:dyDescent="0.25">
      <c r="A730" s="27" t="s">
        <v>1798</v>
      </c>
      <c r="B730" s="26" t="s">
        <v>902</v>
      </c>
      <c r="C730" s="17">
        <f t="shared" si="36"/>
        <v>0</v>
      </c>
      <c r="D730" s="34">
        <v>0</v>
      </c>
      <c r="E730" s="35">
        <v>0</v>
      </c>
      <c r="F730" s="4"/>
      <c r="G730" s="4">
        <f ca="1">+SUMIF('JOURNAL STOCKS'!A$200:$J731,A730,'JOURNAL STOCKS'!I731:I923)</f>
        <v>0</v>
      </c>
      <c r="H730" s="4"/>
      <c r="I730" s="4">
        <f ca="1">+SUMIF('JOURNAL STOCKS'!$A$8:$J$200,A730,'JOURNAL STOCKS'!$J$8:$J$200)</f>
        <v>0</v>
      </c>
      <c r="J730" s="5"/>
      <c r="K730" s="5"/>
      <c r="L730" s="5"/>
      <c r="M730" s="5"/>
      <c r="N730" s="6"/>
      <c r="O730" s="15"/>
      <c r="P730" s="5"/>
      <c r="Q730" s="15"/>
    </row>
    <row r="731" spans="1:17" x14ac:dyDescent="0.25">
      <c r="A731" s="27" t="s">
        <v>1799</v>
      </c>
      <c r="B731" s="26" t="s">
        <v>902</v>
      </c>
      <c r="C731" s="17">
        <f t="shared" si="36"/>
        <v>0</v>
      </c>
      <c r="D731" s="34">
        <v>0</v>
      </c>
      <c r="E731" s="35">
        <v>0</v>
      </c>
      <c r="F731" s="4"/>
      <c r="G731" s="4">
        <f ca="1">+SUMIF('JOURNAL STOCKS'!A$200:$J732,A731,'JOURNAL STOCKS'!I732:I924)</f>
        <v>0</v>
      </c>
      <c r="H731" s="4"/>
      <c r="I731" s="4">
        <f ca="1">+SUMIF('JOURNAL STOCKS'!$A$8:$J$200,A731,'JOURNAL STOCKS'!$J$8:$J$200)</f>
        <v>0</v>
      </c>
      <c r="J731" s="5"/>
      <c r="K731" s="5"/>
      <c r="L731" s="5"/>
      <c r="M731" s="5"/>
      <c r="N731" s="6"/>
      <c r="O731" s="15"/>
      <c r="P731" s="5"/>
      <c r="Q731" s="15"/>
    </row>
    <row r="732" spans="1:17" x14ac:dyDescent="0.25">
      <c r="A732" s="27" t="s">
        <v>1800</v>
      </c>
      <c r="B732" s="26" t="s">
        <v>902</v>
      </c>
      <c r="C732" s="17">
        <f t="shared" ca="1" si="36"/>
        <v>600</v>
      </c>
      <c r="D732" s="34">
        <v>4</v>
      </c>
      <c r="E732" s="35">
        <v>2400</v>
      </c>
      <c r="F732" s="4"/>
      <c r="G732" s="4">
        <f ca="1">+SUMIF('JOURNAL STOCKS'!A$200:$J733,A732,'JOURNAL STOCKS'!I733:I925)</f>
        <v>0</v>
      </c>
      <c r="H732" s="4"/>
      <c r="I732" s="4">
        <f ca="1">+SUMIF('JOURNAL STOCKS'!$A$8:$J$200,A732,'JOURNAL STOCKS'!$J$8:$J$200)</f>
        <v>0</v>
      </c>
      <c r="J732" s="5"/>
      <c r="K732" s="5"/>
      <c r="L732" s="5"/>
      <c r="M732" s="5"/>
      <c r="N732" s="6"/>
      <c r="O732" s="15"/>
      <c r="P732" s="5"/>
      <c r="Q732" s="15"/>
    </row>
    <row r="733" spans="1:17" x14ac:dyDescent="0.25">
      <c r="A733" s="27" t="s">
        <v>1801</v>
      </c>
      <c r="B733" s="26" t="s">
        <v>902</v>
      </c>
      <c r="C733" s="17">
        <f t="shared" ca="1" si="36"/>
        <v>108</v>
      </c>
      <c r="D733" s="34">
        <v>6</v>
      </c>
      <c r="E733" s="35">
        <v>648</v>
      </c>
      <c r="F733" s="4"/>
      <c r="G733" s="4">
        <f ca="1">+SUMIF('JOURNAL STOCKS'!A$200:$J734,A733,'JOURNAL STOCKS'!I734:I926)</f>
        <v>0</v>
      </c>
      <c r="H733" s="4"/>
      <c r="I733" s="4">
        <f ca="1">+SUMIF('JOURNAL STOCKS'!$A$8:$J$200,A733,'JOURNAL STOCKS'!$J$8:$J$200)</f>
        <v>0</v>
      </c>
      <c r="J733" s="5"/>
      <c r="K733" s="5"/>
      <c r="L733" s="5"/>
      <c r="M733" s="5"/>
      <c r="N733" s="6"/>
      <c r="O733" s="15"/>
      <c r="P733" s="5"/>
      <c r="Q733" s="15"/>
    </row>
    <row r="734" spans="1:17" x14ac:dyDescent="0.25">
      <c r="A734" s="27" t="s">
        <v>1802</v>
      </c>
      <c r="B734" s="26" t="s">
        <v>902</v>
      </c>
      <c r="C734" s="17">
        <f t="shared" si="36"/>
        <v>0</v>
      </c>
      <c r="D734" s="34">
        <v>0</v>
      </c>
      <c r="E734" s="35">
        <v>0</v>
      </c>
      <c r="F734" s="4"/>
      <c r="G734" s="4">
        <f ca="1">+SUMIF('JOURNAL STOCKS'!A$200:$J735,A734,'JOURNAL STOCKS'!I735:I927)</f>
        <v>0</v>
      </c>
      <c r="H734" s="4"/>
      <c r="I734" s="4">
        <f ca="1">+SUMIF('JOURNAL STOCKS'!$A$8:$J$200,A734,'JOURNAL STOCKS'!$J$8:$J$200)</f>
        <v>0</v>
      </c>
      <c r="J734" s="5"/>
      <c r="K734" s="5"/>
      <c r="L734" s="5"/>
      <c r="M734" s="5"/>
      <c r="N734" s="6"/>
      <c r="O734" s="15"/>
      <c r="P734" s="5"/>
      <c r="Q734" s="15"/>
    </row>
    <row r="735" spans="1:17" x14ac:dyDescent="0.25">
      <c r="A735" s="27" t="s">
        <v>1803</v>
      </c>
      <c r="B735" s="26" t="s">
        <v>902</v>
      </c>
      <c r="C735" s="17">
        <f t="shared" si="36"/>
        <v>0</v>
      </c>
      <c r="D735" s="34">
        <v>0</v>
      </c>
      <c r="E735" s="35">
        <v>0</v>
      </c>
      <c r="F735" s="4"/>
      <c r="G735" s="4">
        <f ca="1">+SUMIF('JOURNAL STOCKS'!A$200:$J736,A735,'JOURNAL STOCKS'!I736:I928)</f>
        <v>0</v>
      </c>
      <c r="H735" s="4"/>
      <c r="I735" s="4">
        <f ca="1">+SUMIF('JOURNAL STOCKS'!$A$8:$J$200,A735,'JOURNAL STOCKS'!$J$8:$J$200)</f>
        <v>0</v>
      </c>
      <c r="J735" s="5"/>
      <c r="K735" s="5"/>
      <c r="L735" s="5"/>
      <c r="M735" s="5"/>
      <c r="N735" s="6"/>
      <c r="O735" s="15"/>
      <c r="P735" s="5"/>
      <c r="Q735" s="15"/>
    </row>
    <row r="736" spans="1:17" x14ac:dyDescent="0.25">
      <c r="A736" s="27" t="s">
        <v>1804</v>
      </c>
      <c r="B736" s="26" t="s">
        <v>902</v>
      </c>
      <c r="C736" s="17">
        <f t="shared" ca="1" si="36"/>
        <v>45</v>
      </c>
      <c r="D736" s="34">
        <v>4</v>
      </c>
      <c r="E736" s="35">
        <v>180</v>
      </c>
      <c r="F736" s="4"/>
      <c r="G736" s="4">
        <f ca="1">+SUMIF('JOURNAL STOCKS'!A$200:$J737,A736,'JOURNAL STOCKS'!I737:I929)</f>
        <v>0</v>
      </c>
      <c r="H736" s="4"/>
      <c r="I736" s="4">
        <f ca="1">+SUMIF('JOURNAL STOCKS'!$A$8:$J$200,A736,'JOURNAL STOCKS'!$J$8:$J$200)</f>
        <v>0</v>
      </c>
      <c r="J736" s="5"/>
      <c r="K736" s="5"/>
      <c r="L736" s="5"/>
      <c r="M736" s="5"/>
      <c r="N736" s="6"/>
      <c r="O736" s="15"/>
      <c r="P736" s="5"/>
      <c r="Q736" s="15"/>
    </row>
    <row r="737" spans="1:17" x14ac:dyDescent="0.25">
      <c r="A737" s="27" t="s">
        <v>1805</v>
      </c>
      <c r="B737" s="26" t="s">
        <v>902</v>
      </c>
      <c r="C737" s="17">
        <f t="shared" ca="1" si="36"/>
        <v>354</v>
      </c>
      <c r="D737" s="34">
        <v>3</v>
      </c>
      <c r="E737" s="35">
        <v>1062</v>
      </c>
      <c r="F737" s="4"/>
      <c r="G737" s="4">
        <f ca="1">+SUMIF('JOURNAL STOCKS'!A$200:$J738,A737,'JOURNAL STOCKS'!I738:I930)</f>
        <v>0</v>
      </c>
      <c r="H737" s="4"/>
      <c r="I737" s="4">
        <f ca="1">+SUMIF('JOURNAL STOCKS'!$A$8:$J$200,A737,'JOURNAL STOCKS'!$J$8:$J$200)</f>
        <v>0</v>
      </c>
      <c r="J737" s="5"/>
      <c r="K737" s="5"/>
      <c r="L737" s="5"/>
      <c r="M737" s="5"/>
      <c r="N737" s="6"/>
      <c r="O737" s="15"/>
      <c r="P737" s="5"/>
      <c r="Q737" s="15"/>
    </row>
    <row r="738" spans="1:17" x14ac:dyDescent="0.25">
      <c r="A738" s="27" t="s">
        <v>1806</v>
      </c>
      <c r="B738" s="26" t="s">
        <v>902</v>
      </c>
      <c r="C738" s="17">
        <f t="shared" ca="1" si="36"/>
        <v>355</v>
      </c>
      <c r="D738" s="34">
        <v>1</v>
      </c>
      <c r="E738" s="35">
        <v>355</v>
      </c>
      <c r="F738" s="4"/>
      <c r="G738" s="4">
        <f ca="1">+SUMIF('JOURNAL STOCKS'!A$200:$J739,A738,'JOURNAL STOCKS'!I739:I931)</f>
        <v>0</v>
      </c>
      <c r="H738" s="4"/>
      <c r="I738" s="4">
        <f ca="1">+SUMIF('JOURNAL STOCKS'!$A$8:$J$200,A738,'JOURNAL STOCKS'!$J$8:$J$200)</f>
        <v>0</v>
      </c>
      <c r="J738" s="5"/>
      <c r="K738" s="5"/>
      <c r="L738" s="5"/>
      <c r="M738" s="5"/>
      <c r="N738" s="6"/>
      <c r="O738" s="15"/>
      <c r="P738" s="5"/>
      <c r="Q738" s="15"/>
    </row>
    <row r="739" spans="1:17" x14ac:dyDescent="0.25">
      <c r="A739" s="27" t="s">
        <v>1807</v>
      </c>
      <c r="B739" s="26" t="s">
        <v>902</v>
      </c>
      <c r="C739" s="17">
        <f t="shared" ca="1" si="36"/>
        <v>11</v>
      </c>
      <c r="D739" s="34">
        <v>16</v>
      </c>
      <c r="E739" s="35">
        <v>176</v>
      </c>
      <c r="F739" s="4"/>
      <c r="G739" s="4">
        <f ca="1">+SUMIF('JOURNAL STOCKS'!A$200:$J740,A739,'JOURNAL STOCKS'!I740:I932)</f>
        <v>0</v>
      </c>
      <c r="H739" s="4"/>
      <c r="I739" s="4">
        <f ca="1">+SUMIF('JOURNAL STOCKS'!$A$8:$J$200,A739,'JOURNAL STOCKS'!$J$8:$J$200)</f>
        <v>0</v>
      </c>
      <c r="J739" s="5"/>
      <c r="K739" s="5"/>
      <c r="L739" s="5"/>
      <c r="M739" s="5"/>
      <c r="N739" s="6"/>
      <c r="O739" s="15"/>
      <c r="P739" s="5"/>
      <c r="Q739" s="15"/>
    </row>
    <row r="740" spans="1:17" x14ac:dyDescent="0.25">
      <c r="A740" s="27" t="s">
        <v>1808</v>
      </c>
      <c r="B740" s="26" t="s">
        <v>902</v>
      </c>
      <c r="C740" s="17">
        <f t="shared" ca="1" si="36"/>
        <v>15</v>
      </c>
      <c r="D740" s="34">
        <v>8</v>
      </c>
      <c r="E740" s="35">
        <v>120</v>
      </c>
      <c r="F740" s="4"/>
      <c r="G740" s="4">
        <f ca="1">+SUMIF('JOURNAL STOCKS'!A$200:$J741,A740,'JOURNAL STOCKS'!I741:I933)</f>
        <v>0</v>
      </c>
      <c r="H740" s="4"/>
      <c r="I740" s="4">
        <f ca="1">+SUMIF('JOURNAL STOCKS'!$A$8:$J$200,A740,'JOURNAL STOCKS'!$J$8:$J$200)</f>
        <v>0</v>
      </c>
      <c r="J740" s="5"/>
      <c r="K740" s="5"/>
      <c r="L740" s="5"/>
      <c r="M740" s="5"/>
      <c r="N740" s="6"/>
      <c r="O740" s="15"/>
      <c r="P740" s="5"/>
      <c r="Q740" s="15"/>
    </row>
    <row r="741" spans="1:17" x14ac:dyDescent="0.25">
      <c r="A741" s="27" t="s">
        <v>1809</v>
      </c>
      <c r="B741" s="26" t="s">
        <v>902</v>
      </c>
      <c r="C741" s="17">
        <f t="shared" ca="1" si="36"/>
        <v>3.17</v>
      </c>
      <c r="D741" s="34">
        <f>9+4</f>
        <v>13</v>
      </c>
      <c r="E741" s="35">
        <v>41.21</v>
      </c>
      <c r="F741" s="4"/>
      <c r="G741" s="4">
        <f ca="1">+SUMIF('JOURNAL STOCKS'!A$200:$J742,A741,'JOURNAL STOCKS'!I742:I934)</f>
        <v>0</v>
      </c>
      <c r="H741" s="4"/>
      <c r="I741" s="4">
        <f ca="1">+SUMIF('JOURNAL STOCKS'!$A$8:$J$200,A741,'JOURNAL STOCKS'!$J$8:$J$200)</f>
        <v>0</v>
      </c>
      <c r="J741" s="5"/>
      <c r="K741" s="5"/>
      <c r="L741" s="5"/>
      <c r="M741" s="5"/>
      <c r="N741" s="6"/>
      <c r="O741" s="15"/>
      <c r="P741" s="5"/>
      <c r="Q741" s="15"/>
    </row>
    <row r="742" spans="1:17" x14ac:dyDescent="0.25">
      <c r="A742" s="27" t="s">
        <v>1810</v>
      </c>
      <c r="B742" s="26" t="s">
        <v>902</v>
      </c>
      <c r="C742" s="17">
        <f t="shared" ca="1" si="36"/>
        <v>7</v>
      </c>
      <c r="D742" s="34">
        <v>8</v>
      </c>
      <c r="E742" s="35">
        <v>56</v>
      </c>
      <c r="F742" s="4"/>
      <c r="G742" s="4">
        <f ca="1">+SUMIF('JOURNAL STOCKS'!A$200:$J743,A742,'JOURNAL STOCKS'!I743:I935)</f>
        <v>0</v>
      </c>
      <c r="H742" s="4"/>
      <c r="I742" s="4">
        <f ca="1">+SUMIF('JOURNAL STOCKS'!$A$8:$J$200,A742,'JOURNAL STOCKS'!$J$8:$J$200)</f>
        <v>0</v>
      </c>
      <c r="J742" s="5"/>
      <c r="K742" s="5"/>
      <c r="L742" s="5"/>
      <c r="M742" s="5"/>
      <c r="N742" s="6"/>
      <c r="O742" s="15"/>
      <c r="P742" s="5"/>
      <c r="Q742" s="15"/>
    </row>
    <row r="743" spans="1:17" x14ac:dyDescent="0.25">
      <c r="A743" s="27" t="s">
        <v>1811</v>
      </c>
      <c r="B743" s="26" t="s">
        <v>902</v>
      </c>
      <c r="C743" s="17">
        <f t="shared" ca="1" si="36"/>
        <v>7.5</v>
      </c>
      <c r="D743" s="34">
        <v>9</v>
      </c>
      <c r="E743" s="35">
        <v>67.5</v>
      </c>
      <c r="F743" s="4"/>
      <c r="G743" s="4">
        <f ca="1">+SUMIF('JOURNAL STOCKS'!A$200:$J744,A743,'JOURNAL STOCKS'!I744:I936)</f>
        <v>0</v>
      </c>
      <c r="H743" s="4"/>
      <c r="I743" s="4">
        <f ca="1">+SUMIF('JOURNAL STOCKS'!$A$8:$J$200,A743,'JOURNAL STOCKS'!$J$8:$J$200)</f>
        <v>0</v>
      </c>
      <c r="J743" s="5"/>
      <c r="K743" s="5"/>
      <c r="L743" s="5"/>
      <c r="M743" s="5"/>
      <c r="N743" s="6"/>
      <c r="O743" s="15"/>
      <c r="P743" s="5"/>
      <c r="Q743" s="15"/>
    </row>
    <row r="744" spans="1:17" x14ac:dyDescent="0.25">
      <c r="A744" s="27" t="s">
        <v>1812</v>
      </c>
      <c r="B744" s="26" t="s">
        <v>902</v>
      </c>
      <c r="C744" s="17">
        <f t="shared" ca="1" si="36"/>
        <v>2</v>
      </c>
      <c r="D744" s="34">
        <v>15</v>
      </c>
      <c r="E744" s="35">
        <v>30</v>
      </c>
      <c r="F744" s="4"/>
      <c r="G744" s="4">
        <f ca="1">+SUMIF('JOURNAL STOCKS'!A$200:$J745,A744,'JOURNAL STOCKS'!I745:I937)</f>
        <v>0</v>
      </c>
      <c r="H744" s="4"/>
      <c r="I744" s="4">
        <f ca="1">+SUMIF('JOURNAL STOCKS'!$A$8:$J$200,A744,'JOURNAL STOCKS'!$J$8:$J$200)</f>
        <v>0</v>
      </c>
      <c r="J744" s="5"/>
      <c r="K744" s="5"/>
      <c r="L744" s="5"/>
      <c r="M744" s="5"/>
      <c r="N744" s="6"/>
      <c r="O744" s="15"/>
      <c r="P744" s="5"/>
      <c r="Q744" s="15"/>
    </row>
    <row r="745" spans="1:17" x14ac:dyDescent="0.25">
      <c r="A745" s="27" t="s">
        <v>1813</v>
      </c>
      <c r="B745" s="26" t="s">
        <v>902</v>
      </c>
      <c r="C745" s="17">
        <f t="shared" ca="1" si="36"/>
        <v>2.5</v>
      </c>
      <c r="D745" s="34">
        <v>7</v>
      </c>
      <c r="E745" s="35">
        <v>17.5</v>
      </c>
      <c r="F745" s="4"/>
      <c r="G745" s="4">
        <f ca="1">+SUMIF('JOURNAL STOCKS'!A$200:$J746,A745,'JOURNAL STOCKS'!I746:I938)</f>
        <v>0</v>
      </c>
      <c r="H745" s="4"/>
      <c r="I745" s="4">
        <f ca="1">+SUMIF('JOURNAL STOCKS'!$A$8:$J$200,A745,'JOURNAL STOCKS'!$J$8:$J$200)</f>
        <v>0</v>
      </c>
      <c r="J745" s="5"/>
      <c r="K745" s="5"/>
      <c r="L745" s="5"/>
      <c r="M745" s="5"/>
      <c r="N745" s="6"/>
      <c r="O745" s="15"/>
      <c r="P745" s="5"/>
      <c r="Q745" s="15"/>
    </row>
    <row r="746" spans="1:17" x14ac:dyDescent="0.25">
      <c r="A746" s="27" t="s">
        <v>1814</v>
      </c>
      <c r="B746" s="26" t="s">
        <v>902</v>
      </c>
      <c r="C746" s="17">
        <f t="shared" ca="1" si="36"/>
        <v>3</v>
      </c>
      <c r="D746" s="34">
        <v>12</v>
      </c>
      <c r="E746" s="35">
        <v>36</v>
      </c>
      <c r="F746" s="4"/>
      <c r="G746" s="4">
        <f ca="1">+SUMIF('JOURNAL STOCKS'!A$200:$J747,A746,'JOURNAL STOCKS'!I747:I939)</f>
        <v>0</v>
      </c>
      <c r="H746" s="4"/>
      <c r="I746" s="4">
        <f ca="1">+SUMIF('JOURNAL STOCKS'!$A$8:$J$200,A746,'JOURNAL STOCKS'!$J$8:$J$200)</f>
        <v>0</v>
      </c>
      <c r="J746" s="5"/>
      <c r="K746" s="5"/>
      <c r="L746" s="5"/>
      <c r="M746" s="5"/>
      <c r="N746" s="6"/>
      <c r="O746" s="15"/>
      <c r="P746" s="5"/>
      <c r="Q746" s="15"/>
    </row>
    <row r="747" spans="1:17" x14ac:dyDescent="0.25">
      <c r="A747" s="27" t="s">
        <v>1815</v>
      </c>
      <c r="B747" s="26" t="s">
        <v>902</v>
      </c>
      <c r="C747" s="17">
        <f t="shared" si="36"/>
        <v>0</v>
      </c>
      <c r="D747" s="34">
        <v>0</v>
      </c>
      <c r="E747" s="35">
        <v>0</v>
      </c>
      <c r="F747" s="4"/>
      <c r="G747" s="4">
        <f ca="1">+SUMIF('JOURNAL STOCKS'!A$200:$J748,A747,'JOURNAL STOCKS'!I748:I940)</f>
        <v>0</v>
      </c>
      <c r="H747" s="4"/>
      <c r="I747" s="4">
        <f ca="1">+SUMIF('JOURNAL STOCKS'!$A$8:$J$200,A747,'JOURNAL STOCKS'!$J$8:$J$200)</f>
        <v>0</v>
      </c>
      <c r="J747" s="5"/>
      <c r="K747" s="5"/>
      <c r="L747" s="5"/>
      <c r="M747" s="5"/>
      <c r="N747" s="6"/>
      <c r="O747" s="15"/>
      <c r="P747" s="5"/>
      <c r="Q747" s="15"/>
    </row>
    <row r="748" spans="1:17" x14ac:dyDescent="0.25">
      <c r="A748" s="27" t="s">
        <v>1816</v>
      </c>
      <c r="B748" s="26" t="s">
        <v>902</v>
      </c>
      <c r="C748" s="17">
        <f t="shared" ca="1" si="36"/>
        <v>18</v>
      </c>
      <c r="D748" s="34">
        <v>11</v>
      </c>
      <c r="E748" s="35">
        <v>198</v>
      </c>
      <c r="F748" s="4"/>
      <c r="G748" s="4">
        <f ca="1">+SUMIF('JOURNAL STOCKS'!A$200:$J749,A748,'JOURNAL STOCKS'!I749:I941)</f>
        <v>0</v>
      </c>
      <c r="H748" s="4"/>
      <c r="I748" s="4">
        <f ca="1">+SUMIF('JOURNAL STOCKS'!$A$8:$J$200,A748,'JOURNAL STOCKS'!$J$8:$J$200)</f>
        <v>0</v>
      </c>
      <c r="J748" s="5"/>
      <c r="K748" s="5"/>
      <c r="L748" s="5"/>
      <c r="M748" s="5"/>
      <c r="N748" s="6"/>
      <c r="O748" s="15"/>
      <c r="P748" s="5"/>
      <c r="Q748" s="15"/>
    </row>
    <row r="749" spans="1:17" x14ac:dyDescent="0.25">
      <c r="A749" s="27" t="s">
        <v>1817</v>
      </c>
      <c r="B749" s="26" t="s">
        <v>902</v>
      </c>
      <c r="C749" s="17">
        <f t="shared" ca="1" si="36"/>
        <v>16.5</v>
      </c>
      <c r="D749" s="34">
        <v>5</v>
      </c>
      <c r="E749" s="35">
        <v>82.5</v>
      </c>
      <c r="F749" s="4"/>
      <c r="G749" s="4">
        <f ca="1">+SUMIF('JOURNAL STOCKS'!A$200:$J750,A749,'JOURNAL STOCKS'!I750:I942)</f>
        <v>0</v>
      </c>
      <c r="H749" s="4"/>
      <c r="I749" s="4">
        <f ca="1">+SUMIF('JOURNAL STOCKS'!$A$8:$J$200,A749,'JOURNAL STOCKS'!$J$8:$J$200)</f>
        <v>0</v>
      </c>
      <c r="J749" s="5"/>
      <c r="K749" s="5"/>
      <c r="L749" s="5"/>
      <c r="M749" s="5"/>
      <c r="N749" s="6"/>
      <c r="O749" s="15"/>
      <c r="P749" s="5"/>
      <c r="Q749" s="15"/>
    </row>
    <row r="750" spans="1:17" x14ac:dyDescent="0.25">
      <c r="A750" s="27" t="s">
        <v>1818</v>
      </c>
      <c r="B750" s="26" t="s">
        <v>902</v>
      </c>
      <c r="C750" s="17">
        <f t="shared" ca="1" si="36"/>
        <v>11.5</v>
      </c>
      <c r="D750" s="34">
        <v>8</v>
      </c>
      <c r="E750" s="35">
        <v>92</v>
      </c>
      <c r="F750" s="4"/>
      <c r="G750" s="4">
        <f ca="1">+SUMIF('JOURNAL STOCKS'!A$200:$J751,A750,'JOURNAL STOCKS'!I751:I943)</f>
        <v>0</v>
      </c>
      <c r="H750" s="4"/>
      <c r="I750" s="4">
        <f ca="1">+SUMIF('JOURNAL STOCKS'!$A$8:$J$200,A750,'JOURNAL STOCKS'!$J$8:$J$200)</f>
        <v>0</v>
      </c>
      <c r="J750" s="5"/>
      <c r="K750" s="5"/>
      <c r="L750" s="5"/>
      <c r="M750" s="5"/>
      <c r="N750" s="6"/>
      <c r="O750" s="15"/>
      <c r="P750" s="5"/>
      <c r="Q750" s="15"/>
    </row>
    <row r="751" spans="1:17" x14ac:dyDescent="0.25">
      <c r="A751" s="27" t="s">
        <v>1819</v>
      </c>
      <c r="B751" s="26" t="s">
        <v>902</v>
      </c>
      <c r="C751" s="17">
        <f t="shared" ca="1" si="36"/>
        <v>26</v>
      </c>
      <c r="D751" s="34">
        <v>10</v>
      </c>
      <c r="E751" s="35">
        <v>260</v>
      </c>
      <c r="F751" s="4"/>
      <c r="G751" s="4">
        <f ca="1">+SUMIF('JOURNAL STOCKS'!A$200:$J752,A751,'JOURNAL STOCKS'!I752:I944)</f>
        <v>0</v>
      </c>
      <c r="H751" s="4"/>
      <c r="I751" s="4">
        <f ca="1">+SUMIF('JOURNAL STOCKS'!$A$8:$J$200,A751,'JOURNAL STOCKS'!$J$8:$J$200)</f>
        <v>0</v>
      </c>
      <c r="J751" s="5"/>
      <c r="K751" s="5"/>
      <c r="L751" s="5"/>
      <c r="M751" s="5"/>
      <c r="N751" s="6"/>
      <c r="O751" s="15"/>
      <c r="P751" s="5"/>
      <c r="Q751" s="15"/>
    </row>
    <row r="752" spans="1:17" x14ac:dyDescent="0.25">
      <c r="A752" s="27" t="s">
        <v>1820</v>
      </c>
      <c r="B752" s="26" t="s">
        <v>902</v>
      </c>
      <c r="C752" s="17">
        <f t="shared" si="36"/>
        <v>0</v>
      </c>
      <c r="D752" s="34">
        <v>0</v>
      </c>
      <c r="E752" s="35">
        <v>0</v>
      </c>
      <c r="F752" s="4"/>
      <c r="G752" s="4">
        <f ca="1">+SUMIF('JOURNAL STOCKS'!A$200:$J753,A752,'JOURNAL STOCKS'!I753:I945)</f>
        <v>0</v>
      </c>
      <c r="H752" s="4"/>
      <c r="I752" s="4">
        <f ca="1">+SUMIF('JOURNAL STOCKS'!$A$8:$J$200,A752,'JOURNAL STOCKS'!$J$8:$J$200)</f>
        <v>0</v>
      </c>
      <c r="J752" s="5"/>
      <c r="K752" s="5"/>
      <c r="L752" s="5"/>
      <c r="M752" s="5"/>
      <c r="N752" s="6"/>
      <c r="O752" s="15"/>
      <c r="P752" s="5"/>
      <c r="Q752" s="15"/>
    </row>
    <row r="753" spans="1:17" x14ac:dyDescent="0.25">
      <c r="A753" s="27" t="s">
        <v>1821</v>
      </c>
      <c r="B753" s="26" t="s">
        <v>902</v>
      </c>
      <c r="C753" s="17">
        <f t="shared" si="36"/>
        <v>0</v>
      </c>
      <c r="D753" s="34">
        <v>0</v>
      </c>
      <c r="E753" s="35">
        <v>0</v>
      </c>
      <c r="F753" s="4"/>
      <c r="G753" s="4">
        <f ca="1">+SUMIF('JOURNAL STOCKS'!A$200:$J754,A753,'JOURNAL STOCKS'!I754:I946)</f>
        <v>0</v>
      </c>
      <c r="H753" s="4"/>
      <c r="I753" s="4">
        <f ca="1">+SUMIF('JOURNAL STOCKS'!$A$8:$J$200,A753,'JOURNAL STOCKS'!$J$8:$J$200)</f>
        <v>0</v>
      </c>
      <c r="J753" s="5"/>
      <c r="K753" s="5"/>
      <c r="L753" s="5"/>
      <c r="M753" s="5"/>
      <c r="N753" s="6"/>
      <c r="O753" s="15"/>
      <c r="P753" s="5"/>
      <c r="Q753" s="15"/>
    </row>
    <row r="754" spans="1:17" x14ac:dyDescent="0.25">
      <c r="A754" s="27" t="s">
        <v>1822</v>
      </c>
      <c r="B754" s="26" t="s">
        <v>902</v>
      </c>
      <c r="C754" s="17">
        <f t="shared" si="36"/>
        <v>0</v>
      </c>
      <c r="D754" s="34">
        <v>0</v>
      </c>
      <c r="E754" s="35">
        <v>0</v>
      </c>
      <c r="F754" s="4"/>
      <c r="G754" s="4">
        <f ca="1">+SUMIF('JOURNAL STOCKS'!A$200:$J755,A754,'JOURNAL STOCKS'!I755:I947)</f>
        <v>0</v>
      </c>
      <c r="H754" s="4"/>
      <c r="I754" s="4">
        <f ca="1">+SUMIF('JOURNAL STOCKS'!$A$8:$J$200,A754,'JOURNAL STOCKS'!$J$8:$J$200)</f>
        <v>0</v>
      </c>
      <c r="J754" s="5"/>
      <c r="K754" s="5"/>
      <c r="L754" s="5"/>
      <c r="M754" s="5"/>
      <c r="N754" s="6"/>
      <c r="O754" s="15"/>
      <c r="P754" s="5"/>
      <c r="Q754" s="15"/>
    </row>
    <row r="755" spans="1:17" x14ac:dyDescent="0.25">
      <c r="A755" s="27" t="s">
        <v>1823</v>
      </c>
      <c r="B755" s="26" t="s">
        <v>902</v>
      </c>
      <c r="C755" s="17">
        <f t="shared" si="36"/>
        <v>0</v>
      </c>
      <c r="D755" s="34">
        <v>0</v>
      </c>
      <c r="E755" s="35">
        <v>0</v>
      </c>
      <c r="F755" s="4"/>
      <c r="G755" s="4">
        <f ca="1">+SUMIF('JOURNAL STOCKS'!A$200:$J756,A755,'JOURNAL STOCKS'!I756:I948)</f>
        <v>0</v>
      </c>
      <c r="H755" s="4"/>
      <c r="I755" s="4">
        <f ca="1">+SUMIF('JOURNAL STOCKS'!$A$8:$J$200,A755,'JOURNAL STOCKS'!$J$8:$J$200)</f>
        <v>0</v>
      </c>
      <c r="J755" s="5"/>
      <c r="K755" s="5"/>
      <c r="L755" s="5"/>
      <c r="M755" s="5"/>
      <c r="N755" s="6"/>
      <c r="O755" s="15"/>
      <c r="P755" s="5"/>
      <c r="Q755" s="15"/>
    </row>
    <row r="756" spans="1:17" x14ac:dyDescent="0.25">
      <c r="A756" s="27" t="s">
        <v>1824</v>
      </c>
      <c r="B756" s="26" t="s">
        <v>902</v>
      </c>
      <c r="C756" s="17">
        <f t="shared" si="36"/>
        <v>0</v>
      </c>
      <c r="D756" s="34">
        <v>0</v>
      </c>
      <c r="E756" s="35">
        <v>0</v>
      </c>
      <c r="F756" s="4"/>
      <c r="G756" s="4">
        <f ca="1">+SUMIF('JOURNAL STOCKS'!A$200:$J757,A756,'JOURNAL STOCKS'!I757:I949)</f>
        <v>0</v>
      </c>
      <c r="H756" s="4"/>
      <c r="I756" s="4">
        <f ca="1">+SUMIF('JOURNAL STOCKS'!$A$8:$J$200,A756,'JOURNAL STOCKS'!$J$8:$J$200)</f>
        <v>0</v>
      </c>
      <c r="J756" s="5"/>
      <c r="K756" s="5"/>
      <c r="L756" s="5"/>
      <c r="M756" s="5"/>
      <c r="N756" s="6"/>
      <c r="O756" s="15"/>
      <c r="P756" s="5"/>
      <c r="Q756" s="15"/>
    </row>
    <row r="757" spans="1:17" x14ac:dyDescent="0.25">
      <c r="A757" s="27" t="s">
        <v>1825</v>
      </c>
      <c r="B757" s="26" t="s">
        <v>902</v>
      </c>
      <c r="C757" s="17">
        <f t="shared" ca="1" si="36"/>
        <v>25</v>
      </c>
      <c r="D757" s="34">
        <v>17</v>
      </c>
      <c r="E757" s="35">
        <v>425</v>
      </c>
      <c r="F757" s="4"/>
      <c r="G757" s="4">
        <f ca="1">+SUMIF('JOURNAL STOCKS'!A$200:$J758,A757,'JOURNAL STOCKS'!I758:I950)</f>
        <v>0</v>
      </c>
      <c r="H757" s="4"/>
      <c r="I757" s="4">
        <f ca="1">+SUMIF('JOURNAL STOCKS'!$A$8:$J$200,A757,'JOURNAL STOCKS'!$J$8:$J$200)</f>
        <v>0</v>
      </c>
      <c r="J757" s="5"/>
      <c r="K757" s="5"/>
      <c r="L757" s="5"/>
      <c r="M757" s="5"/>
      <c r="N757" s="6"/>
      <c r="O757" s="15"/>
      <c r="P757" s="5"/>
      <c r="Q757" s="15"/>
    </row>
    <row r="758" spans="1:17" x14ac:dyDescent="0.25">
      <c r="A758" s="27" t="s">
        <v>1826</v>
      </c>
      <c r="B758" s="26" t="s">
        <v>902</v>
      </c>
      <c r="C758" s="17">
        <f t="shared" ca="1" si="36"/>
        <v>11</v>
      </c>
      <c r="D758" s="34">
        <v>13</v>
      </c>
      <c r="E758" s="35">
        <v>143</v>
      </c>
      <c r="F758" s="4"/>
      <c r="G758" s="4">
        <f ca="1">+SUMIF('JOURNAL STOCKS'!A$200:$J759,A758,'JOURNAL STOCKS'!I759:I951)</f>
        <v>0</v>
      </c>
      <c r="H758" s="4"/>
      <c r="I758" s="4">
        <f ca="1">+SUMIF('JOURNAL STOCKS'!$A$8:$J$200,A758,'JOURNAL STOCKS'!$J$8:$J$200)</f>
        <v>0</v>
      </c>
      <c r="J758" s="5"/>
      <c r="K758" s="5"/>
      <c r="L758" s="5"/>
      <c r="M758" s="5"/>
      <c r="N758" s="6"/>
      <c r="O758" s="15"/>
      <c r="P758" s="5"/>
      <c r="Q758" s="15"/>
    </row>
    <row r="759" spans="1:17" x14ac:dyDescent="0.25">
      <c r="A759" s="27" t="s">
        <v>1827</v>
      </c>
      <c r="B759" s="26" t="s">
        <v>902</v>
      </c>
      <c r="C759" s="17">
        <f t="shared" ca="1" si="36"/>
        <v>11</v>
      </c>
      <c r="D759" s="34">
        <v>13</v>
      </c>
      <c r="E759" s="35">
        <v>143</v>
      </c>
      <c r="F759" s="4"/>
      <c r="G759" s="4">
        <f ca="1">+SUMIF('JOURNAL STOCKS'!A$200:$J760,A759,'JOURNAL STOCKS'!I760:I952)</f>
        <v>0</v>
      </c>
      <c r="H759" s="4"/>
      <c r="I759" s="4">
        <f ca="1">+SUMIF('JOURNAL STOCKS'!$A$8:$J$200,A759,'JOURNAL STOCKS'!$J$8:$J$200)</f>
        <v>0</v>
      </c>
      <c r="J759" s="5"/>
      <c r="K759" s="5"/>
      <c r="L759" s="5"/>
      <c r="M759" s="5"/>
      <c r="N759" s="6"/>
      <c r="O759" s="15"/>
      <c r="P759" s="5"/>
      <c r="Q759" s="15"/>
    </row>
    <row r="760" spans="1:17" x14ac:dyDescent="0.25">
      <c r="A760" s="27" t="s">
        <v>1828</v>
      </c>
      <c r="B760" s="26" t="s">
        <v>902</v>
      </c>
      <c r="C760" s="17">
        <f t="shared" ca="1" si="36"/>
        <v>13</v>
      </c>
      <c r="D760" s="34">
        <v>47</v>
      </c>
      <c r="E760" s="35">
        <v>611</v>
      </c>
      <c r="F760" s="4"/>
      <c r="G760" s="4">
        <f ca="1">+SUMIF('JOURNAL STOCKS'!A$200:$J761,A760,'JOURNAL STOCKS'!I761:I953)</f>
        <v>0</v>
      </c>
      <c r="H760" s="4"/>
      <c r="I760" s="4">
        <f ca="1">+SUMIF('JOURNAL STOCKS'!$A$8:$J$200,A760,'JOURNAL STOCKS'!$J$8:$J$200)</f>
        <v>0</v>
      </c>
      <c r="J760" s="5"/>
      <c r="K760" s="5"/>
      <c r="L760" s="5"/>
      <c r="M760" s="5"/>
      <c r="N760" s="6"/>
      <c r="O760" s="15"/>
      <c r="P760" s="5"/>
      <c r="Q760" s="15"/>
    </row>
    <row r="761" spans="1:17" x14ac:dyDescent="0.25">
      <c r="A761" s="27" t="s">
        <v>1829</v>
      </c>
      <c r="B761" s="26" t="s">
        <v>902</v>
      </c>
      <c r="C761" s="17">
        <f t="shared" si="36"/>
        <v>0</v>
      </c>
      <c r="D761" s="34">
        <v>0</v>
      </c>
      <c r="E761" s="35">
        <v>0</v>
      </c>
      <c r="F761" s="4"/>
      <c r="G761" s="4">
        <f ca="1">+SUMIF('JOURNAL STOCKS'!A$200:$J762,A761,'JOURNAL STOCKS'!I762:I954)</f>
        <v>0</v>
      </c>
      <c r="H761" s="4"/>
      <c r="I761" s="4">
        <f ca="1">+SUMIF('JOURNAL STOCKS'!$A$8:$J$200,A761,'JOURNAL STOCKS'!$J$8:$J$200)</f>
        <v>0</v>
      </c>
      <c r="J761" s="5"/>
      <c r="K761" s="5"/>
      <c r="L761" s="5"/>
      <c r="M761" s="5"/>
      <c r="N761" s="6"/>
      <c r="O761" s="15"/>
      <c r="P761" s="5"/>
      <c r="Q761" s="15"/>
    </row>
    <row r="762" spans="1:17" x14ac:dyDescent="0.25">
      <c r="A762" s="27" t="s">
        <v>1830</v>
      </c>
      <c r="B762" s="26" t="s">
        <v>902</v>
      </c>
      <c r="C762" s="17">
        <f t="shared" ca="1" si="36"/>
        <v>6.5</v>
      </c>
      <c r="D762" s="34">
        <v>16</v>
      </c>
      <c r="E762" s="35">
        <v>104</v>
      </c>
      <c r="F762" s="4"/>
      <c r="G762" s="4">
        <f ca="1">+SUMIF('JOURNAL STOCKS'!A$200:$J763,A762,'JOURNAL STOCKS'!I763:I955)</f>
        <v>0</v>
      </c>
      <c r="H762" s="4"/>
      <c r="I762" s="4">
        <f ca="1">+SUMIF('JOURNAL STOCKS'!$A$8:$J$200,A762,'JOURNAL STOCKS'!$J$8:$J$200)</f>
        <v>0</v>
      </c>
      <c r="J762" s="5"/>
      <c r="K762" s="5"/>
      <c r="L762" s="5"/>
      <c r="M762" s="5"/>
      <c r="N762" s="6"/>
      <c r="O762" s="15"/>
      <c r="P762" s="5"/>
      <c r="Q762" s="15"/>
    </row>
    <row r="763" spans="1:17" x14ac:dyDescent="0.25">
      <c r="A763" s="27" t="s">
        <v>1831</v>
      </c>
      <c r="B763" s="26" t="s">
        <v>902</v>
      </c>
      <c r="C763" s="17">
        <f t="shared" si="36"/>
        <v>0</v>
      </c>
      <c r="D763" s="34">
        <v>0</v>
      </c>
      <c r="E763" s="35">
        <v>0</v>
      </c>
      <c r="F763" s="4"/>
      <c r="G763" s="4">
        <f ca="1">+SUMIF('JOURNAL STOCKS'!A$200:$J764,A763,'JOURNAL STOCKS'!I764:I956)</f>
        <v>0</v>
      </c>
      <c r="H763" s="4"/>
      <c r="I763" s="4">
        <f ca="1">+SUMIF('JOURNAL STOCKS'!$A$8:$J$200,A763,'JOURNAL STOCKS'!$J$8:$J$200)</f>
        <v>0</v>
      </c>
      <c r="J763" s="5"/>
      <c r="K763" s="5"/>
      <c r="L763" s="5"/>
      <c r="M763" s="5"/>
      <c r="N763" s="6"/>
      <c r="O763" s="15"/>
      <c r="P763" s="5"/>
      <c r="Q763" s="15"/>
    </row>
    <row r="764" spans="1:17" x14ac:dyDescent="0.25">
      <c r="A764" s="27" t="s">
        <v>1832</v>
      </c>
      <c r="B764" s="26" t="s">
        <v>902</v>
      </c>
      <c r="C764" s="17">
        <f t="shared" ca="1" si="36"/>
        <v>0</v>
      </c>
      <c r="D764" s="34">
        <v>10</v>
      </c>
      <c r="E764" s="35">
        <v>0</v>
      </c>
      <c r="F764" s="4"/>
      <c r="G764" s="4">
        <f ca="1">+SUMIF('JOURNAL STOCKS'!A$200:$J765,A764,'JOURNAL STOCKS'!I765:I957)</f>
        <v>0</v>
      </c>
      <c r="H764" s="4"/>
      <c r="I764" s="4">
        <f ca="1">+SUMIF('JOURNAL STOCKS'!$A$8:$J$200,A764,'JOURNAL STOCKS'!$J$8:$J$200)</f>
        <v>0</v>
      </c>
      <c r="J764" s="5"/>
      <c r="K764" s="5"/>
      <c r="L764" s="5"/>
      <c r="M764" s="5"/>
      <c r="N764" s="6"/>
      <c r="O764" s="15"/>
      <c r="P764" s="5"/>
      <c r="Q764" s="15"/>
    </row>
    <row r="765" spans="1:17" x14ac:dyDescent="0.25">
      <c r="A765" s="27" t="s">
        <v>1833</v>
      </c>
      <c r="B765" s="26" t="s">
        <v>902</v>
      </c>
      <c r="C765" s="17">
        <f t="shared" ca="1" si="36"/>
        <v>20.830000000000002</v>
      </c>
      <c r="D765" s="34">
        <v>7</v>
      </c>
      <c r="E765" s="35">
        <v>145.81</v>
      </c>
      <c r="F765" s="4"/>
      <c r="G765" s="4">
        <f ca="1">+SUMIF('JOURNAL STOCKS'!A$200:$J766,A765,'JOURNAL STOCKS'!I766:I958)</f>
        <v>0</v>
      </c>
      <c r="H765" s="4"/>
      <c r="I765" s="4">
        <f ca="1">+SUMIF('JOURNAL STOCKS'!$A$8:$J$200,A765,'JOURNAL STOCKS'!$J$8:$J$200)</f>
        <v>0</v>
      </c>
      <c r="J765" s="5"/>
      <c r="K765" s="5"/>
      <c r="L765" s="5"/>
      <c r="M765" s="5"/>
      <c r="N765" s="6"/>
      <c r="O765" s="15"/>
      <c r="P765" s="5"/>
      <c r="Q765" s="15"/>
    </row>
    <row r="766" spans="1:17" x14ac:dyDescent="0.25">
      <c r="A766" s="27" t="s">
        <v>1834</v>
      </c>
      <c r="B766" s="26" t="s">
        <v>902</v>
      </c>
      <c r="C766" s="17">
        <f t="shared" ca="1" si="36"/>
        <v>1.3</v>
      </c>
      <c r="D766" s="34">
        <v>1</v>
      </c>
      <c r="E766" s="35">
        <v>1.3</v>
      </c>
      <c r="F766" s="4"/>
      <c r="G766" s="4">
        <f ca="1">+SUMIF('JOURNAL STOCKS'!A$200:$J767,A766,'JOURNAL STOCKS'!I767:I959)</f>
        <v>0</v>
      </c>
      <c r="H766" s="4"/>
      <c r="I766" s="4">
        <f ca="1">+SUMIF('JOURNAL STOCKS'!$A$8:$J$200,A766,'JOURNAL STOCKS'!$J$8:$J$200)</f>
        <v>0</v>
      </c>
      <c r="J766" s="5"/>
      <c r="K766" s="5"/>
      <c r="L766" s="5"/>
      <c r="M766" s="5"/>
      <c r="N766" s="6"/>
      <c r="O766" s="15"/>
      <c r="P766" s="5"/>
      <c r="Q766" s="15"/>
    </row>
    <row r="767" spans="1:17" x14ac:dyDescent="0.25">
      <c r="A767" s="27" t="s">
        <v>1835</v>
      </c>
      <c r="B767" s="26" t="s">
        <v>902</v>
      </c>
      <c r="C767" s="17">
        <f t="shared" ca="1" si="36"/>
        <v>2.2000000000000002</v>
      </c>
      <c r="D767" s="34">
        <v>7</v>
      </c>
      <c r="E767" s="35">
        <v>15.400000000000002</v>
      </c>
      <c r="F767" s="4"/>
      <c r="G767" s="4">
        <f ca="1">+SUMIF('JOURNAL STOCKS'!A$200:$J768,A767,'JOURNAL STOCKS'!I768:I960)</f>
        <v>0</v>
      </c>
      <c r="H767" s="4"/>
      <c r="I767" s="4">
        <f ca="1">+SUMIF('JOURNAL STOCKS'!$A$8:$J$200,A767,'JOURNAL STOCKS'!$J$8:$J$200)</f>
        <v>0</v>
      </c>
      <c r="J767" s="5"/>
      <c r="K767" s="5"/>
      <c r="L767" s="5"/>
      <c r="M767" s="5"/>
      <c r="N767" s="6"/>
      <c r="O767" s="15"/>
      <c r="P767" s="5"/>
      <c r="Q767" s="15"/>
    </row>
    <row r="768" spans="1:17" x14ac:dyDescent="0.25">
      <c r="A768" s="27" t="s">
        <v>1836</v>
      </c>
      <c r="B768" s="26" t="s">
        <v>902</v>
      </c>
      <c r="C768" s="17">
        <f t="shared" ca="1" si="36"/>
        <v>6</v>
      </c>
      <c r="D768" s="34">
        <v>9</v>
      </c>
      <c r="E768" s="35">
        <v>54</v>
      </c>
      <c r="F768" s="4"/>
      <c r="G768" s="4">
        <f ca="1">+SUMIF('JOURNAL STOCKS'!A$200:$J769,A768,'JOURNAL STOCKS'!I769:I961)</f>
        <v>0</v>
      </c>
      <c r="H768" s="4"/>
      <c r="I768" s="4">
        <f ca="1">+SUMIF('JOURNAL STOCKS'!$A$8:$J$200,A768,'JOURNAL STOCKS'!$J$8:$J$200)</f>
        <v>0</v>
      </c>
      <c r="J768" s="5"/>
      <c r="K768" s="5"/>
      <c r="L768" s="5"/>
      <c r="M768" s="5"/>
      <c r="N768" s="6"/>
      <c r="O768" s="15"/>
      <c r="P768" s="5"/>
      <c r="Q768" s="15"/>
    </row>
    <row r="769" spans="1:17" x14ac:dyDescent="0.25">
      <c r="A769" s="27" t="s">
        <v>1837</v>
      </c>
      <c r="B769" s="26" t="s">
        <v>902</v>
      </c>
      <c r="C769" s="17">
        <f t="shared" ca="1" si="36"/>
        <v>1.1000000000000001</v>
      </c>
      <c r="D769" s="34">
        <v>6</v>
      </c>
      <c r="E769" s="35">
        <v>6.6000000000000005</v>
      </c>
      <c r="F769" s="4"/>
      <c r="G769" s="4">
        <f ca="1">+SUMIF('JOURNAL STOCKS'!A$200:$J770,A769,'JOURNAL STOCKS'!I770:I962)</f>
        <v>0</v>
      </c>
      <c r="H769" s="4"/>
      <c r="I769" s="4">
        <f ca="1">+SUMIF('JOURNAL STOCKS'!$A$8:$J$200,A769,'JOURNAL STOCKS'!$J$8:$J$200)</f>
        <v>0</v>
      </c>
      <c r="J769" s="5"/>
      <c r="K769" s="5"/>
      <c r="L769" s="5"/>
      <c r="M769" s="5"/>
      <c r="N769" s="6"/>
      <c r="O769" s="15"/>
      <c r="P769" s="5"/>
      <c r="Q769" s="15"/>
    </row>
    <row r="770" spans="1:17" x14ac:dyDescent="0.25">
      <c r="A770" s="27" t="s">
        <v>1838</v>
      </c>
      <c r="B770" s="26" t="s">
        <v>902</v>
      </c>
      <c r="C770" s="17">
        <f t="shared" ca="1" si="36"/>
        <v>6.660000000000001</v>
      </c>
      <c r="D770" s="34">
        <v>7</v>
      </c>
      <c r="E770" s="35">
        <v>46.620000000000005</v>
      </c>
      <c r="F770" s="4"/>
      <c r="G770" s="4">
        <f ca="1">+SUMIF('JOURNAL STOCKS'!A$200:$J771,A770,'JOURNAL STOCKS'!I771:I963)</f>
        <v>0</v>
      </c>
      <c r="H770" s="4"/>
      <c r="I770" s="4">
        <f ca="1">+SUMIF('JOURNAL STOCKS'!$A$8:$J$200,A770,'JOURNAL STOCKS'!$J$8:$J$200)</f>
        <v>0</v>
      </c>
      <c r="J770" s="5"/>
      <c r="K770" s="5"/>
      <c r="L770" s="5"/>
      <c r="M770" s="5"/>
      <c r="N770" s="6"/>
      <c r="O770" s="15"/>
      <c r="P770" s="5"/>
      <c r="Q770" s="15"/>
    </row>
    <row r="771" spans="1:17" x14ac:dyDescent="0.25">
      <c r="A771" s="27" t="s">
        <v>1839</v>
      </c>
      <c r="B771" s="26" t="s">
        <v>902</v>
      </c>
      <c r="C771" s="17">
        <f t="shared" ca="1" si="36"/>
        <v>8.33</v>
      </c>
      <c r="D771" s="34">
        <v>11</v>
      </c>
      <c r="E771" s="35">
        <v>91.63</v>
      </c>
      <c r="F771" s="4"/>
      <c r="G771" s="4">
        <f ca="1">+SUMIF('JOURNAL STOCKS'!A$200:$J772,A771,'JOURNAL STOCKS'!I772:I964)</f>
        <v>0</v>
      </c>
      <c r="H771" s="4"/>
      <c r="I771" s="4">
        <f ca="1">+SUMIF('JOURNAL STOCKS'!$A$8:$J$200,A771,'JOURNAL STOCKS'!$J$8:$J$200)</f>
        <v>0</v>
      </c>
      <c r="J771" s="5"/>
      <c r="K771" s="5"/>
      <c r="L771" s="5"/>
      <c r="M771" s="5"/>
      <c r="N771" s="6"/>
      <c r="O771" s="15"/>
      <c r="P771" s="5"/>
      <c r="Q771" s="15"/>
    </row>
    <row r="772" spans="1:17" x14ac:dyDescent="0.25">
      <c r="A772" s="27" t="s">
        <v>1840</v>
      </c>
      <c r="B772" s="26" t="s">
        <v>902</v>
      </c>
      <c r="C772" s="17">
        <f t="shared" ca="1" si="36"/>
        <v>12.5</v>
      </c>
      <c r="D772" s="34">
        <v>1</v>
      </c>
      <c r="E772" s="35">
        <v>12.5</v>
      </c>
      <c r="F772" s="4"/>
      <c r="G772" s="4">
        <f ca="1">+SUMIF('JOURNAL STOCKS'!A$200:$J773,A772,'JOURNAL STOCKS'!I773:I965)</f>
        <v>0</v>
      </c>
      <c r="H772" s="4"/>
      <c r="I772" s="4">
        <f ca="1">+SUMIF('JOURNAL STOCKS'!$A$8:$J$200,A772,'JOURNAL STOCKS'!$J$8:$J$200)</f>
        <v>0</v>
      </c>
      <c r="J772" s="5"/>
      <c r="K772" s="5"/>
      <c r="L772" s="5"/>
      <c r="M772" s="5"/>
      <c r="N772" s="6"/>
      <c r="O772" s="15"/>
      <c r="P772" s="5"/>
      <c r="Q772" s="15"/>
    </row>
    <row r="773" spans="1:17" x14ac:dyDescent="0.25">
      <c r="A773" s="27" t="s">
        <v>1841</v>
      </c>
      <c r="B773" s="26" t="s">
        <v>902</v>
      </c>
      <c r="C773" s="17">
        <f t="shared" ca="1" si="36"/>
        <v>28</v>
      </c>
      <c r="D773" s="34">
        <v>7</v>
      </c>
      <c r="E773" s="35">
        <v>196</v>
      </c>
      <c r="F773" s="4"/>
      <c r="G773" s="4">
        <f ca="1">+SUMIF('JOURNAL STOCKS'!A$200:$J774,A773,'JOURNAL STOCKS'!I774:I966)</f>
        <v>0</v>
      </c>
      <c r="H773" s="4"/>
      <c r="I773" s="4">
        <f ca="1">+SUMIF('JOURNAL STOCKS'!$A$8:$J$200,A773,'JOURNAL STOCKS'!$J$8:$J$200)</f>
        <v>0</v>
      </c>
      <c r="J773" s="5"/>
      <c r="K773" s="5"/>
      <c r="L773" s="5"/>
      <c r="M773" s="5"/>
      <c r="N773" s="6"/>
      <c r="O773" s="15"/>
      <c r="P773" s="5"/>
      <c r="Q773" s="15"/>
    </row>
    <row r="774" spans="1:17" x14ac:dyDescent="0.25">
      <c r="A774" s="27" t="s">
        <v>1842</v>
      </c>
      <c r="B774" s="26" t="s">
        <v>902</v>
      </c>
      <c r="C774" s="17">
        <f t="shared" ca="1" si="36"/>
        <v>1.5</v>
      </c>
      <c r="D774" s="34">
        <v>16</v>
      </c>
      <c r="E774" s="35">
        <v>24</v>
      </c>
      <c r="F774" s="4"/>
      <c r="G774" s="4">
        <f ca="1">+SUMIF('JOURNAL STOCKS'!A$200:$J775,A774,'JOURNAL STOCKS'!I775:I967)</f>
        <v>0</v>
      </c>
      <c r="H774" s="4"/>
      <c r="I774" s="4">
        <f ca="1">+SUMIF('JOURNAL STOCKS'!$A$8:$J$200,A774,'JOURNAL STOCKS'!$J$8:$J$200)</f>
        <v>0</v>
      </c>
      <c r="J774" s="5"/>
      <c r="K774" s="5"/>
      <c r="L774" s="5"/>
      <c r="M774" s="5"/>
      <c r="N774" s="6"/>
      <c r="O774" s="15"/>
      <c r="P774" s="5"/>
      <c r="Q774" s="15"/>
    </row>
    <row r="775" spans="1:17" x14ac:dyDescent="0.25">
      <c r="A775" s="27" t="s">
        <v>1843</v>
      </c>
      <c r="B775" s="26" t="s">
        <v>902</v>
      </c>
      <c r="C775" s="17">
        <f t="shared" ca="1" si="36"/>
        <v>5.5</v>
      </c>
      <c r="D775" s="34">
        <v>19</v>
      </c>
      <c r="E775" s="35">
        <v>104.5</v>
      </c>
      <c r="F775" s="4"/>
      <c r="G775" s="4">
        <f ca="1">+SUMIF('JOURNAL STOCKS'!A$200:$J776,A775,'JOURNAL STOCKS'!I776:I968)</f>
        <v>0</v>
      </c>
      <c r="H775" s="4"/>
      <c r="I775" s="4">
        <f ca="1">+SUMIF('JOURNAL STOCKS'!$A$8:$J$200,A775,'JOURNAL STOCKS'!$J$8:$J$200)</f>
        <v>0</v>
      </c>
      <c r="J775" s="5"/>
      <c r="K775" s="5"/>
      <c r="L775" s="5"/>
      <c r="M775" s="5"/>
      <c r="N775" s="6"/>
      <c r="O775" s="15"/>
      <c r="P775" s="5"/>
      <c r="Q775" s="15"/>
    </row>
    <row r="776" spans="1:17" x14ac:dyDescent="0.25">
      <c r="A776" s="27" t="s">
        <v>1844</v>
      </c>
      <c r="B776" s="26" t="s">
        <v>902</v>
      </c>
      <c r="C776" s="17">
        <f t="shared" ca="1" si="36"/>
        <v>1.1000000000000001</v>
      </c>
      <c r="D776" s="34">
        <v>18</v>
      </c>
      <c r="E776" s="35">
        <v>19.8</v>
      </c>
      <c r="F776" s="4"/>
      <c r="G776" s="4">
        <f ca="1">+SUMIF('JOURNAL STOCKS'!A$200:$J777,A776,'JOURNAL STOCKS'!I777:I969)</f>
        <v>0</v>
      </c>
      <c r="H776" s="4"/>
      <c r="I776" s="4">
        <f ca="1">+SUMIF('JOURNAL STOCKS'!$A$8:$J$200,A776,'JOURNAL STOCKS'!$J$8:$J$200)</f>
        <v>0</v>
      </c>
      <c r="J776" s="5"/>
      <c r="K776" s="5"/>
      <c r="L776" s="5"/>
      <c r="M776" s="5"/>
      <c r="N776" s="6"/>
      <c r="O776" s="15"/>
      <c r="P776" s="5"/>
      <c r="Q776" s="15"/>
    </row>
    <row r="777" spans="1:17" x14ac:dyDescent="0.25">
      <c r="A777" s="27" t="s">
        <v>1845</v>
      </c>
      <c r="B777" s="26" t="s">
        <v>902</v>
      </c>
      <c r="C777" s="17">
        <f t="shared" ca="1" si="36"/>
        <v>2.5</v>
      </c>
      <c r="D777" s="34">
        <v>7</v>
      </c>
      <c r="E777" s="35">
        <v>17.5</v>
      </c>
      <c r="F777" s="4"/>
      <c r="G777" s="4">
        <f ca="1">+SUMIF('JOURNAL STOCKS'!A$200:$J778,A777,'JOURNAL STOCKS'!I778:I970)</f>
        <v>0</v>
      </c>
      <c r="H777" s="4"/>
      <c r="I777" s="4">
        <f ca="1">+SUMIF('JOURNAL STOCKS'!$A$8:$J$200,A777,'JOURNAL STOCKS'!$J$8:$J$200)</f>
        <v>0</v>
      </c>
      <c r="J777" s="5"/>
      <c r="K777" s="5"/>
      <c r="L777" s="5"/>
      <c r="M777" s="5"/>
      <c r="N777" s="6"/>
      <c r="O777" s="15"/>
      <c r="P777" s="5"/>
      <c r="Q777" s="15"/>
    </row>
    <row r="778" spans="1:17" x14ac:dyDescent="0.25">
      <c r="A778" s="27" t="s">
        <v>1846</v>
      </c>
      <c r="B778" s="26" t="s">
        <v>902</v>
      </c>
      <c r="C778" s="17">
        <f t="shared" ref="C778:C841" si="37">IF((D778+F778)&lt;=0,0,(E778+G778)/(D778+F778))</f>
        <v>0</v>
      </c>
      <c r="D778" s="34">
        <v>0</v>
      </c>
      <c r="E778" s="35">
        <v>0</v>
      </c>
      <c r="F778" s="4"/>
      <c r="G778" s="4">
        <f ca="1">+SUMIF('JOURNAL STOCKS'!A$200:$J779,A778,'JOURNAL STOCKS'!I779:I971)</f>
        <v>0</v>
      </c>
      <c r="H778" s="4"/>
      <c r="I778" s="4">
        <f ca="1">+SUMIF('JOURNAL STOCKS'!$A$8:$J$200,A778,'JOURNAL STOCKS'!$J$8:$J$200)</f>
        <v>0</v>
      </c>
      <c r="J778" s="5"/>
      <c r="K778" s="5"/>
      <c r="L778" s="5"/>
      <c r="M778" s="5"/>
      <c r="N778" s="6"/>
      <c r="O778" s="15"/>
      <c r="P778" s="5"/>
      <c r="Q778" s="15"/>
    </row>
    <row r="779" spans="1:17" x14ac:dyDescent="0.25">
      <c r="A779" s="27" t="s">
        <v>1847</v>
      </c>
      <c r="B779" s="26" t="s">
        <v>902</v>
      </c>
      <c r="C779" s="17">
        <f t="shared" si="37"/>
        <v>0</v>
      </c>
      <c r="D779" s="34">
        <v>0</v>
      </c>
      <c r="E779" s="35">
        <v>0</v>
      </c>
      <c r="F779" s="4"/>
      <c r="G779" s="4">
        <f ca="1">+SUMIF('JOURNAL STOCKS'!A$200:$J780,A779,'JOURNAL STOCKS'!I780:I972)</f>
        <v>0</v>
      </c>
      <c r="H779" s="4"/>
      <c r="I779" s="4">
        <f ca="1">+SUMIF('JOURNAL STOCKS'!$A$8:$J$200,A779,'JOURNAL STOCKS'!$J$8:$J$200)</f>
        <v>0</v>
      </c>
      <c r="J779" s="5"/>
      <c r="K779" s="5"/>
      <c r="L779" s="5"/>
      <c r="M779" s="5"/>
      <c r="N779" s="6"/>
      <c r="O779" s="15"/>
      <c r="P779" s="5"/>
      <c r="Q779" s="15"/>
    </row>
    <row r="780" spans="1:17" x14ac:dyDescent="0.25">
      <c r="A780" s="27" t="s">
        <v>1848</v>
      </c>
      <c r="B780" s="26" t="s">
        <v>902</v>
      </c>
      <c r="C780" s="17">
        <f t="shared" ca="1" si="37"/>
        <v>58.99</v>
      </c>
      <c r="D780" s="34">
        <v>7</v>
      </c>
      <c r="E780" s="35">
        <v>412.93</v>
      </c>
      <c r="F780" s="4"/>
      <c r="G780" s="4">
        <f ca="1">+SUMIF('JOURNAL STOCKS'!A$200:$J781,A780,'JOURNAL STOCKS'!I781:I973)</f>
        <v>0</v>
      </c>
      <c r="H780" s="4"/>
      <c r="I780" s="4">
        <f ca="1">+SUMIF('JOURNAL STOCKS'!$A$8:$J$200,A780,'JOURNAL STOCKS'!$J$8:$J$200)</f>
        <v>0</v>
      </c>
      <c r="J780" s="5"/>
      <c r="K780" s="5"/>
      <c r="L780" s="5"/>
      <c r="M780" s="5"/>
      <c r="N780" s="6"/>
      <c r="O780" s="15"/>
      <c r="P780" s="5"/>
      <c r="Q780" s="15"/>
    </row>
    <row r="781" spans="1:17" x14ac:dyDescent="0.25">
      <c r="A781" s="27" t="s">
        <v>1849</v>
      </c>
      <c r="B781" s="26" t="s">
        <v>902</v>
      </c>
      <c r="C781" s="17">
        <f t="shared" ca="1" si="37"/>
        <v>20</v>
      </c>
      <c r="D781" s="34">
        <v>11</v>
      </c>
      <c r="E781" s="35">
        <v>220</v>
      </c>
      <c r="F781" s="4"/>
      <c r="G781" s="4">
        <f ca="1">+SUMIF('JOURNAL STOCKS'!A$200:$J782,A781,'JOURNAL STOCKS'!I782:I974)</f>
        <v>0</v>
      </c>
      <c r="H781" s="4"/>
      <c r="I781" s="4">
        <f ca="1">+SUMIF('JOURNAL STOCKS'!$A$8:$J$200,A781,'JOURNAL STOCKS'!$J$8:$J$200)</f>
        <v>0</v>
      </c>
      <c r="J781" s="5"/>
      <c r="K781" s="5"/>
      <c r="L781" s="5"/>
      <c r="M781" s="5"/>
      <c r="N781" s="6"/>
      <c r="O781" s="15"/>
      <c r="P781" s="5"/>
      <c r="Q781" s="15"/>
    </row>
    <row r="782" spans="1:17" x14ac:dyDescent="0.25">
      <c r="A782" s="27" t="s">
        <v>1850</v>
      </c>
      <c r="B782" s="26" t="s">
        <v>902</v>
      </c>
      <c r="C782" s="17">
        <f t="shared" si="37"/>
        <v>0</v>
      </c>
      <c r="D782" s="34">
        <v>0</v>
      </c>
      <c r="E782" s="35">
        <v>0</v>
      </c>
      <c r="F782" s="4"/>
      <c r="G782" s="4">
        <f ca="1">+SUMIF('JOURNAL STOCKS'!A$200:$J783,A782,'JOURNAL STOCKS'!I783:I975)</f>
        <v>0</v>
      </c>
      <c r="H782" s="4"/>
      <c r="I782" s="4">
        <f ca="1">+SUMIF('JOURNAL STOCKS'!$A$8:$J$200,A782,'JOURNAL STOCKS'!$J$8:$J$200)</f>
        <v>0</v>
      </c>
      <c r="J782" s="5"/>
      <c r="K782" s="5"/>
      <c r="L782" s="5"/>
      <c r="M782" s="5"/>
      <c r="N782" s="6"/>
      <c r="O782" s="15"/>
      <c r="P782" s="5"/>
      <c r="Q782" s="15"/>
    </row>
    <row r="783" spans="1:17" x14ac:dyDescent="0.25">
      <c r="A783" s="27" t="s">
        <v>1851</v>
      </c>
      <c r="B783" s="26" t="s">
        <v>902</v>
      </c>
      <c r="C783" s="17">
        <f t="shared" ca="1" si="37"/>
        <v>25</v>
      </c>
      <c r="D783" s="34">
        <v>1</v>
      </c>
      <c r="E783" s="35">
        <v>25</v>
      </c>
      <c r="F783" s="4"/>
      <c r="G783" s="4">
        <f ca="1">+SUMIF('JOURNAL STOCKS'!A$200:$J784,A783,'JOURNAL STOCKS'!I784:I976)</f>
        <v>0</v>
      </c>
      <c r="H783" s="4"/>
      <c r="I783" s="4">
        <f ca="1">+SUMIF('JOURNAL STOCKS'!$A$8:$J$200,A783,'JOURNAL STOCKS'!$J$8:$J$200)</f>
        <v>0</v>
      </c>
      <c r="J783" s="5"/>
      <c r="K783" s="5"/>
      <c r="L783" s="5"/>
      <c r="M783" s="5"/>
      <c r="N783" s="6"/>
      <c r="O783" s="15"/>
      <c r="P783" s="5"/>
      <c r="Q783" s="15"/>
    </row>
    <row r="784" spans="1:17" x14ac:dyDescent="0.25">
      <c r="A784" s="27" t="s">
        <v>1852</v>
      </c>
      <c r="B784" s="26" t="s">
        <v>902</v>
      </c>
      <c r="C784" s="17">
        <f t="shared" si="37"/>
        <v>0</v>
      </c>
      <c r="D784" s="34">
        <v>0</v>
      </c>
      <c r="E784" s="35">
        <v>0</v>
      </c>
      <c r="F784" s="4"/>
      <c r="G784" s="4">
        <f ca="1">+SUMIF('JOURNAL STOCKS'!A$200:$J785,A784,'JOURNAL STOCKS'!I785:I977)</f>
        <v>0</v>
      </c>
      <c r="H784" s="4"/>
      <c r="I784" s="4">
        <f ca="1">+SUMIF('JOURNAL STOCKS'!$A$8:$J$200,A784,'JOURNAL STOCKS'!$J$8:$J$200)</f>
        <v>0</v>
      </c>
      <c r="J784" s="5"/>
      <c r="K784" s="5"/>
      <c r="L784" s="5"/>
      <c r="M784" s="5"/>
      <c r="N784" s="6"/>
      <c r="O784" s="15"/>
      <c r="P784" s="5"/>
      <c r="Q784" s="15"/>
    </row>
    <row r="785" spans="1:17" x14ac:dyDescent="0.25">
      <c r="A785" s="27" t="s">
        <v>1853</v>
      </c>
      <c r="B785" s="26" t="s">
        <v>902</v>
      </c>
      <c r="C785" s="17">
        <f t="shared" si="37"/>
        <v>0</v>
      </c>
      <c r="D785" s="34">
        <v>0</v>
      </c>
      <c r="E785" s="35">
        <v>0</v>
      </c>
      <c r="F785" s="4"/>
      <c r="G785" s="4">
        <f ca="1">+SUMIF('JOURNAL STOCKS'!A$200:$J786,A785,'JOURNAL STOCKS'!I786:I978)</f>
        <v>0</v>
      </c>
      <c r="H785" s="4"/>
      <c r="I785" s="4">
        <f ca="1">+SUMIF('JOURNAL STOCKS'!$A$8:$J$200,A785,'JOURNAL STOCKS'!$J$8:$J$200)</f>
        <v>0</v>
      </c>
      <c r="J785" s="5"/>
      <c r="K785" s="5"/>
      <c r="L785" s="5"/>
      <c r="M785" s="5"/>
      <c r="N785" s="6"/>
      <c r="O785" s="15"/>
      <c r="P785" s="5"/>
      <c r="Q785" s="15"/>
    </row>
    <row r="786" spans="1:17" x14ac:dyDescent="0.25">
      <c r="A786" s="27" t="s">
        <v>1854</v>
      </c>
      <c r="B786" s="26" t="s">
        <v>902</v>
      </c>
      <c r="C786" s="17">
        <f t="shared" ca="1" si="37"/>
        <v>13</v>
      </c>
      <c r="D786" s="34">
        <v>5</v>
      </c>
      <c r="E786" s="35">
        <v>65</v>
      </c>
      <c r="F786" s="4"/>
      <c r="G786" s="4">
        <f ca="1">+SUMIF('JOURNAL STOCKS'!A$200:$J787,A786,'JOURNAL STOCKS'!I787:I979)</f>
        <v>0</v>
      </c>
      <c r="H786" s="4"/>
      <c r="I786" s="4">
        <f ca="1">+SUMIF('JOURNAL STOCKS'!$A$8:$J$200,A786,'JOURNAL STOCKS'!$J$8:$J$200)</f>
        <v>0</v>
      </c>
      <c r="J786" s="5"/>
      <c r="K786" s="5"/>
      <c r="L786" s="5"/>
      <c r="M786" s="5"/>
      <c r="N786" s="6"/>
      <c r="O786" s="15"/>
      <c r="P786" s="5"/>
      <c r="Q786" s="15"/>
    </row>
    <row r="787" spans="1:17" x14ac:dyDescent="0.25">
      <c r="A787" s="27" t="s">
        <v>1855</v>
      </c>
      <c r="B787" s="26" t="s">
        <v>902</v>
      </c>
      <c r="C787" s="17">
        <f t="shared" ca="1" si="37"/>
        <v>50</v>
      </c>
      <c r="D787" s="34">
        <v>1</v>
      </c>
      <c r="E787" s="35">
        <v>50</v>
      </c>
      <c r="F787" s="4"/>
      <c r="G787" s="4">
        <f ca="1">+SUMIF('JOURNAL STOCKS'!A$200:$J788,A787,'JOURNAL STOCKS'!I788:I980)</f>
        <v>0</v>
      </c>
      <c r="H787" s="4"/>
      <c r="I787" s="4">
        <f ca="1">+SUMIF('JOURNAL STOCKS'!$A$8:$J$200,A787,'JOURNAL STOCKS'!$J$8:$J$200)</f>
        <v>0</v>
      </c>
      <c r="J787" s="5"/>
      <c r="K787" s="5"/>
      <c r="L787" s="5"/>
      <c r="M787" s="5"/>
      <c r="N787" s="6"/>
      <c r="O787" s="15"/>
      <c r="P787" s="5"/>
      <c r="Q787" s="15"/>
    </row>
    <row r="788" spans="1:17" x14ac:dyDescent="0.25">
      <c r="A788" s="27" t="s">
        <v>1856</v>
      </c>
      <c r="B788" s="26" t="s">
        <v>902</v>
      </c>
      <c r="C788" s="17">
        <f t="shared" si="37"/>
        <v>0</v>
      </c>
      <c r="D788" s="34">
        <v>0</v>
      </c>
      <c r="E788" s="35">
        <v>0</v>
      </c>
      <c r="F788" s="4"/>
      <c r="G788" s="4">
        <f ca="1">+SUMIF('JOURNAL STOCKS'!A$200:$J789,A788,'JOURNAL STOCKS'!I789:I981)</f>
        <v>0</v>
      </c>
      <c r="H788" s="4"/>
      <c r="I788" s="4">
        <f ca="1">+SUMIF('JOURNAL STOCKS'!$A$8:$J$200,A788,'JOURNAL STOCKS'!$J$8:$J$200)</f>
        <v>0</v>
      </c>
      <c r="J788" s="5"/>
      <c r="K788" s="5"/>
      <c r="L788" s="5"/>
      <c r="M788" s="5"/>
      <c r="N788" s="6"/>
      <c r="O788" s="15"/>
      <c r="P788" s="5"/>
      <c r="Q788" s="15"/>
    </row>
    <row r="789" spans="1:17" x14ac:dyDescent="0.25">
      <c r="A789" s="27" t="s">
        <v>1857</v>
      </c>
      <c r="B789" s="26" t="s">
        <v>902</v>
      </c>
      <c r="C789" s="17">
        <f t="shared" ca="1" si="37"/>
        <v>15.830000000000002</v>
      </c>
      <c r="D789" s="34">
        <v>10</v>
      </c>
      <c r="E789" s="35">
        <v>158.30000000000001</v>
      </c>
      <c r="F789" s="4"/>
      <c r="G789" s="4">
        <f ca="1">+SUMIF('JOURNAL STOCKS'!A$200:$J790,A789,'JOURNAL STOCKS'!I790:I982)</f>
        <v>0</v>
      </c>
      <c r="H789" s="4"/>
      <c r="I789" s="4">
        <f ca="1">+SUMIF('JOURNAL STOCKS'!$A$8:$J$200,A789,'JOURNAL STOCKS'!$J$8:$J$200)</f>
        <v>0</v>
      </c>
      <c r="J789" s="5"/>
      <c r="K789" s="5"/>
      <c r="L789" s="5"/>
      <c r="M789" s="5"/>
      <c r="N789" s="6"/>
      <c r="O789" s="15"/>
      <c r="P789" s="5"/>
      <c r="Q789" s="15"/>
    </row>
    <row r="790" spans="1:17" x14ac:dyDescent="0.25">
      <c r="A790" s="27" t="s">
        <v>1858</v>
      </c>
      <c r="B790" s="26" t="s">
        <v>902</v>
      </c>
      <c r="C790" s="17">
        <f t="shared" ca="1" si="37"/>
        <v>6</v>
      </c>
      <c r="D790" s="34">
        <v>2</v>
      </c>
      <c r="E790" s="35">
        <v>12</v>
      </c>
      <c r="F790" s="4"/>
      <c r="G790" s="4">
        <f ca="1">+SUMIF('JOURNAL STOCKS'!A$200:$J791,A790,'JOURNAL STOCKS'!I791:I983)</f>
        <v>0</v>
      </c>
      <c r="H790" s="4"/>
      <c r="I790" s="4">
        <f ca="1">+SUMIF('JOURNAL STOCKS'!$A$8:$J$200,A790,'JOURNAL STOCKS'!$J$8:$J$200)</f>
        <v>0</v>
      </c>
      <c r="J790" s="5"/>
      <c r="K790" s="5"/>
      <c r="L790" s="5"/>
      <c r="M790" s="5"/>
      <c r="N790" s="6"/>
      <c r="O790" s="15"/>
      <c r="P790" s="5"/>
      <c r="Q790" s="15"/>
    </row>
    <row r="791" spans="1:17" x14ac:dyDescent="0.25">
      <c r="A791" s="27" t="s">
        <v>1859</v>
      </c>
      <c r="B791" s="26" t="s">
        <v>902</v>
      </c>
      <c r="C791" s="17">
        <f t="shared" ca="1" si="37"/>
        <v>28</v>
      </c>
      <c r="D791" s="34">
        <v>1</v>
      </c>
      <c r="E791" s="35">
        <v>28</v>
      </c>
      <c r="F791" s="4"/>
      <c r="G791" s="4">
        <f ca="1">+SUMIF('JOURNAL STOCKS'!A$200:$J792,A791,'JOURNAL STOCKS'!I792:I984)</f>
        <v>0</v>
      </c>
      <c r="H791" s="4"/>
      <c r="I791" s="4">
        <f ca="1">+SUMIF('JOURNAL STOCKS'!$A$8:$J$200,A791,'JOURNAL STOCKS'!$J$8:$J$200)</f>
        <v>0</v>
      </c>
      <c r="J791" s="5"/>
      <c r="K791" s="5"/>
      <c r="L791" s="5"/>
      <c r="M791" s="5"/>
      <c r="N791" s="6"/>
      <c r="O791" s="15"/>
      <c r="P791" s="5"/>
      <c r="Q791" s="15"/>
    </row>
    <row r="792" spans="1:17" x14ac:dyDescent="0.25">
      <c r="A792" s="27" t="s">
        <v>1860</v>
      </c>
      <c r="B792" s="26" t="s">
        <v>902</v>
      </c>
      <c r="C792" s="17">
        <f t="shared" ca="1" si="37"/>
        <v>25</v>
      </c>
      <c r="D792" s="34">
        <v>2</v>
      </c>
      <c r="E792" s="35">
        <v>50</v>
      </c>
      <c r="F792" s="4"/>
      <c r="G792" s="4">
        <f ca="1">+SUMIF('JOURNAL STOCKS'!A$200:$J793,A792,'JOURNAL STOCKS'!I793:I985)</f>
        <v>0</v>
      </c>
      <c r="H792" s="4"/>
      <c r="I792" s="4">
        <f ca="1">+SUMIF('JOURNAL STOCKS'!$A$8:$J$200,A792,'JOURNAL STOCKS'!$J$8:$J$200)</f>
        <v>0</v>
      </c>
      <c r="J792" s="5"/>
      <c r="K792" s="5"/>
      <c r="L792" s="5"/>
      <c r="M792" s="5"/>
      <c r="N792" s="6"/>
      <c r="O792" s="15"/>
      <c r="P792" s="5"/>
      <c r="Q792" s="15"/>
    </row>
    <row r="793" spans="1:17" x14ac:dyDescent="0.25">
      <c r="A793" s="27" t="s">
        <v>1861</v>
      </c>
      <c r="B793" s="26" t="s">
        <v>902</v>
      </c>
      <c r="C793" s="17">
        <f t="shared" ca="1" si="37"/>
        <v>45</v>
      </c>
      <c r="D793" s="34">
        <v>1</v>
      </c>
      <c r="E793" s="35">
        <v>45</v>
      </c>
      <c r="F793" s="4"/>
      <c r="G793" s="4">
        <f ca="1">+SUMIF('JOURNAL STOCKS'!A$200:$J794,A793,'JOURNAL STOCKS'!I794:I986)</f>
        <v>0</v>
      </c>
      <c r="H793" s="4"/>
      <c r="I793" s="4">
        <f ca="1">+SUMIF('JOURNAL STOCKS'!$A$8:$J$200,A793,'JOURNAL STOCKS'!$J$8:$J$200)</f>
        <v>0</v>
      </c>
      <c r="J793" s="5"/>
      <c r="K793" s="5"/>
      <c r="L793" s="5"/>
      <c r="M793" s="5"/>
      <c r="N793" s="6"/>
      <c r="O793" s="15"/>
      <c r="P793" s="5"/>
      <c r="Q793" s="15"/>
    </row>
    <row r="794" spans="1:17" x14ac:dyDescent="0.25">
      <c r="A794" s="27" t="s">
        <v>1862</v>
      </c>
      <c r="B794" s="26" t="s">
        <v>902</v>
      </c>
      <c r="C794" s="17">
        <f t="shared" ca="1" si="37"/>
        <v>4</v>
      </c>
      <c r="D794" s="34">
        <v>29</v>
      </c>
      <c r="E794" s="35">
        <v>116</v>
      </c>
      <c r="F794" s="4"/>
      <c r="G794" s="4">
        <f ca="1">+SUMIF('JOURNAL STOCKS'!A$200:$J795,A794,'JOURNAL STOCKS'!I795:I987)</f>
        <v>0</v>
      </c>
      <c r="H794" s="4"/>
      <c r="I794" s="4">
        <f ca="1">+SUMIF('JOURNAL STOCKS'!$A$8:$J$200,A794,'JOURNAL STOCKS'!$J$8:$J$200)</f>
        <v>0</v>
      </c>
      <c r="J794" s="5"/>
      <c r="K794" s="5"/>
      <c r="L794" s="5"/>
      <c r="M794" s="5"/>
      <c r="N794" s="6"/>
      <c r="O794" s="15"/>
      <c r="P794" s="5"/>
      <c r="Q794" s="15"/>
    </row>
    <row r="795" spans="1:17" x14ac:dyDescent="0.25">
      <c r="A795" s="27" t="s">
        <v>1863</v>
      </c>
      <c r="B795" s="26" t="s">
        <v>902</v>
      </c>
      <c r="C795" s="17">
        <f t="shared" ca="1" si="37"/>
        <v>5</v>
      </c>
      <c r="D795" s="34">
        <v>17</v>
      </c>
      <c r="E795" s="35">
        <v>85</v>
      </c>
      <c r="F795" s="4"/>
      <c r="G795" s="4">
        <f ca="1">+SUMIF('JOURNAL STOCKS'!A$200:$J796,A795,'JOURNAL STOCKS'!I796:I988)</f>
        <v>0</v>
      </c>
      <c r="H795" s="4"/>
      <c r="I795" s="4">
        <f ca="1">+SUMIF('JOURNAL STOCKS'!$A$8:$J$200,A795,'JOURNAL STOCKS'!$J$8:$J$200)</f>
        <v>0</v>
      </c>
      <c r="J795" s="5"/>
      <c r="K795" s="5"/>
      <c r="L795" s="5"/>
      <c r="M795" s="5"/>
      <c r="N795" s="6"/>
      <c r="O795" s="15"/>
      <c r="P795" s="5"/>
      <c r="Q795" s="15"/>
    </row>
    <row r="796" spans="1:17" x14ac:dyDescent="0.25">
      <c r="A796" s="27" t="s">
        <v>1864</v>
      </c>
      <c r="B796" s="26" t="s">
        <v>902</v>
      </c>
      <c r="C796" s="17">
        <f t="shared" ca="1" si="37"/>
        <v>6</v>
      </c>
      <c r="D796" s="34">
        <v>17</v>
      </c>
      <c r="E796" s="35">
        <v>102</v>
      </c>
      <c r="F796" s="4"/>
      <c r="G796" s="4">
        <f ca="1">+SUMIF('JOURNAL STOCKS'!A$200:$J797,A796,'JOURNAL STOCKS'!I797:I989)</f>
        <v>0</v>
      </c>
      <c r="H796" s="4"/>
      <c r="I796" s="4">
        <f ca="1">+SUMIF('JOURNAL STOCKS'!$A$8:$J$200,A796,'JOURNAL STOCKS'!$J$8:$J$200)</f>
        <v>0</v>
      </c>
      <c r="J796" s="5"/>
      <c r="K796" s="5"/>
      <c r="L796" s="5"/>
      <c r="M796" s="5"/>
      <c r="N796" s="6"/>
      <c r="O796" s="15"/>
      <c r="P796" s="5"/>
      <c r="Q796" s="15"/>
    </row>
    <row r="797" spans="1:17" x14ac:dyDescent="0.25">
      <c r="A797" s="27" t="s">
        <v>1865</v>
      </c>
      <c r="B797" s="26" t="s">
        <v>902</v>
      </c>
      <c r="C797" s="17">
        <f t="shared" ca="1" si="37"/>
        <v>6</v>
      </c>
      <c r="D797" s="34">
        <v>7</v>
      </c>
      <c r="E797" s="35">
        <v>42</v>
      </c>
      <c r="F797" s="4"/>
      <c r="G797" s="4">
        <f ca="1">+SUMIF('JOURNAL STOCKS'!A$200:$J798,A797,'JOURNAL STOCKS'!I798:I990)</f>
        <v>0</v>
      </c>
      <c r="H797" s="4"/>
      <c r="I797" s="4">
        <f ca="1">+SUMIF('JOURNAL STOCKS'!$A$8:$J$200,A797,'JOURNAL STOCKS'!$J$8:$J$200)</f>
        <v>0</v>
      </c>
      <c r="J797" s="5"/>
      <c r="K797" s="5"/>
      <c r="L797" s="5"/>
      <c r="M797" s="5"/>
      <c r="N797" s="6"/>
      <c r="O797" s="15"/>
      <c r="P797" s="5"/>
      <c r="Q797" s="15"/>
    </row>
    <row r="798" spans="1:17" x14ac:dyDescent="0.25">
      <c r="A798" s="27" t="s">
        <v>1866</v>
      </c>
      <c r="B798" s="26" t="s">
        <v>902</v>
      </c>
      <c r="C798" s="17">
        <f t="shared" ca="1" si="37"/>
        <v>20.833333333333336</v>
      </c>
      <c r="D798" s="34">
        <v>5</v>
      </c>
      <c r="E798" s="35">
        <v>104.16666666666669</v>
      </c>
      <c r="F798" s="4"/>
      <c r="G798" s="4">
        <f ca="1">+SUMIF('JOURNAL STOCKS'!A$200:$J799,A798,'JOURNAL STOCKS'!I799:I991)</f>
        <v>0</v>
      </c>
      <c r="H798" s="4"/>
      <c r="I798" s="4">
        <f ca="1">+SUMIF('JOURNAL STOCKS'!$A$8:$J$200,A798,'JOURNAL STOCKS'!$J$8:$J$200)</f>
        <v>0</v>
      </c>
      <c r="J798" s="5"/>
      <c r="K798" s="5"/>
      <c r="L798" s="5"/>
      <c r="M798" s="5"/>
      <c r="N798" s="6"/>
      <c r="O798" s="15"/>
      <c r="P798" s="5"/>
      <c r="Q798" s="15"/>
    </row>
    <row r="799" spans="1:17" x14ac:dyDescent="0.25">
      <c r="A799" s="27" t="s">
        <v>1867</v>
      </c>
      <c r="B799" s="26" t="s">
        <v>902</v>
      </c>
      <c r="C799" s="17">
        <f t="shared" ca="1" si="37"/>
        <v>23.333333333333336</v>
      </c>
      <c r="D799" s="34">
        <v>10</v>
      </c>
      <c r="E799" s="35">
        <v>233.33333333333337</v>
      </c>
      <c r="F799" s="4"/>
      <c r="G799" s="4">
        <f ca="1">+SUMIF('JOURNAL STOCKS'!A$200:$J800,A799,'JOURNAL STOCKS'!I800:I992)</f>
        <v>0</v>
      </c>
      <c r="H799" s="4"/>
      <c r="I799" s="4">
        <f ca="1">+SUMIF('JOURNAL STOCKS'!$A$8:$J$200,A799,'JOURNAL STOCKS'!$J$8:$J$200)</f>
        <v>0</v>
      </c>
      <c r="J799" s="5"/>
      <c r="K799" s="5"/>
      <c r="L799" s="5"/>
      <c r="M799" s="5"/>
      <c r="N799" s="6"/>
      <c r="O799" s="15"/>
      <c r="P799" s="5"/>
      <c r="Q799" s="15"/>
    </row>
    <row r="800" spans="1:17" x14ac:dyDescent="0.25">
      <c r="A800" s="27" t="s">
        <v>1868</v>
      </c>
      <c r="B800" s="26" t="s">
        <v>902</v>
      </c>
      <c r="C800" s="17">
        <f t="shared" ca="1" si="37"/>
        <v>50</v>
      </c>
      <c r="D800" s="34">
        <v>10</v>
      </c>
      <c r="E800" s="35">
        <v>500</v>
      </c>
      <c r="F800" s="4"/>
      <c r="G800" s="4">
        <f ca="1">+SUMIF('JOURNAL STOCKS'!A$200:$J801,A800,'JOURNAL STOCKS'!I801:I993)</f>
        <v>0</v>
      </c>
      <c r="H800" s="4"/>
      <c r="I800" s="4">
        <f ca="1">+SUMIF('JOURNAL STOCKS'!$A$8:$J$200,A800,'JOURNAL STOCKS'!$J$8:$J$200)</f>
        <v>0</v>
      </c>
      <c r="J800" s="5"/>
      <c r="K800" s="5"/>
      <c r="L800" s="5"/>
      <c r="M800" s="5"/>
      <c r="N800" s="6"/>
      <c r="O800" s="15"/>
      <c r="P800" s="5"/>
      <c r="Q800" s="15"/>
    </row>
    <row r="801" spans="1:17" x14ac:dyDescent="0.25">
      <c r="A801" s="27" t="s">
        <v>1869</v>
      </c>
      <c r="B801" s="26" t="s">
        <v>902</v>
      </c>
      <c r="C801" s="17">
        <f t="shared" ca="1" si="37"/>
        <v>3450</v>
      </c>
      <c r="D801" s="34">
        <v>1</v>
      </c>
      <c r="E801" s="35">
        <v>3450</v>
      </c>
      <c r="F801" s="4"/>
      <c r="G801" s="4">
        <f ca="1">+SUMIF('JOURNAL STOCKS'!A$200:$J802,A801,'JOURNAL STOCKS'!I802:I994)</f>
        <v>0</v>
      </c>
      <c r="H801" s="4"/>
      <c r="I801" s="4">
        <f ca="1">+SUMIF('JOURNAL STOCKS'!$A$8:$J$200,A801,'JOURNAL STOCKS'!$J$8:$J$200)</f>
        <v>0</v>
      </c>
      <c r="J801" s="5"/>
      <c r="K801" s="5"/>
      <c r="L801" s="5"/>
      <c r="M801" s="5"/>
      <c r="N801" s="6"/>
      <c r="O801" s="15"/>
      <c r="P801" s="5"/>
      <c r="Q801" s="15"/>
    </row>
    <row r="802" spans="1:17" x14ac:dyDescent="0.25">
      <c r="A802" s="27" t="s">
        <v>1870</v>
      </c>
      <c r="B802" s="26" t="s">
        <v>902</v>
      </c>
      <c r="C802" s="17">
        <f t="shared" ca="1" si="37"/>
        <v>23.33</v>
      </c>
      <c r="D802" s="34">
        <v>3</v>
      </c>
      <c r="E802" s="35">
        <v>69.989999999999995</v>
      </c>
      <c r="F802" s="4"/>
      <c r="G802" s="4">
        <f ca="1">+SUMIF('JOURNAL STOCKS'!A$200:$J803,A802,'JOURNAL STOCKS'!I803:I995)</f>
        <v>0</v>
      </c>
      <c r="H802" s="4"/>
      <c r="I802" s="4">
        <f ca="1">+SUMIF('JOURNAL STOCKS'!$A$8:$J$200,A802,'JOURNAL STOCKS'!$J$8:$J$200)</f>
        <v>0</v>
      </c>
      <c r="J802" s="5"/>
      <c r="K802" s="5"/>
      <c r="L802" s="5"/>
      <c r="M802" s="5"/>
      <c r="N802" s="6"/>
      <c r="O802" s="15"/>
      <c r="P802" s="5"/>
      <c r="Q802" s="15"/>
    </row>
    <row r="803" spans="1:17" x14ac:dyDescent="0.25">
      <c r="A803" s="27" t="s">
        <v>1871</v>
      </c>
      <c r="B803" s="26" t="s">
        <v>902</v>
      </c>
      <c r="C803" s="17">
        <f t="shared" ca="1" si="37"/>
        <v>17</v>
      </c>
      <c r="D803" s="34">
        <v>11</v>
      </c>
      <c r="E803" s="35">
        <v>187</v>
      </c>
      <c r="F803" s="4"/>
      <c r="G803" s="4">
        <f ca="1">+SUMIF('JOURNAL STOCKS'!A$200:$J804,A803,'JOURNAL STOCKS'!I804:I996)</f>
        <v>0</v>
      </c>
      <c r="H803" s="4"/>
      <c r="I803" s="4">
        <f ca="1">+SUMIF('JOURNAL STOCKS'!$A$8:$J$200,A803,'JOURNAL STOCKS'!$J$8:$J$200)</f>
        <v>0</v>
      </c>
      <c r="J803" s="5"/>
      <c r="K803" s="5"/>
      <c r="L803" s="5"/>
      <c r="M803" s="5"/>
      <c r="N803" s="6"/>
      <c r="O803" s="15"/>
      <c r="P803" s="5"/>
      <c r="Q803" s="15"/>
    </row>
    <row r="804" spans="1:17" x14ac:dyDescent="0.25">
      <c r="A804" s="27" t="s">
        <v>1872</v>
      </c>
      <c r="B804" s="26" t="s">
        <v>902</v>
      </c>
      <c r="C804" s="17">
        <f t="shared" ca="1" si="37"/>
        <v>9.5</v>
      </c>
      <c r="D804" s="34">
        <v>9</v>
      </c>
      <c r="E804" s="35">
        <v>85.5</v>
      </c>
      <c r="F804" s="4"/>
      <c r="G804" s="4">
        <f ca="1">+SUMIF('JOURNAL STOCKS'!A$200:$J805,A804,'JOURNAL STOCKS'!I805:I997)</f>
        <v>0</v>
      </c>
      <c r="H804" s="4"/>
      <c r="I804" s="4">
        <f ca="1">+SUMIF('JOURNAL STOCKS'!$A$8:$J$200,A804,'JOURNAL STOCKS'!$J$8:$J$200)</f>
        <v>0</v>
      </c>
      <c r="J804" s="5"/>
      <c r="K804" s="5"/>
      <c r="L804" s="5"/>
      <c r="M804" s="5"/>
      <c r="N804" s="6"/>
      <c r="O804" s="15"/>
      <c r="P804" s="5"/>
      <c r="Q804" s="15"/>
    </row>
    <row r="805" spans="1:17" x14ac:dyDescent="0.25">
      <c r="A805" s="27" t="s">
        <v>1873</v>
      </c>
      <c r="B805" s="26" t="s">
        <v>902</v>
      </c>
      <c r="C805" s="17">
        <f t="shared" ca="1" si="37"/>
        <v>15</v>
      </c>
      <c r="D805" s="34">
        <v>4</v>
      </c>
      <c r="E805" s="35">
        <v>60</v>
      </c>
      <c r="F805" s="4"/>
      <c r="G805" s="4">
        <f ca="1">+SUMIF('JOURNAL STOCKS'!A$200:$J806,A805,'JOURNAL STOCKS'!I806:I998)</f>
        <v>0</v>
      </c>
      <c r="H805" s="4"/>
      <c r="I805" s="4">
        <f ca="1">+SUMIF('JOURNAL STOCKS'!$A$8:$J$200,A805,'JOURNAL STOCKS'!$J$8:$J$200)</f>
        <v>0</v>
      </c>
      <c r="J805" s="5"/>
      <c r="K805" s="5"/>
      <c r="L805" s="5"/>
      <c r="M805" s="5"/>
      <c r="N805" s="6"/>
      <c r="O805" s="15"/>
      <c r="P805" s="5"/>
      <c r="Q805" s="15"/>
    </row>
    <row r="806" spans="1:17" x14ac:dyDescent="0.25">
      <c r="A806" s="27" t="s">
        <v>1874</v>
      </c>
      <c r="B806" s="26" t="s">
        <v>902</v>
      </c>
      <c r="C806" s="17">
        <f t="shared" ca="1" si="37"/>
        <v>16</v>
      </c>
      <c r="D806" s="34">
        <v>1</v>
      </c>
      <c r="E806" s="35">
        <v>16</v>
      </c>
      <c r="F806" s="4"/>
      <c r="G806" s="4">
        <f ca="1">+SUMIF('JOURNAL STOCKS'!A$200:$J807,A806,'JOURNAL STOCKS'!I807:I999)</f>
        <v>0</v>
      </c>
      <c r="H806" s="4"/>
      <c r="I806" s="4">
        <f ca="1">+SUMIF('JOURNAL STOCKS'!$A$8:$J$200,A806,'JOURNAL STOCKS'!$J$8:$J$200)</f>
        <v>0</v>
      </c>
      <c r="J806" s="5"/>
      <c r="K806" s="5"/>
      <c r="L806" s="5"/>
      <c r="M806" s="5"/>
      <c r="N806" s="6"/>
      <c r="O806" s="15"/>
      <c r="P806" s="5"/>
      <c r="Q806" s="15"/>
    </row>
    <row r="807" spans="1:17" x14ac:dyDescent="0.25">
      <c r="A807" s="27" t="s">
        <v>1875</v>
      </c>
      <c r="B807" s="26" t="s">
        <v>902</v>
      </c>
      <c r="C807" s="17">
        <f t="shared" ca="1" si="37"/>
        <v>8.6999999999999993</v>
      </c>
      <c r="D807" s="34">
        <v>6</v>
      </c>
      <c r="E807" s="35">
        <v>52.199999999999996</v>
      </c>
      <c r="F807" s="4"/>
      <c r="G807" s="4">
        <f ca="1">+SUMIF('JOURNAL STOCKS'!A$200:$J808,A807,'JOURNAL STOCKS'!I808:I1000)</f>
        <v>0</v>
      </c>
      <c r="H807" s="4"/>
      <c r="I807" s="4">
        <f ca="1">+SUMIF('JOURNAL STOCKS'!$A$8:$J$200,A807,'JOURNAL STOCKS'!$J$8:$J$200)</f>
        <v>0</v>
      </c>
      <c r="J807" s="5"/>
      <c r="K807" s="5"/>
      <c r="L807" s="5"/>
      <c r="M807" s="5"/>
      <c r="N807" s="6"/>
      <c r="O807" s="15"/>
      <c r="P807" s="5"/>
      <c r="Q807" s="15"/>
    </row>
    <row r="808" spans="1:17" x14ac:dyDescent="0.25">
      <c r="A808" s="27" t="s">
        <v>1876</v>
      </c>
      <c r="B808" s="26" t="s">
        <v>902</v>
      </c>
      <c r="C808" s="17">
        <f t="shared" ca="1" si="37"/>
        <v>18.329999999999998</v>
      </c>
      <c r="D808" s="34">
        <v>3</v>
      </c>
      <c r="E808" s="35">
        <v>54.989999999999995</v>
      </c>
      <c r="F808" s="4"/>
      <c r="G808" s="4">
        <f ca="1">+SUMIF('JOURNAL STOCKS'!A$200:$J809,A808,'JOURNAL STOCKS'!I809:I1001)</f>
        <v>0</v>
      </c>
      <c r="H808" s="4"/>
      <c r="I808" s="4">
        <f ca="1">+SUMIF('JOURNAL STOCKS'!$A$8:$J$200,A808,'JOURNAL STOCKS'!$J$8:$J$200)</f>
        <v>0</v>
      </c>
      <c r="J808" s="5"/>
      <c r="K808" s="5"/>
      <c r="L808" s="5"/>
      <c r="M808" s="5"/>
      <c r="N808" s="6"/>
      <c r="O808" s="15"/>
      <c r="P808" s="5"/>
      <c r="Q808" s="15"/>
    </row>
    <row r="809" spans="1:17" x14ac:dyDescent="0.25">
      <c r="A809" s="27" t="s">
        <v>1877</v>
      </c>
      <c r="B809" s="26" t="s">
        <v>902</v>
      </c>
      <c r="C809" s="17">
        <f t="shared" ca="1" si="37"/>
        <v>16</v>
      </c>
      <c r="D809" s="34">
        <v>12</v>
      </c>
      <c r="E809" s="35">
        <v>192</v>
      </c>
      <c r="F809" s="4"/>
      <c r="G809" s="4">
        <f ca="1">+SUMIF('JOURNAL STOCKS'!A$200:$J810,A809,'JOURNAL STOCKS'!I810:I1002)</f>
        <v>0</v>
      </c>
      <c r="H809" s="4"/>
      <c r="I809" s="4">
        <f ca="1">+SUMIF('JOURNAL STOCKS'!$A$8:$J$200,A809,'JOURNAL STOCKS'!$J$8:$J$200)</f>
        <v>0</v>
      </c>
      <c r="J809" s="5"/>
      <c r="K809" s="5"/>
      <c r="L809" s="5"/>
      <c r="M809" s="5"/>
      <c r="N809" s="6"/>
      <c r="O809" s="15"/>
      <c r="P809" s="5"/>
      <c r="Q809" s="15"/>
    </row>
    <row r="810" spans="1:17" x14ac:dyDescent="0.25">
      <c r="A810" s="27" t="s">
        <v>1878</v>
      </c>
      <c r="B810" s="26" t="s">
        <v>902</v>
      </c>
      <c r="C810" s="17">
        <f t="shared" ca="1" si="37"/>
        <v>9</v>
      </c>
      <c r="D810" s="34">
        <v>11</v>
      </c>
      <c r="E810" s="35">
        <v>99</v>
      </c>
      <c r="F810" s="4"/>
      <c r="G810" s="4">
        <f ca="1">+SUMIF('JOURNAL STOCKS'!A$200:$J811,A810,'JOURNAL STOCKS'!I811:I1003)</f>
        <v>0</v>
      </c>
      <c r="H810" s="4"/>
      <c r="I810" s="4">
        <f ca="1">+SUMIF('JOURNAL STOCKS'!$A$8:$J$200,A810,'JOURNAL STOCKS'!$J$8:$J$200)</f>
        <v>0</v>
      </c>
      <c r="J810" s="5"/>
      <c r="K810" s="5"/>
      <c r="L810" s="5"/>
      <c r="M810" s="5"/>
      <c r="N810" s="6"/>
      <c r="O810" s="15"/>
      <c r="P810" s="5"/>
      <c r="Q810" s="15"/>
    </row>
    <row r="811" spans="1:17" x14ac:dyDescent="0.25">
      <c r="A811" s="27" t="s">
        <v>1879</v>
      </c>
      <c r="B811" s="26" t="s">
        <v>902</v>
      </c>
      <c r="C811" s="17">
        <f t="shared" ca="1" si="37"/>
        <v>17</v>
      </c>
      <c r="D811" s="34">
        <v>13</v>
      </c>
      <c r="E811" s="35">
        <v>221</v>
      </c>
      <c r="F811" s="4"/>
      <c r="G811" s="4">
        <f ca="1">+SUMIF('JOURNAL STOCKS'!A$200:$J812,A811,'JOURNAL STOCKS'!I812:I1004)</f>
        <v>0</v>
      </c>
      <c r="H811" s="4"/>
      <c r="I811" s="4">
        <f ca="1">+SUMIF('JOURNAL STOCKS'!$A$8:$J$200,A811,'JOURNAL STOCKS'!$J$8:$J$200)</f>
        <v>0</v>
      </c>
      <c r="J811" s="5"/>
      <c r="K811" s="5"/>
      <c r="L811" s="5"/>
      <c r="M811" s="5"/>
      <c r="N811" s="6"/>
      <c r="O811" s="15"/>
      <c r="P811" s="5"/>
      <c r="Q811" s="15"/>
    </row>
    <row r="812" spans="1:17" x14ac:dyDescent="0.25">
      <c r="A812" s="27" t="s">
        <v>1880</v>
      </c>
      <c r="B812" s="26" t="s">
        <v>902</v>
      </c>
      <c r="C812" s="17">
        <f t="shared" ca="1" si="37"/>
        <v>18</v>
      </c>
      <c r="D812" s="34">
        <v>10</v>
      </c>
      <c r="E812" s="35">
        <v>180</v>
      </c>
      <c r="F812" s="4"/>
      <c r="G812" s="4">
        <f ca="1">+SUMIF('JOURNAL STOCKS'!A$200:$J813,A812,'JOURNAL STOCKS'!I813:I1005)</f>
        <v>0</v>
      </c>
      <c r="H812" s="4"/>
      <c r="I812" s="4">
        <f ca="1">+SUMIF('JOURNAL STOCKS'!$A$8:$J$200,A812,'JOURNAL STOCKS'!$J$8:$J$200)</f>
        <v>0</v>
      </c>
      <c r="J812" s="5"/>
      <c r="K812" s="5"/>
      <c r="L812" s="5"/>
      <c r="M812" s="5"/>
      <c r="N812" s="6"/>
      <c r="O812" s="15"/>
      <c r="P812" s="5"/>
      <c r="Q812" s="15"/>
    </row>
    <row r="813" spans="1:17" x14ac:dyDescent="0.25">
      <c r="A813" s="27" t="s">
        <v>1881</v>
      </c>
      <c r="B813" s="26" t="s">
        <v>902</v>
      </c>
      <c r="C813" s="17">
        <f t="shared" ca="1" si="37"/>
        <v>0.1</v>
      </c>
      <c r="D813" s="34">
        <v>400</v>
      </c>
      <c r="E813" s="35">
        <v>40</v>
      </c>
      <c r="F813" s="4"/>
      <c r="G813" s="4">
        <f ca="1">+SUMIF('JOURNAL STOCKS'!A$200:$J814,A813,'JOURNAL STOCKS'!I814:I1006)</f>
        <v>0</v>
      </c>
      <c r="H813" s="4"/>
      <c r="I813" s="4">
        <f ca="1">+SUMIF('JOURNAL STOCKS'!$A$8:$J$200,A813,'JOURNAL STOCKS'!$J$8:$J$200)</f>
        <v>0</v>
      </c>
      <c r="J813" s="5"/>
      <c r="K813" s="5"/>
      <c r="L813" s="5"/>
      <c r="M813" s="5"/>
      <c r="N813" s="6"/>
      <c r="O813" s="15"/>
      <c r="P813" s="5"/>
      <c r="Q813" s="15"/>
    </row>
    <row r="814" spans="1:17" x14ac:dyDescent="0.25">
      <c r="A814" s="27" t="s">
        <v>1882</v>
      </c>
      <c r="B814" s="26" t="s">
        <v>902</v>
      </c>
      <c r="C814" s="17">
        <f t="shared" ca="1" si="37"/>
        <v>0.24</v>
      </c>
      <c r="D814" s="34">
        <v>83</v>
      </c>
      <c r="E814" s="35">
        <v>19.919999999999998</v>
      </c>
      <c r="F814" s="4"/>
      <c r="G814" s="4">
        <f ca="1">+SUMIF('JOURNAL STOCKS'!A$200:$J815,A814,'JOURNAL STOCKS'!I815:I1007)</f>
        <v>0</v>
      </c>
      <c r="H814" s="4"/>
      <c r="I814" s="4">
        <f ca="1">+SUMIF('JOURNAL STOCKS'!$A$8:$J$200,A814,'JOURNAL STOCKS'!$J$8:$J$200)</f>
        <v>0</v>
      </c>
      <c r="J814" s="5"/>
      <c r="K814" s="5"/>
      <c r="L814" s="5"/>
      <c r="M814" s="5"/>
      <c r="N814" s="6"/>
      <c r="O814" s="15"/>
      <c r="P814" s="5"/>
      <c r="Q814" s="15"/>
    </row>
    <row r="815" spans="1:17" x14ac:dyDescent="0.25">
      <c r="A815" s="27" t="s">
        <v>1883</v>
      </c>
      <c r="B815" s="26" t="s">
        <v>902</v>
      </c>
      <c r="C815" s="17">
        <f t="shared" ca="1" si="37"/>
        <v>0.5</v>
      </c>
      <c r="D815" s="34">
        <v>200</v>
      </c>
      <c r="E815" s="35">
        <v>100</v>
      </c>
      <c r="F815" s="4"/>
      <c r="G815" s="4">
        <f ca="1">+SUMIF('JOURNAL STOCKS'!A$200:$J816,A815,'JOURNAL STOCKS'!I816:I1008)</f>
        <v>0</v>
      </c>
      <c r="H815" s="4"/>
      <c r="I815" s="4">
        <f ca="1">+SUMIF('JOURNAL STOCKS'!$A$8:$J$200,A815,'JOURNAL STOCKS'!$J$8:$J$200)</f>
        <v>0</v>
      </c>
      <c r="J815" s="5"/>
      <c r="K815" s="5"/>
      <c r="L815" s="5"/>
      <c r="M815" s="5"/>
      <c r="N815" s="6"/>
      <c r="O815" s="15"/>
      <c r="P815" s="5"/>
      <c r="Q815" s="15"/>
    </row>
    <row r="816" spans="1:17" x14ac:dyDescent="0.25">
      <c r="A816" s="27" t="s">
        <v>1884</v>
      </c>
      <c r="B816" s="26" t="s">
        <v>902</v>
      </c>
      <c r="C816" s="17">
        <f t="shared" si="37"/>
        <v>0</v>
      </c>
      <c r="D816" s="34">
        <v>0</v>
      </c>
      <c r="E816" s="35">
        <v>0</v>
      </c>
      <c r="F816" s="4"/>
      <c r="G816" s="4">
        <f ca="1">+SUMIF('JOURNAL STOCKS'!A$200:$J817,A816,'JOURNAL STOCKS'!I817:I1009)</f>
        <v>0</v>
      </c>
      <c r="H816" s="4"/>
      <c r="I816" s="4">
        <f ca="1">+SUMIF('JOURNAL STOCKS'!$A$8:$J$200,A816,'JOURNAL STOCKS'!$J$8:$J$200)</f>
        <v>0</v>
      </c>
      <c r="J816" s="5"/>
      <c r="K816" s="5"/>
      <c r="L816" s="5"/>
      <c r="M816" s="5"/>
      <c r="N816" s="6"/>
      <c r="O816" s="15"/>
      <c r="P816" s="5"/>
      <c r="Q816" s="15"/>
    </row>
    <row r="817" spans="1:17" x14ac:dyDescent="0.25">
      <c r="A817" s="27" t="s">
        <v>1885</v>
      </c>
      <c r="B817" s="26" t="s">
        <v>902</v>
      </c>
      <c r="C817" s="17">
        <f t="shared" ca="1" si="37"/>
        <v>6.5</v>
      </c>
      <c r="D817" s="34">
        <v>5</v>
      </c>
      <c r="E817" s="35">
        <v>32.5</v>
      </c>
      <c r="F817" s="4"/>
      <c r="G817" s="4">
        <f ca="1">+SUMIF('JOURNAL STOCKS'!A$200:$J818,A817,'JOURNAL STOCKS'!I818:I1010)</f>
        <v>0</v>
      </c>
      <c r="H817" s="4"/>
      <c r="I817" s="4">
        <f ca="1">+SUMIF('JOURNAL STOCKS'!$A$8:$J$200,A817,'JOURNAL STOCKS'!$J$8:$J$200)</f>
        <v>0</v>
      </c>
      <c r="J817" s="5"/>
      <c r="K817" s="5"/>
      <c r="L817" s="5"/>
      <c r="M817" s="5"/>
      <c r="N817" s="6"/>
      <c r="O817" s="15"/>
      <c r="P817" s="5"/>
      <c r="Q817" s="15"/>
    </row>
    <row r="818" spans="1:17" x14ac:dyDescent="0.25">
      <c r="A818" s="27" t="s">
        <v>1886</v>
      </c>
      <c r="B818" s="26" t="s">
        <v>902</v>
      </c>
      <c r="C818" s="17">
        <f t="shared" ca="1" si="37"/>
        <v>22</v>
      </c>
      <c r="D818" s="34">
        <v>9</v>
      </c>
      <c r="E818" s="35">
        <v>198</v>
      </c>
      <c r="F818" s="4"/>
      <c r="G818" s="4">
        <f ca="1">+SUMIF('JOURNAL STOCKS'!A$200:$J819,A818,'JOURNAL STOCKS'!I819:I1011)</f>
        <v>0</v>
      </c>
      <c r="H818" s="4"/>
      <c r="I818" s="4">
        <f ca="1">+SUMIF('JOURNAL STOCKS'!$A$8:$J$200,A818,'JOURNAL STOCKS'!$J$8:$J$200)</f>
        <v>0</v>
      </c>
      <c r="J818" s="5"/>
      <c r="K818" s="5"/>
      <c r="L818" s="5"/>
      <c r="M818" s="5"/>
      <c r="N818" s="6"/>
      <c r="O818" s="15"/>
      <c r="P818" s="5"/>
      <c r="Q818" s="15"/>
    </row>
    <row r="819" spans="1:17" x14ac:dyDescent="0.25">
      <c r="A819" s="27" t="s">
        <v>1887</v>
      </c>
      <c r="B819" s="26" t="s">
        <v>902</v>
      </c>
      <c r="C819" s="17">
        <f t="shared" ca="1" si="37"/>
        <v>28</v>
      </c>
      <c r="D819" s="34">
        <v>8</v>
      </c>
      <c r="E819" s="35">
        <v>224</v>
      </c>
      <c r="F819" s="4"/>
      <c r="G819" s="4">
        <f ca="1">+SUMIF('JOURNAL STOCKS'!A$200:$J820,A819,'JOURNAL STOCKS'!I820:I1012)</f>
        <v>0</v>
      </c>
      <c r="H819" s="4"/>
      <c r="I819" s="4">
        <f ca="1">+SUMIF('JOURNAL STOCKS'!$A$8:$J$200,A819,'JOURNAL STOCKS'!$J$8:$J$200)</f>
        <v>0</v>
      </c>
      <c r="J819" s="5"/>
      <c r="K819" s="5"/>
      <c r="L819" s="5"/>
      <c r="M819" s="5"/>
      <c r="N819" s="6"/>
      <c r="O819" s="15"/>
      <c r="P819" s="5"/>
      <c r="Q819" s="15"/>
    </row>
    <row r="820" spans="1:17" x14ac:dyDescent="0.25">
      <c r="A820" s="27" t="s">
        <v>1888</v>
      </c>
      <c r="B820" s="26" t="s">
        <v>902</v>
      </c>
      <c r="C820" s="17">
        <f t="shared" ca="1" si="37"/>
        <v>23</v>
      </c>
      <c r="D820" s="34">
        <v>12</v>
      </c>
      <c r="E820" s="35">
        <v>276</v>
      </c>
      <c r="F820" s="4"/>
      <c r="G820" s="4">
        <f ca="1">+SUMIF('JOURNAL STOCKS'!A$200:$J821,A820,'JOURNAL STOCKS'!I821:I1013)</f>
        <v>0</v>
      </c>
      <c r="H820" s="4"/>
      <c r="I820" s="4">
        <f ca="1">+SUMIF('JOURNAL STOCKS'!$A$8:$J$200,A820,'JOURNAL STOCKS'!$J$8:$J$200)</f>
        <v>0</v>
      </c>
      <c r="J820" s="5"/>
      <c r="K820" s="5"/>
      <c r="L820" s="5"/>
      <c r="M820" s="5"/>
      <c r="N820" s="6"/>
      <c r="O820" s="15"/>
      <c r="P820" s="5"/>
      <c r="Q820" s="15"/>
    </row>
    <row r="821" spans="1:17" x14ac:dyDescent="0.25">
      <c r="A821" s="27" t="s">
        <v>1889</v>
      </c>
      <c r="B821" s="26" t="s">
        <v>902</v>
      </c>
      <c r="C821" s="17">
        <f t="shared" ca="1" si="37"/>
        <v>12</v>
      </c>
      <c r="D821" s="34">
        <v>30</v>
      </c>
      <c r="E821" s="35">
        <v>360</v>
      </c>
      <c r="F821" s="4"/>
      <c r="G821" s="4">
        <f ca="1">+SUMIF('JOURNAL STOCKS'!A$200:$J822,A821,'JOURNAL STOCKS'!I822:I1014)</f>
        <v>0</v>
      </c>
      <c r="H821" s="4"/>
      <c r="I821" s="4">
        <f ca="1">+SUMIF('JOURNAL STOCKS'!$A$8:$J$200,A821,'JOURNAL STOCKS'!$J$8:$J$200)</f>
        <v>0</v>
      </c>
      <c r="J821" s="5"/>
      <c r="K821" s="5"/>
      <c r="L821" s="5"/>
      <c r="M821" s="5"/>
      <c r="N821" s="6"/>
      <c r="O821" s="15"/>
      <c r="P821" s="5"/>
      <c r="Q821" s="15"/>
    </row>
    <row r="822" spans="1:17" x14ac:dyDescent="0.25">
      <c r="A822" s="27" t="s">
        <v>1890</v>
      </c>
      <c r="B822" s="26" t="s">
        <v>902</v>
      </c>
      <c r="C822" s="17">
        <f t="shared" ca="1" si="37"/>
        <v>7.5</v>
      </c>
      <c r="D822" s="34">
        <v>6</v>
      </c>
      <c r="E822" s="35">
        <v>45</v>
      </c>
      <c r="F822" s="4"/>
      <c r="G822" s="4">
        <f ca="1">+SUMIF('JOURNAL STOCKS'!A$200:$J823,A822,'JOURNAL STOCKS'!I823:I1015)</f>
        <v>0</v>
      </c>
      <c r="H822" s="4"/>
      <c r="I822" s="4">
        <f ca="1">+SUMIF('JOURNAL STOCKS'!$A$8:$J$200,A822,'JOURNAL STOCKS'!$J$8:$J$200)</f>
        <v>0</v>
      </c>
      <c r="J822" s="5"/>
      <c r="K822" s="5"/>
      <c r="L822" s="5"/>
      <c r="M822" s="5"/>
      <c r="N822" s="6"/>
      <c r="O822" s="15"/>
      <c r="P822" s="5"/>
      <c r="Q822" s="15"/>
    </row>
    <row r="823" spans="1:17" x14ac:dyDescent="0.25">
      <c r="A823" s="27" t="s">
        <v>1891</v>
      </c>
      <c r="B823" s="26" t="s">
        <v>902</v>
      </c>
      <c r="C823" s="17">
        <f t="shared" ca="1" si="37"/>
        <v>15</v>
      </c>
      <c r="D823" s="34">
        <v>10</v>
      </c>
      <c r="E823" s="35">
        <v>150</v>
      </c>
      <c r="F823" s="4"/>
      <c r="G823" s="4">
        <f ca="1">+SUMIF('JOURNAL STOCKS'!A$200:$J824,A823,'JOURNAL STOCKS'!I824:I1016)</f>
        <v>0</v>
      </c>
      <c r="H823" s="4"/>
      <c r="I823" s="4">
        <f ca="1">+SUMIF('JOURNAL STOCKS'!$A$8:$J$200,A823,'JOURNAL STOCKS'!$J$8:$J$200)</f>
        <v>0</v>
      </c>
      <c r="J823" s="5"/>
      <c r="K823" s="5"/>
      <c r="L823" s="5"/>
      <c r="M823" s="5"/>
      <c r="N823" s="6"/>
      <c r="O823" s="15"/>
      <c r="P823" s="5"/>
      <c r="Q823" s="15"/>
    </row>
    <row r="824" spans="1:17" x14ac:dyDescent="0.25">
      <c r="A824" s="27" t="s">
        <v>1892</v>
      </c>
      <c r="B824" s="26" t="s">
        <v>902</v>
      </c>
      <c r="C824" s="17">
        <f t="shared" ca="1" si="37"/>
        <v>14</v>
      </c>
      <c r="D824" s="34">
        <v>6</v>
      </c>
      <c r="E824" s="35">
        <v>84</v>
      </c>
      <c r="F824" s="4"/>
      <c r="G824" s="4">
        <f ca="1">+SUMIF('JOURNAL STOCKS'!A$200:$J825,A824,'JOURNAL STOCKS'!I825:I1017)</f>
        <v>0</v>
      </c>
      <c r="H824" s="4"/>
      <c r="I824" s="4">
        <f ca="1">+SUMIF('JOURNAL STOCKS'!$A$8:$J$200,A824,'JOURNAL STOCKS'!$J$8:$J$200)</f>
        <v>0</v>
      </c>
      <c r="J824" s="5"/>
      <c r="K824" s="5"/>
      <c r="L824" s="5"/>
      <c r="M824" s="5"/>
      <c r="N824" s="6"/>
      <c r="O824" s="15"/>
      <c r="P824" s="5"/>
      <c r="Q824" s="15"/>
    </row>
    <row r="825" spans="1:17" x14ac:dyDescent="0.25">
      <c r="A825" s="27" t="s">
        <v>1893</v>
      </c>
      <c r="B825" s="26" t="s">
        <v>902</v>
      </c>
      <c r="C825" s="17">
        <f t="shared" ca="1" si="37"/>
        <v>43.2</v>
      </c>
      <c r="D825" s="34">
        <v>2</v>
      </c>
      <c r="E825" s="35">
        <v>86.4</v>
      </c>
      <c r="F825" s="4"/>
      <c r="G825" s="4">
        <f ca="1">+SUMIF('JOURNAL STOCKS'!A$200:$J826,A825,'JOURNAL STOCKS'!I826:I1018)</f>
        <v>0</v>
      </c>
      <c r="H825" s="4"/>
      <c r="I825" s="4">
        <f ca="1">+SUMIF('JOURNAL STOCKS'!$A$8:$J$200,A825,'JOURNAL STOCKS'!$J$8:$J$200)</f>
        <v>0</v>
      </c>
      <c r="J825" s="5"/>
      <c r="K825" s="5"/>
      <c r="L825" s="5"/>
      <c r="M825" s="5"/>
      <c r="N825" s="6"/>
      <c r="O825" s="15"/>
      <c r="P825" s="5"/>
      <c r="Q825" s="15"/>
    </row>
    <row r="826" spans="1:17" x14ac:dyDescent="0.25">
      <c r="A826" s="27" t="s">
        <v>1894</v>
      </c>
      <c r="B826" s="26" t="s">
        <v>902</v>
      </c>
      <c r="C826" s="17">
        <f t="shared" ca="1" si="37"/>
        <v>13</v>
      </c>
      <c r="D826" s="34">
        <v>2</v>
      </c>
      <c r="E826" s="35">
        <v>26</v>
      </c>
      <c r="F826" s="4"/>
      <c r="G826" s="4">
        <f ca="1">+SUMIF('JOURNAL STOCKS'!A$200:$J827,A826,'JOURNAL STOCKS'!I827:I1019)</f>
        <v>0</v>
      </c>
      <c r="H826" s="4"/>
      <c r="I826" s="4">
        <f ca="1">+SUMIF('JOURNAL STOCKS'!$A$8:$J$200,A826,'JOURNAL STOCKS'!$J$8:$J$200)</f>
        <v>0</v>
      </c>
      <c r="J826" s="5"/>
      <c r="K826" s="5"/>
      <c r="L826" s="5"/>
      <c r="M826" s="5"/>
      <c r="N826" s="6"/>
      <c r="O826" s="15"/>
      <c r="P826" s="5"/>
      <c r="Q826" s="15"/>
    </row>
    <row r="827" spans="1:17" x14ac:dyDescent="0.25">
      <c r="A827" s="27" t="s">
        <v>1895</v>
      </c>
      <c r="B827" s="26" t="s">
        <v>902</v>
      </c>
      <c r="C827" s="17">
        <f t="shared" ca="1" si="37"/>
        <v>20</v>
      </c>
      <c r="D827" s="34">
        <v>4</v>
      </c>
      <c r="E827" s="35">
        <v>80</v>
      </c>
      <c r="F827" s="4"/>
      <c r="G827" s="4">
        <f ca="1">+SUMIF('JOURNAL STOCKS'!A$200:$J828,A827,'JOURNAL STOCKS'!I828:I1020)</f>
        <v>0</v>
      </c>
      <c r="H827" s="4"/>
      <c r="I827" s="4">
        <f ca="1">+SUMIF('JOURNAL STOCKS'!$A$8:$J$200,A827,'JOURNAL STOCKS'!$J$8:$J$200)</f>
        <v>0</v>
      </c>
      <c r="J827" s="5"/>
      <c r="K827" s="5"/>
      <c r="L827" s="5"/>
      <c r="M827" s="5"/>
      <c r="N827" s="6"/>
      <c r="O827" s="15"/>
      <c r="P827" s="5"/>
      <c r="Q827" s="15"/>
    </row>
    <row r="828" spans="1:17" x14ac:dyDescent="0.25">
      <c r="A828" s="27" t="s">
        <v>1896</v>
      </c>
      <c r="B828" s="26" t="s">
        <v>902</v>
      </c>
      <c r="C828" s="17">
        <f t="shared" ca="1" si="37"/>
        <v>48</v>
      </c>
      <c r="D828" s="34">
        <v>6</v>
      </c>
      <c r="E828" s="35">
        <v>288</v>
      </c>
      <c r="F828" s="4"/>
      <c r="G828" s="4">
        <f ca="1">+SUMIF('JOURNAL STOCKS'!A$200:$J829,A828,'JOURNAL STOCKS'!I829:I1021)</f>
        <v>0</v>
      </c>
      <c r="H828" s="4"/>
      <c r="I828" s="4">
        <f ca="1">+SUMIF('JOURNAL STOCKS'!$A$8:$J$200,A828,'JOURNAL STOCKS'!$J$8:$J$200)</f>
        <v>0</v>
      </c>
      <c r="J828" s="5"/>
      <c r="K828" s="5"/>
      <c r="L828" s="5"/>
      <c r="M828" s="5"/>
      <c r="N828" s="6"/>
      <c r="O828" s="15"/>
      <c r="P828" s="5"/>
      <c r="Q828" s="15"/>
    </row>
    <row r="829" spans="1:17" x14ac:dyDescent="0.25">
      <c r="A829" s="27" t="s">
        <v>1897</v>
      </c>
      <c r="B829" s="26" t="s">
        <v>902</v>
      </c>
      <c r="C829" s="17">
        <f t="shared" ca="1" si="37"/>
        <v>22</v>
      </c>
      <c r="D829" s="34">
        <v>4</v>
      </c>
      <c r="E829" s="35">
        <v>88</v>
      </c>
      <c r="F829" s="4"/>
      <c r="G829" s="4">
        <f ca="1">+SUMIF('JOURNAL STOCKS'!A$200:$J830,A829,'JOURNAL STOCKS'!I830:I1022)</f>
        <v>0</v>
      </c>
      <c r="H829" s="4"/>
      <c r="I829" s="4">
        <f ca="1">+SUMIF('JOURNAL STOCKS'!$A$8:$J$200,A829,'JOURNAL STOCKS'!$J$8:$J$200)</f>
        <v>0</v>
      </c>
      <c r="J829" s="5"/>
      <c r="K829" s="5"/>
      <c r="L829" s="5"/>
      <c r="M829" s="5"/>
      <c r="N829" s="6"/>
      <c r="O829" s="15"/>
      <c r="P829" s="5"/>
      <c r="Q829" s="15"/>
    </row>
    <row r="830" spans="1:17" x14ac:dyDescent="0.25">
      <c r="A830" s="27" t="s">
        <v>1898</v>
      </c>
      <c r="B830" s="26" t="s">
        <v>902</v>
      </c>
      <c r="C830" s="17">
        <f t="shared" ca="1" si="37"/>
        <v>28</v>
      </c>
      <c r="D830" s="34">
        <v>15</v>
      </c>
      <c r="E830" s="35">
        <v>420</v>
      </c>
      <c r="F830" s="4"/>
      <c r="G830" s="4">
        <f ca="1">+SUMIF('JOURNAL STOCKS'!A$200:$J831,A830,'JOURNAL STOCKS'!I831:I1023)</f>
        <v>0</v>
      </c>
      <c r="H830" s="4"/>
      <c r="I830" s="4">
        <f ca="1">+SUMIF('JOURNAL STOCKS'!$A$8:$J$200,A830,'JOURNAL STOCKS'!$J$8:$J$200)</f>
        <v>0</v>
      </c>
      <c r="J830" s="5"/>
      <c r="K830" s="5"/>
      <c r="L830" s="5"/>
      <c r="M830" s="5"/>
      <c r="N830" s="6"/>
      <c r="O830" s="15"/>
      <c r="P830" s="5"/>
      <c r="Q830" s="15"/>
    </row>
    <row r="831" spans="1:17" x14ac:dyDescent="0.25">
      <c r="A831" s="27" t="s">
        <v>1899</v>
      </c>
      <c r="B831" s="26" t="s">
        <v>902</v>
      </c>
      <c r="C831" s="17">
        <f t="shared" ca="1" si="37"/>
        <v>75</v>
      </c>
      <c r="D831" s="34">
        <v>4</v>
      </c>
      <c r="E831" s="35">
        <v>300</v>
      </c>
      <c r="F831" s="4"/>
      <c r="G831" s="4">
        <f ca="1">+SUMIF('JOURNAL STOCKS'!A$200:$J832,A831,'JOURNAL STOCKS'!I832:I1024)</f>
        <v>0</v>
      </c>
      <c r="H831" s="4"/>
      <c r="I831" s="4">
        <f ca="1">+SUMIF('JOURNAL STOCKS'!$A$8:$J$200,A831,'JOURNAL STOCKS'!$J$8:$J$200)</f>
        <v>0</v>
      </c>
      <c r="J831" s="5"/>
      <c r="K831" s="5"/>
      <c r="L831" s="5"/>
      <c r="M831" s="5"/>
      <c r="N831" s="6"/>
      <c r="O831" s="15"/>
      <c r="P831" s="5"/>
      <c r="Q831" s="15"/>
    </row>
    <row r="832" spans="1:17" x14ac:dyDescent="0.25">
      <c r="A832" s="27" t="s">
        <v>1900</v>
      </c>
      <c r="B832" s="26" t="s">
        <v>902</v>
      </c>
      <c r="C832" s="17">
        <f t="shared" si="37"/>
        <v>0</v>
      </c>
      <c r="D832" s="34">
        <v>0</v>
      </c>
      <c r="E832" s="35">
        <v>0</v>
      </c>
      <c r="F832" s="4"/>
      <c r="G832" s="4">
        <f ca="1">+SUMIF('JOURNAL STOCKS'!A$200:$J833,A832,'JOURNAL STOCKS'!I833:I1025)</f>
        <v>0</v>
      </c>
      <c r="H832" s="4"/>
      <c r="I832" s="4">
        <f ca="1">+SUMIF('JOURNAL STOCKS'!$A$8:$J$200,A832,'JOURNAL STOCKS'!$J$8:$J$200)</f>
        <v>0</v>
      </c>
      <c r="J832" s="5"/>
      <c r="K832" s="5"/>
      <c r="L832" s="5"/>
      <c r="M832" s="5"/>
      <c r="N832" s="6"/>
      <c r="O832" s="15"/>
      <c r="P832" s="5"/>
      <c r="Q832" s="15"/>
    </row>
    <row r="833" spans="1:17" x14ac:dyDescent="0.25">
      <c r="A833" s="27" t="s">
        <v>1901</v>
      </c>
      <c r="B833" s="26" t="s">
        <v>902</v>
      </c>
      <c r="C833" s="17">
        <f t="shared" ca="1" si="37"/>
        <v>40</v>
      </c>
      <c r="D833" s="34">
        <v>5</v>
      </c>
      <c r="E833" s="35">
        <v>200</v>
      </c>
      <c r="F833" s="4"/>
      <c r="G833" s="4">
        <f ca="1">+SUMIF('JOURNAL STOCKS'!A$200:$J834,A833,'JOURNAL STOCKS'!I834:I1026)</f>
        <v>0</v>
      </c>
      <c r="H833" s="4"/>
      <c r="I833" s="4">
        <f ca="1">+SUMIF('JOURNAL STOCKS'!$A$8:$J$200,A833,'JOURNAL STOCKS'!$J$8:$J$200)</f>
        <v>0</v>
      </c>
      <c r="J833" s="5"/>
      <c r="K833" s="5"/>
      <c r="L833" s="5"/>
      <c r="M833" s="5"/>
      <c r="N833" s="6"/>
      <c r="O833" s="15"/>
      <c r="P833" s="5"/>
      <c r="Q833" s="15"/>
    </row>
    <row r="834" spans="1:17" x14ac:dyDescent="0.25">
      <c r="A834" s="27" t="s">
        <v>1902</v>
      </c>
      <c r="B834" s="26" t="s">
        <v>902</v>
      </c>
      <c r="C834" s="17">
        <f t="shared" ca="1" si="37"/>
        <v>3</v>
      </c>
      <c r="D834" s="34">
        <v>9</v>
      </c>
      <c r="E834" s="35">
        <v>27</v>
      </c>
      <c r="F834" s="4"/>
      <c r="G834" s="4">
        <f ca="1">+SUMIF('JOURNAL STOCKS'!A$200:$J835,A834,'JOURNAL STOCKS'!I835:I1027)</f>
        <v>0</v>
      </c>
      <c r="H834" s="4"/>
      <c r="I834" s="4">
        <f ca="1">+SUMIF('JOURNAL STOCKS'!$A$8:$J$200,A834,'JOURNAL STOCKS'!$J$8:$J$200)</f>
        <v>0</v>
      </c>
      <c r="J834" s="5"/>
      <c r="K834" s="5"/>
      <c r="L834" s="5"/>
      <c r="M834" s="5"/>
      <c r="N834" s="6"/>
      <c r="O834" s="15"/>
      <c r="P834" s="5"/>
      <c r="Q834" s="15"/>
    </row>
    <row r="835" spans="1:17" x14ac:dyDescent="0.25">
      <c r="A835" s="27" t="s">
        <v>1903</v>
      </c>
      <c r="B835" s="26" t="s">
        <v>902</v>
      </c>
      <c r="C835" s="17">
        <f t="shared" ca="1" si="37"/>
        <v>9</v>
      </c>
      <c r="D835" s="34">
        <v>1</v>
      </c>
      <c r="E835" s="35">
        <v>9</v>
      </c>
      <c r="F835" s="4"/>
      <c r="G835" s="4">
        <f ca="1">+SUMIF('JOURNAL STOCKS'!A$200:$J836,A835,'JOURNAL STOCKS'!I836:I1028)</f>
        <v>0</v>
      </c>
      <c r="H835" s="4"/>
      <c r="I835" s="4">
        <f ca="1">+SUMIF('JOURNAL STOCKS'!$A$8:$J$200,A835,'JOURNAL STOCKS'!$J$8:$J$200)</f>
        <v>0</v>
      </c>
      <c r="J835" s="5"/>
      <c r="K835" s="5"/>
      <c r="L835" s="5"/>
      <c r="M835" s="5"/>
      <c r="N835" s="6"/>
      <c r="O835" s="15"/>
      <c r="P835" s="5"/>
      <c r="Q835" s="15"/>
    </row>
    <row r="836" spans="1:17" x14ac:dyDescent="0.25">
      <c r="A836" s="27" t="s">
        <v>1904</v>
      </c>
      <c r="B836" s="26" t="s">
        <v>902</v>
      </c>
      <c r="C836" s="17">
        <f t="shared" si="37"/>
        <v>0</v>
      </c>
      <c r="D836" s="34">
        <v>0</v>
      </c>
      <c r="E836" s="35">
        <v>0</v>
      </c>
      <c r="F836" s="4"/>
      <c r="G836" s="4">
        <f ca="1">+SUMIF('JOURNAL STOCKS'!A$200:$J837,A836,'JOURNAL STOCKS'!I837:I1029)</f>
        <v>0</v>
      </c>
      <c r="H836" s="4"/>
      <c r="I836" s="4">
        <f ca="1">+SUMIF('JOURNAL STOCKS'!$A$8:$J$200,A836,'JOURNAL STOCKS'!$J$8:$J$200)</f>
        <v>0</v>
      </c>
      <c r="J836" s="5"/>
      <c r="K836" s="5"/>
      <c r="L836" s="5"/>
      <c r="M836" s="5"/>
      <c r="N836" s="6"/>
      <c r="O836" s="15"/>
      <c r="P836" s="5"/>
      <c r="Q836" s="15"/>
    </row>
    <row r="837" spans="1:17" x14ac:dyDescent="0.25">
      <c r="A837" s="27" t="s">
        <v>1905</v>
      </c>
      <c r="B837" s="26" t="s">
        <v>902</v>
      </c>
      <c r="C837" s="17">
        <f t="shared" ca="1" si="37"/>
        <v>20</v>
      </c>
      <c r="D837" s="34">
        <v>8</v>
      </c>
      <c r="E837" s="35">
        <v>160</v>
      </c>
      <c r="F837" s="4"/>
      <c r="G837" s="4">
        <f ca="1">+SUMIF('JOURNAL STOCKS'!A$200:$J838,A837,'JOURNAL STOCKS'!I838:I1030)</f>
        <v>0</v>
      </c>
      <c r="H837" s="4"/>
      <c r="I837" s="4">
        <f ca="1">+SUMIF('JOURNAL STOCKS'!$A$8:$J$200,A837,'JOURNAL STOCKS'!$J$8:$J$200)</f>
        <v>0</v>
      </c>
      <c r="J837" s="5"/>
      <c r="K837" s="5"/>
      <c r="L837" s="5"/>
      <c r="M837" s="5"/>
      <c r="N837" s="6"/>
      <c r="O837" s="15"/>
      <c r="P837" s="5"/>
      <c r="Q837" s="15"/>
    </row>
    <row r="838" spans="1:17" x14ac:dyDescent="0.25">
      <c r="A838" s="27" t="s">
        <v>1906</v>
      </c>
      <c r="B838" s="26" t="s">
        <v>902</v>
      </c>
      <c r="C838" s="17">
        <f t="shared" si="37"/>
        <v>0</v>
      </c>
      <c r="D838" s="34">
        <v>0</v>
      </c>
      <c r="E838" s="35">
        <v>0</v>
      </c>
      <c r="F838" s="4"/>
      <c r="G838" s="4">
        <f ca="1">+SUMIF('JOURNAL STOCKS'!A$200:$J839,A838,'JOURNAL STOCKS'!I839:I1031)</f>
        <v>0</v>
      </c>
      <c r="H838" s="4"/>
      <c r="I838" s="4">
        <f ca="1">+SUMIF('JOURNAL STOCKS'!$A$8:$J$200,A838,'JOURNAL STOCKS'!$J$8:$J$200)</f>
        <v>0</v>
      </c>
      <c r="J838" s="5"/>
      <c r="K838" s="5"/>
      <c r="L838" s="5"/>
      <c r="M838" s="5"/>
      <c r="N838" s="6"/>
      <c r="O838" s="15"/>
      <c r="P838" s="5"/>
      <c r="Q838" s="15"/>
    </row>
    <row r="839" spans="1:17" x14ac:dyDescent="0.25">
      <c r="A839" s="27" t="s">
        <v>1907</v>
      </c>
      <c r="B839" s="26" t="s">
        <v>902</v>
      </c>
      <c r="C839" s="17">
        <f t="shared" ca="1" si="37"/>
        <v>20</v>
      </c>
      <c r="D839" s="34">
        <v>3</v>
      </c>
      <c r="E839" s="35">
        <v>60</v>
      </c>
      <c r="F839" s="4"/>
      <c r="G839" s="4">
        <f ca="1">+SUMIF('JOURNAL STOCKS'!A$200:$J840,A839,'JOURNAL STOCKS'!I840:I1032)</f>
        <v>0</v>
      </c>
      <c r="H839" s="4"/>
      <c r="I839" s="4">
        <f ca="1">+SUMIF('JOURNAL STOCKS'!$A$8:$J$200,A839,'JOURNAL STOCKS'!$J$8:$J$200)</f>
        <v>0</v>
      </c>
      <c r="J839" s="5"/>
      <c r="K839" s="5"/>
      <c r="L839" s="5"/>
      <c r="M839" s="5"/>
      <c r="N839" s="6"/>
      <c r="O839" s="15"/>
      <c r="P839" s="5"/>
      <c r="Q839" s="15"/>
    </row>
    <row r="840" spans="1:17" x14ac:dyDescent="0.25">
      <c r="A840" s="27" t="s">
        <v>1908</v>
      </c>
      <c r="B840" s="26" t="s">
        <v>902</v>
      </c>
      <c r="C840" s="17">
        <f t="shared" si="37"/>
        <v>0</v>
      </c>
      <c r="D840" s="34">
        <v>0</v>
      </c>
      <c r="E840" s="35">
        <v>0</v>
      </c>
      <c r="F840" s="4"/>
      <c r="G840" s="4">
        <f ca="1">+SUMIF('JOURNAL STOCKS'!A$200:$J841,A840,'JOURNAL STOCKS'!I841:I1033)</f>
        <v>0</v>
      </c>
      <c r="H840" s="4"/>
      <c r="I840" s="4">
        <f ca="1">+SUMIF('JOURNAL STOCKS'!$A$8:$J$200,A840,'JOURNAL STOCKS'!$J$8:$J$200)</f>
        <v>0</v>
      </c>
      <c r="J840" s="5"/>
      <c r="K840" s="5"/>
      <c r="L840" s="5"/>
      <c r="M840" s="5"/>
      <c r="N840" s="6"/>
      <c r="O840" s="15"/>
      <c r="P840" s="5"/>
      <c r="Q840" s="15"/>
    </row>
    <row r="841" spans="1:17" x14ac:dyDescent="0.25">
      <c r="A841" s="27" t="s">
        <v>1909</v>
      </c>
      <c r="B841" s="26" t="s">
        <v>902</v>
      </c>
      <c r="C841" s="17">
        <f t="shared" ca="1" si="37"/>
        <v>23.33</v>
      </c>
      <c r="D841" s="34">
        <v>4</v>
      </c>
      <c r="E841" s="35">
        <v>93.32</v>
      </c>
      <c r="F841" s="4"/>
      <c r="G841" s="4">
        <f ca="1">+SUMIF('JOURNAL STOCKS'!A$200:$J842,A841,'JOURNAL STOCKS'!I842:I1034)</f>
        <v>0</v>
      </c>
      <c r="H841" s="4"/>
      <c r="I841" s="4">
        <f ca="1">+SUMIF('JOURNAL STOCKS'!$A$8:$J$200,A841,'JOURNAL STOCKS'!$J$8:$J$200)</f>
        <v>0</v>
      </c>
      <c r="J841" s="5"/>
      <c r="K841" s="5"/>
      <c r="L841" s="5"/>
      <c r="M841" s="5"/>
      <c r="N841" s="6"/>
      <c r="O841" s="15"/>
      <c r="P841" s="5"/>
      <c r="Q841" s="15"/>
    </row>
    <row r="842" spans="1:17" x14ac:dyDescent="0.25">
      <c r="A842" s="27" t="s">
        <v>1910</v>
      </c>
      <c r="B842" s="26" t="s">
        <v>902</v>
      </c>
      <c r="C842" s="17">
        <f t="shared" ref="C842:C905" si="38">IF((D842+F842)&lt;=0,0,(E842+G842)/(D842+F842))</f>
        <v>0</v>
      </c>
      <c r="D842" s="34">
        <v>0</v>
      </c>
      <c r="E842" s="35">
        <v>0</v>
      </c>
      <c r="F842" s="4"/>
      <c r="G842" s="4">
        <f ca="1">+SUMIF('JOURNAL STOCKS'!A$200:$J843,A842,'JOURNAL STOCKS'!I843:I1035)</f>
        <v>0</v>
      </c>
      <c r="H842" s="4"/>
      <c r="I842" s="4">
        <f ca="1">+SUMIF('JOURNAL STOCKS'!$A$8:$J$200,A842,'JOURNAL STOCKS'!$J$8:$J$200)</f>
        <v>0</v>
      </c>
      <c r="J842" s="5"/>
      <c r="K842" s="5"/>
      <c r="L842" s="5"/>
      <c r="M842" s="5"/>
      <c r="N842" s="6"/>
      <c r="O842" s="15"/>
      <c r="P842" s="5"/>
      <c r="Q842" s="15"/>
    </row>
    <row r="843" spans="1:17" x14ac:dyDescent="0.25">
      <c r="A843" s="27" t="s">
        <v>1911</v>
      </c>
      <c r="B843" s="26" t="s">
        <v>902</v>
      </c>
      <c r="C843" s="17">
        <f t="shared" ca="1" si="38"/>
        <v>6.5</v>
      </c>
      <c r="D843" s="34">
        <v>16</v>
      </c>
      <c r="E843" s="35">
        <v>104</v>
      </c>
      <c r="F843" s="4"/>
      <c r="G843" s="4">
        <f ca="1">+SUMIF('JOURNAL STOCKS'!A$200:$J844,A843,'JOURNAL STOCKS'!I844:I1036)</f>
        <v>0</v>
      </c>
      <c r="H843" s="4"/>
      <c r="I843" s="4">
        <f ca="1">+SUMIF('JOURNAL STOCKS'!$A$8:$J$200,A843,'JOURNAL STOCKS'!$J$8:$J$200)</f>
        <v>0</v>
      </c>
      <c r="J843" s="5"/>
      <c r="K843" s="5"/>
      <c r="L843" s="5"/>
      <c r="M843" s="5"/>
      <c r="N843" s="6"/>
      <c r="O843" s="15"/>
      <c r="P843" s="5"/>
      <c r="Q843" s="15"/>
    </row>
    <row r="844" spans="1:17" x14ac:dyDescent="0.25">
      <c r="A844" s="27" t="s">
        <v>1912</v>
      </c>
      <c r="B844" s="26" t="s">
        <v>902</v>
      </c>
      <c r="C844" s="17">
        <f t="shared" ca="1" si="38"/>
        <v>9</v>
      </c>
      <c r="D844" s="34">
        <v>16</v>
      </c>
      <c r="E844" s="35">
        <v>144</v>
      </c>
      <c r="F844" s="4"/>
      <c r="G844" s="4">
        <f ca="1">+SUMIF('JOURNAL STOCKS'!A$200:$J845,A844,'JOURNAL STOCKS'!I845:I1037)</f>
        <v>0</v>
      </c>
      <c r="H844" s="4"/>
      <c r="I844" s="4">
        <f ca="1">+SUMIF('JOURNAL STOCKS'!$A$8:$J$200,A844,'JOURNAL STOCKS'!$J$8:$J$200)</f>
        <v>0</v>
      </c>
      <c r="J844" s="5"/>
      <c r="K844" s="5"/>
      <c r="L844" s="5"/>
      <c r="M844" s="5"/>
      <c r="N844" s="6"/>
      <c r="O844" s="15"/>
      <c r="P844" s="5"/>
      <c r="Q844" s="15"/>
    </row>
    <row r="845" spans="1:17" x14ac:dyDescent="0.25">
      <c r="A845" s="27" t="s">
        <v>1913</v>
      </c>
      <c r="B845" s="26" t="s">
        <v>902</v>
      </c>
      <c r="C845" s="17">
        <f t="shared" ca="1" si="38"/>
        <v>30</v>
      </c>
      <c r="D845" s="34">
        <v>19</v>
      </c>
      <c r="E845" s="35">
        <v>570</v>
      </c>
      <c r="F845" s="4"/>
      <c r="G845" s="4">
        <f ca="1">+SUMIF('JOURNAL STOCKS'!A$200:$J846,A845,'JOURNAL STOCKS'!I846:I1038)</f>
        <v>0</v>
      </c>
      <c r="H845" s="4"/>
      <c r="I845" s="4">
        <f ca="1">+SUMIF('JOURNAL STOCKS'!$A$8:$J$200,A845,'JOURNAL STOCKS'!$J$8:$J$200)</f>
        <v>0</v>
      </c>
      <c r="J845" s="5"/>
      <c r="K845" s="5"/>
      <c r="L845" s="5"/>
      <c r="M845" s="5"/>
      <c r="N845" s="6"/>
      <c r="O845" s="15"/>
      <c r="P845" s="5"/>
      <c r="Q845" s="15"/>
    </row>
    <row r="846" spans="1:17" x14ac:dyDescent="0.25">
      <c r="A846" s="27" t="s">
        <v>1914</v>
      </c>
      <c r="B846" s="26" t="s">
        <v>902</v>
      </c>
      <c r="C846" s="17">
        <f t="shared" si="38"/>
        <v>0</v>
      </c>
      <c r="D846" s="34">
        <v>0</v>
      </c>
      <c r="E846" s="35">
        <v>0</v>
      </c>
      <c r="F846" s="4"/>
      <c r="G846" s="4">
        <f ca="1">+SUMIF('JOURNAL STOCKS'!A$200:$J847,A846,'JOURNAL STOCKS'!I847:I1039)</f>
        <v>0</v>
      </c>
      <c r="H846" s="4"/>
      <c r="I846" s="4">
        <f ca="1">+SUMIF('JOURNAL STOCKS'!$A$8:$J$200,A846,'JOURNAL STOCKS'!$J$8:$J$200)</f>
        <v>0</v>
      </c>
      <c r="J846" s="5"/>
      <c r="K846" s="5"/>
      <c r="L846" s="5"/>
      <c r="M846" s="5"/>
      <c r="N846" s="6"/>
      <c r="O846" s="15"/>
      <c r="P846" s="5"/>
      <c r="Q846" s="15"/>
    </row>
    <row r="847" spans="1:17" x14ac:dyDescent="0.25">
      <c r="A847" s="27" t="s">
        <v>1915</v>
      </c>
      <c r="B847" s="26" t="s">
        <v>902</v>
      </c>
      <c r="C847" s="17">
        <f t="shared" si="38"/>
        <v>0</v>
      </c>
      <c r="D847" s="34">
        <v>0</v>
      </c>
      <c r="E847" s="35">
        <v>0</v>
      </c>
      <c r="F847" s="4"/>
      <c r="G847" s="4">
        <f ca="1">+SUMIF('JOURNAL STOCKS'!A$200:$J848,A847,'JOURNAL STOCKS'!I848:I1040)</f>
        <v>0</v>
      </c>
      <c r="H847" s="4"/>
      <c r="I847" s="4">
        <f ca="1">+SUMIF('JOURNAL STOCKS'!$A$8:$J$200,A847,'JOURNAL STOCKS'!$J$8:$J$200)</f>
        <v>0</v>
      </c>
      <c r="J847" s="5"/>
      <c r="K847" s="5"/>
      <c r="L847" s="5"/>
      <c r="M847" s="5"/>
      <c r="N847" s="6"/>
      <c r="O847" s="15"/>
      <c r="P847" s="5"/>
      <c r="Q847" s="15"/>
    </row>
    <row r="848" spans="1:17" x14ac:dyDescent="0.25">
      <c r="A848" s="27" t="s">
        <v>1916</v>
      </c>
      <c r="B848" s="26" t="s">
        <v>902</v>
      </c>
      <c r="C848" s="17">
        <f t="shared" ca="1" si="38"/>
        <v>11</v>
      </c>
      <c r="D848" s="34">
        <v>8</v>
      </c>
      <c r="E848" s="35">
        <v>88</v>
      </c>
      <c r="F848" s="4"/>
      <c r="G848" s="4">
        <f ca="1">+SUMIF('JOURNAL STOCKS'!A$200:$J849,A848,'JOURNAL STOCKS'!I849:I1041)</f>
        <v>0</v>
      </c>
      <c r="H848" s="4"/>
      <c r="I848" s="4">
        <f ca="1">+SUMIF('JOURNAL STOCKS'!$A$8:$J$200,A848,'JOURNAL STOCKS'!$J$8:$J$200)</f>
        <v>0</v>
      </c>
      <c r="J848" s="5"/>
      <c r="K848" s="5"/>
      <c r="L848" s="5"/>
      <c r="M848" s="5"/>
      <c r="N848" s="6"/>
      <c r="O848" s="15"/>
      <c r="P848" s="5"/>
      <c r="Q848" s="15"/>
    </row>
    <row r="849" spans="1:17" x14ac:dyDescent="0.25">
      <c r="A849" s="27" t="s">
        <v>1917</v>
      </c>
      <c r="B849" s="26" t="s">
        <v>902</v>
      </c>
      <c r="C849" s="17">
        <f t="shared" si="38"/>
        <v>0</v>
      </c>
      <c r="D849" s="34">
        <v>0</v>
      </c>
      <c r="E849" s="35">
        <v>0</v>
      </c>
      <c r="F849" s="4"/>
      <c r="G849" s="4">
        <f ca="1">+SUMIF('JOURNAL STOCKS'!A$200:$J850,A849,'JOURNAL STOCKS'!I850:I1042)</f>
        <v>0</v>
      </c>
      <c r="H849" s="4"/>
      <c r="I849" s="4">
        <f ca="1">+SUMIF('JOURNAL STOCKS'!$A$8:$J$200,A849,'JOURNAL STOCKS'!$J$8:$J$200)</f>
        <v>0</v>
      </c>
      <c r="J849" s="5"/>
      <c r="K849" s="5"/>
      <c r="L849" s="5"/>
      <c r="M849" s="5"/>
      <c r="N849" s="6"/>
      <c r="O849" s="15"/>
      <c r="P849" s="5"/>
      <c r="Q849" s="15"/>
    </row>
    <row r="850" spans="1:17" x14ac:dyDescent="0.25">
      <c r="A850" s="27" t="s">
        <v>1918</v>
      </c>
      <c r="B850" s="26" t="s">
        <v>902</v>
      </c>
      <c r="C850" s="17">
        <f t="shared" si="38"/>
        <v>0</v>
      </c>
      <c r="D850" s="34">
        <v>0</v>
      </c>
      <c r="E850" s="35">
        <v>0</v>
      </c>
      <c r="F850" s="4"/>
      <c r="G850" s="4">
        <f ca="1">+SUMIF('JOURNAL STOCKS'!A$200:$J851,A850,'JOURNAL STOCKS'!I851:I1043)</f>
        <v>0</v>
      </c>
      <c r="H850" s="4"/>
      <c r="I850" s="4">
        <f ca="1">+SUMIF('JOURNAL STOCKS'!$A$8:$J$200,A850,'JOURNAL STOCKS'!$J$8:$J$200)</f>
        <v>0</v>
      </c>
      <c r="J850" s="5"/>
      <c r="K850" s="5"/>
      <c r="L850" s="5"/>
      <c r="M850" s="5"/>
      <c r="N850" s="6"/>
      <c r="O850" s="15"/>
      <c r="P850" s="5"/>
      <c r="Q850" s="15"/>
    </row>
    <row r="851" spans="1:17" x14ac:dyDescent="0.25">
      <c r="A851" s="27" t="s">
        <v>1919</v>
      </c>
      <c r="B851" s="26" t="s">
        <v>902</v>
      </c>
      <c r="C851" s="17">
        <f t="shared" si="38"/>
        <v>0</v>
      </c>
      <c r="D851" s="34">
        <v>0</v>
      </c>
      <c r="E851" s="35">
        <v>0</v>
      </c>
      <c r="F851" s="4"/>
      <c r="G851" s="4">
        <f ca="1">+SUMIF('JOURNAL STOCKS'!A$200:$J852,A851,'JOURNAL STOCKS'!I852:I1044)</f>
        <v>0</v>
      </c>
      <c r="H851" s="4"/>
      <c r="I851" s="4">
        <f ca="1">+SUMIF('JOURNAL STOCKS'!$A$8:$J$200,A851,'JOURNAL STOCKS'!$J$8:$J$200)</f>
        <v>0</v>
      </c>
      <c r="J851" s="5"/>
      <c r="K851" s="5"/>
      <c r="L851" s="5"/>
      <c r="M851" s="5"/>
      <c r="N851" s="6"/>
      <c r="O851" s="15"/>
      <c r="P851" s="5"/>
      <c r="Q851" s="15"/>
    </row>
    <row r="852" spans="1:17" x14ac:dyDescent="0.25">
      <c r="A852" s="27" t="s">
        <v>1920</v>
      </c>
      <c r="B852" s="26" t="s">
        <v>902</v>
      </c>
      <c r="C852" s="17">
        <f t="shared" ca="1" si="38"/>
        <v>22</v>
      </c>
      <c r="D852" s="34">
        <v>1</v>
      </c>
      <c r="E852" s="35">
        <v>22</v>
      </c>
      <c r="F852" s="4"/>
      <c r="G852" s="4">
        <f ca="1">+SUMIF('JOURNAL STOCKS'!A$200:$J853,A852,'JOURNAL STOCKS'!I853:I1045)</f>
        <v>0</v>
      </c>
      <c r="H852" s="4"/>
      <c r="I852" s="4">
        <f ca="1">+SUMIF('JOURNAL STOCKS'!$A$8:$J$200,A852,'JOURNAL STOCKS'!$J$8:$J$200)</f>
        <v>0</v>
      </c>
      <c r="J852" s="5"/>
      <c r="K852" s="5"/>
      <c r="L852" s="5"/>
      <c r="M852" s="5"/>
      <c r="N852" s="6"/>
      <c r="O852" s="15"/>
      <c r="P852" s="5"/>
      <c r="Q852" s="15"/>
    </row>
    <row r="853" spans="1:17" x14ac:dyDescent="0.25">
      <c r="A853" s="27" t="s">
        <v>1921</v>
      </c>
      <c r="B853" s="26" t="s">
        <v>902</v>
      </c>
      <c r="C853" s="17">
        <f t="shared" ca="1" si="38"/>
        <v>26</v>
      </c>
      <c r="D853" s="34">
        <v>2</v>
      </c>
      <c r="E853" s="35">
        <v>52</v>
      </c>
      <c r="F853" s="4"/>
      <c r="G853" s="4">
        <f ca="1">+SUMIF('JOURNAL STOCKS'!A$200:$J854,A853,'JOURNAL STOCKS'!I854:I1046)</f>
        <v>0</v>
      </c>
      <c r="H853" s="4"/>
      <c r="I853" s="4">
        <f ca="1">+SUMIF('JOURNAL STOCKS'!$A$8:$J$200,A853,'JOURNAL STOCKS'!$J$8:$J$200)</f>
        <v>0</v>
      </c>
      <c r="J853" s="5"/>
      <c r="K853" s="5"/>
      <c r="L853" s="5"/>
      <c r="M853" s="5"/>
      <c r="N853" s="6"/>
      <c r="O853" s="15"/>
      <c r="P853" s="5"/>
      <c r="Q853" s="15"/>
    </row>
    <row r="854" spans="1:17" x14ac:dyDescent="0.25">
      <c r="A854" s="27" t="s">
        <v>1922</v>
      </c>
      <c r="B854" s="26" t="s">
        <v>902</v>
      </c>
      <c r="C854" s="17">
        <f t="shared" ca="1" si="38"/>
        <v>76</v>
      </c>
      <c r="D854" s="34">
        <v>6</v>
      </c>
      <c r="E854" s="35">
        <v>456</v>
      </c>
      <c r="F854" s="4"/>
      <c r="G854" s="4">
        <f ca="1">+SUMIF('JOURNAL STOCKS'!A$200:$J855,A854,'JOURNAL STOCKS'!I855:I1047)</f>
        <v>0</v>
      </c>
      <c r="H854" s="4"/>
      <c r="I854" s="4">
        <f ca="1">+SUMIF('JOURNAL STOCKS'!$A$8:$J$200,A854,'JOURNAL STOCKS'!$J$8:$J$200)</f>
        <v>0</v>
      </c>
      <c r="J854" s="5"/>
      <c r="K854" s="5"/>
      <c r="L854" s="5"/>
      <c r="M854" s="5"/>
      <c r="N854" s="6"/>
      <c r="O854" s="15"/>
      <c r="P854" s="5"/>
      <c r="Q854" s="15"/>
    </row>
    <row r="855" spans="1:17" x14ac:dyDescent="0.25">
      <c r="A855" s="27" t="s">
        <v>1923</v>
      </c>
      <c r="B855" s="26" t="s">
        <v>902</v>
      </c>
      <c r="C855" s="17">
        <f t="shared" ca="1" si="38"/>
        <v>17</v>
      </c>
      <c r="D855" s="34">
        <v>5</v>
      </c>
      <c r="E855" s="35">
        <v>85</v>
      </c>
      <c r="F855" s="4"/>
      <c r="G855" s="4">
        <f ca="1">+SUMIF('JOURNAL STOCKS'!A$200:$J856,A855,'JOURNAL STOCKS'!I856:I1048)</f>
        <v>0</v>
      </c>
      <c r="H855" s="4"/>
      <c r="I855" s="4">
        <f ca="1">+SUMIF('JOURNAL STOCKS'!$A$8:$J$200,A855,'JOURNAL STOCKS'!$J$8:$J$200)</f>
        <v>0</v>
      </c>
      <c r="J855" s="5"/>
      <c r="K855" s="5"/>
      <c r="L855" s="5"/>
      <c r="M855" s="5"/>
      <c r="N855" s="6"/>
      <c r="O855" s="15"/>
      <c r="P855" s="5"/>
      <c r="Q855" s="15"/>
    </row>
    <row r="856" spans="1:17" x14ac:dyDescent="0.25">
      <c r="A856" s="27" t="s">
        <v>1924</v>
      </c>
      <c r="B856" s="26" t="s">
        <v>902</v>
      </c>
      <c r="C856" s="17">
        <f t="shared" ca="1" si="38"/>
        <v>18</v>
      </c>
      <c r="D856" s="34">
        <v>10</v>
      </c>
      <c r="E856" s="35">
        <v>180</v>
      </c>
      <c r="F856" s="4"/>
      <c r="G856" s="4">
        <f ca="1">+SUMIF('JOURNAL STOCKS'!A$200:$J857,A856,'JOURNAL STOCKS'!I857:I1049)</f>
        <v>0</v>
      </c>
      <c r="H856" s="4"/>
      <c r="I856" s="4">
        <f ca="1">+SUMIF('JOURNAL STOCKS'!$A$8:$J$200,A856,'JOURNAL STOCKS'!$J$8:$J$200)</f>
        <v>0</v>
      </c>
      <c r="J856" s="5"/>
      <c r="K856" s="5"/>
      <c r="L856" s="5"/>
      <c r="M856" s="5"/>
      <c r="N856" s="6"/>
      <c r="O856" s="15"/>
      <c r="P856" s="5"/>
      <c r="Q856" s="15"/>
    </row>
    <row r="857" spans="1:17" x14ac:dyDescent="0.25">
      <c r="A857" s="27" t="s">
        <v>1925</v>
      </c>
      <c r="B857" s="26" t="s">
        <v>902</v>
      </c>
      <c r="C857" s="17">
        <f t="shared" ca="1" si="38"/>
        <v>33</v>
      </c>
      <c r="D857" s="34">
        <v>5</v>
      </c>
      <c r="E857" s="35">
        <v>165</v>
      </c>
      <c r="F857" s="4"/>
      <c r="G857" s="4">
        <f ca="1">+SUMIF('JOURNAL STOCKS'!A$200:$J858,A857,'JOURNAL STOCKS'!I858:I1050)</f>
        <v>0</v>
      </c>
      <c r="H857" s="4"/>
      <c r="I857" s="4">
        <f ca="1">+SUMIF('JOURNAL STOCKS'!$A$8:$J$200,A857,'JOURNAL STOCKS'!$J$8:$J$200)</f>
        <v>0</v>
      </c>
      <c r="J857" s="5"/>
      <c r="K857" s="5"/>
      <c r="L857" s="5"/>
      <c r="M857" s="5"/>
      <c r="N857" s="6"/>
      <c r="O857" s="15"/>
      <c r="P857" s="5"/>
      <c r="Q857" s="15"/>
    </row>
    <row r="858" spans="1:17" x14ac:dyDescent="0.25">
      <c r="A858" s="27" t="s">
        <v>1926</v>
      </c>
      <c r="B858" s="26" t="s">
        <v>902</v>
      </c>
      <c r="C858" s="17">
        <f t="shared" ca="1" si="38"/>
        <v>5.8</v>
      </c>
      <c r="D858" s="34">
        <v>1</v>
      </c>
      <c r="E858" s="35">
        <v>5.8</v>
      </c>
      <c r="F858" s="4"/>
      <c r="G858" s="4">
        <f ca="1">+SUMIF('JOURNAL STOCKS'!A$200:$J859,A858,'JOURNAL STOCKS'!I859:I1051)</f>
        <v>0</v>
      </c>
      <c r="H858" s="4"/>
      <c r="I858" s="4">
        <f ca="1">+SUMIF('JOURNAL STOCKS'!$A$8:$J$200,A858,'JOURNAL STOCKS'!$J$8:$J$200)</f>
        <v>0</v>
      </c>
      <c r="J858" s="5"/>
      <c r="K858" s="5"/>
      <c r="L858" s="5"/>
      <c r="M858" s="5"/>
      <c r="N858" s="6"/>
      <c r="O858" s="15"/>
      <c r="P858" s="5"/>
      <c r="Q858" s="15"/>
    </row>
    <row r="859" spans="1:17" x14ac:dyDescent="0.25">
      <c r="A859" s="27" t="s">
        <v>1927</v>
      </c>
      <c r="B859" s="26" t="s">
        <v>902</v>
      </c>
      <c r="C859" s="17">
        <f t="shared" si="38"/>
        <v>0</v>
      </c>
      <c r="D859" s="34">
        <v>0</v>
      </c>
      <c r="E859" s="35">
        <v>0</v>
      </c>
      <c r="F859" s="4"/>
      <c r="G859" s="4">
        <f ca="1">+SUMIF('JOURNAL STOCKS'!A$200:$J860,A859,'JOURNAL STOCKS'!I860:I1052)</f>
        <v>0</v>
      </c>
      <c r="H859" s="4"/>
      <c r="I859" s="4">
        <f ca="1">+SUMIF('JOURNAL STOCKS'!$A$8:$J$200,A859,'JOURNAL STOCKS'!$J$8:$J$200)</f>
        <v>0</v>
      </c>
      <c r="J859" s="5"/>
      <c r="K859" s="5"/>
      <c r="L859" s="5"/>
      <c r="M859" s="5"/>
      <c r="N859" s="6"/>
      <c r="O859" s="15"/>
      <c r="P859" s="5"/>
      <c r="Q859" s="15"/>
    </row>
    <row r="860" spans="1:17" x14ac:dyDescent="0.25">
      <c r="A860" s="27" t="s">
        <v>1928</v>
      </c>
      <c r="B860" s="26" t="s">
        <v>902</v>
      </c>
      <c r="C860" s="17">
        <f t="shared" si="38"/>
        <v>0</v>
      </c>
      <c r="D860" s="34">
        <v>0</v>
      </c>
      <c r="E860" s="35">
        <v>0</v>
      </c>
      <c r="F860" s="4"/>
      <c r="G860" s="4">
        <f ca="1">+SUMIF('JOURNAL STOCKS'!A$200:$J861,A860,'JOURNAL STOCKS'!I861:I1053)</f>
        <v>0</v>
      </c>
      <c r="H860" s="4"/>
      <c r="I860" s="4">
        <f ca="1">+SUMIF('JOURNAL STOCKS'!$A$8:$J$200,A860,'JOURNAL STOCKS'!$J$8:$J$200)</f>
        <v>0</v>
      </c>
      <c r="J860" s="5"/>
      <c r="K860" s="5"/>
      <c r="L860" s="5"/>
      <c r="M860" s="5"/>
      <c r="N860" s="6"/>
      <c r="O860" s="15"/>
      <c r="P860" s="5"/>
      <c r="Q860" s="15"/>
    </row>
    <row r="861" spans="1:17" x14ac:dyDescent="0.25">
      <c r="A861" s="27" t="s">
        <v>1929</v>
      </c>
      <c r="B861" s="26" t="s">
        <v>902</v>
      </c>
      <c r="C861" s="17">
        <f t="shared" si="38"/>
        <v>0</v>
      </c>
      <c r="D861" s="34">
        <v>0</v>
      </c>
      <c r="E861" s="35">
        <v>0</v>
      </c>
      <c r="F861" s="4"/>
      <c r="G861" s="4">
        <f ca="1">+SUMIF('JOURNAL STOCKS'!A$200:$J862,A861,'JOURNAL STOCKS'!I862:I1054)</f>
        <v>0</v>
      </c>
      <c r="H861" s="4"/>
      <c r="I861" s="4">
        <f ca="1">+SUMIF('JOURNAL STOCKS'!$A$8:$J$200,A861,'JOURNAL STOCKS'!$J$8:$J$200)</f>
        <v>0</v>
      </c>
      <c r="J861" s="5"/>
      <c r="K861" s="5"/>
      <c r="L861" s="5"/>
      <c r="M861" s="5"/>
      <c r="N861" s="6"/>
      <c r="O861" s="15"/>
      <c r="P861" s="5"/>
      <c r="Q861" s="15"/>
    </row>
    <row r="862" spans="1:17" x14ac:dyDescent="0.25">
      <c r="A862" s="27" t="s">
        <v>1930</v>
      </c>
      <c r="B862" s="26" t="s">
        <v>902</v>
      </c>
      <c r="C862" s="17">
        <f t="shared" ca="1" si="38"/>
        <v>18</v>
      </c>
      <c r="D862" s="34">
        <v>8</v>
      </c>
      <c r="E862" s="35">
        <v>144</v>
      </c>
      <c r="F862" s="4"/>
      <c r="G862" s="4">
        <f ca="1">+SUMIF('JOURNAL STOCKS'!A$200:$J863,A862,'JOURNAL STOCKS'!I863:I1055)</f>
        <v>0</v>
      </c>
      <c r="H862" s="4"/>
      <c r="I862" s="4">
        <f ca="1">+SUMIF('JOURNAL STOCKS'!$A$8:$J$200,A862,'JOURNAL STOCKS'!$J$8:$J$200)</f>
        <v>0</v>
      </c>
      <c r="J862" s="5"/>
      <c r="K862" s="5"/>
      <c r="L862" s="5"/>
      <c r="M862" s="5"/>
      <c r="N862" s="6"/>
      <c r="O862" s="15"/>
      <c r="P862" s="5"/>
      <c r="Q862" s="15"/>
    </row>
    <row r="863" spans="1:17" x14ac:dyDescent="0.25">
      <c r="A863" s="27" t="s">
        <v>1931</v>
      </c>
      <c r="B863" s="26" t="s">
        <v>902</v>
      </c>
      <c r="C863" s="17">
        <f t="shared" ca="1" si="38"/>
        <v>45</v>
      </c>
      <c r="D863" s="34">
        <v>10</v>
      </c>
      <c r="E863" s="35">
        <v>450</v>
      </c>
      <c r="F863" s="4"/>
      <c r="G863" s="4">
        <f ca="1">+SUMIF('JOURNAL STOCKS'!A$200:$J864,A863,'JOURNAL STOCKS'!I864:I1056)</f>
        <v>0</v>
      </c>
      <c r="H863" s="4"/>
      <c r="I863" s="4">
        <f ca="1">+SUMIF('JOURNAL STOCKS'!$A$8:$J$200,A863,'JOURNAL STOCKS'!$J$8:$J$200)</f>
        <v>0</v>
      </c>
      <c r="J863" s="5"/>
      <c r="K863" s="5"/>
      <c r="L863" s="5"/>
      <c r="M863" s="5"/>
      <c r="N863" s="6"/>
      <c r="O863" s="15"/>
      <c r="P863" s="5"/>
      <c r="Q863" s="15"/>
    </row>
    <row r="864" spans="1:17" x14ac:dyDescent="0.25">
      <c r="A864" s="27" t="s">
        <v>1932</v>
      </c>
      <c r="B864" s="26" t="s">
        <v>902</v>
      </c>
      <c r="C864" s="17">
        <f t="shared" ca="1" si="38"/>
        <v>15</v>
      </c>
      <c r="D864" s="34">
        <v>9</v>
      </c>
      <c r="E864" s="35">
        <v>135</v>
      </c>
      <c r="F864" s="4"/>
      <c r="G864" s="4">
        <f ca="1">+SUMIF('JOURNAL STOCKS'!A$200:$J865,A864,'JOURNAL STOCKS'!I865:I1057)</f>
        <v>0</v>
      </c>
      <c r="H864" s="4"/>
      <c r="I864" s="4">
        <f ca="1">+SUMIF('JOURNAL STOCKS'!$A$8:$J$200,A864,'JOURNAL STOCKS'!$J$8:$J$200)</f>
        <v>0</v>
      </c>
      <c r="J864" s="5"/>
      <c r="K864" s="5"/>
      <c r="L864" s="5"/>
      <c r="M864" s="5"/>
      <c r="N864" s="6"/>
      <c r="O864" s="15"/>
      <c r="P864" s="5"/>
      <c r="Q864" s="15"/>
    </row>
    <row r="865" spans="1:17" x14ac:dyDescent="0.25">
      <c r="A865" s="27" t="s">
        <v>1933</v>
      </c>
      <c r="B865" s="26" t="s">
        <v>902</v>
      </c>
      <c r="C865" s="17">
        <f t="shared" ca="1" si="38"/>
        <v>9</v>
      </c>
      <c r="D865" s="34">
        <v>6</v>
      </c>
      <c r="E865" s="35">
        <v>54</v>
      </c>
      <c r="F865" s="4"/>
      <c r="G865" s="4">
        <f ca="1">+SUMIF('JOURNAL STOCKS'!A$200:$J866,A865,'JOURNAL STOCKS'!I866:I1058)</f>
        <v>0</v>
      </c>
      <c r="H865" s="4"/>
      <c r="I865" s="4">
        <f ca="1">+SUMIF('JOURNAL STOCKS'!$A$8:$J$200,A865,'JOURNAL STOCKS'!$J$8:$J$200)</f>
        <v>0</v>
      </c>
      <c r="J865" s="5"/>
      <c r="K865" s="5"/>
      <c r="L865" s="5"/>
      <c r="M865" s="5"/>
      <c r="N865" s="6"/>
      <c r="O865" s="15"/>
      <c r="P865" s="5"/>
      <c r="Q865" s="15"/>
    </row>
    <row r="866" spans="1:17" x14ac:dyDescent="0.25">
      <c r="A866" s="27" t="s">
        <v>1934</v>
      </c>
      <c r="B866" s="26" t="s">
        <v>902</v>
      </c>
      <c r="C866" s="17">
        <f t="shared" si="38"/>
        <v>0</v>
      </c>
      <c r="D866" s="34">
        <v>0</v>
      </c>
      <c r="E866" s="35">
        <v>0</v>
      </c>
      <c r="F866" s="4"/>
      <c r="G866" s="4">
        <f ca="1">+SUMIF('JOURNAL STOCKS'!A$200:$J867,A866,'JOURNAL STOCKS'!I867:I1059)</f>
        <v>0</v>
      </c>
      <c r="H866" s="4"/>
      <c r="I866" s="4">
        <f ca="1">+SUMIF('JOURNAL STOCKS'!$A$8:$J$200,A866,'JOURNAL STOCKS'!$J$8:$J$200)</f>
        <v>0</v>
      </c>
      <c r="J866" s="5"/>
      <c r="K866" s="5"/>
      <c r="L866" s="5"/>
      <c r="M866" s="5"/>
      <c r="N866" s="6"/>
      <c r="O866" s="15"/>
      <c r="P866" s="5"/>
      <c r="Q866" s="15"/>
    </row>
    <row r="867" spans="1:17" x14ac:dyDescent="0.25">
      <c r="A867" s="27" t="s">
        <v>1935</v>
      </c>
      <c r="B867" s="26" t="s">
        <v>902</v>
      </c>
      <c r="C867" s="17">
        <f t="shared" ca="1" si="38"/>
        <v>6</v>
      </c>
      <c r="D867" s="34">
        <v>6</v>
      </c>
      <c r="E867" s="35">
        <v>36</v>
      </c>
      <c r="F867" s="4"/>
      <c r="G867" s="4">
        <f ca="1">+SUMIF('JOURNAL STOCKS'!A$200:$J868,A867,'JOURNAL STOCKS'!I868:I1060)</f>
        <v>0</v>
      </c>
      <c r="H867" s="4"/>
      <c r="I867" s="4">
        <f ca="1">+SUMIF('JOURNAL STOCKS'!$A$8:$J$200,A867,'JOURNAL STOCKS'!$J$8:$J$200)</f>
        <v>0</v>
      </c>
      <c r="J867" s="5"/>
      <c r="K867" s="5"/>
      <c r="L867" s="5"/>
      <c r="M867" s="5"/>
      <c r="N867" s="6"/>
      <c r="O867" s="15"/>
      <c r="P867" s="5"/>
      <c r="Q867" s="15"/>
    </row>
    <row r="868" spans="1:17" x14ac:dyDescent="0.25">
      <c r="A868" s="27" t="s">
        <v>1936</v>
      </c>
      <c r="B868" s="26" t="s">
        <v>902</v>
      </c>
      <c r="C868" s="17">
        <f t="shared" ca="1" si="38"/>
        <v>12.5</v>
      </c>
      <c r="D868" s="34">
        <v>5</v>
      </c>
      <c r="E868" s="35">
        <v>62.5</v>
      </c>
      <c r="F868" s="4"/>
      <c r="G868" s="4">
        <f ca="1">+SUMIF('JOURNAL STOCKS'!A$200:$J869,A868,'JOURNAL STOCKS'!I869:I1061)</f>
        <v>0</v>
      </c>
      <c r="H868" s="4"/>
      <c r="I868" s="4">
        <f ca="1">+SUMIF('JOURNAL STOCKS'!$A$8:$J$200,A868,'JOURNAL STOCKS'!$J$8:$J$200)</f>
        <v>0</v>
      </c>
      <c r="J868" s="5"/>
      <c r="K868" s="5"/>
      <c r="L868" s="5"/>
      <c r="M868" s="5"/>
      <c r="N868" s="6"/>
      <c r="O868" s="15"/>
      <c r="P868" s="5"/>
      <c r="Q868" s="15"/>
    </row>
    <row r="869" spans="1:17" x14ac:dyDescent="0.25">
      <c r="A869" s="27" t="s">
        <v>1937</v>
      </c>
      <c r="B869" s="26" t="s">
        <v>902</v>
      </c>
      <c r="C869" s="17">
        <f t="shared" ca="1" si="38"/>
        <v>12.5</v>
      </c>
      <c r="D869" s="34">
        <v>9</v>
      </c>
      <c r="E869" s="35">
        <v>112.5</v>
      </c>
      <c r="F869" s="4"/>
      <c r="G869" s="4">
        <f ca="1">+SUMIF('JOURNAL STOCKS'!A$200:$J870,A869,'JOURNAL STOCKS'!I870:I1062)</f>
        <v>0</v>
      </c>
      <c r="H869" s="4"/>
      <c r="I869" s="4">
        <f ca="1">+SUMIF('JOURNAL STOCKS'!$A$8:$J$200,A869,'JOURNAL STOCKS'!$J$8:$J$200)</f>
        <v>0</v>
      </c>
      <c r="J869" s="5"/>
      <c r="K869" s="5"/>
      <c r="L869" s="5"/>
      <c r="M869" s="5"/>
      <c r="N869" s="6"/>
      <c r="O869" s="15"/>
      <c r="P869" s="5"/>
      <c r="Q869" s="15"/>
    </row>
    <row r="870" spans="1:17" x14ac:dyDescent="0.25">
      <c r="A870" s="27" t="s">
        <v>1938</v>
      </c>
      <c r="B870" s="26" t="s">
        <v>902</v>
      </c>
      <c r="C870" s="17">
        <f t="shared" ca="1" si="38"/>
        <v>20</v>
      </c>
      <c r="D870" s="34">
        <v>3</v>
      </c>
      <c r="E870" s="35">
        <v>60</v>
      </c>
      <c r="F870" s="4"/>
      <c r="G870" s="4">
        <f ca="1">+SUMIF('JOURNAL STOCKS'!A$200:$J871,A870,'JOURNAL STOCKS'!I871:I1063)</f>
        <v>0</v>
      </c>
      <c r="H870" s="4"/>
      <c r="I870" s="4">
        <f ca="1">+SUMIF('JOURNAL STOCKS'!$A$8:$J$200,A870,'JOURNAL STOCKS'!$J$8:$J$200)</f>
        <v>0</v>
      </c>
      <c r="J870" s="5"/>
      <c r="K870" s="5"/>
      <c r="L870" s="5"/>
      <c r="M870" s="5"/>
      <c r="N870" s="6"/>
      <c r="O870" s="15"/>
      <c r="P870" s="5"/>
      <c r="Q870" s="15"/>
    </row>
    <row r="871" spans="1:17" x14ac:dyDescent="0.25">
      <c r="A871" s="27" t="s">
        <v>1939</v>
      </c>
      <c r="B871" s="26" t="s">
        <v>902</v>
      </c>
      <c r="C871" s="17">
        <f t="shared" ca="1" si="38"/>
        <v>4.5</v>
      </c>
      <c r="D871" s="34">
        <v>4</v>
      </c>
      <c r="E871" s="35">
        <v>18</v>
      </c>
      <c r="F871" s="4"/>
      <c r="G871" s="4">
        <f ca="1">+SUMIF('JOURNAL STOCKS'!A$200:$J872,A871,'JOURNAL STOCKS'!I872:I1064)</f>
        <v>0</v>
      </c>
      <c r="H871" s="4"/>
      <c r="I871" s="4">
        <f ca="1">+SUMIF('JOURNAL STOCKS'!$A$8:$J$200,A871,'JOURNAL STOCKS'!$J$8:$J$200)</f>
        <v>0</v>
      </c>
      <c r="J871" s="5"/>
      <c r="K871" s="5"/>
      <c r="L871" s="5"/>
      <c r="M871" s="5"/>
      <c r="N871" s="6"/>
      <c r="O871" s="15"/>
      <c r="P871" s="5"/>
      <c r="Q871" s="15"/>
    </row>
    <row r="872" spans="1:17" x14ac:dyDescent="0.25">
      <c r="A872" s="27" t="s">
        <v>1940</v>
      </c>
      <c r="B872" s="26" t="s">
        <v>902</v>
      </c>
      <c r="C872" s="17">
        <f t="shared" ca="1" si="38"/>
        <v>1.5</v>
      </c>
      <c r="D872" s="34">
        <v>6</v>
      </c>
      <c r="E872" s="35">
        <v>9</v>
      </c>
      <c r="F872" s="4"/>
      <c r="G872" s="4">
        <f ca="1">+SUMIF('JOURNAL STOCKS'!A$200:$J873,A872,'JOURNAL STOCKS'!I873:I1065)</f>
        <v>0</v>
      </c>
      <c r="H872" s="4"/>
      <c r="I872" s="4">
        <f ca="1">+SUMIF('JOURNAL STOCKS'!$A$8:$J$200,A872,'JOURNAL STOCKS'!$J$8:$J$200)</f>
        <v>0</v>
      </c>
      <c r="J872" s="5"/>
      <c r="K872" s="5"/>
      <c r="L872" s="5"/>
      <c r="M872" s="5"/>
      <c r="N872" s="6"/>
      <c r="O872" s="15"/>
      <c r="P872" s="5"/>
      <c r="Q872" s="15"/>
    </row>
    <row r="873" spans="1:17" x14ac:dyDescent="0.25">
      <c r="A873" s="27" t="s">
        <v>1941</v>
      </c>
      <c r="B873" s="26" t="s">
        <v>902</v>
      </c>
      <c r="C873" s="17">
        <f t="shared" ca="1" si="38"/>
        <v>1.8</v>
      </c>
      <c r="D873" s="34">
        <v>15</v>
      </c>
      <c r="E873" s="35">
        <v>27</v>
      </c>
      <c r="F873" s="4"/>
      <c r="G873" s="4">
        <f ca="1">+SUMIF('JOURNAL STOCKS'!A$200:$J874,A873,'JOURNAL STOCKS'!I874:I1066)</f>
        <v>0</v>
      </c>
      <c r="H873" s="4"/>
      <c r="I873" s="4">
        <f ca="1">+SUMIF('JOURNAL STOCKS'!$A$8:$J$200,A873,'JOURNAL STOCKS'!$J$8:$J$200)</f>
        <v>0</v>
      </c>
      <c r="J873" s="5"/>
      <c r="K873" s="5"/>
      <c r="L873" s="5"/>
      <c r="M873" s="5"/>
      <c r="N873" s="6"/>
      <c r="O873" s="15"/>
      <c r="P873" s="5"/>
      <c r="Q873" s="15"/>
    </row>
    <row r="874" spans="1:17" x14ac:dyDescent="0.25">
      <c r="A874" s="27" t="s">
        <v>1942</v>
      </c>
      <c r="B874" s="26" t="s">
        <v>902</v>
      </c>
      <c r="C874" s="17">
        <f t="shared" ca="1" si="38"/>
        <v>3.5</v>
      </c>
      <c r="D874" s="34">
        <v>23</v>
      </c>
      <c r="E874" s="35">
        <v>80.5</v>
      </c>
      <c r="F874" s="4"/>
      <c r="G874" s="4">
        <f ca="1">+SUMIF('JOURNAL STOCKS'!A$200:$J875,A874,'JOURNAL STOCKS'!I875:I1067)</f>
        <v>0</v>
      </c>
      <c r="H874" s="4"/>
      <c r="I874" s="4">
        <f ca="1">+SUMIF('JOURNAL STOCKS'!$A$8:$J$200,A874,'JOURNAL STOCKS'!$J$8:$J$200)</f>
        <v>0</v>
      </c>
      <c r="J874" s="5"/>
      <c r="K874" s="5"/>
      <c r="L874" s="5"/>
      <c r="M874" s="5"/>
      <c r="N874" s="6"/>
      <c r="O874" s="15"/>
      <c r="P874" s="5"/>
      <c r="Q874" s="15"/>
    </row>
    <row r="875" spans="1:17" x14ac:dyDescent="0.25">
      <c r="A875" s="27" t="s">
        <v>1943</v>
      </c>
      <c r="B875" s="26" t="s">
        <v>902</v>
      </c>
      <c r="C875" s="17">
        <f t="shared" ca="1" si="38"/>
        <v>4.5</v>
      </c>
      <c r="D875" s="34">
        <v>5</v>
      </c>
      <c r="E875" s="35">
        <v>22.5</v>
      </c>
      <c r="F875" s="4"/>
      <c r="G875" s="4">
        <f ca="1">+SUMIF('JOURNAL STOCKS'!A$200:$J876,A875,'JOURNAL STOCKS'!I876:I1068)</f>
        <v>0</v>
      </c>
      <c r="H875" s="4"/>
      <c r="I875" s="4">
        <f ca="1">+SUMIF('JOURNAL STOCKS'!$A$8:$J$200,A875,'JOURNAL STOCKS'!$J$8:$J$200)</f>
        <v>0</v>
      </c>
      <c r="J875" s="5"/>
      <c r="K875" s="5"/>
      <c r="L875" s="5"/>
      <c r="M875" s="5"/>
      <c r="N875" s="6"/>
      <c r="O875" s="15"/>
      <c r="P875" s="5"/>
      <c r="Q875" s="15"/>
    </row>
    <row r="876" spans="1:17" x14ac:dyDescent="0.25">
      <c r="A876" s="27" t="s">
        <v>1944</v>
      </c>
      <c r="B876" s="26" t="s">
        <v>902</v>
      </c>
      <c r="C876" s="17">
        <f t="shared" ca="1" si="38"/>
        <v>4.5</v>
      </c>
      <c r="D876" s="34">
        <v>5</v>
      </c>
      <c r="E876" s="35">
        <v>22.5</v>
      </c>
      <c r="F876" s="4"/>
      <c r="G876" s="4">
        <f ca="1">+SUMIF('JOURNAL STOCKS'!A$200:$J877,A876,'JOURNAL STOCKS'!I877:I1069)</f>
        <v>0</v>
      </c>
      <c r="H876" s="4"/>
      <c r="I876" s="4">
        <f ca="1">+SUMIF('JOURNAL STOCKS'!$A$8:$J$200,A876,'JOURNAL STOCKS'!$J$8:$J$200)</f>
        <v>0</v>
      </c>
      <c r="J876" s="5"/>
      <c r="K876" s="5"/>
      <c r="L876" s="5"/>
      <c r="M876" s="5"/>
      <c r="N876" s="6"/>
      <c r="O876" s="15"/>
      <c r="P876" s="5"/>
      <c r="Q876" s="15"/>
    </row>
    <row r="877" spans="1:17" x14ac:dyDescent="0.25">
      <c r="A877" s="27" t="s">
        <v>1945</v>
      </c>
      <c r="B877" s="26" t="s">
        <v>902</v>
      </c>
      <c r="C877" s="17">
        <f t="shared" si="38"/>
        <v>0</v>
      </c>
      <c r="D877" s="34">
        <v>0</v>
      </c>
      <c r="E877" s="35">
        <v>0</v>
      </c>
      <c r="F877" s="4"/>
      <c r="G877" s="4">
        <f ca="1">+SUMIF('JOURNAL STOCKS'!A$200:$J878,A877,'JOURNAL STOCKS'!I878:I1070)</f>
        <v>0</v>
      </c>
      <c r="H877" s="4"/>
      <c r="I877" s="4">
        <f ca="1">+SUMIF('JOURNAL STOCKS'!$A$8:$J$200,A877,'JOURNAL STOCKS'!$J$8:$J$200)</f>
        <v>0</v>
      </c>
      <c r="J877" s="5"/>
      <c r="K877" s="5"/>
      <c r="L877" s="5"/>
      <c r="M877" s="5"/>
      <c r="N877" s="6"/>
      <c r="O877" s="15"/>
      <c r="P877" s="5"/>
      <c r="Q877" s="15"/>
    </row>
    <row r="878" spans="1:17" x14ac:dyDescent="0.25">
      <c r="A878" s="27" t="s">
        <v>1946</v>
      </c>
      <c r="B878" s="26" t="s">
        <v>902</v>
      </c>
      <c r="C878" s="17">
        <f t="shared" ca="1" si="38"/>
        <v>4.5</v>
      </c>
      <c r="D878" s="34">
        <v>6</v>
      </c>
      <c r="E878" s="35">
        <v>27</v>
      </c>
      <c r="F878" s="4"/>
      <c r="G878" s="4">
        <f ca="1">+SUMIF('JOURNAL STOCKS'!A$200:$J879,A878,'JOURNAL STOCKS'!I879:I1071)</f>
        <v>0</v>
      </c>
      <c r="H878" s="4"/>
      <c r="I878" s="4">
        <f ca="1">+SUMIF('JOURNAL STOCKS'!$A$8:$J$200,A878,'JOURNAL STOCKS'!$J$8:$J$200)</f>
        <v>0</v>
      </c>
      <c r="J878" s="5"/>
      <c r="K878" s="5"/>
      <c r="L878" s="5"/>
      <c r="M878" s="5"/>
      <c r="N878" s="6"/>
      <c r="O878" s="15"/>
      <c r="P878" s="5"/>
      <c r="Q878" s="15"/>
    </row>
    <row r="879" spans="1:17" x14ac:dyDescent="0.25">
      <c r="A879" s="27" t="s">
        <v>1947</v>
      </c>
      <c r="B879" s="26" t="s">
        <v>902</v>
      </c>
      <c r="C879" s="17">
        <f t="shared" ca="1" si="38"/>
        <v>4.5</v>
      </c>
      <c r="D879" s="34">
        <v>5</v>
      </c>
      <c r="E879" s="35">
        <v>22.5</v>
      </c>
      <c r="F879" s="4"/>
      <c r="G879" s="4">
        <f ca="1">+SUMIF('JOURNAL STOCKS'!A$200:$J880,A879,'JOURNAL STOCKS'!I880:I1072)</f>
        <v>0</v>
      </c>
      <c r="H879" s="4"/>
      <c r="I879" s="4">
        <f ca="1">+SUMIF('JOURNAL STOCKS'!$A$8:$J$200,A879,'JOURNAL STOCKS'!$J$8:$J$200)</f>
        <v>0</v>
      </c>
      <c r="J879" s="5"/>
      <c r="K879" s="5"/>
      <c r="L879" s="5"/>
      <c r="M879" s="5"/>
      <c r="N879" s="6"/>
      <c r="O879" s="15"/>
      <c r="P879" s="5"/>
      <c r="Q879" s="15"/>
    </row>
    <row r="880" spans="1:17" x14ac:dyDescent="0.25">
      <c r="A880" s="27" t="s">
        <v>1948</v>
      </c>
      <c r="B880" s="26" t="s">
        <v>902</v>
      </c>
      <c r="C880" s="17">
        <f t="shared" ca="1" si="38"/>
        <v>5</v>
      </c>
      <c r="D880" s="34">
        <v>19</v>
      </c>
      <c r="E880" s="35">
        <v>95</v>
      </c>
      <c r="F880" s="4"/>
      <c r="G880" s="4">
        <f ca="1">+SUMIF('JOURNAL STOCKS'!A$200:$J881,A880,'JOURNAL STOCKS'!I881:I1073)</f>
        <v>0</v>
      </c>
      <c r="H880" s="4"/>
      <c r="I880" s="4">
        <f ca="1">+SUMIF('JOURNAL STOCKS'!$A$8:$J$200,A880,'JOURNAL STOCKS'!$J$8:$J$200)</f>
        <v>0</v>
      </c>
      <c r="J880" s="5"/>
      <c r="K880" s="5"/>
      <c r="L880" s="5"/>
      <c r="M880" s="5"/>
      <c r="N880" s="6"/>
      <c r="O880" s="15"/>
      <c r="P880" s="5"/>
      <c r="Q880" s="15"/>
    </row>
    <row r="881" spans="1:17" x14ac:dyDescent="0.25">
      <c r="A881" s="27" t="s">
        <v>1949</v>
      </c>
      <c r="B881" s="26" t="s">
        <v>902</v>
      </c>
      <c r="C881" s="17">
        <f t="shared" si="38"/>
        <v>0</v>
      </c>
      <c r="D881" s="34">
        <v>0</v>
      </c>
      <c r="E881" s="35">
        <v>0</v>
      </c>
      <c r="F881" s="4"/>
      <c r="G881" s="4">
        <f ca="1">+SUMIF('JOURNAL STOCKS'!A$200:$J882,A881,'JOURNAL STOCKS'!I882:I1074)</f>
        <v>0</v>
      </c>
      <c r="H881" s="4"/>
      <c r="I881" s="4">
        <f ca="1">+SUMIF('JOURNAL STOCKS'!$A$8:$J$200,A881,'JOURNAL STOCKS'!$J$8:$J$200)</f>
        <v>0</v>
      </c>
      <c r="J881" s="5"/>
      <c r="K881" s="5"/>
      <c r="L881" s="5"/>
      <c r="M881" s="5"/>
      <c r="N881" s="6"/>
      <c r="O881" s="15"/>
      <c r="P881" s="5"/>
      <c r="Q881" s="15"/>
    </row>
    <row r="882" spans="1:17" x14ac:dyDescent="0.25">
      <c r="A882" s="27" t="s">
        <v>1950</v>
      </c>
      <c r="B882" s="26" t="s">
        <v>902</v>
      </c>
      <c r="C882" s="17">
        <f t="shared" si="38"/>
        <v>0</v>
      </c>
      <c r="D882" s="34">
        <v>0</v>
      </c>
      <c r="E882" s="35">
        <v>0</v>
      </c>
      <c r="F882" s="4"/>
      <c r="G882" s="4">
        <f ca="1">+SUMIF('JOURNAL STOCKS'!A$200:$J883,A882,'JOURNAL STOCKS'!I883:I1075)</f>
        <v>0</v>
      </c>
      <c r="H882" s="4"/>
      <c r="I882" s="4">
        <f ca="1">+SUMIF('JOURNAL STOCKS'!$A$8:$J$200,A882,'JOURNAL STOCKS'!$J$8:$J$200)</f>
        <v>0</v>
      </c>
      <c r="J882" s="5"/>
      <c r="K882" s="5"/>
      <c r="L882" s="5"/>
      <c r="M882" s="5"/>
      <c r="N882" s="6"/>
      <c r="O882" s="15"/>
      <c r="P882" s="5"/>
      <c r="Q882" s="15"/>
    </row>
    <row r="883" spans="1:17" x14ac:dyDescent="0.25">
      <c r="A883" s="27" t="s">
        <v>1951</v>
      </c>
      <c r="B883" s="26" t="s">
        <v>902</v>
      </c>
      <c r="C883" s="17">
        <f t="shared" ca="1" si="38"/>
        <v>6</v>
      </c>
      <c r="D883" s="34">
        <v>9</v>
      </c>
      <c r="E883" s="35">
        <v>54</v>
      </c>
      <c r="F883" s="4"/>
      <c r="G883" s="4">
        <f ca="1">+SUMIF('JOURNAL STOCKS'!A$200:$J884,A883,'JOURNAL STOCKS'!I884:I1076)</f>
        <v>0</v>
      </c>
      <c r="H883" s="4"/>
      <c r="I883" s="4">
        <f ca="1">+SUMIF('JOURNAL STOCKS'!$A$8:$J$200,A883,'JOURNAL STOCKS'!$J$8:$J$200)</f>
        <v>0</v>
      </c>
      <c r="J883" s="5"/>
      <c r="K883" s="5"/>
      <c r="L883" s="5"/>
      <c r="M883" s="5"/>
      <c r="N883" s="6"/>
      <c r="O883" s="15"/>
      <c r="P883" s="5"/>
      <c r="Q883" s="15"/>
    </row>
    <row r="884" spans="1:17" x14ac:dyDescent="0.25">
      <c r="A884" s="27" t="s">
        <v>1952</v>
      </c>
      <c r="B884" s="26" t="s">
        <v>902</v>
      </c>
      <c r="C884" s="17">
        <f t="shared" ca="1" si="38"/>
        <v>6</v>
      </c>
      <c r="D884" s="34">
        <v>1</v>
      </c>
      <c r="E884" s="35">
        <v>6</v>
      </c>
      <c r="F884" s="4"/>
      <c r="G884" s="4">
        <f ca="1">+SUMIF('JOURNAL STOCKS'!A$200:$J885,A884,'JOURNAL STOCKS'!I885:I1077)</f>
        <v>0</v>
      </c>
      <c r="H884" s="4"/>
      <c r="I884" s="4">
        <f ca="1">+SUMIF('JOURNAL STOCKS'!$A$8:$J$200,A884,'JOURNAL STOCKS'!$J$8:$J$200)</f>
        <v>0</v>
      </c>
      <c r="J884" s="5"/>
      <c r="K884" s="5"/>
      <c r="L884" s="5"/>
      <c r="M884" s="5"/>
      <c r="N884" s="6"/>
      <c r="O884" s="15"/>
      <c r="P884" s="5"/>
      <c r="Q884" s="15"/>
    </row>
    <row r="885" spans="1:17" x14ac:dyDescent="0.25">
      <c r="A885" s="27" t="s">
        <v>1953</v>
      </c>
      <c r="B885" s="26" t="s">
        <v>902</v>
      </c>
      <c r="C885" s="17">
        <f t="shared" si="38"/>
        <v>0</v>
      </c>
      <c r="D885" s="34">
        <v>0</v>
      </c>
      <c r="E885" s="35">
        <v>0</v>
      </c>
      <c r="F885" s="4"/>
      <c r="G885" s="4">
        <f ca="1">+SUMIF('JOURNAL STOCKS'!A$200:$J886,A885,'JOURNAL STOCKS'!I886:I1078)</f>
        <v>0</v>
      </c>
      <c r="H885" s="4"/>
      <c r="I885" s="4">
        <f ca="1">+SUMIF('JOURNAL STOCKS'!$A$8:$J$200,A885,'JOURNAL STOCKS'!$J$8:$J$200)</f>
        <v>0</v>
      </c>
      <c r="J885" s="5"/>
      <c r="K885" s="5"/>
      <c r="L885" s="5"/>
      <c r="M885" s="5"/>
      <c r="N885" s="6"/>
      <c r="O885" s="15"/>
      <c r="P885" s="5"/>
      <c r="Q885" s="15"/>
    </row>
    <row r="886" spans="1:17" x14ac:dyDescent="0.25">
      <c r="A886" s="27" t="s">
        <v>1954</v>
      </c>
      <c r="B886" s="26" t="s">
        <v>902</v>
      </c>
      <c r="C886" s="17">
        <f t="shared" ca="1" si="38"/>
        <v>18.75</v>
      </c>
      <c r="D886" s="34">
        <v>2</v>
      </c>
      <c r="E886" s="35">
        <v>37.5</v>
      </c>
      <c r="F886" s="4"/>
      <c r="G886" s="4">
        <f ca="1">+SUMIF('JOURNAL STOCKS'!A$200:$J887,A886,'JOURNAL STOCKS'!I887:I1079)</f>
        <v>0</v>
      </c>
      <c r="H886" s="4"/>
      <c r="I886" s="4">
        <f ca="1">+SUMIF('JOURNAL STOCKS'!$A$8:$J$200,A886,'JOURNAL STOCKS'!$J$8:$J$200)</f>
        <v>0</v>
      </c>
      <c r="J886" s="5"/>
      <c r="K886" s="5"/>
      <c r="L886" s="5"/>
      <c r="M886" s="5"/>
      <c r="N886" s="6"/>
      <c r="O886" s="15"/>
      <c r="P886" s="5"/>
      <c r="Q886" s="15"/>
    </row>
    <row r="887" spans="1:17" x14ac:dyDescent="0.25">
      <c r="A887" s="27" t="s">
        <v>1955</v>
      </c>
      <c r="B887" s="26" t="s">
        <v>902</v>
      </c>
      <c r="C887" s="17">
        <f t="shared" ca="1" si="38"/>
        <v>18</v>
      </c>
      <c r="D887" s="34">
        <v>3</v>
      </c>
      <c r="E887" s="35">
        <v>54</v>
      </c>
      <c r="F887" s="4"/>
      <c r="G887" s="4">
        <f ca="1">+SUMIF('JOURNAL STOCKS'!A$200:$J888,A887,'JOURNAL STOCKS'!I888:I1080)</f>
        <v>0</v>
      </c>
      <c r="H887" s="4"/>
      <c r="I887" s="4">
        <f ca="1">+SUMIF('JOURNAL STOCKS'!$A$8:$J$200,A887,'JOURNAL STOCKS'!$J$8:$J$200)</f>
        <v>0</v>
      </c>
      <c r="J887" s="5"/>
      <c r="K887" s="5"/>
      <c r="L887" s="5"/>
      <c r="M887" s="5"/>
      <c r="N887" s="6"/>
      <c r="O887" s="15"/>
      <c r="P887" s="5"/>
      <c r="Q887" s="15"/>
    </row>
    <row r="888" spans="1:17" x14ac:dyDescent="0.25">
      <c r="A888" s="27" t="s">
        <v>1956</v>
      </c>
      <c r="B888" s="26" t="s">
        <v>902</v>
      </c>
      <c r="C888" s="17">
        <f t="shared" si="38"/>
        <v>0</v>
      </c>
      <c r="D888" s="34">
        <v>0</v>
      </c>
      <c r="E888" s="35">
        <v>0</v>
      </c>
      <c r="F888" s="4"/>
      <c r="G888" s="4">
        <f ca="1">+SUMIF('JOURNAL STOCKS'!A$200:$J889,A888,'JOURNAL STOCKS'!I889:I1081)</f>
        <v>0</v>
      </c>
      <c r="H888" s="4"/>
      <c r="I888" s="4">
        <f ca="1">+SUMIF('JOURNAL STOCKS'!$A$8:$J$200,A888,'JOURNAL STOCKS'!$J$8:$J$200)</f>
        <v>0</v>
      </c>
      <c r="J888" s="5"/>
      <c r="K888" s="5"/>
      <c r="L888" s="5"/>
      <c r="M888" s="5"/>
      <c r="N888" s="6"/>
      <c r="O888" s="15"/>
      <c r="P888" s="5"/>
      <c r="Q888" s="15"/>
    </row>
    <row r="889" spans="1:17" x14ac:dyDescent="0.25">
      <c r="A889" s="27" t="s">
        <v>1957</v>
      </c>
      <c r="B889" s="26" t="s">
        <v>902</v>
      </c>
      <c r="C889" s="17">
        <f t="shared" si="38"/>
        <v>0</v>
      </c>
      <c r="D889" s="34">
        <v>0</v>
      </c>
      <c r="E889" s="35">
        <v>0</v>
      </c>
      <c r="F889" s="4"/>
      <c r="G889" s="4">
        <f ca="1">+SUMIF('JOURNAL STOCKS'!A$200:$J890,A889,'JOURNAL STOCKS'!I890:I1082)</f>
        <v>0</v>
      </c>
      <c r="H889" s="4"/>
      <c r="I889" s="4">
        <f ca="1">+SUMIF('JOURNAL STOCKS'!$A$8:$J$200,A889,'JOURNAL STOCKS'!$J$8:$J$200)</f>
        <v>0</v>
      </c>
      <c r="J889" s="5"/>
      <c r="K889" s="5"/>
      <c r="L889" s="5"/>
      <c r="M889" s="5"/>
      <c r="N889" s="6"/>
      <c r="O889" s="15"/>
      <c r="P889" s="5"/>
      <c r="Q889" s="15"/>
    </row>
    <row r="890" spans="1:17" x14ac:dyDescent="0.25">
      <c r="A890" s="27" t="s">
        <v>1958</v>
      </c>
      <c r="B890" s="26" t="s">
        <v>902</v>
      </c>
      <c r="C890" s="17">
        <f t="shared" ca="1" si="38"/>
        <v>15</v>
      </c>
      <c r="D890" s="34">
        <v>2</v>
      </c>
      <c r="E890" s="35">
        <v>30</v>
      </c>
      <c r="F890" s="4"/>
      <c r="G890" s="4">
        <f ca="1">+SUMIF('JOURNAL STOCKS'!A$200:$J891,A890,'JOURNAL STOCKS'!I891:I1083)</f>
        <v>0</v>
      </c>
      <c r="H890" s="4"/>
      <c r="I890" s="4">
        <f ca="1">+SUMIF('JOURNAL STOCKS'!$A$8:$J$200,A890,'JOURNAL STOCKS'!$J$8:$J$200)</f>
        <v>0</v>
      </c>
      <c r="J890" s="5"/>
      <c r="K890" s="5"/>
      <c r="L890" s="5"/>
      <c r="M890" s="5"/>
      <c r="N890" s="6"/>
      <c r="O890" s="15"/>
      <c r="P890" s="5"/>
      <c r="Q890" s="15"/>
    </row>
    <row r="891" spans="1:17" x14ac:dyDescent="0.25">
      <c r="A891" s="27" t="s">
        <v>1959</v>
      </c>
      <c r="B891" s="26" t="s">
        <v>902</v>
      </c>
      <c r="C891" s="17">
        <f t="shared" ca="1" si="38"/>
        <v>10</v>
      </c>
      <c r="D891" s="34">
        <v>20</v>
      </c>
      <c r="E891" s="35">
        <v>200</v>
      </c>
      <c r="F891" s="4"/>
      <c r="G891" s="4">
        <f ca="1">+SUMIF('JOURNAL STOCKS'!A$200:$J892,A891,'JOURNAL STOCKS'!I892:I1084)</f>
        <v>0</v>
      </c>
      <c r="H891" s="4"/>
      <c r="I891" s="4">
        <f ca="1">+SUMIF('JOURNAL STOCKS'!$A$8:$J$200,A891,'JOURNAL STOCKS'!$J$8:$J$200)</f>
        <v>0</v>
      </c>
      <c r="J891" s="5"/>
      <c r="K891" s="5"/>
      <c r="L891" s="5"/>
      <c r="M891" s="5"/>
      <c r="N891" s="6"/>
      <c r="O891" s="15"/>
      <c r="P891" s="5"/>
      <c r="Q891" s="15"/>
    </row>
    <row r="892" spans="1:17" x14ac:dyDescent="0.25">
      <c r="A892" s="27" t="s">
        <v>1960</v>
      </c>
      <c r="B892" s="26" t="s">
        <v>902</v>
      </c>
      <c r="C892" s="17">
        <f t="shared" ca="1" si="38"/>
        <v>18</v>
      </c>
      <c r="D892" s="34">
        <v>1</v>
      </c>
      <c r="E892" s="35">
        <v>18</v>
      </c>
      <c r="F892" s="4"/>
      <c r="G892" s="4">
        <f ca="1">+SUMIF('JOURNAL STOCKS'!A$200:$J893,A892,'JOURNAL STOCKS'!I893:I1085)</f>
        <v>0</v>
      </c>
      <c r="H892" s="4"/>
      <c r="I892" s="4">
        <f ca="1">+SUMIF('JOURNAL STOCKS'!$A$8:$J$200,A892,'JOURNAL STOCKS'!$J$8:$J$200)</f>
        <v>0</v>
      </c>
      <c r="J892" s="5"/>
      <c r="K892" s="5"/>
      <c r="L892" s="5"/>
      <c r="M892" s="5"/>
      <c r="N892" s="6"/>
      <c r="O892" s="15"/>
      <c r="P892" s="5"/>
      <c r="Q892" s="15"/>
    </row>
    <row r="893" spans="1:17" x14ac:dyDescent="0.25">
      <c r="A893" s="27" t="s">
        <v>1961</v>
      </c>
      <c r="B893" s="26" t="s">
        <v>902</v>
      </c>
      <c r="C893" s="17">
        <f t="shared" ca="1" si="38"/>
        <v>24</v>
      </c>
      <c r="D893" s="34">
        <v>2</v>
      </c>
      <c r="E893" s="35">
        <v>48</v>
      </c>
      <c r="F893" s="4"/>
      <c r="G893" s="4">
        <f ca="1">+SUMIF('JOURNAL STOCKS'!A$200:$J894,A893,'JOURNAL STOCKS'!I894:I1086)</f>
        <v>0</v>
      </c>
      <c r="H893" s="4"/>
      <c r="I893" s="4">
        <f ca="1">+SUMIF('JOURNAL STOCKS'!$A$8:$J$200,A893,'JOURNAL STOCKS'!$J$8:$J$200)</f>
        <v>0</v>
      </c>
      <c r="J893" s="5"/>
      <c r="K893" s="5"/>
      <c r="L893" s="5"/>
      <c r="M893" s="5"/>
      <c r="N893" s="6"/>
      <c r="O893" s="15"/>
      <c r="P893" s="5"/>
      <c r="Q893" s="15"/>
    </row>
    <row r="894" spans="1:17" x14ac:dyDescent="0.25">
      <c r="A894" s="27" t="s">
        <v>1962</v>
      </c>
      <c r="B894" s="26" t="s">
        <v>902</v>
      </c>
      <c r="C894" s="17">
        <f t="shared" ca="1" si="38"/>
        <v>45</v>
      </c>
      <c r="D894" s="34">
        <v>5</v>
      </c>
      <c r="E894" s="35">
        <v>225</v>
      </c>
      <c r="F894" s="4"/>
      <c r="G894" s="4">
        <f ca="1">+SUMIF('JOURNAL STOCKS'!A$200:$J895,A894,'JOURNAL STOCKS'!I895:I1087)</f>
        <v>0</v>
      </c>
      <c r="H894" s="4"/>
      <c r="I894" s="4">
        <f ca="1">+SUMIF('JOURNAL STOCKS'!$A$8:$J$200,A894,'JOURNAL STOCKS'!$J$8:$J$200)</f>
        <v>0</v>
      </c>
      <c r="J894" s="5"/>
      <c r="K894" s="5"/>
      <c r="L894" s="5"/>
      <c r="M894" s="5"/>
      <c r="N894" s="6"/>
      <c r="O894" s="15"/>
      <c r="P894" s="5"/>
      <c r="Q894" s="15"/>
    </row>
    <row r="895" spans="1:17" x14ac:dyDescent="0.25">
      <c r="A895" s="27" t="s">
        <v>1963</v>
      </c>
      <c r="B895" s="26" t="s">
        <v>902</v>
      </c>
      <c r="C895" s="17">
        <f t="shared" ca="1" si="38"/>
        <v>2.5</v>
      </c>
      <c r="D895" s="34">
        <v>31</v>
      </c>
      <c r="E895" s="35">
        <v>77.5</v>
      </c>
      <c r="F895" s="4"/>
      <c r="G895" s="4">
        <f ca="1">+SUMIF('JOURNAL STOCKS'!A$200:$J896,A895,'JOURNAL STOCKS'!I896:I1088)</f>
        <v>0</v>
      </c>
      <c r="H895" s="4"/>
      <c r="I895" s="4">
        <f ca="1">+SUMIF('JOURNAL STOCKS'!$A$8:$J$200,A895,'JOURNAL STOCKS'!$J$8:$J$200)</f>
        <v>0</v>
      </c>
      <c r="J895" s="5"/>
      <c r="K895" s="5"/>
      <c r="L895" s="5"/>
      <c r="M895" s="5"/>
      <c r="N895" s="6"/>
      <c r="O895" s="15"/>
      <c r="P895" s="5"/>
      <c r="Q895" s="15"/>
    </row>
    <row r="896" spans="1:17" x14ac:dyDescent="0.25">
      <c r="A896" s="27" t="s">
        <v>1964</v>
      </c>
      <c r="B896" s="26" t="s">
        <v>902</v>
      </c>
      <c r="C896" s="17">
        <f t="shared" ca="1" si="38"/>
        <v>3.3333333333333335</v>
      </c>
      <c r="D896" s="34">
        <v>13</v>
      </c>
      <c r="E896" s="35">
        <v>43.333333333333336</v>
      </c>
      <c r="F896" s="4"/>
      <c r="G896" s="4">
        <f ca="1">+SUMIF('JOURNAL STOCKS'!A$200:$J897,A896,'JOURNAL STOCKS'!I897:I1089)</f>
        <v>0</v>
      </c>
      <c r="H896" s="4"/>
      <c r="I896" s="4">
        <f ca="1">+SUMIF('JOURNAL STOCKS'!$A$8:$J$200,A896,'JOURNAL STOCKS'!$J$8:$J$200)</f>
        <v>0</v>
      </c>
      <c r="J896" s="5"/>
      <c r="K896" s="5"/>
      <c r="L896" s="5"/>
      <c r="M896" s="5"/>
      <c r="N896" s="6"/>
      <c r="O896" s="15"/>
      <c r="P896" s="5"/>
      <c r="Q896" s="15"/>
    </row>
    <row r="897" spans="1:17" x14ac:dyDescent="0.25">
      <c r="A897" s="27" t="s">
        <v>1965</v>
      </c>
      <c r="B897" s="26" t="s">
        <v>902</v>
      </c>
      <c r="C897" s="17">
        <f t="shared" ca="1" si="38"/>
        <v>4.17</v>
      </c>
      <c r="D897" s="34">
        <v>22</v>
      </c>
      <c r="E897" s="35">
        <v>91.74</v>
      </c>
      <c r="F897" s="4"/>
      <c r="G897" s="4">
        <f ca="1">+SUMIF('JOURNAL STOCKS'!A$200:$J898,A897,'JOURNAL STOCKS'!I898:I1090)</f>
        <v>0</v>
      </c>
      <c r="H897" s="4"/>
      <c r="I897" s="4">
        <f ca="1">+SUMIF('JOURNAL STOCKS'!$A$8:$J$200,A897,'JOURNAL STOCKS'!$J$8:$J$200)</f>
        <v>0</v>
      </c>
      <c r="J897" s="5"/>
      <c r="K897" s="5"/>
      <c r="L897" s="5"/>
      <c r="M897" s="5"/>
      <c r="N897" s="6"/>
      <c r="O897" s="15"/>
      <c r="P897" s="5"/>
      <c r="Q897" s="15"/>
    </row>
    <row r="898" spans="1:17" x14ac:dyDescent="0.25">
      <c r="A898" s="27" t="s">
        <v>1966</v>
      </c>
      <c r="B898" s="26" t="s">
        <v>902</v>
      </c>
      <c r="C898" s="17">
        <f t="shared" ca="1" si="38"/>
        <v>6</v>
      </c>
      <c r="D898" s="34">
        <v>12</v>
      </c>
      <c r="E898" s="35">
        <v>72</v>
      </c>
      <c r="F898" s="4"/>
      <c r="G898" s="4">
        <f ca="1">+SUMIF('JOURNAL STOCKS'!A$200:$J899,A898,'JOURNAL STOCKS'!I899:I1091)</f>
        <v>0</v>
      </c>
      <c r="H898" s="4"/>
      <c r="I898" s="4">
        <f ca="1">+SUMIF('JOURNAL STOCKS'!$A$8:$J$200,A898,'JOURNAL STOCKS'!$J$8:$J$200)</f>
        <v>0</v>
      </c>
      <c r="J898" s="5"/>
      <c r="K898" s="5"/>
      <c r="L898" s="5"/>
      <c r="M898" s="5"/>
      <c r="N898" s="6"/>
      <c r="O898" s="15"/>
      <c r="P898" s="5"/>
      <c r="Q898" s="15"/>
    </row>
    <row r="899" spans="1:17" x14ac:dyDescent="0.25">
      <c r="A899" s="27" t="s">
        <v>1967</v>
      </c>
      <c r="B899" s="26" t="s">
        <v>902</v>
      </c>
      <c r="C899" s="17">
        <f t="shared" ca="1" si="38"/>
        <v>75</v>
      </c>
      <c r="D899" s="34">
        <v>2</v>
      </c>
      <c r="E899" s="35">
        <v>150</v>
      </c>
      <c r="F899" s="4"/>
      <c r="G899" s="4">
        <f ca="1">+SUMIF('JOURNAL STOCKS'!A$200:$J900,A899,'JOURNAL STOCKS'!I900:I1092)</f>
        <v>0</v>
      </c>
      <c r="H899" s="4"/>
      <c r="I899" s="4">
        <f ca="1">+SUMIF('JOURNAL STOCKS'!$A$8:$J$200,A899,'JOURNAL STOCKS'!$J$8:$J$200)</f>
        <v>0</v>
      </c>
      <c r="J899" s="5"/>
      <c r="K899" s="5"/>
      <c r="L899" s="5"/>
      <c r="M899" s="5"/>
      <c r="N899" s="6"/>
      <c r="O899" s="15"/>
      <c r="P899" s="5"/>
      <c r="Q899" s="15"/>
    </row>
    <row r="900" spans="1:17" x14ac:dyDescent="0.25">
      <c r="A900" s="27" t="s">
        <v>1968</v>
      </c>
      <c r="B900" s="26" t="s">
        <v>902</v>
      </c>
      <c r="C900" s="17">
        <f t="shared" si="38"/>
        <v>0</v>
      </c>
      <c r="D900" s="34">
        <v>0</v>
      </c>
      <c r="E900" s="35">
        <v>0</v>
      </c>
      <c r="F900" s="4"/>
      <c r="G900" s="4">
        <f ca="1">+SUMIF('JOURNAL STOCKS'!A$200:$J901,A900,'JOURNAL STOCKS'!I901:I1093)</f>
        <v>0</v>
      </c>
      <c r="H900" s="4"/>
      <c r="I900" s="4">
        <f ca="1">+SUMIF('JOURNAL STOCKS'!$A$8:$J$200,A900,'JOURNAL STOCKS'!$J$8:$J$200)</f>
        <v>0</v>
      </c>
      <c r="J900" s="5"/>
      <c r="K900" s="5"/>
      <c r="L900" s="5"/>
      <c r="M900" s="5"/>
      <c r="N900" s="6"/>
      <c r="O900" s="15"/>
      <c r="P900" s="5"/>
      <c r="Q900" s="15"/>
    </row>
    <row r="901" spans="1:17" x14ac:dyDescent="0.25">
      <c r="A901" s="27" t="s">
        <v>1969</v>
      </c>
      <c r="B901" s="26" t="s">
        <v>902</v>
      </c>
      <c r="C901" s="17">
        <f t="shared" si="38"/>
        <v>0</v>
      </c>
      <c r="D901" s="34">
        <v>0</v>
      </c>
      <c r="E901" s="35">
        <v>0</v>
      </c>
      <c r="F901" s="4"/>
      <c r="G901" s="4">
        <f ca="1">+SUMIF('JOURNAL STOCKS'!A$200:$J902,A901,'JOURNAL STOCKS'!I902:I1094)</f>
        <v>0</v>
      </c>
      <c r="H901" s="4"/>
      <c r="I901" s="4">
        <f ca="1">+SUMIF('JOURNAL STOCKS'!$A$8:$J$200,A901,'JOURNAL STOCKS'!$J$8:$J$200)</f>
        <v>0</v>
      </c>
      <c r="J901" s="5"/>
      <c r="K901" s="5"/>
      <c r="L901" s="5"/>
      <c r="M901" s="5"/>
      <c r="N901" s="6"/>
      <c r="O901" s="15"/>
      <c r="P901" s="5"/>
      <c r="Q901" s="15"/>
    </row>
    <row r="902" spans="1:17" x14ac:dyDescent="0.25">
      <c r="A902" s="27" t="s">
        <v>1970</v>
      </c>
      <c r="B902" s="26" t="s">
        <v>902</v>
      </c>
      <c r="C902" s="17">
        <f t="shared" ca="1" si="38"/>
        <v>17</v>
      </c>
      <c r="D902" s="34">
        <v>28</v>
      </c>
      <c r="E902" s="35">
        <v>476</v>
      </c>
      <c r="F902" s="4"/>
      <c r="G902" s="4">
        <f ca="1">+SUMIF('JOURNAL STOCKS'!A$200:$J903,A902,'JOURNAL STOCKS'!I903:I1095)</f>
        <v>0</v>
      </c>
      <c r="H902" s="4"/>
      <c r="I902" s="4">
        <f ca="1">+SUMIF('JOURNAL STOCKS'!$A$8:$J$200,A902,'JOURNAL STOCKS'!$J$8:$J$200)</f>
        <v>0</v>
      </c>
      <c r="J902" s="5"/>
      <c r="K902" s="5"/>
      <c r="L902" s="5"/>
      <c r="M902" s="5"/>
      <c r="N902" s="6"/>
      <c r="O902" s="15"/>
      <c r="P902" s="5"/>
      <c r="Q902" s="15"/>
    </row>
    <row r="903" spans="1:17" x14ac:dyDescent="0.25">
      <c r="A903" s="27" t="s">
        <v>1971</v>
      </c>
      <c r="B903" s="26" t="s">
        <v>902</v>
      </c>
      <c r="C903" s="17">
        <f t="shared" ca="1" si="38"/>
        <v>80</v>
      </c>
      <c r="D903" s="34">
        <v>5</v>
      </c>
      <c r="E903" s="35">
        <v>400</v>
      </c>
      <c r="F903" s="4"/>
      <c r="G903" s="4">
        <f ca="1">+SUMIF('JOURNAL STOCKS'!A$200:$J904,A903,'JOURNAL STOCKS'!I904:I1096)</f>
        <v>0</v>
      </c>
      <c r="H903" s="4"/>
      <c r="I903" s="4">
        <f ca="1">+SUMIF('JOURNAL STOCKS'!$A$8:$J$200,A903,'JOURNAL STOCKS'!$J$8:$J$200)</f>
        <v>0</v>
      </c>
      <c r="J903" s="5"/>
      <c r="K903" s="5"/>
      <c r="L903" s="5"/>
      <c r="M903" s="5"/>
      <c r="N903" s="6"/>
      <c r="O903" s="15"/>
      <c r="P903" s="5"/>
      <c r="Q903" s="15"/>
    </row>
    <row r="904" spans="1:17" x14ac:dyDescent="0.25">
      <c r="A904" s="27" t="s">
        <v>1972</v>
      </c>
      <c r="B904" s="26" t="s">
        <v>902</v>
      </c>
      <c r="C904" s="17">
        <f t="shared" ca="1" si="38"/>
        <v>18.329999999999998</v>
      </c>
      <c r="D904" s="34">
        <v>23</v>
      </c>
      <c r="E904" s="35">
        <v>421.59</v>
      </c>
      <c r="F904" s="4"/>
      <c r="G904" s="4">
        <f ca="1">+SUMIF('JOURNAL STOCKS'!A$200:$J905,A904,'JOURNAL STOCKS'!I905:I1097)</f>
        <v>0</v>
      </c>
      <c r="H904" s="4"/>
      <c r="I904" s="4">
        <f ca="1">+SUMIF('JOURNAL STOCKS'!$A$8:$J$200,A904,'JOURNAL STOCKS'!$J$8:$J$200)</f>
        <v>0</v>
      </c>
      <c r="J904" s="5"/>
      <c r="K904" s="5"/>
      <c r="L904" s="5"/>
      <c r="M904" s="5"/>
      <c r="N904" s="6"/>
      <c r="O904" s="15"/>
      <c r="P904" s="5"/>
      <c r="Q904" s="15"/>
    </row>
    <row r="905" spans="1:17" x14ac:dyDescent="0.25">
      <c r="A905" s="27" t="s">
        <v>1973</v>
      </c>
      <c r="B905" s="26" t="s">
        <v>902</v>
      </c>
      <c r="C905" s="17">
        <f t="shared" ca="1" si="38"/>
        <v>29.16</v>
      </c>
      <c r="D905" s="34">
        <v>28</v>
      </c>
      <c r="E905" s="35">
        <v>816.48</v>
      </c>
      <c r="F905" s="4"/>
      <c r="G905" s="4">
        <f ca="1">+SUMIF('JOURNAL STOCKS'!A$200:$J906,A905,'JOURNAL STOCKS'!I906:I1098)</f>
        <v>0</v>
      </c>
      <c r="H905" s="4"/>
      <c r="I905" s="4">
        <f ca="1">+SUMIF('JOURNAL STOCKS'!$A$8:$J$200,A905,'JOURNAL STOCKS'!$J$8:$J$200)</f>
        <v>0</v>
      </c>
      <c r="J905" s="5"/>
      <c r="K905" s="5"/>
      <c r="L905" s="5"/>
      <c r="M905" s="5"/>
      <c r="N905" s="6"/>
      <c r="O905" s="15"/>
      <c r="P905" s="5"/>
      <c r="Q905" s="15"/>
    </row>
    <row r="906" spans="1:17" x14ac:dyDescent="0.25">
      <c r="A906" s="27" t="s">
        <v>1974</v>
      </c>
      <c r="B906" s="26" t="s">
        <v>902</v>
      </c>
      <c r="C906" s="17">
        <f t="shared" ref="C906:C969" ca="1" si="39">IF((D906+F906)&lt;=0,0,(E906+G906)/(D906+F906))</f>
        <v>18</v>
      </c>
      <c r="D906" s="34">
        <v>10</v>
      </c>
      <c r="E906" s="35">
        <v>180</v>
      </c>
      <c r="F906" s="4"/>
      <c r="G906" s="4">
        <f ca="1">+SUMIF('JOURNAL STOCKS'!A$200:$J907,A906,'JOURNAL STOCKS'!I907:I1099)</f>
        <v>0</v>
      </c>
      <c r="H906" s="4"/>
      <c r="I906" s="4">
        <f ca="1">+SUMIF('JOURNAL STOCKS'!$A$8:$J$200,A906,'JOURNAL STOCKS'!$J$8:$J$200)</f>
        <v>0</v>
      </c>
      <c r="J906" s="5"/>
      <c r="K906" s="5"/>
      <c r="L906" s="5"/>
      <c r="M906" s="5"/>
      <c r="N906" s="6"/>
      <c r="O906" s="15"/>
      <c r="P906" s="5"/>
      <c r="Q906" s="15"/>
    </row>
    <row r="907" spans="1:17" x14ac:dyDescent="0.25">
      <c r="A907" s="27" t="s">
        <v>1975</v>
      </c>
      <c r="B907" s="26" t="s">
        <v>902</v>
      </c>
      <c r="C907" s="17">
        <f t="shared" si="39"/>
        <v>0</v>
      </c>
      <c r="D907" s="34">
        <v>0</v>
      </c>
      <c r="E907" s="35">
        <v>0</v>
      </c>
      <c r="F907" s="4"/>
      <c r="G907" s="4">
        <f ca="1">+SUMIF('JOURNAL STOCKS'!A$200:$J908,A907,'JOURNAL STOCKS'!I908:I1100)</f>
        <v>0</v>
      </c>
      <c r="H907" s="4"/>
      <c r="I907" s="4">
        <f ca="1">+SUMIF('JOURNAL STOCKS'!$A$8:$J$200,A907,'JOURNAL STOCKS'!$J$8:$J$200)</f>
        <v>0</v>
      </c>
      <c r="J907" s="5"/>
      <c r="K907" s="5"/>
      <c r="L907" s="5"/>
      <c r="M907" s="5"/>
      <c r="N907" s="6"/>
      <c r="O907" s="15"/>
      <c r="P907" s="5"/>
      <c r="Q907" s="15"/>
    </row>
    <row r="908" spans="1:17" x14ac:dyDescent="0.25">
      <c r="A908" s="27" t="s">
        <v>1976</v>
      </c>
      <c r="B908" s="26" t="s">
        <v>902</v>
      </c>
      <c r="C908" s="17">
        <f t="shared" ca="1" si="39"/>
        <v>28</v>
      </c>
      <c r="D908" s="34">
        <v>3</v>
      </c>
      <c r="E908" s="35">
        <v>84</v>
      </c>
      <c r="F908" s="4"/>
      <c r="G908" s="4">
        <f ca="1">+SUMIF('JOURNAL STOCKS'!A$200:$J909,A908,'JOURNAL STOCKS'!I909:I1101)</f>
        <v>0</v>
      </c>
      <c r="H908" s="4"/>
      <c r="I908" s="4">
        <f ca="1">+SUMIF('JOURNAL STOCKS'!$A$8:$J$200,A908,'JOURNAL STOCKS'!$J$8:$J$200)</f>
        <v>0</v>
      </c>
      <c r="J908" s="5"/>
      <c r="K908" s="5"/>
      <c r="L908" s="5"/>
      <c r="M908" s="5"/>
      <c r="N908" s="6"/>
      <c r="O908" s="15"/>
      <c r="P908" s="5"/>
      <c r="Q908" s="15"/>
    </row>
    <row r="909" spans="1:17" x14ac:dyDescent="0.25">
      <c r="A909" s="27" t="s">
        <v>1977</v>
      </c>
      <c r="B909" s="26" t="s">
        <v>902</v>
      </c>
      <c r="C909" s="17">
        <f t="shared" si="39"/>
        <v>0</v>
      </c>
      <c r="D909" s="34">
        <v>0</v>
      </c>
      <c r="E909" s="35">
        <v>0</v>
      </c>
      <c r="F909" s="4"/>
      <c r="G909" s="4">
        <f ca="1">+SUMIF('JOURNAL STOCKS'!A$200:$J910,A909,'JOURNAL STOCKS'!I910:I1102)</f>
        <v>0</v>
      </c>
      <c r="H909" s="4"/>
      <c r="I909" s="4">
        <f ca="1">+SUMIF('JOURNAL STOCKS'!$A$8:$J$200,A909,'JOURNAL STOCKS'!$J$8:$J$200)</f>
        <v>0</v>
      </c>
      <c r="J909" s="5"/>
      <c r="K909" s="5"/>
      <c r="L909" s="5"/>
      <c r="M909" s="5"/>
      <c r="N909" s="6"/>
      <c r="O909" s="15"/>
      <c r="P909" s="5"/>
      <c r="Q909" s="15"/>
    </row>
    <row r="910" spans="1:17" x14ac:dyDescent="0.25">
      <c r="A910" s="27" t="s">
        <v>1978</v>
      </c>
      <c r="B910" s="26" t="s">
        <v>902</v>
      </c>
      <c r="C910" s="17">
        <f t="shared" ca="1" si="39"/>
        <v>5.76</v>
      </c>
      <c r="D910" s="34">
        <v>1</v>
      </c>
      <c r="E910" s="35">
        <v>5.76</v>
      </c>
      <c r="F910" s="4"/>
      <c r="G910" s="4">
        <f ca="1">+SUMIF('JOURNAL STOCKS'!A$200:$J911,A910,'JOURNAL STOCKS'!I911:I1103)</f>
        <v>0</v>
      </c>
      <c r="H910" s="4"/>
      <c r="I910" s="4">
        <f ca="1">+SUMIF('JOURNAL STOCKS'!$A$8:$J$200,A910,'JOURNAL STOCKS'!$J$8:$J$200)</f>
        <v>0</v>
      </c>
      <c r="J910" s="5"/>
      <c r="K910" s="5"/>
      <c r="L910" s="5"/>
      <c r="M910" s="5"/>
      <c r="N910" s="6"/>
      <c r="O910" s="15"/>
      <c r="P910" s="5"/>
      <c r="Q910" s="15"/>
    </row>
    <row r="911" spans="1:17" x14ac:dyDescent="0.25">
      <c r="A911" s="27" t="s">
        <v>1979</v>
      </c>
      <c r="B911" s="26" t="s">
        <v>902</v>
      </c>
      <c r="C911" s="17">
        <f t="shared" ca="1" si="39"/>
        <v>9.42</v>
      </c>
      <c r="D911" s="34">
        <v>1</v>
      </c>
      <c r="E911" s="35">
        <v>9.42</v>
      </c>
      <c r="F911" s="4"/>
      <c r="G911" s="4">
        <f ca="1">+SUMIF('JOURNAL STOCKS'!A$200:$J912,A911,'JOURNAL STOCKS'!I912:I1104)</f>
        <v>0</v>
      </c>
      <c r="H911" s="4"/>
      <c r="I911" s="4">
        <f ca="1">+SUMIF('JOURNAL STOCKS'!$A$8:$J$200,A911,'JOURNAL STOCKS'!$J$8:$J$200)</f>
        <v>0</v>
      </c>
      <c r="J911" s="5"/>
      <c r="K911" s="5"/>
      <c r="L911" s="5"/>
      <c r="M911" s="5"/>
      <c r="N911" s="6"/>
      <c r="O911" s="15"/>
      <c r="P911" s="5"/>
      <c r="Q911" s="15"/>
    </row>
    <row r="912" spans="1:17" x14ac:dyDescent="0.25">
      <c r="A912" s="27" t="s">
        <v>1980</v>
      </c>
      <c r="B912" s="26" t="s">
        <v>902</v>
      </c>
      <c r="C912" s="17">
        <f t="shared" si="39"/>
        <v>0</v>
      </c>
      <c r="D912" s="34">
        <v>0</v>
      </c>
      <c r="E912" s="35">
        <v>0</v>
      </c>
      <c r="F912" s="4"/>
      <c r="G912" s="4">
        <f ca="1">+SUMIF('JOURNAL STOCKS'!A$200:$J913,A912,'JOURNAL STOCKS'!I913:I1105)</f>
        <v>0</v>
      </c>
      <c r="H912" s="4"/>
      <c r="I912" s="4">
        <f ca="1">+SUMIF('JOURNAL STOCKS'!$A$8:$J$200,A912,'JOURNAL STOCKS'!$J$8:$J$200)</f>
        <v>0</v>
      </c>
      <c r="J912" s="5"/>
      <c r="K912" s="5"/>
      <c r="L912" s="5"/>
      <c r="M912" s="5"/>
      <c r="N912" s="6"/>
      <c r="O912" s="15"/>
      <c r="P912" s="5"/>
      <c r="Q912" s="15"/>
    </row>
    <row r="913" spans="1:17" x14ac:dyDescent="0.25">
      <c r="A913" s="27" t="s">
        <v>1981</v>
      </c>
      <c r="B913" s="26" t="s">
        <v>902</v>
      </c>
      <c r="C913" s="17">
        <f t="shared" si="39"/>
        <v>0</v>
      </c>
      <c r="D913" s="34">
        <v>0</v>
      </c>
      <c r="E913" s="35">
        <v>0</v>
      </c>
      <c r="F913" s="4"/>
      <c r="G913" s="4">
        <f ca="1">+SUMIF('JOURNAL STOCKS'!A$200:$J914,A913,'JOURNAL STOCKS'!I914:I1106)</f>
        <v>0</v>
      </c>
      <c r="H913" s="4"/>
      <c r="I913" s="4">
        <f ca="1">+SUMIF('JOURNAL STOCKS'!$A$8:$J$200,A913,'JOURNAL STOCKS'!$J$8:$J$200)</f>
        <v>0</v>
      </c>
      <c r="J913" s="5"/>
      <c r="K913" s="5"/>
      <c r="L913" s="5"/>
      <c r="M913" s="5"/>
      <c r="N913" s="6"/>
      <c r="O913" s="15"/>
      <c r="P913" s="5"/>
      <c r="Q913" s="15"/>
    </row>
    <row r="914" spans="1:17" x14ac:dyDescent="0.25">
      <c r="A914" s="27" t="s">
        <v>1982</v>
      </c>
      <c r="B914" s="26" t="s">
        <v>902</v>
      </c>
      <c r="C914" s="17">
        <f t="shared" si="39"/>
        <v>0</v>
      </c>
      <c r="D914" s="34">
        <v>0</v>
      </c>
      <c r="E914" s="35">
        <v>0</v>
      </c>
      <c r="F914" s="4"/>
      <c r="G914" s="4">
        <f ca="1">+SUMIF('JOURNAL STOCKS'!A$200:$J915,A914,'JOURNAL STOCKS'!I915:I1107)</f>
        <v>0</v>
      </c>
      <c r="H914" s="4"/>
      <c r="I914" s="4">
        <f ca="1">+SUMIF('JOURNAL STOCKS'!$A$8:$J$200,A914,'JOURNAL STOCKS'!$J$8:$J$200)</f>
        <v>0</v>
      </c>
      <c r="J914" s="5"/>
      <c r="K914" s="5"/>
      <c r="L914" s="5"/>
      <c r="M914" s="5"/>
      <c r="N914" s="6"/>
      <c r="O914" s="15"/>
      <c r="P914" s="5"/>
      <c r="Q914" s="15"/>
    </row>
    <row r="915" spans="1:17" x14ac:dyDescent="0.25">
      <c r="A915" s="27" t="s">
        <v>1983</v>
      </c>
      <c r="B915" s="26" t="s">
        <v>902</v>
      </c>
      <c r="C915" s="17">
        <f t="shared" ca="1" si="39"/>
        <v>416.67</v>
      </c>
      <c r="D915" s="34">
        <v>1</v>
      </c>
      <c r="E915" s="35">
        <v>416.67</v>
      </c>
      <c r="F915" s="4"/>
      <c r="G915" s="4">
        <f ca="1">+SUMIF('JOURNAL STOCKS'!A$200:$J916,A915,'JOURNAL STOCKS'!I916:I1108)</f>
        <v>0</v>
      </c>
      <c r="H915" s="4"/>
      <c r="I915" s="4">
        <f ca="1">+SUMIF('JOURNAL STOCKS'!$A$8:$J$200,A915,'JOURNAL STOCKS'!$J$8:$J$200)</f>
        <v>0</v>
      </c>
      <c r="J915" s="5"/>
      <c r="K915" s="5"/>
      <c r="L915" s="5"/>
      <c r="M915" s="5"/>
      <c r="N915" s="6"/>
      <c r="O915" s="15"/>
      <c r="P915" s="5"/>
      <c r="Q915" s="15"/>
    </row>
    <row r="916" spans="1:17" x14ac:dyDescent="0.25">
      <c r="A916" s="27" t="s">
        <v>1984</v>
      </c>
      <c r="B916" s="26" t="s">
        <v>902</v>
      </c>
      <c r="C916" s="17">
        <f t="shared" si="39"/>
        <v>0</v>
      </c>
      <c r="D916" s="34">
        <v>0</v>
      </c>
      <c r="E916" s="35">
        <v>0</v>
      </c>
      <c r="F916" s="4"/>
      <c r="G916" s="4">
        <f ca="1">+SUMIF('JOURNAL STOCKS'!A$200:$J917,A916,'JOURNAL STOCKS'!I917:I1109)</f>
        <v>0</v>
      </c>
      <c r="H916" s="4"/>
      <c r="I916" s="4">
        <f ca="1">+SUMIF('JOURNAL STOCKS'!$A$8:$J$200,A916,'JOURNAL STOCKS'!$J$8:$J$200)</f>
        <v>0</v>
      </c>
      <c r="J916" s="5"/>
      <c r="K916" s="5"/>
      <c r="L916" s="5"/>
      <c r="M916" s="5"/>
      <c r="N916" s="6"/>
      <c r="O916" s="15"/>
      <c r="P916" s="5"/>
      <c r="Q916" s="15"/>
    </row>
    <row r="917" spans="1:17" x14ac:dyDescent="0.25">
      <c r="A917" s="27" t="s">
        <v>1985</v>
      </c>
      <c r="B917" s="26" t="s">
        <v>902</v>
      </c>
      <c r="C917" s="17">
        <f t="shared" ca="1" si="39"/>
        <v>175</v>
      </c>
      <c r="D917" s="34">
        <v>8</v>
      </c>
      <c r="E917" s="35">
        <v>1400</v>
      </c>
      <c r="F917" s="4"/>
      <c r="G917" s="4">
        <f ca="1">+SUMIF('JOURNAL STOCKS'!A$200:$J918,A917,'JOURNAL STOCKS'!I918:I1110)</f>
        <v>0</v>
      </c>
      <c r="H917" s="4"/>
      <c r="I917" s="4">
        <f ca="1">+SUMIF('JOURNAL STOCKS'!$A$8:$J$200,A917,'JOURNAL STOCKS'!$J$8:$J$200)</f>
        <v>0</v>
      </c>
      <c r="J917" s="5"/>
      <c r="K917" s="5"/>
      <c r="L917" s="5"/>
      <c r="M917" s="5"/>
      <c r="N917" s="6"/>
      <c r="O917" s="15"/>
      <c r="P917" s="5"/>
      <c r="Q917" s="15"/>
    </row>
    <row r="918" spans="1:17" x14ac:dyDescent="0.25">
      <c r="A918" s="27" t="s">
        <v>1986</v>
      </c>
      <c r="B918" s="26" t="s">
        <v>902</v>
      </c>
      <c r="C918" s="17">
        <f t="shared" ca="1" si="39"/>
        <v>80</v>
      </c>
      <c r="D918" s="34">
        <v>1</v>
      </c>
      <c r="E918" s="35">
        <v>80</v>
      </c>
      <c r="F918" s="4"/>
      <c r="G918" s="4">
        <f ca="1">+SUMIF('JOURNAL STOCKS'!A$200:$J919,A918,'JOURNAL STOCKS'!I919:I1111)</f>
        <v>0</v>
      </c>
      <c r="H918" s="4"/>
      <c r="I918" s="4">
        <f ca="1">+SUMIF('JOURNAL STOCKS'!$A$8:$J$200,A918,'JOURNAL STOCKS'!$J$8:$J$200)</f>
        <v>0</v>
      </c>
      <c r="J918" s="5"/>
      <c r="K918" s="5"/>
      <c r="L918" s="5"/>
      <c r="M918" s="5"/>
      <c r="N918" s="6"/>
      <c r="O918" s="15"/>
      <c r="P918" s="5"/>
      <c r="Q918" s="15"/>
    </row>
    <row r="919" spans="1:17" x14ac:dyDescent="0.25">
      <c r="A919" s="27" t="s">
        <v>1987</v>
      </c>
      <c r="B919" s="26" t="s">
        <v>902</v>
      </c>
      <c r="C919" s="17">
        <f t="shared" ca="1" si="39"/>
        <v>3750</v>
      </c>
      <c r="D919" s="34">
        <v>2</v>
      </c>
      <c r="E919" s="35">
        <v>7500</v>
      </c>
      <c r="F919" s="4"/>
      <c r="G919" s="4">
        <f ca="1">+SUMIF('JOURNAL STOCKS'!A$200:$J920,A919,'JOURNAL STOCKS'!I920:I1112)</f>
        <v>0</v>
      </c>
      <c r="H919" s="4"/>
      <c r="I919" s="4">
        <f ca="1">+SUMIF('JOURNAL STOCKS'!$A$8:$J$200,A919,'JOURNAL STOCKS'!$J$8:$J$200)</f>
        <v>0</v>
      </c>
      <c r="J919" s="5"/>
      <c r="K919" s="5"/>
      <c r="L919" s="5"/>
      <c r="M919" s="5"/>
      <c r="N919" s="6"/>
      <c r="O919" s="15"/>
      <c r="P919" s="5"/>
      <c r="Q919" s="15"/>
    </row>
    <row r="920" spans="1:17" x14ac:dyDescent="0.25">
      <c r="A920" s="27" t="s">
        <v>1988</v>
      </c>
      <c r="B920" s="26" t="s">
        <v>902</v>
      </c>
      <c r="C920" s="17">
        <f t="shared" si="39"/>
        <v>0</v>
      </c>
      <c r="D920" s="34">
        <v>0</v>
      </c>
      <c r="E920" s="35">
        <v>0</v>
      </c>
      <c r="F920" s="4"/>
      <c r="G920" s="4">
        <f ca="1">+SUMIF('JOURNAL STOCKS'!A$200:$J921,A920,'JOURNAL STOCKS'!I921:I1113)</f>
        <v>0</v>
      </c>
      <c r="H920" s="4"/>
      <c r="I920" s="4">
        <f ca="1">+SUMIF('JOURNAL STOCKS'!$A$8:$J$200,A920,'JOURNAL STOCKS'!$J$8:$J$200)</f>
        <v>0</v>
      </c>
      <c r="J920" s="5"/>
      <c r="K920" s="5"/>
      <c r="L920" s="5"/>
      <c r="M920" s="5"/>
      <c r="N920" s="6"/>
      <c r="O920" s="15"/>
      <c r="P920" s="5"/>
      <c r="Q920" s="15"/>
    </row>
    <row r="921" spans="1:17" x14ac:dyDescent="0.25">
      <c r="A921" s="27" t="s">
        <v>1989</v>
      </c>
      <c r="B921" s="26" t="s">
        <v>902</v>
      </c>
      <c r="C921" s="17">
        <f t="shared" ca="1" si="39"/>
        <v>47</v>
      </c>
      <c r="D921" s="34">
        <v>4</v>
      </c>
      <c r="E921" s="35">
        <v>188</v>
      </c>
      <c r="F921" s="4"/>
      <c r="G921" s="4">
        <f ca="1">+SUMIF('JOURNAL STOCKS'!A$200:$J922,A921,'JOURNAL STOCKS'!I922:I1114)</f>
        <v>0</v>
      </c>
      <c r="H921" s="4"/>
      <c r="I921" s="4">
        <f ca="1">+SUMIF('JOURNAL STOCKS'!$A$8:$J$200,A921,'JOURNAL STOCKS'!$J$8:$J$200)</f>
        <v>0</v>
      </c>
      <c r="J921" s="5"/>
      <c r="K921" s="5"/>
      <c r="L921" s="5"/>
      <c r="M921" s="5"/>
      <c r="N921" s="6"/>
      <c r="O921" s="15"/>
      <c r="P921" s="5"/>
      <c r="Q921" s="15"/>
    </row>
    <row r="922" spans="1:17" x14ac:dyDescent="0.25">
      <c r="A922" s="27" t="s">
        <v>1990</v>
      </c>
      <c r="B922" s="26" t="s">
        <v>902</v>
      </c>
      <c r="C922" s="17">
        <f t="shared" si="39"/>
        <v>0</v>
      </c>
      <c r="D922" s="34">
        <v>0</v>
      </c>
      <c r="E922" s="35">
        <v>0</v>
      </c>
      <c r="F922" s="4"/>
      <c r="G922" s="4">
        <f ca="1">+SUMIF('JOURNAL STOCKS'!A$200:$J923,A922,'JOURNAL STOCKS'!I923:I1115)</f>
        <v>0</v>
      </c>
      <c r="H922" s="4"/>
      <c r="I922" s="4">
        <f ca="1">+SUMIF('JOURNAL STOCKS'!$A$8:$J$200,A922,'JOURNAL STOCKS'!$J$8:$J$200)</f>
        <v>0</v>
      </c>
      <c r="J922" s="5"/>
      <c r="K922" s="5"/>
      <c r="L922" s="5"/>
      <c r="M922" s="5"/>
      <c r="N922" s="6"/>
      <c r="O922" s="15"/>
      <c r="P922" s="5"/>
      <c r="Q922" s="15"/>
    </row>
    <row r="923" spans="1:17" x14ac:dyDescent="0.25">
      <c r="A923" s="27" t="s">
        <v>1991</v>
      </c>
      <c r="B923" s="26" t="s">
        <v>902</v>
      </c>
      <c r="C923" s="17">
        <f t="shared" si="39"/>
        <v>0</v>
      </c>
      <c r="D923" s="34">
        <v>0</v>
      </c>
      <c r="E923" s="35">
        <v>0</v>
      </c>
      <c r="F923" s="4"/>
      <c r="G923" s="4">
        <f ca="1">+SUMIF('JOURNAL STOCKS'!A$200:$J924,A923,'JOURNAL STOCKS'!I924:I1116)</f>
        <v>0</v>
      </c>
      <c r="H923" s="4"/>
      <c r="I923" s="4">
        <f ca="1">+SUMIF('JOURNAL STOCKS'!$A$8:$J$200,A923,'JOURNAL STOCKS'!$J$8:$J$200)</f>
        <v>0</v>
      </c>
      <c r="J923" s="5"/>
      <c r="K923" s="5"/>
      <c r="L923" s="5"/>
      <c r="M923" s="5"/>
      <c r="N923" s="6"/>
      <c r="O923" s="15"/>
      <c r="P923" s="5"/>
      <c r="Q923" s="15"/>
    </row>
    <row r="924" spans="1:17" x14ac:dyDescent="0.25">
      <c r="A924" s="27" t="s">
        <v>1992</v>
      </c>
      <c r="B924" s="26" t="s">
        <v>902</v>
      </c>
      <c r="C924" s="17">
        <f t="shared" ca="1" si="39"/>
        <v>20.83</v>
      </c>
      <c r="D924" s="34">
        <v>36</v>
      </c>
      <c r="E924" s="35">
        <v>749.87999999999988</v>
      </c>
      <c r="F924" s="4"/>
      <c r="G924" s="4">
        <f ca="1">+SUMIF('JOURNAL STOCKS'!A$200:$J925,A924,'JOURNAL STOCKS'!I925:I1117)</f>
        <v>0</v>
      </c>
      <c r="H924" s="4"/>
      <c r="I924" s="4">
        <f ca="1">+SUMIF('JOURNAL STOCKS'!$A$8:$J$200,A924,'JOURNAL STOCKS'!$J$8:$J$200)</f>
        <v>0</v>
      </c>
      <c r="J924" s="5"/>
      <c r="K924" s="5"/>
      <c r="L924" s="5"/>
      <c r="M924" s="5"/>
      <c r="N924" s="6"/>
      <c r="O924" s="15"/>
      <c r="P924" s="5"/>
      <c r="Q924" s="15"/>
    </row>
    <row r="925" spans="1:17" x14ac:dyDescent="0.25">
      <c r="A925" s="27" t="s">
        <v>1993</v>
      </c>
      <c r="B925" s="26" t="s">
        <v>902</v>
      </c>
      <c r="C925" s="17">
        <f t="shared" ca="1" si="39"/>
        <v>680</v>
      </c>
      <c r="D925" s="34">
        <v>1</v>
      </c>
      <c r="E925" s="35">
        <v>680</v>
      </c>
      <c r="F925" s="4"/>
      <c r="G925" s="4">
        <f ca="1">+SUMIF('JOURNAL STOCKS'!A$200:$J926,A925,'JOURNAL STOCKS'!I926:I1118)</f>
        <v>0</v>
      </c>
      <c r="H925" s="4"/>
      <c r="I925" s="4">
        <f ca="1">+SUMIF('JOURNAL STOCKS'!$A$8:$J$200,A925,'JOURNAL STOCKS'!$J$8:$J$200)</f>
        <v>0</v>
      </c>
      <c r="J925" s="5"/>
      <c r="K925" s="5"/>
      <c r="L925" s="5"/>
      <c r="M925" s="5"/>
      <c r="N925" s="6"/>
      <c r="O925" s="15"/>
      <c r="P925" s="5"/>
      <c r="Q925" s="15"/>
    </row>
    <row r="926" spans="1:17" x14ac:dyDescent="0.25">
      <c r="A926" s="27" t="s">
        <v>1994</v>
      </c>
      <c r="B926" s="26" t="s">
        <v>902</v>
      </c>
      <c r="C926" s="17">
        <f t="shared" si="39"/>
        <v>0</v>
      </c>
      <c r="D926" s="34">
        <v>0</v>
      </c>
      <c r="E926" s="35">
        <v>0</v>
      </c>
      <c r="F926" s="4"/>
      <c r="G926" s="4">
        <f ca="1">+SUMIF('JOURNAL STOCKS'!A$200:$J927,A926,'JOURNAL STOCKS'!I927:I1119)</f>
        <v>0</v>
      </c>
      <c r="H926" s="4"/>
      <c r="I926" s="4">
        <f ca="1">+SUMIF('JOURNAL STOCKS'!$A$8:$J$200,A926,'JOURNAL STOCKS'!$J$8:$J$200)</f>
        <v>0</v>
      </c>
      <c r="J926" s="5"/>
      <c r="K926" s="5"/>
      <c r="L926" s="5"/>
      <c r="M926" s="5"/>
      <c r="N926" s="6"/>
      <c r="O926" s="15"/>
      <c r="P926" s="5"/>
      <c r="Q926" s="15"/>
    </row>
    <row r="927" spans="1:17" x14ac:dyDescent="0.25">
      <c r="A927" s="27" t="s">
        <v>1995</v>
      </c>
      <c r="B927" s="26" t="s">
        <v>902</v>
      </c>
      <c r="C927" s="17">
        <f t="shared" ca="1" si="39"/>
        <v>1700</v>
      </c>
      <c r="D927" s="34">
        <v>2</v>
      </c>
      <c r="E927" s="35">
        <v>3400</v>
      </c>
      <c r="F927" s="4"/>
      <c r="G927" s="4">
        <f ca="1">+SUMIF('JOURNAL STOCKS'!A$200:$J928,A927,'JOURNAL STOCKS'!I928:I1120)</f>
        <v>0</v>
      </c>
      <c r="H927" s="4"/>
      <c r="I927" s="4">
        <f ca="1">+SUMIF('JOURNAL STOCKS'!$A$8:$J$200,A927,'JOURNAL STOCKS'!$J$8:$J$200)</f>
        <v>0</v>
      </c>
      <c r="J927" s="5"/>
      <c r="K927" s="5"/>
      <c r="L927" s="5"/>
      <c r="M927" s="5"/>
      <c r="N927" s="6"/>
      <c r="O927" s="15"/>
      <c r="P927" s="5"/>
      <c r="Q927" s="15"/>
    </row>
    <row r="928" spans="1:17" x14ac:dyDescent="0.25">
      <c r="A928" s="27" t="s">
        <v>1996</v>
      </c>
      <c r="B928" s="26" t="s">
        <v>902</v>
      </c>
      <c r="C928" s="17">
        <f t="shared" ca="1" si="39"/>
        <v>750</v>
      </c>
      <c r="D928" s="34">
        <v>1</v>
      </c>
      <c r="E928" s="35">
        <v>750</v>
      </c>
      <c r="F928" s="4"/>
      <c r="G928" s="4">
        <f ca="1">+SUMIF('JOURNAL STOCKS'!A$200:$J929,A928,'JOURNAL STOCKS'!I929:I1121)</f>
        <v>0</v>
      </c>
      <c r="H928" s="4"/>
      <c r="I928" s="4">
        <f ca="1">+SUMIF('JOURNAL STOCKS'!$A$8:$J$200,A928,'JOURNAL STOCKS'!$J$8:$J$200)</f>
        <v>0</v>
      </c>
      <c r="J928" s="5"/>
      <c r="K928" s="5"/>
      <c r="L928" s="5"/>
      <c r="M928" s="5"/>
      <c r="N928" s="6"/>
      <c r="O928" s="15"/>
      <c r="P928" s="5"/>
      <c r="Q928" s="15"/>
    </row>
    <row r="929" spans="1:17" x14ac:dyDescent="0.25">
      <c r="A929" s="27" t="s">
        <v>1997</v>
      </c>
      <c r="B929" s="26" t="s">
        <v>902</v>
      </c>
      <c r="C929" s="17">
        <f t="shared" si="39"/>
        <v>0</v>
      </c>
      <c r="D929" s="34">
        <v>0</v>
      </c>
      <c r="E929" s="35">
        <v>0</v>
      </c>
      <c r="F929" s="4"/>
      <c r="G929" s="4">
        <f ca="1">+SUMIF('JOURNAL STOCKS'!A$200:$J930,A929,'JOURNAL STOCKS'!I930:I1122)</f>
        <v>0</v>
      </c>
      <c r="H929" s="4"/>
      <c r="I929" s="4">
        <f ca="1">+SUMIF('JOURNAL STOCKS'!$A$8:$J$200,A929,'JOURNAL STOCKS'!$J$8:$J$200)</f>
        <v>0</v>
      </c>
      <c r="J929" s="5"/>
      <c r="K929" s="5"/>
      <c r="L929" s="5"/>
      <c r="M929" s="5"/>
      <c r="N929" s="6"/>
      <c r="O929" s="15"/>
      <c r="P929" s="5"/>
      <c r="Q929" s="15"/>
    </row>
    <row r="930" spans="1:17" x14ac:dyDescent="0.25">
      <c r="A930" s="27" t="s">
        <v>1998</v>
      </c>
      <c r="B930" s="26" t="s">
        <v>902</v>
      </c>
      <c r="C930" s="17">
        <f t="shared" si="39"/>
        <v>0</v>
      </c>
      <c r="D930" s="34">
        <v>0</v>
      </c>
      <c r="E930" s="35">
        <v>0</v>
      </c>
      <c r="F930" s="4"/>
      <c r="G930" s="4">
        <f ca="1">+SUMIF('JOURNAL STOCKS'!A$200:$J931,A930,'JOURNAL STOCKS'!I931:I1123)</f>
        <v>0</v>
      </c>
      <c r="H930" s="4"/>
      <c r="I930" s="4">
        <f ca="1">+SUMIF('JOURNAL STOCKS'!$A$8:$J$200,A930,'JOURNAL STOCKS'!$J$8:$J$200)</f>
        <v>0</v>
      </c>
      <c r="J930" s="5"/>
      <c r="K930" s="5"/>
      <c r="L930" s="5"/>
      <c r="M930" s="5"/>
      <c r="N930" s="6"/>
      <c r="O930" s="15"/>
      <c r="P930" s="5"/>
      <c r="Q930" s="15"/>
    </row>
    <row r="931" spans="1:17" x14ac:dyDescent="0.25">
      <c r="A931" s="27" t="s">
        <v>1999</v>
      </c>
      <c r="B931" s="26" t="s">
        <v>902</v>
      </c>
      <c r="C931" s="17">
        <f t="shared" ca="1" si="39"/>
        <v>6.9</v>
      </c>
      <c r="D931" s="34">
        <v>100</v>
      </c>
      <c r="E931" s="35">
        <v>690</v>
      </c>
      <c r="F931" s="4"/>
      <c r="G931" s="4">
        <f ca="1">+SUMIF('JOURNAL STOCKS'!A$200:$J932,A931,'JOURNAL STOCKS'!I932:I1124)</f>
        <v>0</v>
      </c>
      <c r="H931" s="4"/>
      <c r="I931" s="4">
        <f ca="1">+SUMIF('JOURNAL STOCKS'!$A$8:$J$200,A931,'JOURNAL STOCKS'!$J$8:$J$200)</f>
        <v>0</v>
      </c>
      <c r="J931" s="5"/>
      <c r="K931" s="5"/>
      <c r="L931" s="5"/>
      <c r="M931" s="5"/>
      <c r="N931" s="6"/>
      <c r="O931" s="15"/>
      <c r="P931" s="5"/>
      <c r="Q931" s="15"/>
    </row>
    <row r="932" spans="1:17" x14ac:dyDescent="0.25">
      <c r="A932" s="27" t="s">
        <v>2000</v>
      </c>
      <c r="B932" s="26" t="s">
        <v>902</v>
      </c>
      <c r="C932" s="17">
        <f t="shared" si="39"/>
        <v>0</v>
      </c>
      <c r="D932" s="34">
        <v>0</v>
      </c>
      <c r="E932" s="35">
        <v>0</v>
      </c>
      <c r="F932" s="4"/>
      <c r="G932" s="4">
        <f ca="1">+SUMIF('JOURNAL STOCKS'!A$200:$J933,A932,'JOURNAL STOCKS'!I933:I1125)</f>
        <v>0</v>
      </c>
      <c r="H932" s="4"/>
      <c r="I932" s="4">
        <f ca="1">+SUMIF('JOURNAL STOCKS'!$A$8:$J$200,A932,'JOURNAL STOCKS'!$J$8:$J$200)</f>
        <v>0</v>
      </c>
      <c r="J932" s="5"/>
      <c r="K932" s="5"/>
      <c r="L932" s="5"/>
      <c r="M932" s="5"/>
      <c r="N932" s="6"/>
      <c r="O932" s="15"/>
      <c r="P932" s="5"/>
      <c r="Q932" s="15"/>
    </row>
    <row r="933" spans="1:17" x14ac:dyDescent="0.25">
      <c r="A933" s="27" t="s">
        <v>2001</v>
      </c>
      <c r="B933" s="26" t="s">
        <v>902</v>
      </c>
      <c r="C933" s="17">
        <f t="shared" ca="1" si="39"/>
        <v>147</v>
      </c>
      <c r="D933" s="34">
        <v>1</v>
      </c>
      <c r="E933" s="35">
        <v>147</v>
      </c>
      <c r="F933" s="4"/>
      <c r="G933" s="4">
        <f ca="1">+SUMIF('JOURNAL STOCKS'!A$200:$J934,A933,'JOURNAL STOCKS'!I934:I1126)</f>
        <v>0</v>
      </c>
      <c r="H933" s="4"/>
      <c r="I933" s="4">
        <f ca="1">+SUMIF('JOURNAL STOCKS'!$A$8:$J$200,A933,'JOURNAL STOCKS'!$J$8:$J$200)</f>
        <v>0</v>
      </c>
      <c r="J933" s="5"/>
      <c r="K933" s="5"/>
      <c r="L933" s="5"/>
      <c r="M933" s="5"/>
      <c r="N933" s="6"/>
      <c r="O933" s="15"/>
      <c r="P933" s="5"/>
      <c r="Q933" s="15"/>
    </row>
    <row r="934" spans="1:17" x14ac:dyDescent="0.25">
      <c r="A934" s="27" t="s">
        <v>2002</v>
      </c>
      <c r="B934" s="26" t="s">
        <v>902</v>
      </c>
      <c r="C934" s="17">
        <f t="shared" si="39"/>
        <v>0</v>
      </c>
      <c r="D934" s="34">
        <v>0</v>
      </c>
      <c r="E934" s="35">
        <v>0</v>
      </c>
      <c r="F934" s="4"/>
      <c r="G934" s="4">
        <f ca="1">+SUMIF('JOURNAL STOCKS'!A$200:$J935,A934,'JOURNAL STOCKS'!I935:I1127)</f>
        <v>0</v>
      </c>
      <c r="H934" s="4"/>
      <c r="I934" s="4">
        <f ca="1">+SUMIF('JOURNAL STOCKS'!$A$8:$J$200,A934,'JOURNAL STOCKS'!$J$8:$J$200)</f>
        <v>0</v>
      </c>
      <c r="J934" s="5"/>
      <c r="K934" s="5"/>
      <c r="L934" s="5"/>
      <c r="M934" s="5"/>
      <c r="N934" s="6"/>
      <c r="O934" s="15"/>
      <c r="P934" s="5"/>
      <c r="Q934" s="15"/>
    </row>
    <row r="935" spans="1:17" x14ac:dyDescent="0.25">
      <c r="A935" s="27" t="s">
        <v>2003</v>
      </c>
      <c r="B935" s="26" t="s">
        <v>902</v>
      </c>
      <c r="C935" s="17">
        <f t="shared" si="39"/>
        <v>0</v>
      </c>
      <c r="D935" s="34">
        <v>0</v>
      </c>
      <c r="E935" s="35">
        <v>0</v>
      </c>
      <c r="F935" s="4"/>
      <c r="G935" s="4">
        <f ca="1">+SUMIF('JOURNAL STOCKS'!A$200:$J936,A935,'JOURNAL STOCKS'!I936:I1128)</f>
        <v>0</v>
      </c>
      <c r="H935" s="4"/>
      <c r="I935" s="4">
        <f ca="1">+SUMIF('JOURNAL STOCKS'!$A$8:$J$200,A935,'JOURNAL STOCKS'!$J$8:$J$200)</f>
        <v>0</v>
      </c>
      <c r="J935" s="5"/>
      <c r="K935" s="5"/>
      <c r="L935" s="5"/>
      <c r="M935" s="5"/>
      <c r="N935" s="6"/>
      <c r="O935" s="15"/>
      <c r="P935" s="5"/>
      <c r="Q935" s="15"/>
    </row>
    <row r="936" spans="1:17" x14ac:dyDescent="0.25">
      <c r="A936" s="27" t="s">
        <v>2004</v>
      </c>
      <c r="B936" s="26" t="s">
        <v>902</v>
      </c>
      <c r="C936" s="17">
        <f t="shared" si="39"/>
        <v>0</v>
      </c>
      <c r="D936" s="34">
        <v>0</v>
      </c>
      <c r="E936" s="35">
        <v>0</v>
      </c>
      <c r="F936" s="4"/>
      <c r="G936" s="4">
        <f ca="1">+SUMIF('JOURNAL STOCKS'!A$200:$J937,A936,'JOURNAL STOCKS'!I937:I1129)</f>
        <v>0</v>
      </c>
      <c r="H936" s="4"/>
      <c r="I936" s="4">
        <f ca="1">+SUMIF('JOURNAL STOCKS'!$A$8:$J$200,A936,'JOURNAL STOCKS'!$J$8:$J$200)</f>
        <v>0</v>
      </c>
      <c r="J936" s="5"/>
      <c r="K936" s="5"/>
      <c r="L936" s="5"/>
      <c r="M936" s="5"/>
      <c r="N936" s="6"/>
      <c r="O936" s="15"/>
      <c r="P936" s="5"/>
      <c r="Q936" s="15"/>
    </row>
    <row r="937" spans="1:17" x14ac:dyDescent="0.25">
      <c r="A937" s="27" t="s">
        <v>2005</v>
      </c>
      <c r="B937" s="26" t="s">
        <v>902</v>
      </c>
      <c r="C937" s="17">
        <f t="shared" si="39"/>
        <v>0</v>
      </c>
      <c r="D937" s="34">
        <v>0</v>
      </c>
      <c r="E937" s="35">
        <v>0</v>
      </c>
      <c r="F937" s="4"/>
      <c r="G937" s="4">
        <f ca="1">+SUMIF('JOURNAL STOCKS'!A$200:$J938,A937,'JOURNAL STOCKS'!I938:I1130)</f>
        <v>0</v>
      </c>
      <c r="H937" s="4"/>
      <c r="I937" s="4">
        <f ca="1">+SUMIF('JOURNAL STOCKS'!$A$8:$J$200,A937,'JOURNAL STOCKS'!$J$8:$J$200)</f>
        <v>0</v>
      </c>
      <c r="J937" s="5"/>
      <c r="K937" s="5"/>
      <c r="L937" s="5"/>
      <c r="M937" s="5"/>
      <c r="N937" s="6"/>
      <c r="O937" s="15"/>
      <c r="P937" s="5"/>
      <c r="Q937" s="15"/>
    </row>
    <row r="938" spans="1:17" x14ac:dyDescent="0.25">
      <c r="A938" s="27" t="s">
        <v>2006</v>
      </c>
      <c r="B938" s="26" t="s">
        <v>902</v>
      </c>
      <c r="C938" s="17">
        <f t="shared" ca="1" si="39"/>
        <v>160</v>
      </c>
      <c r="D938" s="34">
        <v>1</v>
      </c>
      <c r="E938" s="35">
        <v>160</v>
      </c>
      <c r="F938" s="4"/>
      <c r="G938" s="4">
        <f ca="1">+SUMIF('JOURNAL STOCKS'!A$200:$J939,A938,'JOURNAL STOCKS'!I939:I1131)</f>
        <v>0</v>
      </c>
      <c r="H938" s="4"/>
      <c r="I938" s="4">
        <f ca="1">+SUMIF('JOURNAL STOCKS'!$A$8:$J$200,A938,'JOURNAL STOCKS'!$J$8:$J$200)</f>
        <v>0</v>
      </c>
      <c r="J938" s="5"/>
      <c r="K938" s="5"/>
      <c r="L938" s="5"/>
      <c r="M938" s="5"/>
      <c r="N938" s="6"/>
      <c r="O938" s="15"/>
      <c r="P938" s="5"/>
      <c r="Q938" s="15"/>
    </row>
    <row r="939" spans="1:17" x14ac:dyDescent="0.25">
      <c r="A939" s="27" t="s">
        <v>2007</v>
      </c>
      <c r="B939" s="26" t="s">
        <v>902</v>
      </c>
      <c r="C939" s="17">
        <f t="shared" ca="1" si="39"/>
        <v>1</v>
      </c>
      <c r="D939" s="34">
        <v>50</v>
      </c>
      <c r="E939" s="35">
        <v>50</v>
      </c>
      <c r="F939" s="4"/>
      <c r="G939" s="4">
        <f ca="1">+SUMIF('JOURNAL STOCKS'!A$200:$J940,A939,'JOURNAL STOCKS'!I940:I1132)</f>
        <v>0</v>
      </c>
      <c r="H939" s="4"/>
      <c r="I939" s="4">
        <f ca="1">+SUMIF('JOURNAL STOCKS'!$A$8:$J$200,A939,'JOURNAL STOCKS'!$J$8:$J$200)</f>
        <v>0</v>
      </c>
      <c r="J939" s="5"/>
      <c r="K939" s="5"/>
      <c r="L939" s="5"/>
      <c r="M939" s="5"/>
      <c r="N939" s="6"/>
      <c r="O939" s="15"/>
      <c r="P939" s="5"/>
      <c r="Q939" s="15"/>
    </row>
    <row r="940" spans="1:17" x14ac:dyDescent="0.25">
      <c r="A940" s="27" t="s">
        <v>2008</v>
      </c>
      <c r="B940" s="26" t="s">
        <v>902</v>
      </c>
      <c r="C940" s="17">
        <f t="shared" ca="1" si="39"/>
        <v>1.2</v>
      </c>
      <c r="D940" s="34">
        <v>100</v>
      </c>
      <c r="E940" s="35">
        <v>120</v>
      </c>
      <c r="F940" s="4"/>
      <c r="G940" s="4">
        <f ca="1">+SUMIF('JOURNAL STOCKS'!A$200:$J941,A940,'JOURNAL STOCKS'!I941:I1133)</f>
        <v>0</v>
      </c>
      <c r="H940" s="4"/>
      <c r="I940" s="4">
        <f ca="1">+SUMIF('JOURNAL STOCKS'!$A$8:$J$200,A940,'JOURNAL STOCKS'!$J$8:$J$200)</f>
        <v>0</v>
      </c>
      <c r="J940" s="5"/>
      <c r="K940" s="5"/>
      <c r="L940" s="5"/>
      <c r="M940" s="5"/>
      <c r="N940" s="6"/>
      <c r="O940" s="15"/>
      <c r="P940" s="5"/>
      <c r="Q940" s="15"/>
    </row>
    <row r="941" spans="1:17" x14ac:dyDescent="0.25">
      <c r="A941" s="27" t="s">
        <v>2009</v>
      </c>
      <c r="B941" s="26" t="s">
        <v>902</v>
      </c>
      <c r="C941" s="17">
        <f t="shared" ca="1" si="39"/>
        <v>1.7</v>
      </c>
      <c r="D941" s="34">
        <v>200</v>
      </c>
      <c r="E941" s="35">
        <v>340</v>
      </c>
      <c r="F941" s="4"/>
      <c r="G941" s="4">
        <f ca="1">+SUMIF('JOURNAL STOCKS'!A$200:$J942,A941,'JOURNAL STOCKS'!I942:I1134)</f>
        <v>0</v>
      </c>
      <c r="H941" s="4"/>
      <c r="I941" s="4">
        <f ca="1">+SUMIF('JOURNAL STOCKS'!$A$8:$J$200,A941,'JOURNAL STOCKS'!$J$8:$J$200)</f>
        <v>0</v>
      </c>
      <c r="J941" s="5"/>
      <c r="K941" s="5"/>
      <c r="L941" s="5"/>
      <c r="M941" s="5"/>
      <c r="N941" s="6"/>
      <c r="O941" s="15"/>
      <c r="P941" s="5"/>
      <c r="Q941" s="15"/>
    </row>
    <row r="942" spans="1:17" x14ac:dyDescent="0.25">
      <c r="A942" s="27" t="s">
        <v>2010</v>
      </c>
      <c r="B942" s="26" t="s">
        <v>902</v>
      </c>
      <c r="C942" s="17">
        <f t="shared" ca="1" si="39"/>
        <v>696</v>
      </c>
      <c r="D942" s="34">
        <v>2</v>
      </c>
      <c r="E942" s="35">
        <v>1392</v>
      </c>
      <c r="F942" s="4"/>
      <c r="G942" s="4">
        <f ca="1">+SUMIF('JOURNAL STOCKS'!A$200:$J943,A942,'JOURNAL STOCKS'!I943:I1135)</f>
        <v>0</v>
      </c>
      <c r="H942" s="4"/>
      <c r="I942" s="4">
        <f ca="1">+SUMIF('JOURNAL STOCKS'!$A$8:$J$200,A942,'JOURNAL STOCKS'!$J$8:$J$200)</f>
        <v>0</v>
      </c>
      <c r="J942" s="5"/>
      <c r="K942" s="5"/>
      <c r="L942" s="5"/>
      <c r="M942" s="5"/>
      <c r="N942" s="6"/>
      <c r="O942" s="15"/>
      <c r="P942" s="5"/>
      <c r="Q942" s="15"/>
    </row>
    <row r="943" spans="1:17" x14ac:dyDescent="0.25">
      <c r="A943" s="27" t="s">
        <v>2011</v>
      </c>
      <c r="B943" s="26" t="s">
        <v>902</v>
      </c>
      <c r="C943" s="17">
        <f t="shared" ca="1" si="39"/>
        <v>96</v>
      </c>
      <c r="D943" s="34">
        <v>4</v>
      </c>
      <c r="E943" s="35">
        <v>384</v>
      </c>
      <c r="F943" s="4"/>
      <c r="G943" s="4">
        <f ca="1">+SUMIF('JOURNAL STOCKS'!A$200:$J944,A943,'JOURNAL STOCKS'!I944:I1136)</f>
        <v>0</v>
      </c>
      <c r="H943" s="4"/>
      <c r="I943" s="4">
        <f ca="1">+SUMIF('JOURNAL STOCKS'!$A$8:$J$200,A943,'JOURNAL STOCKS'!$J$8:$J$200)</f>
        <v>0</v>
      </c>
      <c r="J943" s="5"/>
      <c r="K943" s="5"/>
      <c r="L943" s="5"/>
      <c r="M943" s="5"/>
      <c r="N943" s="6"/>
      <c r="O943" s="15"/>
      <c r="P943" s="5"/>
      <c r="Q943" s="15"/>
    </row>
    <row r="944" spans="1:17" x14ac:dyDescent="0.25">
      <c r="A944" s="27" t="s">
        <v>2012</v>
      </c>
      <c r="B944" s="26" t="s">
        <v>902</v>
      </c>
      <c r="C944" s="17">
        <f t="shared" ca="1" si="39"/>
        <v>78</v>
      </c>
      <c r="D944" s="34">
        <v>7</v>
      </c>
      <c r="E944" s="35">
        <v>546</v>
      </c>
      <c r="F944" s="4"/>
      <c r="G944" s="4">
        <f ca="1">+SUMIF('JOURNAL STOCKS'!A$200:$J945,A944,'JOURNAL STOCKS'!I945:I1137)</f>
        <v>0</v>
      </c>
      <c r="H944" s="4"/>
      <c r="I944" s="4">
        <f ca="1">+SUMIF('JOURNAL STOCKS'!$A$8:$J$200,A944,'JOURNAL STOCKS'!$J$8:$J$200)</f>
        <v>0</v>
      </c>
      <c r="J944" s="5"/>
      <c r="K944" s="5"/>
      <c r="L944" s="5"/>
      <c r="M944" s="5"/>
      <c r="N944" s="6"/>
      <c r="O944" s="15"/>
      <c r="P944" s="5"/>
      <c r="Q944" s="15"/>
    </row>
    <row r="945" spans="1:17" x14ac:dyDescent="0.25">
      <c r="A945" s="27" t="s">
        <v>2013</v>
      </c>
      <c r="B945" s="26" t="s">
        <v>902</v>
      </c>
      <c r="C945" s="17">
        <f t="shared" ca="1" si="39"/>
        <v>15</v>
      </c>
      <c r="D945" s="34">
        <v>6</v>
      </c>
      <c r="E945" s="35">
        <v>90</v>
      </c>
      <c r="F945" s="4"/>
      <c r="G945" s="4">
        <f ca="1">+SUMIF('JOURNAL STOCKS'!A$200:$J946,A945,'JOURNAL STOCKS'!I946:I1138)</f>
        <v>0</v>
      </c>
      <c r="H945" s="4"/>
      <c r="I945" s="4">
        <f ca="1">+SUMIF('JOURNAL STOCKS'!$A$8:$J$200,A945,'JOURNAL STOCKS'!$J$8:$J$200)</f>
        <v>0</v>
      </c>
      <c r="J945" s="5"/>
      <c r="K945" s="5"/>
      <c r="L945" s="5"/>
      <c r="M945" s="5"/>
      <c r="N945" s="6"/>
      <c r="O945" s="15"/>
      <c r="P945" s="5"/>
      <c r="Q945" s="15"/>
    </row>
    <row r="946" spans="1:17" x14ac:dyDescent="0.25">
      <c r="A946" s="27" t="s">
        <v>2014</v>
      </c>
      <c r="B946" s="26" t="s">
        <v>902</v>
      </c>
      <c r="C946" s="17">
        <f t="shared" si="39"/>
        <v>0</v>
      </c>
      <c r="D946" s="34">
        <v>0</v>
      </c>
      <c r="E946" s="35">
        <v>0</v>
      </c>
      <c r="F946" s="4"/>
      <c r="G946" s="4">
        <f ca="1">+SUMIF('JOURNAL STOCKS'!A$200:$J947,A946,'JOURNAL STOCKS'!I947:I1139)</f>
        <v>0</v>
      </c>
      <c r="H946" s="4"/>
      <c r="I946" s="4">
        <f ca="1">+SUMIF('JOURNAL STOCKS'!$A$8:$J$200,A946,'JOURNAL STOCKS'!$J$8:$J$200)</f>
        <v>0</v>
      </c>
      <c r="J946" s="5"/>
      <c r="K946" s="5"/>
      <c r="L946" s="5"/>
      <c r="M946" s="5"/>
      <c r="N946" s="6"/>
      <c r="O946" s="15"/>
      <c r="P946" s="5"/>
      <c r="Q946" s="15"/>
    </row>
    <row r="947" spans="1:17" x14ac:dyDescent="0.25">
      <c r="A947" s="27" t="s">
        <v>2015</v>
      </c>
      <c r="B947" s="26" t="s">
        <v>902</v>
      </c>
      <c r="C947" s="17">
        <f t="shared" si="39"/>
        <v>0</v>
      </c>
      <c r="D947" s="34">
        <v>0</v>
      </c>
      <c r="E947" s="35">
        <v>0</v>
      </c>
      <c r="F947" s="4"/>
      <c r="G947" s="4">
        <f ca="1">+SUMIF('JOURNAL STOCKS'!A$200:$J948,A947,'JOURNAL STOCKS'!I948:I1140)</f>
        <v>0</v>
      </c>
      <c r="H947" s="4"/>
      <c r="I947" s="4">
        <f ca="1">+SUMIF('JOURNAL STOCKS'!$A$8:$J$200,A947,'JOURNAL STOCKS'!$J$8:$J$200)</f>
        <v>0</v>
      </c>
      <c r="J947" s="5"/>
      <c r="K947" s="5"/>
      <c r="L947" s="5"/>
      <c r="M947" s="5"/>
      <c r="N947" s="6"/>
      <c r="O947" s="15"/>
      <c r="P947" s="5"/>
      <c r="Q947" s="15"/>
    </row>
    <row r="948" spans="1:17" x14ac:dyDescent="0.25">
      <c r="A948" s="27" t="s">
        <v>2016</v>
      </c>
      <c r="B948" s="26" t="s">
        <v>902</v>
      </c>
      <c r="C948" s="17">
        <f t="shared" ca="1" si="39"/>
        <v>24</v>
      </c>
      <c r="D948" s="34">
        <v>2</v>
      </c>
      <c r="E948" s="35">
        <v>48</v>
      </c>
      <c r="F948" s="4"/>
      <c r="G948" s="4">
        <f ca="1">+SUMIF('JOURNAL STOCKS'!A$200:$J949,A948,'JOURNAL STOCKS'!I949:I1141)</f>
        <v>0</v>
      </c>
      <c r="H948" s="4"/>
      <c r="I948" s="4">
        <f ca="1">+SUMIF('JOURNAL STOCKS'!$A$8:$J$200,A948,'JOURNAL STOCKS'!$J$8:$J$200)</f>
        <v>0</v>
      </c>
      <c r="J948" s="5"/>
      <c r="K948" s="5"/>
      <c r="L948" s="5"/>
      <c r="M948" s="5"/>
      <c r="N948" s="6"/>
      <c r="O948" s="15"/>
      <c r="P948" s="5"/>
      <c r="Q948" s="15"/>
    </row>
    <row r="949" spans="1:17" x14ac:dyDescent="0.25">
      <c r="A949" s="27" t="s">
        <v>2017</v>
      </c>
      <c r="B949" s="26" t="s">
        <v>902</v>
      </c>
      <c r="C949" s="17">
        <f t="shared" ca="1" si="39"/>
        <v>27</v>
      </c>
      <c r="D949" s="34">
        <v>4</v>
      </c>
      <c r="E949" s="35">
        <v>108</v>
      </c>
      <c r="F949" s="4"/>
      <c r="G949" s="4">
        <f ca="1">+SUMIF('JOURNAL STOCKS'!A$200:$J950,A949,'JOURNAL STOCKS'!I950:I1142)</f>
        <v>0</v>
      </c>
      <c r="H949" s="4"/>
      <c r="I949" s="4">
        <f ca="1">+SUMIF('JOURNAL STOCKS'!$A$8:$J$200,A949,'JOURNAL STOCKS'!$J$8:$J$200)</f>
        <v>0</v>
      </c>
      <c r="J949" s="5"/>
      <c r="K949" s="5"/>
      <c r="L949" s="5"/>
      <c r="M949" s="5"/>
      <c r="N949" s="6"/>
      <c r="O949" s="15"/>
      <c r="P949" s="5"/>
      <c r="Q949" s="15"/>
    </row>
    <row r="950" spans="1:17" x14ac:dyDescent="0.25">
      <c r="A950" s="27" t="s">
        <v>2018</v>
      </c>
      <c r="B950" s="26" t="s">
        <v>902</v>
      </c>
      <c r="C950" s="17">
        <f t="shared" si="39"/>
        <v>0</v>
      </c>
      <c r="D950" s="34">
        <v>0</v>
      </c>
      <c r="E950" s="35">
        <v>0</v>
      </c>
      <c r="F950" s="4"/>
      <c r="G950" s="4">
        <f ca="1">+SUMIF('JOURNAL STOCKS'!A$200:$J951,A950,'JOURNAL STOCKS'!I951:I1143)</f>
        <v>0</v>
      </c>
      <c r="H950" s="4"/>
      <c r="I950" s="4">
        <f ca="1">+SUMIF('JOURNAL STOCKS'!$A$8:$J$200,A950,'JOURNAL STOCKS'!$J$8:$J$200)</f>
        <v>0</v>
      </c>
      <c r="J950" s="5"/>
      <c r="K950" s="5"/>
      <c r="L950" s="5"/>
      <c r="M950" s="5"/>
      <c r="N950" s="6"/>
      <c r="O950" s="15"/>
      <c r="P950" s="5"/>
      <c r="Q950" s="15"/>
    </row>
    <row r="951" spans="1:17" x14ac:dyDescent="0.25">
      <c r="A951" s="27" t="s">
        <v>2019</v>
      </c>
      <c r="B951" s="26" t="s">
        <v>902</v>
      </c>
      <c r="C951" s="17">
        <f t="shared" si="39"/>
        <v>0</v>
      </c>
      <c r="D951" s="34">
        <v>0</v>
      </c>
      <c r="E951" s="35">
        <v>0</v>
      </c>
      <c r="F951" s="4"/>
      <c r="G951" s="4">
        <f ca="1">+SUMIF('JOURNAL STOCKS'!A$200:$J952,A951,'JOURNAL STOCKS'!I952:I1144)</f>
        <v>0</v>
      </c>
      <c r="H951" s="4"/>
      <c r="I951" s="4">
        <f ca="1">+SUMIF('JOURNAL STOCKS'!$A$8:$J$200,A951,'JOURNAL STOCKS'!$J$8:$J$200)</f>
        <v>0</v>
      </c>
      <c r="J951" s="5"/>
      <c r="K951" s="5"/>
      <c r="L951" s="5"/>
      <c r="M951" s="5"/>
      <c r="N951" s="6"/>
      <c r="O951" s="15"/>
      <c r="P951" s="5"/>
      <c r="Q951" s="15"/>
    </row>
    <row r="952" spans="1:17" x14ac:dyDescent="0.25">
      <c r="A952" s="27" t="s">
        <v>2020</v>
      </c>
      <c r="B952" s="26" t="s">
        <v>902</v>
      </c>
      <c r="C952" s="17">
        <f t="shared" ca="1" si="39"/>
        <v>29</v>
      </c>
      <c r="D952" s="34">
        <v>2</v>
      </c>
      <c r="E952" s="35">
        <v>58</v>
      </c>
      <c r="F952" s="4"/>
      <c r="G952" s="4">
        <f ca="1">+SUMIF('JOURNAL STOCKS'!A$200:$J953,A952,'JOURNAL STOCKS'!I953:I1145)</f>
        <v>0</v>
      </c>
      <c r="H952" s="4"/>
      <c r="I952" s="4">
        <f ca="1">+SUMIF('JOURNAL STOCKS'!$A$8:$J$200,A952,'JOURNAL STOCKS'!$J$8:$J$200)</f>
        <v>0</v>
      </c>
      <c r="J952" s="5"/>
      <c r="K952" s="5"/>
      <c r="L952" s="5"/>
      <c r="M952" s="5"/>
      <c r="N952" s="6"/>
      <c r="O952" s="15"/>
      <c r="P952" s="5"/>
      <c r="Q952" s="15"/>
    </row>
    <row r="953" spans="1:17" x14ac:dyDescent="0.25">
      <c r="A953" s="27" t="s">
        <v>2021</v>
      </c>
      <c r="B953" s="26" t="s">
        <v>902</v>
      </c>
      <c r="C953" s="17">
        <f t="shared" si="39"/>
        <v>0</v>
      </c>
      <c r="D953" s="34">
        <v>0</v>
      </c>
      <c r="E953" s="35">
        <v>0</v>
      </c>
      <c r="F953" s="4"/>
      <c r="G953" s="4">
        <f ca="1">+SUMIF('JOURNAL STOCKS'!A$200:$J954,A953,'JOURNAL STOCKS'!I954:I1146)</f>
        <v>0</v>
      </c>
      <c r="H953" s="4"/>
      <c r="I953" s="4">
        <f ca="1">+SUMIF('JOURNAL STOCKS'!$A$8:$J$200,A953,'JOURNAL STOCKS'!$J$8:$J$200)</f>
        <v>0</v>
      </c>
      <c r="J953" s="5"/>
      <c r="K953" s="5"/>
      <c r="L953" s="5"/>
      <c r="M953" s="5"/>
      <c r="N953" s="6"/>
      <c r="O953" s="15"/>
      <c r="P953" s="5"/>
      <c r="Q953" s="15"/>
    </row>
    <row r="954" spans="1:17" x14ac:dyDescent="0.25">
      <c r="A954" s="27" t="s">
        <v>2022</v>
      </c>
      <c r="B954" s="26" t="s">
        <v>902</v>
      </c>
      <c r="C954" s="17">
        <f t="shared" si="39"/>
        <v>0</v>
      </c>
      <c r="D954" s="34">
        <v>0</v>
      </c>
      <c r="E954" s="35">
        <v>0</v>
      </c>
      <c r="F954" s="4"/>
      <c r="G954" s="4">
        <f ca="1">+SUMIF('JOURNAL STOCKS'!A$200:$J955,A954,'JOURNAL STOCKS'!I955:I1147)</f>
        <v>0</v>
      </c>
      <c r="H954" s="4"/>
      <c r="I954" s="4">
        <f ca="1">+SUMIF('JOURNAL STOCKS'!$A$8:$J$200,A954,'JOURNAL STOCKS'!$J$8:$J$200)</f>
        <v>0</v>
      </c>
      <c r="J954" s="5"/>
      <c r="K954" s="5"/>
      <c r="L954" s="5"/>
      <c r="M954" s="5"/>
      <c r="N954" s="6"/>
      <c r="O954" s="15"/>
      <c r="P954" s="5"/>
      <c r="Q954" s="15"/>
    </row>
    <row r="955" spans="1:17" x14ac:dyDescent="0.25">
      <c r="A955" s="27" t="s">
        <v>2023</v>
      </c>
      <c r="B955" s="26" t="s">
        <v>902</v>
      </c>
      <c r="C955" s="17">
        <f t="shared" si="39"/>
        <v>0</v>
      </c>
      <c r="D955" s="34">
        <v>0</v>
      </c>
      <c r="E955" s="35">
        <v>0</v>
      </c>
      <c r="F955" s="4"/>
      <c r="G955" s="4">
        <f ca="1">+SUMIF('JOURNAL STOCKS'!A$200:$J956,A955,'JOURNAL STOCKS'!I956:I1148)</f>
        <v>0</v>
      </c>
      <c r="H955" s="4"/>
      <c r="I955" s="4">
        <f ca="1">+SUMIF('JOURNAL STOCKS'!$A$8:$J$200,A955,'JOURNAL STOCKS'!$J$8:$J$200)</f>
        <v>0</v>
      </c>
      <c r="J955" s="5"/>
      <c r="K955" s="5"/>
      <c r="L955" s="5"/>
      <c r="M955" s="5"/>
      <c r="N955" s="6"/>
      <c r="O955" s="15"/>
      <c r="P955" s="5"/>
      <c r="Q955" s="15"/>
    </row>
    <row r="956" spans="1:17" x14ac:dyDescent="0.25">
      <c r="A956" s="27" t="s">
        <v>2024</v>
      </c>
      <c r="B956" s="26" t="s">
        <v>902</v>
      </c>
      <c r="C956" s="17">
        <f t="shared" si="39"/>
        <v>0</v>
      </c>
      <c r="D956" s="34">
        <v>0</v>
      </c>
      <c r="E956" s="35">
        <v>0</v>
      </c>
      <c r="F956" s="4"/>
      <c r="G956" s="4">
        <f ca="1">+SUMIF('JOURNAL STOCKS'!A$200:$J957,A956,'JOURNAL STOCKS'!I957:I1149)</f>
        <v>0</v>
      </c>
      <c r="H956" s="4"/>
      <c r="I956" s="4">
        <f ca="1">+SUMIF('JOURNAL STOCKS'!$A$8:$J$200,A956,'JOURNAL STOCKS'!$J$8:$J$200)</f>
        <v>0</v>
      </c>
      <c r="J956" s="5"/>
      <c r="K956" s="5"/>
      <c r="L956" s="5"/>
      <c r="M956" s="5"/>
      <c r="N956" s="6"/>
      <c r="O956" s="15"/>
      <c r="P956" s="5"/>
      <c r="Q956" s="15"/>
    </row>
    <row r="957" spans="1:17" x14ac:dyDescent="0.25">
      <c r="A957" s="27" t="s">
        <v>2025</v>
      </c>
      <c r="B957" s="26" t="s">
        <v>904</v>
      </c>
      <c r="C957" s="17">
        <f t="shared" si="39"/>
        <v>0</v>
      </c>
      <c r="D957" s="34">
        <v>0</v>
      </c>
      <c r="E957" s="35">
        <v>0</v>
      </c>
      <c r="F957" s="4"/>
      <c r="G957" s="4">
        <f ca="1">+SUMIF('JOURNAL STOCKS'!A$200:$J958,A957,'JOURNAL STOCKS'!I958:I1150)</f>
        <v>0</v>
      </c>
      <c r="H957" s="4"/>
      <c r="I957" s="4">
        <f ca="1">+SUMIF('JOURNAL STOCKS'!$A$8:$J$200,A957,'JOURNAL STOCKS'!$J$8:$J$200)</f>
        <v>0</v>
      </c>
      <c r="J957" s="5"/>
      <c r="K957" s="5"/>
      <c r="L957" s="5"/>
      <c r="M957" s="5"/>
      <c r="N957" s="6"/>
      <c r="O957" s="15"/>
      <c r="P957" s="5"/>
      <c r="Q957" s="15"/>
    </row>
    <row r="958" spans="1:17" x14ac:dyDescent="0.25">
      <c r="A958" s="27" t="s">
        <v>2026</v>
      </c>
      <c r="B958" s="26" t="s">
        <v>904</v>
      </c>
      <c r="C958" s="17">
        <f t="shared" ca="1" si="39"/>
        <v>160</v>
      </c>
      <c r="D958" s="34">
        <v>2</v>
      </c>
      <c r="E958" s="35">
        <v>320</v>
      </c>
      <c r="F958" s="4"/>
      <c r="G958" s="4">
        <f ca="1">+SUMIF('JOURNAL STOCKS'!A$200:$J959,A958,'JOURNAL STOCKS'!I959:I1151)</f>
        <v>0</v>
      </c>
      <c r="H958" s="4"/>
      <c r="I958" s="4">
        <f ca="1">+SUMIF('JOURNAL STOCKS'!$A$8:$J$200,A958,'JOURNAL STOCKS'!$J$8:$J$200)</f>
        <v>0</v>
      </c>
      <c r="J958" s="5"/>
      <c r="K958" s="5"/>
      <c r="L958" s="5"/>
      <c r="M958" s="5"/>
      <c r="N958" s="6"/>
      <c r="O958" s="15"/>
      <c r="P958" s="5"/>
      <c r="Q958" s="15"/>
    </row>
    <row r="959" spans="1:17" x14ac:dyDescent="0.25">
      <c r="A959" s="27" t="s">
        <v>2027</v>
      </c>
      <c r="B959" s="26" t="s">
        <v>904</v>
      </c>
      <c r="C959" s="17">
        <f t="shared" si="39"/>
        <v>0</v>
      </c>
      <c r="D959" s="34">
        <v>0</v>
      </c>
      <c r="E959" s="35">
        <v>0</v>
      </c>
      <c r="F959" s="4"/>
      <c r="G959" s="4">
        <f ca="1">+SUMIF('JOURNAL STOCKS'!A$200:$J960,A959,'JOURNAL STOCKS'!I960:I1152)</f>
        <v>0</v>
      </c>
      <c r="H959" s="4"/>
      <c r="I959" s="4">
        <f ca="1">+SUMIF('JOURNAL STOCKS'!$A$8:$J$200,A959,'JOURNAL STOCKS'!$J$8:$J$200)</f>
        <v>0</v>
      </c>
      <c r="J959" s="5"/>
      <c r="K959" s="5"/>
      <c r="L959" s="5"/>
      <c r="M959" s="5"/>
      <c r="N959" s="6"/>
      <c r="O959" s="15"/>
      <c r="P959" s="5"/>
      <c r="Q959" s="15"/>
    </row>
    <row r="960" spans="1:17" x14ac:dyDescent="0.25">
      <c r="A960" s="27" t="s">
        <v>2028</v>
      </c>
      <c r="B960" s="26" t="s">
        <v>904</v>
      </c>
      <c r="C960" s="17">
        <f t="shared" si="39"/>
        <v>0</v>
      </c>
      <c r="D960" s="34">
        <v>0</v>
      </c>
      <c r="E960" s="35">
        <v>0</v>
      </c>
      <c r="F960" s="4"/>
      <c r="G960" s="4">
        <f ca="1">+SUMIF('JOURNAL STOCKS'!A$200:$J961,A960,'JOURNAL STOCKS'!I961:I1153)</f>
        <v>0</v>
      </c>
      <c r="H960" s="4"/>
      <c r="I960" s="4">
        <f ca="1">+SUMIF('JOURNAL STOCKS'!$A$8:$J$200,A960,'JOURNAL STOCKS'!$J$8:$J$200)</f>
        <v>0</v>
      </c>
      <c r="J960" s="5"/>
      <c r="K960" s="5"/>
      <c r="L960" s="5"/>
      <c r="M960" s="5"/>
      <c r="N960" s="6"/>
      <c r="O960" s="15"/>
      <c r="P960" s="5"/>
      <c r="Q960" s="15"/>
    </row>
    <row r="961" spans="1:17" x14ac:dyDescent="0.25">
      <c r="A961" s="27" t="s">
        <v>2029</v>
      </c>
      <c r="B961" s="26" t="s">
        <v>904</v>
      </c>
      <c r="C961" s="17">
        <f t="shared" ca="1" si="39"/>
        <v>101.25</v>
      </c>
      <c r="D961" s="34">
        <v>4</v>
      </c>
      <c r="E961" s="35">
        <v>405</v>
      </c>
      <c r="F961" s="4"/>
      <c r="G961" s="4">
        <f ca="1">+SUMIF('JOURNAL STOCKS'!A$200:$J962,A961,'JOURNAL STOCKS'!I962:I1154)</f>
        <v>0</v>
      </c>
      <c r="H961" s="4"/>
      <c r="I961" s="4">
        <f ca="1">+SUMIF('JOURNAL STOCKS'!$A$8:$J$200,A961,'JOURNAL STOCKS'!$J$8:$J$200)</f>
        <v>0</v>
      </c>
      <c r="J961" s="5"/>
      <c r="K961" s="5"/>
      <c r="L961" s="5"/>
      <c r="M961" s="5"/>
      <c r="N961" s="6"/>
      <c r="O961" s="15"/>
      <c r="P961" s="5"/>
      <c r="Q961" s="15"/>
    </row>
    <row r="962" spans="1:17" x14ac:dyDescent="0.25">
      <c r="A962" s="27" t="s">
        <v>2030</v>
      </c>
      <c r="B962" s="26" t="s">
        <v>904</v>
      </c>
      <c r="C962" s="17">
        <f t="shared" si="39"/>
        <v>0</v>
      </c>
      <c r="D962" s="34">
        <v>0</v>
      </c>
      <c r="E962" s="35">
        <v>0</v>
      </c>
      <c r="F962" s="4"/>
      <c r="G962" s="4">
        <f ca="1">+SUMIF('JOURNAL STOCKS'!A$200:$J963,A962,'JOURNAL STOCKS'!I963:I1155)</f>
        <v>0</v>
      </c>
      <c r="H962" s="4"/>
      <c r="I962" s="4">
        <f ca="1">+SUMIF('JOURNAL STOCKS'!$A$8:$J$200,A962,'JOURNAL STOCKS'!$J$8:$J$200)</f>
        <v>0</v>
      </c>
      <c r="J962" s="5"/>
      <c r="K962" s="5"/>
      <c r="L962" s="5"/>
      <c r="M962" s="5"/>
      <c r="N962" s="6"/>
      <c r="O962" s="15"/>
      <c r="P962" s="5"/>
      <c r="Q962" s="15"/>
    </row>
    <row r="963" spans="1:17" x14ac:dyDescent="0.25">
      <c r="A963" s="27" t="s">
        <v>2031</v>
      </c>
      <c r="B963" s="26" t="s">
        <v>904</v>
      </c>
      <c r="C963" s="17">
        <f t="shared" ca="1" si="39"/>
        <v>7.5</v>
      </c>
      <c r="D963" s="34">
        <v>68</v>
      </c>
      <c r="E963" s="35">
        <v>510</v>
      </c>
      <c r="F963" s="4"/>
      <c r="G963" s="4">
        <f ca="1">+SUMIF('JOURNAL STOCKS'!A$200:$J964,A963,'JOURNAL STOCKS'!I964:I1156)</f>
        <v>0</v>
      </c>
      <c r="H963" s="4"/>
      <c r="I963" s="4">
        <f ca="1">+SUMIF('JOURNAL STOCKS'!$A$8:$J$200,A963,'JOURNAL STOCKS'!$J$8:$J$200)</f>
        <v>0</v>
      </c>
      <c r="J963" s="5"/>
      <c r="K963" s="5"/>
      <c r="L963" s="5"/>
      <c r="M963" s="5"/>
      <c r="N963" s="6"/>
      <c r="O963" s="15"/>
      <c r="P963" s="5"/>
      <c r="Q963" s="15"/>
    </row>
    <row r="964" spans="1:17" x14ac:dyDescent="0.25">
      <c r="A964" s="27" t="s">
        <v>2032</v>
      </c>
      <c r="B964" s="26" t="s">
        <v>904</v>
      </c>
      <c r="C964" s="17">
        <f t="shared" ca="1" si="39"/>
        <v>208.96</v>
      </c>
      <c r="D964" s="34">
        <v>1</v>
      </c>
      <c r="E964" s="35">
        <v>208.96</v>
      </c>
      <c r="F964" s="4"/>
      <c r="G964" s="4">
        <f ca="1">+SUMIF('JOURNAL STOCKS'!A$200:$J965,A964,'JOURNAL STOCKS'!I965:I1157)</f>
        <v>0</v>
      </c>
      <c r="H964" s="4"/>
      <c r="I964" s="4">
        <f ca="1">+SUMIF('JOURNAL STOCKS'!$A$8:$J$200,A964,'JOURNAL STOCKS'!$J$8:$J$200)</f>
        <v>0</v>
      </c>
      <c r="J964" s="5"/>
      <c r="K964" s="5"/>
      <c r="L964" s="5"/>
      <c r="M964" s="5"/>
      <c r="N964" s="6"/>
      <c r="O964" s="15"/>
      <c r="P964" s="5"/>
      <c r="Q964" s="15"/>
    </row>
    <row r="965" spans="1:17" x14ac:dyDescent="0.25">
      <c r="A965" s="27" t="s">
        <v>2033</v>
      </c>
      <c r="B965" s="26" t="s">
        <v>904</v>
      </c>
      <c r="C965" s="17">
        <f t="shared" si="39"/>
        <v>0</v>
      </c>
      <c r="D965" s="34">
        <v>0</v>
      </c>
      <c r="E965" s="35">
        <v>0</v>
      </c>
      <c r="F965" s="4"/>
      <c r="G965" s="4">
        <f ca="1">+SUMIF('JOURNAL STOCKS'!A$200:$J966,A965,'JOURNAL STOCKS'!I966:I1158)</f>
        <v>0</v>
      </c>
      <c r="H965" s="4"/>
      <c r="I965" s="4">
        <f ca="1">+SUMIF('JOURNAL STOCKS'!$A$8:$J$200,A965,'JOURNAL STOCKS'!$J$8:$J$200)</f>
        <v>0</v>
      </c>
      <c r="J965" s="5"/>
      <c r="K965" s="5"/>
      <c r="L965" s="5"/>
      <c r="M965" s="5"/>
      <c r="N965" s="6"/>
      <c r="O965" s="15"/>
      <c r="P965" s="5"/>
      <c r="Q965" s="15"/>
    </row>
    <row r="966" spans="1:17" x14ac:dyDescent="0.25">
      <c r="A966" s="27" t="s">
        <v>2034</v>
      </c>
      <c r="B966" s="26" t="s">
        <v>904</v>
      </c>
      <c r="C966" s="17">
        <f t="shared" ca="1" si="39"/>
        <v>25</v>
      </c>
      <c r="D966" s="34">
        <v>8</v>
      </c>
      <c r="E966" s="35">
        <v>200</v>
      </c>
      <c r="F966" s="4"/>
      <c r="G966" s="4">
        <f ca="1">+SUMIF('JOURNAL STOCKS'!A$200:$J967,A966,'JOURNAL STOCKS'!I967:I1159)</f>
        <v>0</v>
      </c>
      <c r="H966" s="4"/>
      <c r="I966" s="4">
        <f ca="1">+SUMIF('JOURNAL STOCKS'!$A$8:$J$200,A966,'JOURNAL STOCKS'!$J$8:$J$200)</f>
        <v>0</v>
      </c>
      <c r="J966" s="5"/>
      <c r="K966" s="5"/>
      <c r="L966" s="5"/>
      <c r="M966" s="5"/>
      <c r="N966" s="6"/>
      <c r="O966" s="15"/>
      <c r="P966" s="5"/>
      <c r="Q966" s="15"/>
    </row>
    <row r="967" spans="1:17" x14ac:dyDescent="0.25">
      <c r="A967" s="27" t="s">
        <v>2035</v>
      </c>
      <c r="B967" s="26" t="s">
        <v>904</v>
      </c>
      <c r="C967" s="17">
        <f t="shared" si="39"/>
        <v>0</v>
      </c>
      <c r="D967" s="34">
        <v>0</v>
      </c>
      <c r="E967" s="35">
        <v>0</v>
      </c>
      <c r="F967" s="4"/>
      <c r="G967" s="4">
        <f ca="1">+SUMIF('JOURNAL STOCKS'!A$200:$J968,A967,'JOURNAL STOCKS'!I968:I1160)</f>
        <v>0</v>
      </c>
      <c r="H967" s="4"/>
      <c r="I967" s="4">
        <f ca="1">+SUMIF('JOURNAL STOCKS'!$A$8:$J$200,A967,'JOURNAL STOCKS'!$J$8:$J$200)</f>
        <v>0</v>
      </c>
      <c r="J967" s="5"/>
      <c r="K967" s="5"/>
      <c r="L967" s="5"/>
      <c r="M967" s="5"/>
      <c r="N967" s="6"/>
      <c r="O967" s="15"/>
      <c r="P967" s="5"/>
      <c r="Q967" s="15"/>
    </row>
    <row r="968" spans="1:17" x14ac:dyDescent="0.25">
      <c r="A968" s="27" t="s">
        <v>2036</v>
      </c>
      <c r="B968" s="26" t="s">
        <v>904</v>
      </c>
      <c r="C968" s="17">
        <f t="shared" si="39"/>
        <v>0</v>
      </c>
      <c r="D968" s="34">
        <v>0</v>
      </c>
      <c r="E968" s="35">
        <v>0</v>
      </c>
      <c r="F968" s="4"/>
      <c r="G968" s="4">
        <f ca="1">+SUMIF('JOURNAL STOCKS'!A$200:$J969,A968,'JOURNAL STOCKS'!I969:I1161)</f>
        <v>0</v>
      </c>
      <c r="H968" s="4"/>
      <c r="I968" s="4">
        <f ca="1">+SUMIF('JOURNAL STOCKS'!$A$8:$J$200,A968,'JOURNAL STOCKS'!$J$8:$J$200)</f>
        <v>0</v>
      </c>
      <c r="J968" s="5"/>
      <c r="K968" s="5"/>
      <c r="L968" s="5"/>
      <c r="M968" s="5"/>
      <c r="N968" s="6"/>
      <c r="O968" s="15"/>
      <c r="P968" s="5"/>
      <c r="Q968" s="15"/>
    </row>
    <row r="969" spans="1:17" x14ac:dyDescent="0.25">
      <c r="A969" s="27" t="s">
        <v>2037</v>
      </c>
      <c r="B969" s="26" t="s">
        <v>904</v>
      </c>
      <c r="C969" s="17">
        <f t="shared" ca="1" si="39"/>
        <v>18.75</v>
      </c>
      <c r="D969" s="34">
        <v>123</v>
      </c>
      <c r="E969" s="35">
        <v>2306.25</v>
      </c>
      <c r="F969" s="4"/>
      <c r="G969" s="4">
        <f ca="1">+SUMIF('JOURNAL STOCKS'!A$200:$J970,A969,'JOURNAL STOCKS'!I970:I1162)</f>
        <v>0</v>
      </c>
      <c r="H969" s="4"/>
      <c r="I969" s="4">
        <f ca="1">+SUMIF('JOURNAL STOCKS'!$A$8:$J$200,A969,'JOURNAL STOCKS'!$J$8:$J$200)</f>
        <v>0</v>
      </c>
      <c r="J969" s="5"/>
      <c r="K969" s="5"/>
      <c r="L969" s="5"/>
      <c r="M969" s="5"/>
      <c r="N969" s="6"/>
      <c r="O969" s="15"/>
      <c r="P969" s="5"/>
      <c r="Q969" s="15"/>
    </row>
    <row r="970" spans="1:17" x14ac:dyDescent="0.25">
      <c r="A970" s="27" t="s">
        <v>2038</v>
      </c>
      <c r="B970" s="26" t="s">
        <v>904</v>
      </c>
      <c r="C970" s="17">
        <f t="shared" ref="C970:C979" ca="1" si="40">IF((D970+F970)&lt;=0,0,(E970+G970)/(D970+F970))</f>
        <v>35</v>
      </c>
      <c r="D970" s="34">
        <v>2</v>
      </c>
      <c r="E970" s="35">
        <v>70</v>
      </c>
      <c r="F970" s="4"/>
      <c r="G970" s="4">
        <f ca="1">+SUMIF('JOURNAL STOCKS'!A$200:$J971,A970,'JOURNAL STOCKS'!I971:I1163)</f>
        <v>0</v>
      </c>
      <c r="H970" s="4"/>
      <c r="I970" s="4">
        <f ca="1">+SUMIF('JOURNAL STOCKS'!$A$8:$J$200,A970,'JOURNAL STOCKS'!$J$8:$J$200)</f>
        <v>0</v>
      </c>
      <c r="J970" s="5"/>
      <c r="K970" s="5"/>
      <c r="L970" s="5"/>
      <c r="M970" s="5"/>
      <c r="N970" s="6"/>
      <c r="O970" s="15"/>
      <c r="P970" s="5"/>
      <c r="Q970" s="15"/>
    </row>
    <row r="971" spans="1:17" x14ac:dyDescent="0.25">
      <c r="A971" s="27" t="s">
        <v>2039</v>
      </c>
      <c r="B971" s="26" t="s">
        <v>904</v>
      </c>
      <c r="C971" s="17">
        <f t="shared" ca="1" si="40"/>
        <v>6.65</v>
      </c>
      <c r="D971" s="34">
        <f>20+15+7</f>
        <v>42</v>
      </c>
      <c r="E971" s="35">
        <v>279.3</v>
      </c>
      <c r="F971" s="4"/>
      <c r="G971" s="4">
        <f ca="1">+SUMIF('JOURNAL STOCKS'!A$200:$J972,A971,'JOURNAL STOCKS'!I972:I1164)</f>
        <v>0</v>
      </c>
      <c r="H971" s="4"/>
      <c r="I971" s="4">
        <f ca="1">+SUMIF('JOURNAL STOCKS'!$A$8:$J$200,A971,'JOURNAL STOCKS'!$J$8:$J$200)</f>
        <v>0</v>
      </c>
      <c r="J971" s="5"/>
      <c r="K971" s="5"/>
      <c r="L971" s="5"/>
      <c r="M971" s="5"/>
      <c r="N971" s="6"/>
      <c r="O971" s="15"/>
      <c r="P971" s="5"/>
      <c r="Q971" s="15"/>
    </row>
    <row r="972" spans="1:17" x14ac:dyDescent="0.25">
      <c r="A972" s="27" t="s">
        <v>2040</v>
      </c>
      <c r="B972" s="26" t="s">
        <v>904</v>
      </c>
      <c r="C972" s="17">
        <f t="shared" ca="1" si="40"/>
        <v>6.9416666666666655</v>
      </c>
      <c r="D972" s="34">
        <f>18+20</f>
        <v>38</v>
      </c>
      <c r="E972" s="35">
        <v>263.7833333333333</v>
      </c>
      <c r="F972" s="4"/>
      <c r="G972" s="4">
        <f ca="1">+SUMIF('JOURNAL STOCKS'!A$200:$J973,A972,'JOURNAL STOCKS'!I973:I1165)</f>
        <v>0</v>
      </c>
      <c r="H972" s="4"/>
      <c r="I972" s="4">
        <f ca="1">+SUMIF('JOURNAL STOCKS'!$A$8:$J$200,A972,'JOURNAL STOCKS'!$J$8:$J$200)</f>
        <v>0</v>
      </c>
      <c r="J972" s="5"/>
      <c r="K972" s="5"/>
      <c r="L972" s="5"/>
      <c r="M972" s="5"/>
      <c r="N972" s="6"/>
      <c r="O972" s="15"/>
      <c r="P972" s="5"/>
      <c r="Q972" s="15"/>
    </row>
    <row r="973" spans="1:17" x14ac:dyDescent="0.25">
      <c r="A973" s="27" t="s">
        <v>2041</v>
      </c>
      <c r="B973" s="26" t="s">
        <v>904</v>
      </c>
      <c r="C973" s="17">
        <f t="shared" ca="1" si="40"/>
        <v>4.43</v>
      </c>
      <c r="D973" s="34">
        <v>10</v>
      </c>
      <c r="E973" s="35">
        <v>44.3</v>
      </c>
      <c r="F973" s="4"/>
      <c r="G973" s="4">
        <f ca="1">+SUMIF('JOURNAL STOCKS'!A$200:$J974,A973,'JOURNAL STOCKS'!I974:I1166)</f>
        <v>0</v>
      </c>
      <c r="H973" s="4"/>
      <c r="I973" s="4">
        <f ca="1">+SUMIF('JOURNAL STOCKS'!$A$8:$J$200,A973,'JOURNAL STOCKS'!$J$8:$J$200)</f>
        <v>0</v>
      </c>
      <c r="J973" s="5"/>
      <c r="K973" s="5"/>
      <c r="L973" s="5"/>
      <c r="M973" s="5"/>
      <c r="N973" s="6"/>
      <c r="O973" s="15"/>
      <c r="P973" s="5"/>
      <c r="Q973" s="15"/>
    </row>
    <row r="974" spans="1:17" x14ac:dyDescent="0.25">
      <c r="A974" s="27" t="s">
        <v>2042</v>
      </c>
      <c r="B974" s="26" t="s">
        <v>904</v>
      </c>
      <c r="C974" s="17">
        <f t="shared" ca="1" si="40"/>
        <v>5.54</v>
      </c>
      <c r="D974" s="34">
        <v>24</v>
      </c>
      <c r="E974" s="35">
        <v>132.96</v>
      </c>
      <c r="F974" s="4"/>
      <c r="G974" s="4">
        <f ca="1">+SUMIF('JOURNAL STOCKS'!A$200:$J975,A974,'JOURNAL STOCKS'!I975:I1167)</f>
        <v>0</v>
      </c>
      <c r="H974" s="4"/>
      <c r="I974" s="4">
        <f ca="1">+SUMIF('JOURNAL STOCKS'!$A$8:$J$200,A974,'JOURNAL STOCKS'!$J$8:$J$200)</f>
        <v>0</v>
      </c>
      <c r="J974" s="5"/>
      <c r="K974" s="5"/>
      <c r="L974" s="5"/>
      <c r="M974" s="5"/>
      <c r="N974" s="6"/>
      <c r="O974" s="15"/>
      <c r="P974" s="5"/>
      <c r="Q974" s="15"/>
    </row>
    <row r="975" spans="1:17" x14ac:dyDescent="0.25">
      <c r="A975" s="27" t="s">
        <v>2043</v>
      </c>
      <c r="B975" s="26" t="s">
        <v>904</v>
      </c>
      <c r="C975" s="17">
        <f t="shared" ca="1" si="40"/>
        <v>6.8000000000000005E-2</v>
      </c>
      <c r="D975" s="34">
        <v>1000</v>
      </c>
      <c r="E975" s="35">
        <v>68</v>
      </c>
      <c r="F975" s="4"/>
      <c r="G975" s="4">
        <f ca="1">+SUMIF('JOURNAL STOCKS'!A$200:$J976,A975,'JOURNAL STOCKS'!I976:I1168)</f>
        <v>0</v>
      </c>
      <c r="H975" s="4"/>
      <c r="I975" s="4">
        <f ca="1">+SUMIF('JOURNAL STOCKS'!$A$8:$J$200,A975,'JOURNAL STOCKS'!$J$8:$J$200)</f>
        <v>0</v>
      </c>
      <c r="J975" s="5"/>
      <c r="K975" s="5"/>
      <c r="L975" s="5"/>
      <c r="M975" s="5"/>
      <c r="N975" s="6"/>
      <c r="O975" s="15"/>
      <c r="P975" s="5"/>
      <c r="Q975" s="15"/>
    </row>
    <row r="976" spans="1:17" x14ac:dyDescent="0.25">
      <c r="A976" s="27" t="s">
        <v>2044</v>
      </c>
      <c r="B976" s="26" t="s">
        <v>904</v>
      </c>
      <c r="C976" s="17">
        <f t="shared" ca="1" si="40"/>
        <v>0.13200000000000001</v>
      </c>
      <c r="D976" s="34">
        <v>500</v>
      </c>
      <c r="E976" s="35">
        <v>66</v>
      </c>
      <c r="F976" s="4"/>
      <c r="G976" s="4">
        <f ca="1">+SUMIF('JOURNAL STOCKS'!A$200:$J977,A976,'JOURNAL STOCKS'!I977:I1169)</f>
        <v>0</v>
      </c>
      <c r="H976" s="4"/>
      <c r="I976" s="4">
        <f ca="1">+SUMIF('JOURNAL STOCKS'!$A$8:$J$200,A976,'JOURNAL STOCKS'!$J$8:$J$200)</f>
        <v>0</v>
      </c>
      <c r="J976" s="5"/>
      <c r="K976" s="5"/>
      <c r="L976" s="5"/>
      <c r="M976" s="5"/>
      <c r="N976" s="6"/>
      <c r="O976" s="15"/>
      <c r="P976" s="5"/>
      <c r="Q976" s="15"/>
    </row>
    <row r="977" spans="1:17" x14ac:dyDescent="0.25">
      <c r="A977" s="27" t="s">
        <v>2045</v>
      </c>
      <c r="B977" s="26" t="s">
        <v>904</v>
      </c>
      <c r="C977" s="17">
        <f t="shared" si="40"/>
        <v>0</v>
      </c>
      <c r="D977" s="34">
        <v>0</v>
      </c>
      <c r="E977" s="35">
        <v>0</v>
      </c>
      <c r="F977" s="4"/>
      <c r="G977" s="4">
        <f ca="1">+SUMIF('JOURNAL STOCKS'!A$200:$J978,A977,'JOURNAL STOCKS'!I978:I1170)</f>
        <v>0</v>
      </c>
      <c r="H977" s="4"/>
      <c r="I977" s="4">
        <f ca="1">+SUMIF('JOURNAL STOCKS'!$A$8:$J$200,A977,'JOURNAL STOCKS'!$J$8:$J$200)</f>
        <v>0</v>
      </c>
      <c r="J977" s="5"/>
      <c r="K977" s="5"/>
      <c r="L977" s="5"/>
      <c r="M977" s="5"/>
      <c r="N977" s="6"/>
      <c r="O977" s="15"/>
      <c r="P977" s="5"/>
      <c r="Q977" s="15"/>
    </row>
    <row r="978" spans="1:17" x14ac:dyDescent="0.25">
      <c r="A978" s="27" t="s">
        <v>2046</v>
      </c>
      <c r="B978" s="26" t="s">
        <v>904</v>
      </c>
      <c r="C978" s="17">
        <f t="shared" ca="1" si="40"/>
        <v>0.55000000000000004</v>
      </c>
      <c r="D978" s="34">
        <v>300</v>
      </c>
      <c r="E978" s="35">
        <v>165</v>
      </c>
      <c r="F978" s="4"/>
      <c r="G978" s="4">
        <f ca="1">+SUMIF('JOURNAL STOCKS'!A$200:$J979,A978,'JOURNAL STOCKS'!I979:I1171)</f>
        <v>0</v>
      </c>
      <c r="H978" s="4"/>
      <c r="I978" s="4">
        <f ca="1">+SUMIF('JOURNAL STOCKS'!$A$8:$J$200,A978,'JOURNAL STOCKS'!$J$8:$J$200)</f>
        <v>0</v>
      </c>
      <c r="J978" s="5"/>
      <c r="K978" s="5"/>
      <c r="L978" s="5"/>
      <c r="M978" s="5"/>
      <c r="N978" s="6"/>
      <c r="O978" s="15"/>
      <c r="P978" s="5"/>
      <c r="Q978" s="15"/>
    </row>
    <row r="979" spans="1:17" x14ac:dyDescent="0.25">
      <c r="A979" s="30" t="s">
        <v>2047</v>
      </c>
      <c r="B979" s="46" t="s">
        <v>904</v>
      </c>
      <c r="C979" s="47">
        <f t="shared" si="40"/>
        <v>0</v>
      </c>
      <c r="D979" s="48">
        <v>0</v>
      </c>
      <c r="E979" s="49">
        <v>0</v>
      </c>
      <c r="F979" s="50"/>
      <c r="G979" s="50">
        <f ca="1">+SUMIF('JOURNAL STOCKS'!A$200:$J980,A979,'JOURNAL STOCKS'!I980:I1172)</f>
        <v>0</v>
      </c>
      <c r="H979" s="50"/>
      <c r="I979" s="50">
        <f ca="1">+SUMIF('JOURNAL STOCKS'!$A$8:$J$200,A979,'JOURNAL STOCKS'!$J$8:$J$200)</f>
        <v>0</v>
      </c>
      <c r="J979" s="51"/>
      <c r="K979" s="51"/>
      <c r="L979" s="51"/>
      <c r="M979" s="51"/>
      <c r="N979" s="52"/>
      <c r="O979" s="53"/>
      <c r="P979" s="51"/>
      <c r="Q979" s="53"/>
    </row>
    <row r="980" spans="1:17" x14ac:dyDescent="0.25">
      <c r="A980" s="16"/>
    </row>
    <row r="981" spans="1:17" x14ac:dyDescent="0.25">
      <c r="A981" s="16"/>
    </row>
    <row r="982" spans="1:17" x14ac:dyDescent="0.25">
      <c r="A982" s="16"/>
    </row>
    <row r="983" spans="1:17" x14ac:dyDescent="0.25">
      <c r="A983" s="16"/>
    </row>
    <row r="984" spans="1:17" x14ac:dyDescent="0.25">
      <c r="A984" s="16"/>
    </row>
    <row r="985" spans="1:17" x14ac:dyDescent="0.25">
      <c r="A985" s="16"/>
    </row>
    <row r="986" spans="1:17" x14ac:dyDescent="0.25">
      <c r="A986" s="16"/>
    </row>
    <row r="987" spans="1:17" x14ac:dyDescent="0.25">
      <c r="A987" s="16"/>
    </row>
    <row r="988" spans="1:17" x14ac:dyDescent="0.25">
      <c r="A988" s="16"/>
    </row>
    <row r="989" spans="1:17" x14ac:dyDescent="0.25">
      <c r="A989" s="16"/>
    </row>
    <row r="990" spans="1:17" x14ac:dyDescent="0.25">
      <c r="A990" s="16"/>
    </row>
    <row r="991" spans="1:17" x14ac:dyDescent="0.25">
      <c r="A991" s="16"/>
    </row>
    <row r="992" spans="1:17" x14ac:dyDescent="0.25">
      <c r="A992" s="16"/>
    </row>
    <row r="993" spans="1:1" x14ac:dyDescent="0.25">
      <c r="A993" s="16"/>
    </row>
    <row r="994" spans="1:1" x14ac:dyDescent="0.25">
      <c r="A994" s="16"/>
    </row>
    <row r="995" spans="1:1" x14ac:dyDescent="0.25">
      <c r="A995" s="16"/>
    </row>
    <row r="996" spans="1:1" x14ac:dyDescent="0.25">
      <c r="A996" s="16"/>
    </row>
    <row r="997" spans="1:1" x14ac:dyDescent="0.25">
      <c r="A997" s="16"/>
    </row>
    <row r="998" spans="1:1" x14ac:dyDescent="0.25">
      <c r="A998" s="16"/>
    </row>
    <row r="999" spans="1:1" x14ac:dyDescent="0.25">
      <c r="A999" s="16"/>
    </row>
    <row r="1000" spans="1:1" x14ac:dyDescent="0.25">
      <c r="A1000" s="16"/>
    </row>
    <row r="1001" spans="1:1" x14ac:dyDescent="0.25">
      <c r="A1001" s="16"/>
    </row>
    <row r="1002" spans="1:1" x14ac:dyDescent="0.25">
      <c r="A1002" s="16"/>
    </row>
    <row r="1003" spans="1:1" x14ac:dyDescent="0.25">
      <c r="A1003" s="16"/>
    </row>
    <row r="1004" spans="1:1" x14ac:dyDescent="0.25">
      <c r="A1004" s="16"/>
    </row>
    <row r="1005" spans="1:1" x14ac:dyDescent="0.25">
      <c r="A1005" s="16"/>
    </row>
    <row r="1006" spans="1:1" x14ac:dyDescent="0.25">
      <c r="A1006" s="16"/>
    </row>
    <row r="1007" spans="1:1" x14ac:dyDescent="0.25">
      <c r="A1007" s="16"/>
    </row>
    <row r="1008" spans="1:1" x14ac:dyDescent="0.25">
      <c r="A1008" s="16"/>
    </row>
    <row r="1009" spans="1:1" x14ac:dyDescent="0.25">
      <c r="A1009" s="16"/>
    </row>
    <row r="1010" spans="1:1" x14ac:dyDescent="0.25">
      <c r="A1010" s="16"/>
    </row>
    <row r="1011" spans="1:1" x14ac:dyDescent="0.25">
      <c r="A1011" s="16"/>
    </row>
    <row r="1012" spans="1:1" x14ac:dyDescent="0.25">
      <c r="A1012" s="16"/>
    </row>
    <row r="1013" spans="1:1" x14ac:dyDescent="0.25">
      <c r="A1013" s="16"/>
    </row>
    <row r="1014" spans="1:1" x14ac:dyDescent="0.25">
      <c r="A1014" s="16"/>
    </row>
    <row r="1015" spans="1:1" x14ac:dyDescent="0.25">
      <c r="A1015" s="16"/>
    </row>
    <row r="1016" spans="1:1" x14ac:dyDescent="0.25">
      <c r="A1016" s="16"/>
    </row>
    <row r="1017" spans="1:1" x14ac:dyDescent="0.25">
      <c r="A1017" s="16"/>
    </row>
    <row r="1018" spans="1:1" x14ac:dyDescent="0.25">
      <c r="A1018" s="16"/>
    </row>
    <row r="1019" spans="1:1" x14ac:dyDescent="0.25">
      <c r="A1019" s="16"/>
    </row>
    <row r="1020" spans="1:1" x14ac:dyDescent="0.25">
      <c r="A1020" s="16"/>
    </row>
    <row r="1021" spans="1:1" x14ac:dyDescent="0.25">
      <c r="A1021" s="16"/>
    </row>
    <row r="1022" spans="1:1" x14ac:dyDescent="0.25">
      <c r="A1022" s="16"/>
    </row>
    <row r="1023" spans="1:1" x14ac:dyDescent="0.25">
      <c r="A1023" s="16"/>
    </row>
    <row r="1024" spans="1:1" x14ac:dyDescent="0.25">
      <c r="A1024" s="16"/>
    </row>
    <row r="1025" spans="1:1" x14ac:dyDescent="0.25">
      <c r="A1025" s="16"/>
    </row>
    <row r="1026" spans="1:1" x14ac:dyDescent="0.25">
      <c r="A1026" s="16"/>
    </row>
    <row r="1027" spans="1:1" x14ac:dyDescent="0.25">
      <c r="A1027" s="16"/>
    </row>
    <row r="1028" spans="1:1" x14ac:dyDescent="0.25">
      <c r="A1028" s="16"/>
    </row>
    <row r="1029" spans="1:1" x14ac:dyDescent="0.25">
      <c r="A1029" s="16"/>
    </row>
    <row r="1030" spans="1:1" x14ac:dyDescent="0.25">
      <c r="A1030" s="16"/>
    </row>
    <row r="1031" spans="1:1" x14ac:dyDescent="0.25">
      <c r="A1031" s="16"/>
    </row>
    <row r="1032" spans="1:1" x14ac:dyDescent="0.25">
      <c r="A1032" s="16"/>
    </row>
    <row r="1033" spans="1:1" x14ac:dyDescent="0.25">
      <c r="A1033" s="16"/>
    </row>
    <row r="1034" spans="1:1" x14ac:dyDescent="0.25">
      <c r="A1034" s="16"/>
    </row>
    <row r="1035" spans="1:1" x14ac:dyDescent="0.25">
      <c r="A1035" s="16"/>
    </row>
    <row r="1036" spans="1:1" x14ac:dyDescent="0.25">
      <c r="A1036" s="16"/>
    </row>
    <row r="1037" spans="1:1" x14ac:dyDescent="0.25">
      <c r="A1037" s="16"/>
    </row>
    <row r="1038" spans="1:1" x14ac:dyDescent="0.25">
      <c r="A1038" s="16"/>
    </row>
    <row r="1039" spans="1:1" x14ac:dyDescent="0.25">
      <c r="A1039" s="16"/>
    </row>
    <row r="1040" spans="1:1" x14ac:dyDescent="0.25">
      <c r="A1040" s="16"/>
    </row>
    <row r="1041" spans="1:1" x14ac:dyDescent="0.25">
      <c r="A1041" s="16"/>
    </row>
    <row r="1042" spans="1:1" x14ac:dyDescent="0.25">
      <c r="A1042" s="16"/>
    </row>
    <row r="1043" spans="1:1" x14ac:dyDescent="0.25">
      <c r="A1043" s="16"/>
    </row>
    <row r="1044" spans="1:1" x14ac:dyDescent="0.25">
      <c r="A1044" s="16"/>
    </row>
    <row r="1045" spans="1:1" x14ac:dyDescent="0.25">
      <c r="A1045" s="16"/>
    </row>
    <row r="1046" spans="1:1" x14ac:dyDescent="0.25">
      <c r="A1046" s="16"/>
    </row>
    <row r="1047" spans="1:1" x14ac:dyDescent="0.25">
      <c r="A1047" s="16"/>
    </row>
    <row r="1048" spans="1:1" x14ac:dyDescent="0.25">
      <c r="A1048" s="16"/>
    </row>
    <row r="1049" spans="1:1" x14ac:dyDescent="0.25">
      <c r="A1049" s="16"/>
    </row>
    <row r="1050" spans="1:1" x14ac:dyDescent="0.25">
      <c r="A1050" s="16"/>
    </row>
    <row r="1051" spans="1:1" x14ac:dyDescent="0.25">
      <c r="A1051" s="16"/>
    </row>
    <row r="1052" spans="1:1" x14ac:dyDescent="0.25">
      <c r="A1052" s="16"/>
    </row>
    <row r="1053" spans="1:1" x14ac:dyDescent="0.25">
      <c r="A1053" s="16"/>
    </row>
    <row r="1054" spans="1:1" x14ac:dyDescent="0.25">
      <c r="A1054" s="16"/>
    </row>
    <row r="1055" spans="1:1" x14ac:dyDescent="0.25">
      <c r="A1055" s="16"/>
    </row>
    <row r="1056" spans="1:1" x14ac:dyDescent="0.25">
      <c r="A1056" s="16"/>
    </row>
    <row r="1057" spans="1:1" x14ac:dyDescent="0.25">
      <c r="A1057" s="16"/>
    </row>
    <row r="1058" spans="1:1" x14ac:dyDescent="0.25">
      <c r="A1058" s="16"/>
    </row>
    <row r="1059" spans="1:1" x14ac:dyDescent="0.25">
      <c r="A1059" s="16"/>
    </row>
    <row r="1060" spans="1:1" x14ac:dyDescent="0.25">
      <c r="A1060" s="16"/>
    </row>
    <row r="1061" spans="1:1" x14ac:dyDescent="0.25">
      <c r="A1061" s="16"/>
    </row>
    <row r="1062" spans="1:1" x14ac:dyDescent="0.25">
      <c r="A1062" s="16"/>
    </row>
    <row r="1063" spans="1:1" x14ac:dyDescent="0.25">
      <c r="A1063" s="16"/>
    </row>
    <row r="1064" spans="1:1" x14ac:dyDescent="0.25">
      <c r="A1064" s="16"/>
    </row>
    <row r="1065" spans="1:1" x14ac:dyDescent="0.25">
      <c r="A1065" s="16"/>
    </row>
    <row r="1066" spans="1:1" x14ac:dyDescent="0.25">
      <c r="A1066" s="16"/>
    </row>
    <row r="1067" spans="1:1" x14ac:dyDescent="0.25">
      <c r="A1067" s="16"/>
    </row>
    <row r="1068" spans="1:1" x14ac:dyDescent="0.25">
      <c r="A1068" s="16"/>
    </row>
    <row r="1069" spans="1:1" x14ac:dyDescent="0.25">
      <c r="A1069" s="16"/>
    </row>
    <row r="1070" spans="1:1" x14ac:dyDescent="0.25">
      <c r="A1070" s="16"/>
    </row>
    <row r="1071" spans="1:1" x14ac:dyDescent="0.25">
      <c r="A1071" s="16"/>
    </row>
    <row r="1072" spans="1:1" x14ac:dyDescent="0.25">
      <c r="A1072" s="16"/>
    </row>
    <row r="1073" spans="1:1" x14ac:dyDescent="0.25">
      <c r="A1073" s="16"/>
    </row>
    <row r="1074" spans="1:1" x14ac:dyDescent="0.25">
      <c r="A1074" s="16"/>
    </row>
    <row r="1075" spans="1:1" x14ac:dyDescent="0.25">
      <c r="A1075" s="16"/>
    </row>
    <row r="1076" spans="1:1" x14ac:dyDescent="0.25">
      <c r="A1076" s="16"/>
    </row>
    <row r="1077" spans="1:1" x14ac:dyDescent="0.25">
      <c r="A1077" s="16"/>
    </row>
    <row r="1078" spans="1:1" x14ac:dyDescent="0.25">
      <c r="A1078" s="16"/>
    </row>
    <row r="1079" spans="1:1" x14ac:dyDescent="0.25">
      <c r="A1079" s="16"/>
    </row>
    <row r="1080" spans="1:1" x14ac:dyDescent="0.25">
      <c r="A1080" s="16"/>
    </row>
    <row r="1081" spans="1:1" x14ac:dyDescent="0.25">
      <c r="A1081" s="16"/>
    </row>
    <row r="1082" spans="1:1" x14ac:dyDescent="0.25">
      <c r="A1082" s="16"/>
    </row>
    <row r="1083" spans="1:1" x14ac:dyDescent="0.25">
      <c r="A1083" s="16"/>
    </row>
    <row r="1084" spans="1:1" x14ac:dyDescent="0.25">
      <c r="A1084" s="16"/>
    </row>
    <row r="1085" spans="1:1" x14ac:dyDescent="0.25">
      <c r="A1085" s="16"/>
    </row>
    <row r="1086" spans="1:1" x14ac:dyDescent="0.25">
      <c r="A1086" s="16"/>
    </row>
    <row r="1087" spans="1:1" x14ac:dyDescent="0.25">
      <c r="A1087" s="16"/>
    </row>
    <row r="1088" spans="1:1" x14ac:dyDescent="0.25">
      <c r="A1088" s="16"/>
    </row>
    <row r="1089" spans="1:1" x14ac:dyDescent="0.25">
      <c r="A1089" s="16"/>
    </row>
    <row r="1090" spans="1:1" x14ac:dyDescent="0.25">
      <c r="A1090" s="16"/>
    </row>
    <row r="1091" spans="1:1" x14ac:dyDescent="0.25">
      <c r="A1091" s="16"/>
    </row>
    <row r="1092" spans="1:1" x14ac:dyDescent="0.25">
      <c r="A1092" s="16"/>
    </row>
    <row r="1093" spans="1:1" x14ac:dyDescent="0.25">
      <c r="A1093" s="16"/>
    </row>
    <row r="1094" spans="1:1" x14ac:dyDescent="0.25">
      <c r="A1094" s="16"/>
    </row>
    <row r="1095" spans="1:1" x14ac:dyDescent="0.25">
      <c r="A1095" s="16"/>
    </row>
    <row r="1096" spans="1:1" x14ac:dyDescent="0.25">
      <c r="A1096" s="16"/>
    </row>
    <row r="1097" spans="1:1" x14ac:dyDescent="0.25">
      <c r="A1097" s="16"/>
    </row>
    <row r="1098" spans="1:1" x14ac:dyDescent="0.25">
      <c r="A1098" s="16"/>
    </row>
    <row r="1099" spans="1:1" x14ac:dyDescent="0.25">
      <c r="A1099" s="16"/>
    </row>
    <row r="1100" spans="1:1" x14ac:dyDescent="0.25">
      <c r="A1100" s="16"/>
    </row>
    <row r="1101" spans="1:1" x14ac:dyDescent="0.25">
      <c r="A1101" s="16"/>
    </row>
    <row r="1102" spans="1:1" x14ac:dyDescent="0.25">
      <c r="A1102" s="16"/>
    </row>
    <row r="1103" spans="1:1" x14ac:dyDescent="0.25">
      <c r="A1103" s="16"/>
    </row>
    <row r="1104" spans="1:1" x14ac:dyDescent="0.25">
      <c r="A1104" s="16"/>
    </row>
    <row r="1105" spans="1:1" x14ac:dyDescent="0.25">
      <c r="A1105" s="16"/>
    </row>
    <row r="1106" spans="1:1" x14ac:dyDescent="0.25">
      <c r="A1106" s="16"/>
    </row>
    <row r="1107" spans="1:1" x14ac:dyDescent="0.25">
      <c r="A1107" s="16"/>
    </row>
    <row r="1108" spans="1:1" x14ac:dyDescent="0.25">
      <c r="A1108" s="16"/>
    </row>
    <row r="1109" spans="1:1" x14ac:dyDescent="0.25">
      <c r="A1109" s="16"/>
    </row>
    <row r="1110" spans="1:1" x14ac:dyDescent="0.25">
      <c r="A1110" s="16"/>
    </row>
    <row r="1111" spans="1:1" x14ac:dyDescent="0.25">
      <c r="A1111" s="16"/>
    </row>
    <row r="1112" spans="1:1" x14ac:dyDescent="0.25">
      <c r="A1112" s="16"/>
    </row>
    <row r="1113" spans="1:1" x14ac:dyDescent="0.25">
      <c r="A1113" s="16"/>
    </row>
    <row r="1114" spans="1:1" x14ac:dyDescent="0.25">
      <c r="A1114" s="16"/>
    </row>
    <row r="1115" spans="1:1" x14ac:dyDescent="0.25">
      <c r="A1115" s="16"/>
    </row>
    <row r="1116" spans="1:1" x14ac:dyDescent="0.25">
      <c r="A1116" s="16"/>
    </row>
    <row r="1117" spans="1:1" x14ac:dyDescent="0.25">
      <c r="A1117" s="16"/>
    </row>
    <row r="1118" spans="1:1" x14ac:dyDescent="0.25">
      <c r="A1118" s="16"/>
    </row>
    <row r="1119" spans="1:1" x14ac:dyDescent="0.25">
      <c r="A1119" s="16"/>
    </row>
    <row r="1120" spans="1:1" x14ac:dyDescent="0.25">
      <c r="A1120" s="16"/>
    </row>
    <row r="1121" spans="1:1" x14ac:dyDescent="0.25">
      <c r="A1121" s="16"/>
    </row>
    <row r="1122" spans="1:1" x14ac:dyDescent="0.25">
      <c r="A1122" s="16"/>
    </row>
    <row r="1123" spans="1:1" x14ac:dyDescent="0.25">
      <c r="A1123" s="16"/>
    </row>
    <row r="1124" spans="1:1" x14ac:dyDescent="0.25">
      <c r="A1124" s="16"/>
    </row>
    <row r="1125" spans="1:1" x14ac:dyDescent="0.25">
      <c r="A1125" s="16"/>
    </row>
    <row r="1126" spans="1:1" x14ac:dyDescent="0.25">
      <c r="A1126" s="16"/>
    </row>
    <row r="1127" spans="1:1" x14ac:dyDescent="0.25">
      <c r="A1127" s="16"/>
    </row>
    <row r="1128" spans="1:1" x14ac:dyDescent="0.25">
      <c r="A1128" s="16"/>
    </row>
    <row r="1129" spans="1:1" x14ac:dyDescent="0.25">
      <c r="A1129" s="16"/>
    </row>
    <row r="1130" spans="1:1" x14ac:dyDescent="0.25">
      <c r="A1130" s="16"/>
    </row>
    <row r="1131" spans="1:1" x14ac:dyDescent="0.25">
      <c r="A1131" s="16"/>
    </row>
    <row r="1132" spans="1:1" x14ac:dyDescent="0.25">
      <c r="A1132" s="16"/>
    </row>
    <row r="1133" spans="1:1" x14ac:dyDescent="0.25">
      <c r="A1133" s="16"/>
    </row>
    <row r="1134" spans="1:1" x14ac:dyDescent="0.25">
      <c r="A1134" s="16"/>
    </row>
    <row r="1135" spans="1:1" x14ac:dyDescent="0.25">
      <c r="A1135" s="16"/>
    </row>
  </sheetData>
  <mergeCells count="3">
    <mergeCell ref="A1:Q1"/>
    <mergeCell ref="A5:O5"/>
    <mergeCell ref="P5:Q5"/>
  </mergeCells>
  <pageMargins left="0.70866141732283472" right="0.70866141732283472" top="0.74803149606299213" bottom="0.74803149606299213" header="0.31496062992125984" footer="0.31496062992125984"/>
  <pageSetup paperSize="9" scale="84" fitToHeight="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 ARTICLES</vt:lpstr>
      <vt:lpstr>JOURNAL STOCKS</vt:lpstr>
      <vt:lpstr>ETAT DES STOCKS </vt:lpstr>
      <vt:lpstr>'BD ARTICLES'!Zone_d_impression</vt:lpstr>
      <vt:lpstr>'ETAT DES STOCKS '!Zone_d_impression</vt:lpstr>
      <vt:lpstr>'JOURNAL STOCKS'!Zone_d_impression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An@s</cp:lastModifiedBy>
  <cp:lastPrinted>2017-03-13T13:06:02Z</cp:lastPrinted>
  <dcterms:created xsi:type="dcterms:W3CDTF">2017-03-13T12:30:15Z</dcterms:created>
  <dcterms:modified xsi:type="dcterms:W3CDTF">2018-03-04T09:40:29Z</dcterms:modified>
</cp:coreProperties>
</file>