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ifc1.ifr.intra2.admin.ch\Userhomes\U80735711\Desktop\TUTTI 2019\"/>
    </mc:Choice>
  </mc:AlternateContent>
  <bookViews>
    <workbookView xWindow="0" yWindow="0" windowWidth="28800" windowHeight="12300"/>
  </bookViews>
  <sheets>
    <sheet name="Terminplan" sheetId="5" r:id="rId1"/>
    <sheet name="Angaben" sheetId="7" r:id="rId2"/>
  </sheets>
  <definedNames>
    <definedName name="_xlnm._FilterDatabase" localSheetId="0" hidden="1">Terminplan!$D$12:$BD$35</definedName>
    <definedName name="FarbeA" localSheetId="0">#REF!</definedName>
    <definedName name="FarbeA">#REF!</definedName>
    <definedName name="FarbeB" localSheetId="0">#REF!</definedName>
    <definedName name="FarbeB">#REF!</definedName>
    <definedName name="FarbeC" localSheetId="0">#REF!</definedName>
    <definedName name="FarbeC">#REF!</definedName>
    <definedName name="FarbeD" localSheetId="0">#REF!</definedName>
    <definedName name="FarbeD">#REF!</definedName>
    <definedName name="FarbeE" localSheetId="0">#REF!</definedName>
    <definedName name="FarbeE">#REF!</definedName>
    <definedName name="_xlnm.Print_Area" localSheetId="0">Terminplan!$B:$CY</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H13" i="5" l="1"/>
  <c r="AG13" i="5"/>
  <c r="W28" i="5"/>
  <c r="W29" i="5"/>
  <c r="W30" i="5"/>
  <c r="W31" i="5"/>
  <c r="W32" i="5"/>
  <c r="W33" i="5"/>
  <c r="W34" i="5"/>
  <c r="W35" i="5"/>
  <c r="AE13" i="5" l="1"/>
  <c r="AE14" i="5"/>
  <c r="AE15" i="5"/>
  <c r="AE16" i="5"/>
  <c r="AE17" i="5"/>
  <c r="AE18" i="5"/>
  <c r="AE19" i="5"/>
  <c r="AE20" i="5"/>
  <c r="AE21" i="5"/>
  <c r="AE22" i="5"/>
  <c r="AE23" i="5"/>
  <c r="AE24" i="5"/>
  <c r="AE25" i="5"/>
  <c r="AE26" i="5"/>
  <c r="AE27" i="5"/>
  <c r="AE28" i="5"/>
  <c r="AE29" i="5"/>
  <c r="AE30" i="5"/>
  <c r="AE31" i="5"/>
  <c r="AE32" i="5"/>
  <c r="AE33" i="5"/>
  <c r="AE34" i="5"/>
  <c r="AE35" i="5"/>
  <c r="C32" i="5"/>
  <c r="C31" i="5"/>
  <c r="C30" i="5"/>
  <c r="C29" i="5"/>
  <c r="C28" i="5"/>
  <c r="AD27" i="5"/>
  <c r="C27" i="5"/>
  <c r="C26" i="5"/>
  <c r="C25" i="5"/>
  <c r="C24" i="5"/>
  <c r="C23" i="5"/>
  <c r="C22" i="5"/>
  <c r="C21" i="5"/>
  <c r="C20" i="5"/>
  <c r="C19" i="5"/>
  <c r="C18" i="5"/>
  <c r="C17" i="5"/>
  <c r="C16" i="5"/>
  <c r="C15" i="5"/>
  <c r="C14" i="5"/>
  <c r="C34" i="5"/>
  <c r="C33" i="5"/>
  <c r="C49" i="7" l="1"/>
  <c r="C50" i="7"/>
  <c r="C51" i="7"/>
  <c r="C52" i="7"/>
  <c r="C53" i="7"/>
  <c r="C54" i="7"/>
  <c r="A2" i="5" l="1"/>
  <c r="A4" i="5" l="1"/>
  <c r="A5" i="5" s="1"/>
  <c r="BH11" i="5" s="1"/>
  <c r="A3" i="5"/>
  <c r="C35" i="5" l="1"/>
  <c r="A1" i="5" l="1"/>
  <c r="W14" i="5" l="1"/>
  <c r="W18" i="5"/>
  <c r="W22" i="5"/>
  <c r="W26" i="5"/>
  <c r="W21" i="5"/>
  <c r="W15" i="5"/>
  <c r="W19" i="5"/>
  <c r="W23" i="5"/>
  <c r="W27" i="5"/>
  <c r="W25" i="5"/>
  <c r="W16" i="5"/>
  <c r="W20" i="5"/>
  <c r="W24" i="5"/>
  <c r="W17" i="5"/>
  <c r="W13" i="5"/>
  <c r="Y9" i="5"/>
  <c r="Y8" i="5" s="1"/>
  <c r="Y14" i="5" s="1"/>
  <c r="AA9" i="5"/>
  <c r="Y35" i="5"/>
  <c r="Y15" i="5" l="1"/>
  <c r="AF15" i="5"/>
  <c r="AF18" i="5"/>
  <c r="AF22" i="5"/>
  <c r="AF26" i="5"/>
  <c r="AF30" i="5"/>
  <c r="AF34" i="5"/>
  <c r="AF17" i="5"/>
  <c r="AF29" i="5"/>
  <c r="AF14" i="5"/>
  <c r="AF19" i="5"/>
  <c r="AF23" i="5"/>
  <c r="AF27" i="5"/>
  <c r="AF31" i="5"/>
  <c r="AF21" i="5"/>
  <c r="AF33" i="5"/>
  <c r="AF16" i="5"/>
  <c r="AF20" i="5"/>
  <c r="AF24" i="5"/>
  <c r="AF28" i="5"/>
  <c r="AF32" i="5"/>
  <c r="AF35" i="5"/>
  <c r="AF25" i="5"/>
  <c r="AF13" i="5"/>
  <c r="BH7" i="5"/>
  <c r="Y16" i="5"/>
  <c r="AA13" i="5"/>
  <c r="Y13" i="5"/>
  <c r="AA15" i="5"/>
  <c r="Y17" i="5"/>
  <c r="Y22" i="5"/>
  <c r="AA17" i="5"/>
  <c r="Y30" i="5"/>
  <c r="Y28" i="5"/>
  <c r="Y23" i="5"/>
  <c r="Y26" i="5"/>
  <c r="AA26" i="5"/>
  <c r="AA19" i="5"/>
  <c r="AA33" i="5"/>
  <c r="Y31" i="5"/>
  <c r="AA30" i="5"/>
  <c r="Y33" i="5"/>
  <c r="Y27" i="5"/>
  <c r="AA14" i="5"/>
  <c r="Y29" i="5"/>
  <c r="AA27" i="5"/>
  <c r="AA16" i="5"/>
  <c r="Y19" i="5"/>
  <c r="Y20" i="5"/>
  <c r="Y34" i="5"/>
  <c r="AA20" i="5"/>
  <c r="AA25" i="5"/>
  <c r="Y24" i="5"/>
  <c r="AA21" i="5"/>
  <c r="AA22" i="5"/>
  <c r="AA31" i="5"/>
  <c r="AA24" i="5"/>
  <c r="Y21" i="5"/>
  <c r="AA32" i="5"/>
  <c r="Y25" i="5"/>
  <c r="AA29" i="5"/>
  <c r="Y18" i="5"/>
  <c r="AA23" i="5"/>
  <c r="AA28" i="5"/>
  <c r="Y32" i="5"/>
  <c r="AA34" i="5"/>
  <c r="AA35" i="5"/>
  <c r="BH8" i="5" l="1"/>
  <c r="BH9" i="5"/>
  <c r="BI11" i="5"/>
  <c r="BJ11" i="5" s="1"/>
  <c r="BK11" i="5" s="1"/>
  <c r="BL11" i="5" s="1"/>
  <c r="AA18" i="5"/>
  <c r="BI9" i="5" l="1"/>
  <c r="BK9" i="5"/>
  <c r="BJ9" i="5"/>
  <c r="BM11" i="5"/>
  <c r="BL9" i="5"/>
  <c r="BN11" i="5" l="1"/>
  <c r="BO11" i="5" s="1"/>
  <c r="BP11" i="5" s="1"/>
  <c r="BQ11" i="5" s="1"/>
  <c r="BR11" i="5" s="1"/>
  <c r="BS11" i="5" s="1"/>
  <c r="BM9" i="5"/>
  <c r="BO7" i="5" l="1"/>
  <c r="BO8" i="5"/>
  <c r="BO9" i="5"/>
  <c r="BN9" i="5"/>
  <c r="BP9" i="5" l="1"/>
  <c r="BQ9" i="5" l="1"/>
  <c r="BR9" i="5" l="1"/>
  <c r="BT11" i="5" l="1"/>
  <c r="BS9" i="5"/>
  <c r="BU11" i="5" l="1"/>
  <c r="BW11" i="5" s="1"/>
  <c r="BT9" i="5"/>
  <c r="BW7" i="5" l="1"/>
  <c r="BX11" i="5"/>
  <c r="BW9" i="5"/>
  <c r="BW8" i="5"/>
  <c r="BU9" i="5"/>
  <c r="BY11" i="5" l="1"/>
  <c r="BX9" i="5"/>
  <c r="BZ11" i="5" l="1"/>
  <c r="BY9" i="5"/>
  <c r="CA11" i="5" l="1"/>
  <c r="BZ9" i="5"/>
  <c r="CB11" i="5" l="1"/>
  <c r="CA9" i="5"/>
  <c r="CC11" i="5" l="1"/>
  <c r="CB9" i="5"/>
  <c r="CC9" i="5" l="1"/>
  <c r="CD11" i="5"/>
  <c r="CD7" i="5" l="1"/>
  <c r="CD8" i="5"/>
  <c r="CD9" i="5"/>
  <c r="CE11" i="5"/>
  <c r="CE9" i="5" l="1"/>
  <c r="CF11" i="5"/>
  <c r="CF9" i="5" l="1"/>
  <c r="CG11" i="5"/>
  <c r="CH11" i="5" l="1"/>
  <c r="CG9" i="5"/>
  <c r="CH9" i="5" l="1"/>
  <c r="CI11" i="5"/>
  <c r="CI9" i="5" l="1"/>
  <c r="CJ11" i="5"/>
  <c r="CJ9" i="5" l="1"/>
  <c r="CK11" i="5"/>
  <c r="CL11" i="5" l="1"/>
  <c r="CK7" i="5"/>
  <c r="CK8" i="5"/>
  <c r="CK9" i="5"/>
  <c r="CL9" i="5" l="1"/>
  <c r="CM11" i="5"/>
  <c r="CM9" i="5" l="1"/>
  <c r="CN11" i="5"/>
  <c r="CN9" i="5" l="1"/>
  <c r="CO11" i="5"/>
  <c r="CP11" i="5" l="1"/>
  <c r="CO9" i="5"/>
  <c r="CP9" i="5" l="1"/>
  <c r="CQ11" i="5"/>
  <c r="CQ9" i="5" l="1"/>
  <c r="CR11" i="5"/>
  <c r="CR7" i="5" l="1"/>
  <c r="CR8" i="5"/>
  <c r="CR9" i="5"/>
  <c r="CS11" i="5"/>
  <c r="CT11" i="5" l="1"/>
  <c r="CS9" i="5"/>
  <c r="CT9" i="5" l="1"/>
  <c r="CU11" i="5"/>
  <c r="CU9" i="5" l="1"/>
  <c r="CV11" i="5"/>
  <c r="CV9" i="5" l="1"/>
  <c r="CW11" i="5"/>
  <c r="CX11" i="5" l="1"/>
  <c r="CY11" i="5" s="1"/>
  <c r="CW9" i="5"/>
  <c r="CY7" i="5" l="1"/>
  <c r="CZ11" i="5"/>
  <c r="CY9" i="5"/>
  <c r="CY8" i="5"/>
  <c r="CX9" i="5"/>
  <c r="DA11" i="5" l="1"/>
  <c r="CZ9" i="5"/>
  <c r="DA9" i="5" l="1"/>
  <c r="DB11" i="5"/>
  <c r="DB9" i="5" l="1"/>
  <c r="DC11" i="5"/>
  <c r="DC9" i="5" l="1"/>
  <c r="DD11" i="5"/>
  <c r="DD9" i="5" l="1"/>
  <c r="DE11" i="5"/>
  <c r="DE9" i="5" l="1"/>
  <c r="DF11" i="5"/>
  <c r="DF7" i="5" l="1"/>
  <c r="DG11" i="5"/>
  <c r="DF9" i="5"/>
  <c r="DF8" i="5"/>
  <c r="DH11" i="5" l="1"/>
  <c r="DG9" i="5"/>
  <c r="DI11" i="5" l="1"/>
  <c r="DH9" i="5"/>
  <c r="DI9" i="5" l="1"/>
  <c r="DJ11" i="5"/>
  <c r="DJ9" i="5" l="1"/>
  <c r="DK11" i="5"/>
  <c r="DL11" i="5" l="1"/>
  <c r="DL9" i="5" s="1"/>
  <c r="DK9" i="5"/>
</calcChain>
</file>

<file path=xl/comments1.xml><?xml version="1.0" encoding="utf-8"?>
<comments xmlns="http://schemas.openxmlformats.org/spreadsheetml/2006/main">
  <authors>
    <author>TM</author>
  </authors>
  <commentList>
    <comment ref="C10" authorId="0" shapeId="0">
      <text>
        <r>
          <rPr>
            <sz val="9"/>
            <color indexed="81"/>
            <rFont val="Segoe UI"/>
            <family val="2"/>
          </rPr>
          <t>Zeigt eine fortlaufende Nummer an. Dient zur Orientierung.</t>
        </r>
      </text>
    </comment>
    <comment ref="H10" authorId="0" shapeId="0">
      <text>
        <r>
          <rPr>
            <sz val="9"/>
            <color indexed="81"/>
            <rFont val="Segoe UI"/>
            <family val="2"/>
          </rPr>
          <t>Hier kann eine Aufgabe/Tätigkeit des Projektes eingegeben werden.</t>
        </r>
      </text>
    </comment>
    <comment ref="I10" authorId="0" shapeId="0">
      <text>
        <r>
          <rPr>
            <sz val="9"/>
            <color indexed="81"/>
            <rFont val="Segoe UI"/>
            <family val="2"/>
          </rPr>
          <t>Durch Eingabe von "x" oder "X" wird die komplette Zeile in grau markiert. Dies kann z.B. als Meilensteinlinie oder  auch zum Kenntlich machen bestimmter Projektblöcke verwendet werden. 
Mit einem "f" oder "F" wird die Zeile ebenfalls grau. Wenn aber ein Meilenstein gesetzt wurde, wird dieser in der Spalte "I" grün.</t>
        </r>
      </text>
    </comment>
    <comment ref="L10" authorId="0" shapeId="0">
      <text>
        <r>
          <rPr>
            <sz val="9"/>
            <color indexed="81"/>
            <rFont val="Segoe UI"/>
            <family val="2"/>
          </rPr>
          <t>Durch Eingabe von "x" oder "X" wird die komplette Zeile in grau markiert. Dies kann z.B. als Meilensteinlinie oder  auch zum Kenntlich machen bestimmter Projektblöcke verwendet werden. 
Mit einem "f" oder "F" wird die Zeile ebenfalls grau. Wenn aber ein Meilenstein gesetzt wurde, wird dieser in der Spalte "I" grün.</t>
        </r>
      </text>
    </comment>
    <comment ref="T10" authorId="0" shapeId="0">
      <text>
        <r>
          <rPr>
            <sz val="9"/>
            <color indexed="81"/>
            <rFont val="Segoe UI"/>
            <family val="2"/>
          </rPr>
          <t>Gib hier den Beginn der Aufgabe/Tätigkeit ein.</t>
        </r>
      </text>
    </comment>
    <comment ref="U10" authorId="0" shapeId="0">
      <text>
        <r>
          <rPr>
            <sz val="9"/>
            <color indexed="81"/>
            <rFont val="Segoe UI"/>
            <family val="2"/>
          </rPr>
          <t>Gib hier Das Enddatum
der Aufgabe/Tätigkeit ein.</t>
        </r>
      </text>
    </comment>
    <comment ref="V10" authorId="0" shapeId="0">
      <text>
        <r>
          <rPr>
            <sz val="9"/>
            <color indexed="81"/>
            <rFont val="Segoe UI"/>
            <family val="2"/>
          </rPr>
          <t>Gib hier den Projektstatus in Prozent an (Zahl von 0 bis 100). Das Prozentzeichen wird automatisch eingefügt.</t>
        </r>
      </text>
    </comment>
  </commentList>
</comments>
</file>

<file path=xl/sharedStrings.xml><?xml version="1.0" encoding="utf-8"?>
<sst xmlns="http://schemas.openxmlformats.org/spreadsheetml/2006/main" count="198" uniqueCount="59">
  <si>
    <t>Pos.</t>
  </si>
  <si>
    <t>abgeschlossen</t>
  </si>
  <si>
    <t>geplant</t>
  </si>
  <si>
    <t>Meilenstein</t>
  </si>
  <si>
    <t>Beginn
[Datum]</t>
  </si>
  <si>
    <t>Aufgabe/Tätigkeit</t>
  </si>
  <si>
    <t>Linie
zeigen</t>
  </si>
  <si>
    <t>Farbspiegel</t>
  </si>
  <si>
    <t>Mo</t>
  </si>
  <si>
    <t>Di</t>
  </si>
  <si>
    <t>Mi</t>
  </si>
  <si>
    <t>Do</t>
  </si>
  <si>
    <t>Fr</t>
  </si>
  <si>
    <t>Sa</t>
  </si>
  <si>
    <t>So</t>
  </si>
  <si>
    <t>C ALC</t>
  </si>
  <si>
    <t>Stab C</t>
  </si>
  <si>
    <t>C AS</t>
  </si>
  <si>
    <t>C Ns</t>
  </si>
  <si>
    <t>C Ih</t>
  </si>
  <si>
    <t>C FLA</t>
  </si>
  <si>
    <t>C B+B</t>
  </si>
  <si>
    <t>Beso</t>
  </si>
  <si>
    <t>Bemerkung</t>
  </si>
  <si>
    <t>Ende
[Datum]</t>
  </si>
  <si>
    <t>Ansicht:</t>
  </si>
  <si>
    <t>Stand</t>
  </si>
  <si>
    <t>Admin</t>
  </si>
  <si>
    <t>KW Beginn</t>
  </si>
  <si>
    <t>KW Ende</t>
  </si>
  <si>
    <t>Beso Infos</t>
  </si>
  <si>
    <t>Unterstützung</t>
  </si>
  <si>
    <t>q</t>
  </si>
  <si>
    <t>Rückblick</t>
  </si>
  <si>
    <t>p</t>
  </si>
  <si>
    <r>
      <t xml:space="preserve">Status 
</t>
    </r>
    <r>
      <rPr>
        <b/>
        <sz val="8"/>
        <rFont val="Calibri"/>
        <family val="2"/>
        <scheme val="minor"/>
      </rPr>
      <t>[0 bis 100]</t>
    </r>
  </si>
  <si>
    <t>Filter</t>
  </si>
  <si>
    <t>Kalender
Woche</t>
  </si>
  <si>
    <t>Jahre</t>
  </si>
  <si>
    <t>Gebiete</t>
  </si>
  <si>
    <t>Planung</t>
  </si>
  <si>
    <t>Fabe</t>
  </si>
  <si>
    <t>Text</t>
  </si>
  <si>
    <t>No</t>
  </si>
  <si>
    <t>Kapitel</t>
  </si>
  <si>
    <t>Unter-
Kapitel</t>
  </si>
  <si>
    <t>Verant.</t>
  </si>
  <si>
    <r>
      <t xml:space="preserve">Projekt
Auftrag Nr 
</t>
    </r>
    <r>
      <rPr>
        <sz val="8"/>
        <rFont val="Calibri"/>
        <family val="2"/>
        <scheme val="minor"/>
      </rPr>
      <t>(000.000.000)</t>
    </r>
  </si>
  <si>
    <t>Standort</t>
  </si>
  <si>
    <t>Typ</t>
  </si>
  <si>
    <t>WEMA</t>
  </si>
  <si>
    <t>Übernahme</t>
  </si>
  <si>
    <t>Übung</t>
  </si>
  <si>
    <t>Projekt</t>
  </si>
  <si>
    <t>Ferien</t>
  </si>
  <si>
    <t>Verantwortlichen</t>
  </si>
  <si>
    <t>10. Assist C ALC</t>
  </si>
  <si>
    <t>--</t>
  </si>
  <si>
    <t>Texte d'essai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</si>
</sst>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164" formatCode="d/m;@"/>
    <numFmt numFmtId="165" formatCode="[$-807]dddd\,\ d/\ mmmm\ yyyy;@"/>
    <numFmt numFmtId="166" formatCode="dd/mm/yy;@"/>
    <numFmt numFmtId="167" formatCode="\K\W\ 00"/>
    <numFmt numFmtId="168" formatCode="00"/>
    <numFmt numFmtId="169" formatCode="dd"/>
    <numFmt numFmtId="170" formatCode="00.000"/>
    <numFmt numFmtId="171" formatCode="dd/mm/yyyy;@"/>
    <numFmt numFmtId="172" formatCode="00.000.000"/>
    <numFmt numFmtId="173" formatCode="[$-807]mmmm;@"/>
  </numFmts>
  <fonts count="50" x14ac:knownFonts="1">
    <font>
      <sz val="11"/>
      <color theme="1"/>
      <name val="Calibri"/>
      <family val="2"/>
      <scheme val="minor"/>
    </font>
    <font>
      <sz val="11"/>
      <color theme="1"/>
      <name val="Calibri"/>
      <family val="2"/>
      <scheme val="minor"/>
    </font>
    <font>
      <sz val="11"/>
      <color theme="0"/>
      <name val="Calibri"/>
      <family val="2"/>
      <scheme val="minor"/>
    </font>
    <font>
      <sz val="13"/>
      <color theme="8" tint="-0.249977111117893"/>
      <name val="Calibri"/>
      <family val="2"/>
      <scheme val="minor"/>
    </font>
    <font>
      <sz val="9"/>
      <color indexed="81"/>
      <name val="Segoe UI"/>
      <family val="2"/>
    </font>
    <font>
      <u/>
      <sz val="11"/>
      <color theme="10"/>
      <name val="Calibri"/>
      <family val="2"/>
      <scheme val="minor"/>
    </font>
    <font>
      <sz val="12"/>
      <color theme="1"/>
      <name val="Calibri"/>
      <family val="2"/>
      <scheme val="minor"/>
    </font>
    <font>
      <b/>
      <sz val="10"/>
      <color theme="1" tint="0.249977111117893"/>
      <name val="Arial"/>
      <family val="2"/>
    </font>
    <font>
      <b/>
      <i/>
      <sz val="11"/>
      <color theme="1"/>
      <name val="Calibri"/>
      <family val="2"/>
      <scheme val="minor"/>
    </font>
    <font>
      <b/>
      <sz val="13"/>
      <color theme="8" tint="-0.249977111117893"/>
      <name val="Calibri"/>
      <family val="2"/>
      <scheme val="minor"/>
    </font>
    <font>
      <b/>
      <sz val="11"/>
      <color theme="8"/>
      <name val="Calibri"/>
      <family val="2"/>
      <scheme val="minor"/>
    </font>
    <font>
      <b/>
      <sz val="30"/>
      <color rgb="FF0070C0"/>
      <name val="Calibri"/>
      <family val="2"/>
      <scheme val="minor"/>
    </font>
    <font>
      <sz val="10"/>
      <color theme="1" tint="0.14999847407452621"/>
      <name val="Calibri"/>
      <family val="2"/>
      <scheme val="minor"/>
    </font>
    <font>
      <b/>
      <sz val="10"/>
      <color theme="1" tint="0.14999847407452621"/>
      <name val="Calibri"/>
      <family val="2"/>
      <scheme val="minor"/>
    </font>
    <font>
      <b/>
      <sz val="26"/>
      <color theme="8" tint="-0.249977111117893"/>
      <name val="Calibri"/>
      <family val="2"/>
      <scheme val="minor"/>
    </font>
    <font>
      <b/>
      <sz val="14"/>
      <color theme="0"/>
      <name val="Calibri"/>
      <family val="2"/>
      <scheme val="minor"/>
    </font>
    <font>
      <b/>
      <sz val="10"/>
      <name val="Calibri"/>
      <family val="2"/>
      <scheme val="minor"/>
    </font>
    <font>
      <sz val="11"/>
      <name val="Calibri"/>
      <family val="2"/>
      <scheme val="minor"/>
    </font>
    <font>
      <sz val="10"/>
      <name val="Calibri"/>
      <family val="2"/>
      <scheme val="minor"/>
    </font>
    <font>
      <sz val="11"/>
      <color theme="0" tint="-0.499984740745262"/>
      <name val="Calibri"/>
      <family val="2"/>
      <scheme val="minor"/>
    </font>
    <font>
      <sz val="12"/>
      <name val="Calibri"/>
      <family val="2"/>
      <scheme val="minor"/>
    </font>
    <font>
      <b/>
      <sz val="13"/>
      <color theme="0"/>
      <name val="Calibri"/>
      <family val="2"/>
      <scheme val="minor"/>
    </font>
    <font>
      <sz val="12"/>
      <color theme="1" tint="0.14999847407452621"/>
      <name val="Calibri"/>
      <family val="2"/>
      <scheme val="minor"/>
    </font>
    <font>
      <sz val="8"/>
      <name val="Calibri"/>
      <family val="2"/>
      <scheme val="minor"/>
    </font>
    <font>
      <sz val="10"/>
      <name val="Arial Rounded MT"/>
    </font>
    <font>
      <b/>
      <sz val="12"/>
      <color theme="1"/>
      <name val="Arial"/>
      <family val="2"/>
    </font>
    <font>
      <sz val="11"/>
      <name val="Arial"/>
      <family val="2"/>
    </font>
    <font>
      <b/>
      <sz val="48"/>
      <name val="Calibri"/>
      <family val="2"/>
      <scheme val="minor"/>
    </font>
    <font>
      <b/>
      <sz val="24"/>
      <name val="Calibri"/>
      <family val="2"/>
      <scheme val="minor"/>
    </font>
    <font>
      <sz val="13"/>
      <name val="Calibri"/>
      <family val="2"/>
      <scheme val="minor"/>
    </font>
    <font>
      <sz val="9"/>
      <name val="Wingdings 3"/>
      <family val="1"/>
      <charset val="2"/>
    </font>
    <font>
      <sz val="36"/>
      <name val="Calibri"/>
      <family val="2"/>
      <scheme val="minor"/>
    </font>
    <font>
      <b/>
      <sz val="36"/>
      <name val="Arial Black"/>
      <family val="2"/>
    </font>
    <font>
      <b/>
      <sz val="36"/>
      <name val="Calibri"/>
      <family val="2"/>
      <scheme val="minor"/>
    </font>
    <font>
      <b/>
      <u/>
      <sz val="36"/>
      <name val="Calibri"/>
      <family val="2"/>
      <scheme val="minor"/>
    </font>
    <font>
      <b/>
      <sz val="12"/>
      <color theme="1"/>
      <name val="Calibri"/>
      <family val="2"/>
      <scheme val="minor"/>
    </font>
    <font>
      <sz val="6"/>
      <color theme="1" tint="0.34998626667073579"/>
      <name val="Arial"/>
      <family val="2"/>
    </font>
    <font>
      <b/>
      <sz val="8"/>
      <name val="Calibri"/>
      <family val="2"/>
      <scheme val="minor"/>
    </font>
    <font>
      <sz val="10"/>
      <color theme="0"/>
      <name val="Wingdings 3"/>
      <family val="1"/>
      <charset val="2"/>
    </font>
    <font>
      <sz val="8"/>
      <color theme="1"/>
      <name val="Calibri"/>
      <family val="2"/>
      <scheme val="minor"/>
    </font>
    <font>
      <sz val="11"/>
      <color theme="2"/>
      <name val="Calibri"/>
      <family val="2"/>
      <scheme val="minor"/>
    </font>
    <font>
      <sz val="10"/>
      <color theme="2"/>
      <name val="Calibri"/>
      <family val="2"/>
      <scheme val="minor"/>
    </font>
    <font>
      <b/>
      <sz val="10"/>
      <color theme="2"/>
      <name val="Calibri"/>
      <family val="2"/>
      <scheme val="minor"/>
    </font>
    <font>
      <sz val="9"/>
      <color theme="1"/>
      <name val="Calibri"/>
      <family val="2"/>
      <scheme val="minor"/>
    </font>
    <font>
      <sz val="9"/>
      <color theme="0"/>
      <name val="Calibri"/>
      <family val="2"/>
      <scheme val="minor"/>
    </font>
    <font>
      <sz val="16"/>
      <color theme="0"/>
      <name val="Wingdings 3"/>
      <family val="1"/>
      <charset val="2"/>
    </font>
    <font>
      <b/>
      <sz val="10"/>
      <color theme="7" tint="0.59999389629810485"/>
      <name val="Calibri"/>
      <family val="2"/>
      <scheme val="minor"/>
    </font>
    <font>
      <sz val="10"/>
      <name val="Wingdings 3"/>
      <family val="1"/>
      <charset val="2"/>
    </font>
    <font>
      <sz val="10"/>
      <color theme="1"/>
      <name val="Calibri"/>
      <family val="2"/>
      <scheme val="minor"/>
    </font>
    <font>
      <b/>
      <sz val="12"/>
      <name val="Calibri"/>
      <family val="2"/>
      <scheme val="minor"/>
    </font>
  </fonts>
  <fills count="16">
    <fill>
      <patternFill patternType="none"/>
    </fill>
    <fill>
      <patternFill patternType="gray125"/>
    </fill>
    <fill>
      <patternFill patternType="solid">
        <fgColor theme="2"/>
        <bgColor indexed="64"/>
      </patternFill>
    </fill>
    <fill>
      <patternFill patternType="solid">
        <fgColor theme="4" tint="-0.499984740745262"/>
        <bgColor indexed="64"/>
      </patternFill>
    </fill>
    <fill>
      <patternFill patternType="solid">
        <fgColor theme="0"/>
        <bgColor indexed="64"/>
      </patternFill>
    </fill>
    <fill>
      <patternFill patternType="solid">
        <fgColor theme="0" tint="-0.14999847407452621"/>
        <bgColor indexed="64"/>
      </patternFill>
    </fill>
    <fill>
      <patternFill patternType="solid">
        <fgColor rgb="FFFF0000"/>
        <bgColor indexed="64"/>
      </patternFill>
    </fill>
    <fill>
      <patternFill patternType="solid">
        <fgColor theme="0" tint="-0.499984740745262"/>
        <bgColor indexed="64"/>
      </patternFill>
    </fill>
    <fill>
      <patternFill patternType="solid">
        <fgColor rgb="FF92D050"/>
        <bgColor indexed="64"/>
      </patternFill>
    </fill>
    <fill>
      <patternFill patternType="solid">
        <fgColor theme="3" tint="0.59999389629810485"/>
        <bgColor indexed="64"/>
      </patternFill>
    </fill>
    <fill>
      <patternFill patternType="solid">
        <fgColor theme="1"/>
        <bgColor indexed="64"/>
      </patternFill>
    </fill>
    <fill>
      <patternFill patternType="solid">
        <fgColor theme="2" tint="-9.9978637043366805E-2"/>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0" tint="-4.9989318521683403E-2"/>
        <bgColor indexed="64"/>
      </patternFill>
    </fill>
  </fills>
  <borders count="87">
    <border>
      <left/>
      <right/>
      <top/>
      <bottom/>
      <diagonal/>
    </border>
    <border>
      <left style="thin">
        <color theme="0"/>
      </left>
      <right style="thin">
        <color theme="0"/>
      </right>
      <top/>
      <bottom style="thin">
        <color theme="0"/>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theme="1" tint="0.499984740745262"/>
      </right>
      <top/>
      <bottom/>
      <diagonal/>
    </border>
    <border>
      <left style="thin">
        <color theme="1" tint="0.499984740745262"/>
      </left>
      <right style="thin">
        <color theme="1" tint="0.499984740745262"/>
      </right>
      <top/>
      <bottom style="thin">
        <color theme="1" tint="0.499984740745262"/>
      </bottom>
      <diagonal/>
    </border>
    <border>
      <left style="thin">
        <color theme="0" tint="-0.34998626667073579"/>
      </left>
      <right style="thin">
        <color theme="0" tint="-0.34998626667073579"/>
      </right>
      <top style="hair">
        <color theme="0" tint="-0.34998626667073579"/>
      </top>
      <bottom style="hair">
        <color theme="0" tint="-0.34998626667073579"/>
      </bottom>
      <diagonal/>
    </border>
    <border>
      <left/>
      <right/>
      <top style="thin">
        <color theme="0" tint="-0.34998626667073579"/>
      </top>
      <bottom style="thin">
        <color theme="0" tint="-0.34998626667073579"/>
      </bottom>
      <diagonal/>
    </border>
    <border>
      <left style="thin">
        <color auto="1"/>
      </left>
      <right style="thin">
        <color theme="0" tint="-0.34998626667073579"/>
      </right>
      <top style="thin">
        <color auto="1"/>
      </top>
      <bottom style="hair">
        <color theme="0" tint="-0.34998626667073579"/>
      </bottom>
      <diagonal/>
    </border>
    <border>
      <left style="thin">
        <color theme="0" tint="-0.34998626667073579"/>
      </left>
      <right style="thin">
        <color theme="0" tint="-0.34998626667073579"/>
      </right>
      <top style="thin">
        <color auto="1"/>
      </top>
      <bottom style="hair">
        <color theme="0" tint="-0.34998626667073579"/>
      </bottom>
      <diagonal/>
    </border>
    <border>
      <left style="thin">
        <color auto="1"/>
      </left>
      <right style="thin">
        <color theme="0" tint="-0.34998626667073579"/>
      </right>
      <top style="hair">
        <color theme="0" tint="-0.34998626667073579"/>
      </top>
      <bottom style="hair">
        <color theme="0" tint="-0.34998626667073579"/>
      </bottom>
      <diagonal/>
    </border>
    <border>
      <left style="thin">
        <color theme="0" tint="-0.34998626667073579"/>
      </left>
      <right style="thin">
        <color auto="1"/>
      </right>
      <top style="hair">
        <color theme="0" tint="-0.34998626667073579"/>
      </top>
      <bottom style="hair">
        <color theme="0" tint="-0.34998626667073579"/>
      </bottom>
      <diagonal/>
    </border>
    <border>
      <left style="thin">
        <color auto="1"/>
      </left>
      <right style="thin">
        <color auto="1"/>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auto="1"/>
      </bottom>
      <diagonal/>
    </border>
    <border>
      <left style="thin">
        <color theme="0" tint="-0.34998626667073579"/>
      </left>
      <right/>
      <top style="thin">
        <color auto="1"/>
      </top>
      <bottom style="hair">
        <color theme="0" tint="-0.34998626667073579"/>
      </bottom>
      <diagonal/>
    </border>
    <border>
      <left style="thin">
        <color theme="0" tint="-0.34998626667073579"/>
      </left>
      <right/>
      <top style="hair">
        <color theme="0" tint="-0.34998626667073579"/>
      </top>
      <bottom style="hair">
        <color theme="0" tint="-0.34998626667073579"/>
      </bottom>
      <diagonal/>
    </border>
    <border>
      <left/>
      <right/>
      <top/>
      <bottom style="thin">
        <color indexed="64"/>
      </bottom>
      <diagonal/>
    </border>
    <border>
      <left style="thin">
        <color auto="1"/>
      </left>
      <right/>
      <top/>
      <bottom/>
      <diagonal/>
    </border>
    <border>
      <left style="thin">
        <color auto="1"/>
      </left>
      <right style="thin">
        <color theme="0" tint="-0.34998626667073579"/>
      </right>
      <top style="hair">
        <color theme="0" tint="-0.34998626667073579"/>
      </top>
      <bottom/>
      <diagonal/>
    </border>
    <border>
      <left style="thin">
        <color theme="0" tint="-0.34998626667073579"/>
      </left>
      <right style="thin">
        <color theme="0" tint="-0.34998626667073579"/>
      </right>
      <top style="hair">
        <color theme="0" tint="-0.34998626667073579"/>
      </top>
      <bottom/>
      <diagonal/>
    </border>
    <border>
      <left style="thin">
        <color auto="1"/>
      </left>
      <right style="thin">
        <color theme="0" tint="-0.34998626667073579"/>
      </right>
      <top/>
      <bottom style="hair">
        <color theme="0" tint="-0.34998626667073579"/>
      </bottom>
      <diagonal/>
    </border>
    <border>
      <left style="thin">
        <color theme="0" tint="-0.34998626667073579"/>
      </left>
      <right style="thin">
        <color theme="0" tint="-0.34998626667073579"/>
      </right>
      <top/>
      <bottom style="hair">
        <color theme="0" tint="-0.34998626667073579"/>
      </bottom>
      <diagonal/>
    </border>
    <border>
      <left style="thin">
        <color theme="0" tint="-0.34998626667073579"/>
      </left>
      <right style="thin">
        <color auto="1"/>
      </right>
      <top/>
      <bottom style="hair">
        <color theme="0" tint="-0.34998626667073579"/>
      </bottom>
      <diagonal/>
    </border>
    <border>
      <left style="thin">
        <color indexed="64"/>
      </left>
      <right style="thin">
        <color theme="2" tint="-0.499984740745262"/>
      </right>
      <top style="thin">
        <color theme="2" tint="-0.499984740745262"/>
      </top>
      <bottom style="thin">
        <color theme="2" tint="-0.499984740745262"/>
      </bottom>
      <diagonal/>
    </border>
    <border>
      <left style="thin">
        <color indexed="64"/>
      </left>
      <right/>
      <top style="thin">
        <color theme="0" tint="-0.34998626667073579"/>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theme="2" tint="-0.499984740745262"/>
      </right>
      <top style="thin">
        <color auto="1"/>
      </top>
      <bottom style="thin">
        <color theme="2" tint="-0.499984740745262"/>
      </bottom>
      <diagonal/>
    </border>
    <border>
      <left style="thin">
        <color auto="1"/>
      </left>
      <right style="thin">
        <color theme="2" tint="-0.499984740745262"/>
      </right>
      <top style="thin">
        <color auto="1"/>
      </top>
      <bottom/>
      <diagonal/>
    </border>
    <border>
      <left style="thin">
        <color theme="2" tint="-0.499984740745262"/>
      </left>
      <right style="thin">
        <color theme="2" tint="-0.499984740745262"/>
      </right>
      <top style="thin">
        <color auto="1"/>
      </top>
      <bottom/>
      <diagonal/>
    </border>
    <border>
      <left style="thin">
        <color theme="2" tint="-0.499984740745262"/>
      </left>
      <right/>
      <top style="thin">
        <color auto="1"/>
      </top>
      <bottom/>
      <diagonal/>
    </border>
    <border>
      <left style="thin">
        <color theme="0" tint="-0.34998626667073579"/>
      </left>
      <right style="thin">
        <color indexed="64"/>
      </right>
      <top style="hair">
        <color theme="0" tint="-0.34998626667073579"/>
      </top>
      <bottom/>
      <diagonal/>
    </border>
    <border>
      <left style="thin">
        <color auto="1"/>
      </left>
      <right style="thin">
        <color indexed="64"/>
      </right>
      <top/>
      <bottom style="thin">
        <color theme="0" tint="-0.34998626667073579"/>
      </bottom>
      <diagonal/>
    </border>
    <border>
      <left/>
      <right/>
      <top style="thin">
        <color theme="0" tint="-0.34998626667073579"/>
      </top>
      <bottom/>
      <diagonal/>
    </border>
    <border>
      <left style="thin">
        <color theme="0" tint="-0.34998626667073579"/>
      </left>
      <right/>
      <top style="hair">
        <color theme="0" tint="-0.34998626667073579"/>
      </top>
      <bottom/>
      <diagonal/>
    </border>
    <border>
      <left style="thin">
        <color theme="0" tint="-0.34998626667073579"/>
      </left>
      <right/>
      <top/>
      <bottom style="hair">
        <color theme="0" tint="-0.34998626667073579"/>
      </bottom>
      <diagonal/>
    </border>
    <border>
      <left style="thin">
        <color theme="0" tint="-0.34998626667073579"/>
      </left>
      <right style="thin">
        <color theme="0" tint="-0.34998626667073579"/>
      </right>
      <top style="thin">
        <color theme="1"/>
      </top>
      <bottom style="thin">
        <color theme="1"/>
      </bottom>
      <diagonal/>
    </border>
    <border>
      <left style="thin">
        <color theme="0" tint="-0.34998626667073579"/>
      </left>
      <right style="thin">
        <color theme="1"/>
      </right>
      <top style="thin">
        <color theme="1"/>
      </top>
      <bottom style="thin">
        <color theme="1"/>
      </bottom>
      <diagonal/>
    </border>
    <border>
      <left/>
      <right/>
      <top style="thin">
        <color theme="1"/>
      </top>
      <bottom style="thin">
        <color theme="1"/>
      </bottom>
      <diagonal/>
    </border>
    <border>
      <left style="thin">
        <color indexed="64"/>
      </left>
      <right style="thin">
        <color indexed="64"/>
      </right>
      <top style="thin">
        <color theme="1"/>
      </top>
      <bottom style="thin">
        <color theme="1"/>
      </bottom>
      <diagonal/>
    </border>
    <border>
      <left style="thin">
        <color theme="0" tint="-0.34998626667073579"/>
      </left>
      <right/>
      <top style="thin">
        <color theme="1"/>
      </top>
      <bottom style="thin">
        <color theme="1"/>
      </bottom>
      <diagonal/>
    </border>
    <border>
      <left/>
      <right style="thin">
        <color theme="0" tint="-0.34998626667073579"/>
      </right>
      <top style="thin">
        <color theme="1"/>
      </top>
      <bottom style="thin">
        <color theme="1"/>
      </bottom>
      <diagonal/>
    </border>
    <border>
      <left style="thin">
        <color auto="1"/>
      </left>
      <right style="thin">
        <color auto="1"/>
      </right>
      <top style="thin">
        <color auto="1"/>
      </top>
      <bottom style="thin">
        <color auto="1"/>
      </bottom>
      <diagonal/>
    </border>
    <border>
      <left style="thin">
        <color theme="1"/>
      </left>
      <right/>
      <top style="thin">
        <color theme="1"/>
      </top>
      <bottom style="thin">
        <color theme="1"/>
      </bottom>
      <diagonal/>
    </border>
    <border>
      <left style="thin">
        <color indexed="64"/>
      </left>
      <right style="thin">
        <color indexed="64"/>
      </right>
      <top/>
      <bottom style="hair">
        <color theme="0" tint="-0.34998626667073579"/>
      </bottom>
      <diagonal/>
    </border>
    <border>
      <left style="thin">
        <color auto="1"/>
      </left>
      <right style="thin">
        <color theme="0" tint="-0.34998626667073579"/>
      </right>
      <top style="thin">
        <color auto="1"/>
      </top>
      <bottom style="thin">
        <color auto="1"/>
      </bottom>
      <diagonal/>
    </border>
    <border>
      <left style="thin">
        <color theme="0" tint="-0.34998626667073579"/>
      </left>
      <right style="thin">
        <color theme="0" tint="-0.34998626667073579"/>
      </right>
      <top style="thin">
        <color auto="1"/>
      </top>
      <bottom style="thin">
        <color auto="1"/>
      </bottom>
      <diagonal/>
    </border>
    <border>
      <left style="thin">
        <color theme="0" tint="-0.34998626667073579"/>
      </left>
      <right style="thin">
        <color auto="1"/>
      </right>
      <top style="thin">
        <color auto="1"/>
      </top>
      <bottom style="thin">
        <color auto="1"/>
      </bottom>
      <diagonal/>
    </border>
    <border>
      <left style="thin">
        <color auto="1"/>
      </left>
      <right style="thin">
        <color theme="0" tint="-0.34998626667073579"/>
      </right>
      <top style="thin">
        <color auto="1"/>
      </top>
      <bottom/>
      <diagonal/>
    </border>
    <border>
      <left style="thin">
        <color theme="0" tint="-0.34998626667073579"/>
      </left>
      <right style="thin">
        <color theme="0" tint="-0.34998626667073579"/>
      </right>
      <top style="thin">
        <color auto="1"/>
      </top>
      <bottom/>
      <diagonal/>
    </border>
    <border>
      <left style="thin">
        <color theme="0" tint="-0.34998626667073579"/>
      </left>
      <right style="thin">
        <color auto="1"/>
      </right>
      <top style="thin">
        <color auto="1"/>
      </top>
      <bottom/>
      <diagonal/>
    </border>
    <border>
      <left style="thin">
        <color auto="1"/>
      </left>
      <right style="thin">
        <color theme="0" tint="-0.34998626667073579"/>
      </right>
      <top/>
      <bottom style="thin">
        <color auto="1"/>
      </bottom>
      <diagonal/>
    </border>
    <border>
      <left style="thin">
        <color theme="0" tint="-0.34998626667073579"/>
      </left>
      <right style="thin">
        <color theme="0" tint="-0.34998626667073579"/>
      </right>
      <top/>
      <bottom style="thin">
        <color auto="1"/>
      </bottom>
      <diagonal/>
    </border>
    <border>
      <left style="thin">
        <color theme="0" tint="-0.34998626667073579"/>
      </left>
      <right style="thin">
        <color auto="1"/>
      </right>
      <top/>
      <bottom style="thin">
        <color auto="1"/>
      </bottom>
      <diagonal/>
    </border>
    <border>
      <left style="thin">
        <color theme="1" tint="0.499984740745262"/>
      </left>
      <right style="thin">
        <color theme="1" tint="0.499984740745262"/>
      </right>
      <top style="thin">
        <color theme="1" tint="0.499984740745262"/>
      </top>
      <bottom style="hair">
        <color theme="1" tint="0.499984740745262"/>
      </bottom>
      <diagonal/>
    </border>
    <border>
      <left style="thin">
        <color theme="1" tint="0.499984740745262"/>
      </left>
      <right style="thin">
        <color theme="1" tint="0.499984740745262"/>
      </right>
      <top style="hair">
        <color theme="1" tint="0.499984740745262"/>
      </top>
      <bottom style="hair">
        <color theme="1" tint="0.499984740745262"/>
      </bottom>
      <diagonal/>
    </border>
    <border>
      <left/>
      <right style="thin">
        <color theme="1" tint="0.499984740745262"/>
      </right>
      <top style="thin">
        <color theme="1" tint="0.499984740745262"/>
      </top>
      <bottom style="hair">
        <color theme="1" tint="0.499984740745262"/>
      </bottom>
      <diagonal/>
    </border>
    <border>
      <left/>
      <right style="thin">
        <color theme="1" tint="0.499984740745262"/>
      </right>
      <top style="hair">
        <color theme="1" tint="0.499984740745262"/>
      </top>
      <bottom style="hair">
        <color theme="1" tint="0.499984740745262"/>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style="hair">
        <color theme="1" tint="0.499984740745262"/>
      </top>
      <bottom/>
      <diagonal/>
    </border>
    <border>
      <left style="thin">
        <color theme="1" tint="0.499984740745262"/>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style="thin">
        <color theme="1" tint="0.499984740745262"/>
      </left>
      <right/>
      <top style="thin">
        <color theme="1" tint="0.499984740745262"/>
      </top>
      <bottom/>
      <diagonal/>
    </border>
    <border>
      <left/>
      <right/>
      <top style="thin">
        <color theme="1" tint="0.499984740745262"/>
      </top>
      <bottom/>
      <diagonal/>
    </border>
    <border>
      <left/>
      <right style="thin">
        <color theme="1" tint="0.499984740745262"/>
      </right>
      <top style="thin">
        <color theme="1" tint="0.499984740745262"/>
      </top>
      <bottom/>
      <diagonal/>
    </border>
    <border>
      <left style="thin">
        <color theme="1" tint="0.499984740745262"/>
      </left>
      <right/>
      <top/>
      <bottom style="thin">
        <color theme="1" tint="0.499984740745262"/>
      </bottom>
      <diagonal/>
    </border>
    <border>
      <left/>
      <right/>
      <top/>
      <bottom style="thin">
        <color theme="1" tint="0.499984740745262"/>
      </bottom>
      <diagonal/>
    </border>
    <border>
      <left/>
      <right style="thin">
        <color theme="1" tint="0.499984740745262"/>
      </right>
      <top/>
      <bottom style="thin">
        <color theme="1" tint="0.499984740745262"/>
      </bottom>
      <diagonal/>
    </border>
    <border>
      <left style="thin">
        <color theme="1" tint="0.499984740745262"/>
      </left>
      <right/>
      <top style="thin">
        <color theme="1" tint="0.499984740745262"/>
      </top>
      <bottom style="hair">
        <color theme="1" tint="0.499984740745262"/>
      </bottom>
      <diagonal/>
    </border>
    <border>
      <left style="thin">
        <color theme="1" tint="0.499984740745262"/>
      </left>
      <right/>
      <top style="hair">
        <color theme="1" tint="0.499984740745262"/>
      </top>
      <bottom style="hair">
        <color theme="1" tint="0.499984740745262"/>
      </bottom>
      <diagonal/>
    </border>
    <border>
      <left style="thin">
        <color theme="1" tint="0.499984740745262"/>
      </left>
      <right/>
      <top style="hair">
        <color theme="1" tint="0.499984740745262"/>
      </top>
      <bottom/>
      <diagonal/>
    </border>
    <border>
      <left style="thin">
        <color theme="1" tint="0.499984740745262"/>
      </left>
      <right style="thin">
        <color theme="1" tint="0.499984740745262"/>
      </right>
      <top/>
      <bottom style="hair">
        <color theme="1" tint="0.499984740745262"/>
      </bottom>
      <diagonal/>
    </border>
    <border>
      <left style="thin">
        <color indexed="64"/>
      </left>
      <right style="thin">
        <color theme="2" tint="-0.499984740745262"/>
      </right>
      <top/>
      <bottom style="thin">
        <color theme="2" tint="-0.499984740745262"/>
      </bottom>
      <diagonal/>
    </border>
    <border>
      <left style="thin">
        <color auto="1"/>
      </left>
      <right/>
      <top/>
      <bottom style="thin">
        <color auto="1"/>
      </bottom>
      <diagonal/>
    </border>
    <border>
      <left style="thin">
        <color theme="1"/>
      </left>
      <right style="thin">
        <color theme="1" tint="0.499984740745262"/>
      </right>
      <top style="thin">
        <color theme="1"/>
      </top>
      <bottom style="hair">
        <color theme="1" tint="0.499984740745262"/>
      </bottom>
      <diagonal/>
    </border>
    <border>
      <left style="thin">
        <color theme="1" tint="0.499984740745262"/>
      </left>
      <right style="thin">
        <color theme="1" tint="0.499984740745262"/>
      </right>
      <top style="thin">
        <color theme="1"/>
      </top>
      <bottom style="hair">
        <color theme="1" tint="0.499984740745262"/>
      </bottom>
      <diagonal/>
    </border>
    <border>
      <left style="thin">
        <color theme="1" tint="0.499984740745262"/>
      </left>
      <right style="thin">
        <color theme="1"/>
      </right>
      <top style="thin">
        <color theme="1"/>
      </top>
      <bottom style="hair">
        <color theme="1" tint="0.499984740745262"/>
      </bottom>
      <diagonal/>
    </border>
    <border>
      <left style="thin">
        <color theme="1"/>
      </left>
      <right style="thin">
        <color theme="1" tint="0.499984740745262"/>
      </right>
      <top style="hair">
        <color theme="1" tint="0.499984740745262"/>
      </top>
      <bottom style="hair">
        <color theme="1" tint="0.499984740745262"/>
      </bottom>
      <diagonal/>
    </border>
    <border>
      <left style="thin">
        <color theme="1" tint="0.499984740745262"/>
      </left>
      <right style="thin">
        <color theme="1"/>
      </right>
      <top style="hair">
        <color theme="1" tint="0.499984740745262"/>
      </top>
      <bottom style="hair">
        <color theme="1" tint="0.499984740745262"/>
      </bottom>
      <diagonal/>
    </border>
    <border>
      <left style="thin">
        <color theme="1"/>
      </left>
      <right style="thin">
        <color theme="1" tint="0.499984740745262"/>
      </right>
      <top style="hair">
        <color theme="1" tint="0.499984740745262"/>
      </top>
      <bottom style="thin">
        <color theme="1"/>
      </bottom>
      <diagonal/>
    </border>
    <border>
      <left style="thin">
        <color theme="1" tint="0.499984740745262"/>
      </left>
      <right style="thin">
        <color theme="1" tint="0.499984740745262"/>
      </right>
      <top style="hair">
        <color theme="1" tint="0.499984740745262"/>
      </top>
      <bottom style="thin">
        <color theme="1"/>
      </bottom>
      <diagonal/>
    </border>
    <border>
      <left style="thin">
        <color theme="1" tint="0.499984740745262"/>
      </left>
      <right style="thin">
        <color theme="1"/>
      </right>
      <top style="hair">
        <color theme="1" tint="0.499984740745262"/>
      </top>
      <bottom style="thin">
        <color theme="1"/>
      </bottom>
      <diagonal/>
    </border>
    <border>
      <left/>
      <right style="thin">
        <color theme="1" tint="0.499984740745262"/>
      </right>
      <top style="hair">
        <color theme="1" tint="0.499984740745262"/>
      </top>
      <bottom/>
      <diagonal/>
    </border>
    <border>
      <left style="thin">
        <color indexed="64"/>
      </left>
      <right style="thin">
        <color auto="1"/>
      </right>
      <top/>
      <bottom style="thin">
        <color theme="1"/>
      </bottom>
      <diagonal/>
    </border>
    <border>
      <left style="thin">
        <color theme="1"/>
      </left>
      <right style="thin">
        <color theme="1" tint="0.499984740745262"/>
      </right>
      <top style="hair">
        <color theme="1" tint="0.499984740745262"/>
      </top>
      <bottom/>
      <diagonal/>
    </border>
    <border>
      <left style="thin">
        <color theme="1" tint="0.499984740745262"/>
      </left>
      <right style="thin">
        <color theme="1"/>
      </right>
      <top style="hair">
        <color theme="1" tint="0.499984740745262"/>
      </top>
      <bottom/>
      <diagonal/>
    </border>
  </borders>
  <cellStyleXfs count="3">
    <xf numFmtId="0" fontId="0" fillId="0" borderId="0"/>
    <xf numFmtId="9" fontId="1" fillId="0" borderId="0" applyFont="0" applyFill="0" applyBorder="0" applyAlignment="0" applyProtection="0"/>
    <xf numFmtId="0" fontId="5" fillId="0" borderId="0" applyNumberFormat="0" applyFill="0" applyBorder="0" applyAlignment="0" applyProtection="0"/>
  </cellStyleXfs>
  <cellXfs count="237">
    <xf numFmtId="0" fontId="0" fillId="0" borderId="0" xfId="0"/>
    <xf numFmtId="0" fontId="0" fillId="0" borderId="0" xfId="0" applyAlignment="1">
      <alignment vertical="center"/>
    </xf>
    <xf numFmtId="0" fontId="0" fillId="0" borderId="1" xfId="0" applyBorder="1" applyAlignment="1">
      <alignment vertical="center"/>
    </xf>
    <xf numFmtId="0" fontId="0" fillId="0" borderId="1" xfId="0" applyBorder="1"/>
    <xf numFmtId="0" fontId="0" fillId="0" borderId="0" xfId="0" applyAlignment="1">
      <alignment horizontal="left" indent="1"/>
    </xf>
    <xf numFmtId="0" fontId="11" fillId="0" borderId="0" xfId="0" applyFont="1" applyAlignment="1">
      <alignment vertical="center"/>
    </xf>
    <xf numFmtId="0" fontId="10" fillId="0" borderId="0" xfId="0" applyFont="1" applyBorder="1" applyAlignment="1">
      <alignment horizontal="right" indent="1"/>
    </xf>
    <xf numFmtId="0" fontId="0" fillId="0" borderId="0" xfId="0" applyBorder="1"/>
    <xf numFmtId="0" fontId="3" fillId="0" borderId="0" xfId="0" applyFont="1" applyFill="1" applyBorder="1" applyAlignment="1" applyProtection="1">
      <alignment horizontal="left" vertical="top" wrapText="1"/>
      <protection locked="0"/>
    </xf>
    <xf numFmtId="14" fontId="6" fillId="0" borderId="0" xfId="0" applyNumberFormat="1" applyFont="1" applyFill="1" applyBorder="1" applyAlignment="1" applyProtection="1">
      <alignment horizontal="center" vertical="center"/>
      <protection locked="0"/>
    </xf>
    <xf numFmtId="0" fontId="6" fillId="0" borderId="0" xfId="0" applyFont="1" applyFill="1" applyBorder="1" applyAlignment="1" applyProtection="1">
      <alignment horizontal="center"/>
      <protection locked="0"/>
    </xf>
    <xf numFmtId="0" fontId="0" fillId="0" borderId="0" xfId="0" applyBorder="1" applyAlignment="1">
      <alignment horizontal="center"/>
    </xf>
    <xf numFmtId="0" fontId="9" fillId="4" borderId="0" xfId="0" applyFont="1" applyFill="1" applyBorder="1" applyAlignment="1">
      <alignment vertical="center"/>
    </xf>
    <xf numFmtId="0" fontId="19" fillId="0" borderId="0" xfId="0" applyFont="1"/>
    <xf numFmtId="166" fontId="21" fillId="4" borderId="0" xfId="0" applyNumberFormat="1" applyFont="1" applyFill="1" applyBorder="1" applyAlignment="1">
      <alignment vertical="center"/>
    </xf>
    <xf numFmtId="165" fontId="14" fillId="4" borderId="0" xfId="0" applyNumberFormat="1" applyFont="1" applyFill="1" applyBorder="1" applyAlignment="1">
      <alignment vertical="center" shrinkToFit="1"/>
    </xf>
    <xf numFmtId="0" fontId="0" fillId="3" borderId="0" xfId="0" applyFill="1" applyAlignment="1">
      <alignment vertical="center"/>
    </xf>
    <xf numFmtId="0" fontId="8" fillId="0" borderId="2" xfId="0" applyFont="1" applyBorder="1" applyAlignment="1">
      <alignment horizontal="left" vertical="center"/>
    </xf>
    <xf numFmtId="0" fontId="0" fillId="9" borderId="3" xfId="0" applyFill="1" applyBorder="1" applyAlignment="1">
      <alignment horizontal="left" vertical="center"/>
    </xf>
    <xf numFmtId="0" fontId="0" fillId="8" borderId="3" xfId="0" applyFill="1" applyBorder="1" applyAlignment="1">
      <alignment horizontal="left" vertical="center"/>
    </xf>
    <xf numFmtId="0" fontId="2" fillId="6" borderId="4" xfId="0" applyFont="1" applyFill="1" applyBorder="1" applyAlignment="1">
      <alignment horizontal="left" vertical="center"/>
    </xf>
    <xf numFmtId="14" fontId="2" fillId="3" borderId="0" xfId="0" applyNumberFormat="1" applyFont="1" applyFill="1" applyAlignment="1">
      <alignment horizontal="left" vertical="center"/>
    </xf>
    <xf numFmtId="0" fontId="15" fillId="3" borderId="0" xfId="0" applyFont="1" applyFill="1" applyAlignment="1">
      <alignment vertical="center"/>
    </xf>
    <xf numFmtId="0" fontId="0" fillId="2" borderId="10" xfId="0" applyFill="1" applyBorder="1" applyAlignment="1">
      <alignment horizontal="center" vertical="center"/>
    </xf>
    <xf numFmtId="14" fontId="22" fillId="0" borderId="9" xfId="1" applyNumberFormat="1" applyFont="1" applyFill="1" applyBorder="1" applyAlignment="1" applyProtection="1">
      <alignment horizontal="center" vertical="center"/>
      <protection locked="0"/>
    </xf>
    <xf numFmtId="14" fontId="22" fillId="0" borderId="5" xfId="1" applyNumberFormat="1" applyFont="1" applyFill="1" applyBorder="1" applyAlignment="1" applyProtection="1">
      <alignment horizontal="center" vertical="center"/>
      <protection locked="0"/>
    </xf>
    <xf numFmtId="0" fontId="17" fillId="2" borderId="11" xfId="0" applyFont="1" applyFill="1" applyBorder="1" applyAlignment="1">
      <alignment horizontal="center" vertical="center"/>
    </xf>
    <xf numFmtId="14" fontId="12" fillId="0" borderId="15" xfId="1" applyNumberFormat="1" applyFont="1" applyFill="1" applyBorder="1" applyAlignment="1" applyProtection="1">
      <alignment horizontal="center" vertical="center"/>
      <protection locked="0"/>
    </xf>
    <xf numFmtId="0" fontId="0" fillId="4" borderId="0" xfId="0" applyFill="1"/>
    <xf numFmtId="164" fontId="7" fillId="4" borderId="0" xfId="0" applyNumberFormat="1" applyFont="1" applyFill="1" applyBorder="1" applyAlignment="1">
      <alignment horizontal="center" vertical="center"/>
    </xf>
    <xf numFmtId="0" fontId="0" fillId="4" borderId="24" xfId="0" applyFill="1" applyBorder="1"/>
    <xf numFmtId="169" fontId="26" fillId="4" borderId="23" xfId="0" applyNumberFormat="1" applyFont="1" applyFill="1" applyBorder="1" applyAlignment="1">
      <alignment horizontal="center" vertical="center" shrinkToFit="1"/>
    </xf>
    <xf numFmtId="0" fontId="17" fillId="4" borderId="0" xfId="0" applyFont="1" applyFill="1"/>
    <xf numFmtId="0" fontId="27" fillId="4" borderId="0" xfId="0" applyFont="1" applyFill="1" applyAlignment="1">
      <alignment vertical="center"/>
    </xf>
    <xf numFmtId="0" fontId="17" fillId="4" borderId="0" xfId="0" applyFont="1" applyFill="1" applyAlignment="1">
      <alignment vertical="center"/>
    </xf>
    <xf numFmtId="0" fontId="29" fillId="4" borderId="0" xfId="0" applyFont="1" applyFill="1" applyBorder="1" applyAlignment="1" applyProtection="1">
      <alignment horizontal="left" vertical="center"/>
      <protection locked="0"/>
    </xf>
    <xf numFmtId="0" fontId="29" fillId="4" borderId="0" xfId="0" applyFont="1" applyFill="1" applyBorder="1" applyAlignment="1">
      <alignment vertical="center"/>
    </xf>
    <xf numFmtId="0" fontId="0" fillId="10" borderId="0" xfId="0" applyFill="1"/>
    <xf numFmtId="0" fontId="0" fillId="10" borderId="6" xfId="0" applyFill="1" applyBorder="1"/>
    <xf numFmtId="0" fontId="28" fillId="4" borderId="0" xfId="0" applyFont="1" applyFill="1" applyAlignment="1">
      <alignment vertical="center"/>
    </xf>
    <xf numFmtId="0" fontId="31" fillId="4" borderId="0" xfId="0" applyFont="1" applyFill="1"/>
    <xf numFmtId="0" fontId="32" fillId="4" borderId="0" xfId="0" applyFont="1" applyFill="1" applyAlignment="1">
      <alignment horizontal="left" vertical="center"/>
    </xf>
    <xf numFmtId="0" fontId="33" fillId="4" borderId="0" xfId="0" applyFont="1" applyFill="1" applyAlignment="1">
      <alignment vertical="center"/>
    </xf>
    <xf numFmtId="0" fontId="34" fillId="4" borderId="0" xfId="2" applyFont="1" applyFill="1" applyAlignment="1">
      <alignment vertical="center" wrapText="1"/>
    </xf>
    <xf numFmtId="0" fontId="31" fillId="4" borderId="0" xfId="0" applyFont="1" applyFill="1" applyAlignment="1">
      <alignment vertical="center"/>
    </xf>
    <xf numFmtId="0" fontId="0" fillId="4" borderId="34" xfId="0" applyFill="1" applyBorder="1"/>
    <xf numFmtId="0" fontId="0" fillId="2" borderId="20" xfId="0" applyFill="1" applyBorder="1" applyAlignment="1">
      <alignment horizontal="center" vertical="center"/>
    </xf>
    <xf numFmtId="0" fontId="0" fillId="2" borderId="22" xfId="0" applyFill="1" applyBorder="1" applyAlignment="1">
      <alignment horizontal="center" vertical="center"/>
    </xf>
    <xf numFmtId="14" fontId="22" fillId="0" borderId="20" xfId="1" applyNumberFormat="1" applyFont="1" applyFill="1" applyBorder="1" applyAlignment="1" applyProtection="1">
      <alignment horizontal="center" vertical="center"/>
      <protection locked="0"/>
    </xf>
    <xf numFmtId="14" fontId="22" fillId="0" borderId="21" xfId="1" applyNumberFormat="1" applyFont="1" applyFill="1" applyBorder="1" applyAlignment="1" applyProtection="1">
      <alignment horizontal="center" vertical="center"/>
      <protection locked="0"/>
    </xf>
    <xf numFmtId="14" fontId="12" fillId="0" borderId="36" xfId="1" applyNumberFormat="1" applyFont="1" applyFill="1" applyBorder="1" applyAlignment="1" applyProtection="1">
      <alignment horizontal="center" vertical="center"/>
      <protection locked="0"/>
    </xf>
    <xf numFmtId="0" fontId="0" fillId="4" borderId="37" xfId="0" applyFill="1" applyBorder="1"/>
    <xf numFmtId="0" fontId="0" fillId="4" borderId="38" xfId="0" applyFill="1" applyBorder="1"/>
    <xf numFmtId="0" fontId="0" fillId="4" borderId="39" xfId="0" applyFill="1" applyBorder="1"/>
    <xf numFmtId="0" fontId="0" fillId="4" borderId="40" xfId="0" applyFill="1" applyBorder="1"/>
    <xf numFmtId="0" fontId="0" fillId="4" borderId="41" xfId="0" applyFill="1" applyBorder="1"/>
    <xf numFmtId="0" fontId="0" fillId="4" borderId="42" xfId="0" applyFill="1" applyBorder="1"/>
    <xf numFmtId="168" fontId="36" fillId="4" borderId="29" xfId="0" applyNumberFormat="1" applyFont="1" applyFill="1" applyBorder="1" applyAlignment="1">
      <alignment horizontal="center" vertical="center"/>
    </xf>
    <xf numFmtId="168" fontId="36" fillId="4" borderId="30" xfId="0" applyNumberFormat="1" applyFont="1" applyFill="1" applyBorder="1" applyAlignment="1">
      <alignment horizontal="center" vertical="center"/>
    </xf>
    <xf numFmtId="168" fontId="36" fillId="4" borderId="31" xfId="0" applyNumberFormat="1" applyFont="1" applyFill="1" applyBorder="1" applyAlignment="1">
      <alignment horizontal="center" vertical="center"/>
    </xf>
    <xf numFmtId="0" fontId="16" fillId="14" borderId="45" xfId="0" applyFont="1" applyFill="1" applyBorder="1" applyAlignment="1">
      <alignment horizontal="center" vertical="center"/>
    </xf>
    <xf numFmtId="0" fontId="2" fillId="0" borderId="0" xfId="0" applyFont="1" applyAlignment="1">
      <alignment horizontal="center"/>
    </xf>
    <xf numFmtId="0" fontId="2" fillId="0" borderId="0" xfId="0" applyFont="1" applyAlignment="1">
      <alignment horizontal="center" vertical="center"/>
    </xf>
    <xf numFmtId="0" fontId="43" fillId="5" borderId="28" xfId="0" applyFont="1" applyFill="1" applyBorder="1" applyAlignment="1">
      <alignment horizontal="center" vertical="center" shrinkToFit="1"/>
    </xf>
    <xf numFmtId="0" fontId="44" fillId="7" borderId="28" xfId="0" applyFont="1" applyFill="1" applyBorder="1" applyAlignment="1">
      <alignment horizontal="center" vertical="center" shrinkToFit="1"/>
    </xf>
    <xf numFmtId="168" fontId="36" fillId="4" borderId="29" xfId="0" applyNumberFormat="1" applyFont="1" applyFill="1" applyBorder="1" applyAlignment="1">
      <alignment horizontal="center" vertical="center" shrinkToFit="1"/>
    </xf>
    <xf numFmtId="168" fontId="36" fillId="4" borderId="30" xfId="0" applyNumberFormat="1" applyFont="1" applyFill="1" applyBorder="1" applyAlignment="1">
      <alignment horizontal="center" vertical="center" shrinkToFit="1"/>
    </xf>
    <xf numFmtId="0" fontId="45" fillId="0" borderId="0" xfId="0" applyFont="1" applyAlignment="1">
      <alignment horizontal="center" vertical="center"/>
    </xf>
    <xf numFmtId="168" fontId="36" fillId="4" borderId="49" xfId="0" applyNumberFormat="1" applyFont="1" applyFill="1" applyBorder="1" applyAlignment="1">
      <alignment horizontal="center" vertical="center"/>
    </xf>
    <xf numFmtId="168" fontId="36" fillId="4" borderId="50" xfId="0" applyNumberFormat="1" applyFont="1" applyFill="1" applyBorder="1" applyAlignment="1">
      <alignment horizontal="center" vertical="center"/>
    </xf>
    <xf numFmtId="168" fontId="36" fillId="4" borderId="51" xfId="0" applyNumberFormat="1" applyFont="1" applyFill="1" applyBorder="1" applyAlignment="1">
      <alignment horizontal="center" vertical="center"/>
    </xf>
    <xf numFmtId="169" fontId="26" fillId="4" borderId="52" xfId="0" applyNumberFormat="1" applyFont="1" applyFill="1" applyBorder="1" applyAlignment="1">
      <alignment horizontal="center" vertical="center" shrinkToFit="1"/>
    </xf>
    <xf numFmtId="169" fontId="26" fillId="4" borderId="53" xfId="0" applyNumberFormat="1" applyFont="1" applyFill="1" applyBorder="1" applyAlignment="1">
      <alignment horizontal="center" vertical="center" shrinkToFit="1"/>
    </xf>
    <xf numFmtId="169" fontId="26" fillId="4" borderId="54" xfId="0" applyNumberFormat="1" applyFont="1" applyFill="1" applyBorder="1" applyAlignment="1">
      <alignment horizontal="center" vertical="center" shrinkToFit="1"/>
    </xf>
    <xf numFmtId="0" fontId="0" fillId="2" borderId="26" xfId="0" applyFill="1" applyBorder="1" applyAlignment="1">
      <alignment vertical="center"/>
    </xf>
    <xf numFmtId="0" fontId="17" fillId="2" borderId="13" xfId="0" applyFont="1" applyFill="1" applyBorder="1" applyAlignment="1">
      <alignment horizontal="center" vertical="center"/>
    </xf>
    <xf numFmtId="0" fontId="0" fillId="2" borderId="27" xfId="0" applyFill="1" applyBorder="1" applyAlignment="1">
      <alignment vertical="center"/>
    </xf>
    <xf numFmtId="0" fontId="0" fillId="10" borderId="43" xfId="0" applyFill="1" applyBorder="1"/>
    <xf numFmtId="14" fontId="22" fillId="0" borderId="18" xfId="1" applyNumberFormat="1" applyFont="1" applyFill="1" applyBorder="1" applyAlignment="1" applyProtection="1">
      <alignment horizontal="center" vertical="center"/>
      <protection locked="0"/>
    </xf>
    <xf numFmtId="14" fontId="22" fillId="0" borderId="19" xfId="1" applyNumberFormat="1" applyFont="1" applyFill="1" applyBorder="1" applyAlignment="1" applyProtection="1">
      <alignment horizontal="center" vertical="center"/>
      <protection locked="0"/>
    </xf>
    <xf numFmtId="14" fontId="12" fillId="0" borderId="35" xfId="1" applyNumberFormat="1" applyFont="1" applyFill="1" applyBorder="1" applyAlignment="1" applyProtection="1">
      <alignment horizontal="center" vertical="center"/>
      <protection locked="0"/>
    </xf>
    <xf numFmtId="14" fontId="22" fillId="0" borderId="39" xfId="1" applyNumberFormat="1" applyFont="1" applyFill="1" applyBorder="1" applyAlignment="1" applyProtection="1">
      <alignment horizontal="center" vertical="center"/>
      <protection locked="0"/>
    </xf>
    <xf numFmtId="0" fontId="0" fillId="2" borderId="32" xfId="0" applyFill="1" applyBorder="1" applyAlignment="1">
      <alignment horizontal="center" vertical="center"/>
    </xf>
    <xf numFmtId="0" fontId="37" fillId="4" borderId="0" xfId="0" applyFont="1" applyFill="1" applyAlignment="1">
      <alignment vertical="center"/>
    </xf>
    <xf numFmtId="0" fontId="17" fillId="4" borderId="40" xfId="0" applyFont="1" applyFill="1" applyBorder="1"/>
    <xf numFmtId="0" fontId="19" fillId="2" borderId="20" xfId="0" applyFont="1" applyFill="1" applyBorder="1" applyAlignment="1">
      <alignment horizontal="center" vertical="center"/>
    </xf>
    <xf numFmtId="0" fontId="0" fillId="2" borderId="25" xfId="0" applyFill="1" applyBorder="1" applyAlignment="1">
      <alignment horizontal="center" vertical="center"/>
    </xf>
    <xf numFmtId="0" fontId="0" fillId="2" borderId="26" xfId="0" applyFill="1" applyBorder="1" applyAlignment="1">
      <alignment horizontal="center" vertical="center"/>
    </xf>
    <xf numFmtId="0" fontId="19" fillId="2" borderId="10" xfId="0" applyFont="1" applyFill="1" applyBorder="1" applyAlignment="1">
      <alignment horizontal="center" vertical="center"/>
    </xf>
    <xf numFmtId="0" fontId="19" fillId="2" borderId="11" xfId="0" applyFont="1" applyFill="1" applyBorder="1" applyAlignment="1">
      <alignment horizontal="center" vertical="center"/>
    </xf>
    <xf numFmtId="14" fontId="22" fillId="0" borderId="44" xfId="1" applyNumberFormat="1" applyFont="1" applyFill="1" applyBorder="1" applyAlignment="1" applyProtection="1">
      <alignment horizontal="center" vertical="center"/>
      <protection locked="0"/>
    </xf>
    <xf numFmtId="14" fontId="12" fillId="0" borderId="39" xfId="1" applyNumberFormat="1" applyFont="1" applyFill="1" applyBorder="1" applyAlignment="1" applyProtection="1">
      <alignment horizontal="center" vertical="center"/>
      <protection locked="0"/>
    </xf>
    <xf numFmtId="0" fontId="46" fillId="14" borderId="43" xfId="0" applyFont="1" applyFill="1" applyBorder="1" applyAlignment="1">
      <alignment horizontal="center" vertical="center"/>
    </xf>
    <xf numFmtId="0" fontId="35" fillId="13" borderId="43" xfId="0" applyFont="1" applyFill="1" applyBorder="1" applyAlignment="1">
      <alignment horizontal="center" vertical="center"/>
    </xf>
    <xf numFmtId="168" fontId="35" fillId="13" borderId="43" xfId="0" applyNumberFormat="1" applyFont="1" applyFill="1" applyBorder="1" applyAlignment="1">
      <alignment horizontal="center" vertical="center"/>
    </xf>
    <xf numFmtId="0" fontId="2" fillId="10" borderId="43" xfId="0" applyFont="1" applyFill="1" applyBorder="1"/>
    <xf numFmtId="0" fontId="0" fillId="4" borderId="43" xfId="0" applyFill="1" applyBorder="1"/>
    <xf numFmtId="0" fontId="0" fillId="4" borderId="56" xfId="0" applyFill="1" applyBorder="1"/>
    <xf numFmtId="0" fontId="13" fillId="0" borderId="56" xfId="0" applyFont="1" applyFill="1" applyBorder="1" applyAlignment="1" applyProtection="1">
      <alignment horizontal="center" vertical="center"/>
      <protection locked="0"/>
    </xf>
    <xf numFmtId="172" fontId="18" fillId="0" borderId="56" xfId="0" applyNumberFormat="1" applyFont="1" applyFill="1" applyBorder="1" applyAlignment="1" applyProtection="1">
      <alignment horizontal="center" vertical="center"/>
      <protection locked="0"/>
    </xf>
    <xf numFmtId="0" fontId="17" fillId="0" borderId="56" xfId="0" applyFont="1" applyBorder="1" applyAlignment="1">
      <alignment horizontal="center" vertical="center"/>
    </xf>
    <xf numFmtId="171" fontId="18" fillId="4" borderId="56" xfId="0" applyNumberFormat="1" applyFont="1" applyFill="1" applyBorder="1" applyAlignment="1">
      <alignment horizontal="center" vertical="center"/>
    </xf>
    <xf numFmtId="9" fontId="13" fillId="0" borderId="56" xfId="1" applyNumberFormat="1" applyFont="1" applyFill="1" applyBorder="1" applyAlignment="1" applyProtection="1">
      <alignment horizontal="center" vertical="center"/>
      <protection locked="0"/>
    </xf>
    <xf numFmtId="0" fontId="17" fillId="0" borderId="60" xfId="0" applyFont="1" applyBorder="1" applyAlignment="1">
      <alignment horizontal="center" vertical="center"/>
    </xf>
    <xf numFmtId="0" fontId="13" fillId="0" borderId="60" xfId="0" applyFont="1" applyFill="1" applyBorder="1" applyAlignment="1" applyProtection="1">
      <alignment horizontal="center" vertical="center"/>
      <protection locked="0"/>
    </xf>
    <xf numFmtId="172" fontId="18" fillId="0" borderId="60" xfId="0" applyNumberFormat="1" applyFont="1" applyFill="1" applyBorder="1" applyAlignment="1" applyProtection="1">
      <alignment horizontal="center" vertical="center"/>
      <protection locked="0"/>
    </xf>
    <xf numFmtId="170" fontId="18" fillId="0" borderId="62" xfId="0" applyNumberFormat="1" applyFont="1" applyFill="1" applyBorder="1" applyAlignment="1" applyProtection="1">
      <alignment horizontal="left" vertical="center"/>
      <protection locked="0"/>
    </xf>
    <xf numFmtId="0" fontId="0" fillId="4" borderId="0" xfId="0" applyFill="1" applyBorder="1"/>
    <xf numFmtId="0" fontId="0" fillId="4" borderId="70" xfId="0" applyFill="1" applyBorder="1"/>
    <xf numFmtId="170" fontId="18" fillId="0" borderId="70" xfId="0" applyNumberFormat="1" applyFont="1" applyFill="1" applyBorder="1" applyAlignment="1" applyProtection="1">
      <alignment horizontal="left" vertical="center"/>
      <protection locked="0"/>
    </xf>
    <xf numFmtId="170" fontId="18" fillId="0" borderId="71" xfId="0" applyNumberFormat="1" applyFont="1" applyFill="1" applyBorder="1" applyAlignment="1" applyProtection="1">
      <alignment horizontal="left" vertical="center"/>
      <protection locked="0"/>
    </xf>
    <xf numFmtId="0" fontId="0" fillId="4" borderId="3" xfId="0" applyFill="1" applyBorder="1"/>
    <xf numFmtId="0" fontId="17" fillId="2" borderId="3" xfId="0" applyFont="1" applyFill="1" applyBorder="1" applyAlignment="1">
      <alignment horizontal="center" vertical="center"/>
    </xf>
    <xf numFmtId="0" fontId="17" fillId="2" borderId="4" xfId="0" applyFont="1" applyFill="1" applyBorder="1" applyAlignment="1">
      <alignment horizontal="center" vertical="center"/>
    </xf>
    <xf numFmtId="0" fontId="40" fillId="15" borderId="61" xfId="0" applyFont="1" applyFill="1" applyBorder="1" applyAlignment="1">
      <alignment horizontal="center" vertical="center"/>
    </xf>
    <xf numFmtId="170" fontId="18" fillId="15" borderId="62" xfId="0" applyNumberFormat="1" applyFont="1" applyFill="1" applyBorder="1" applyAlignment="1" applyProtection="1">
      <alignment horizontal="left" vertical="center"/>
      <protection locked="0"/>
    </xf>
    <xf numFmtId="0" fontId="42" fillId="15" borderId="62" xfId="0" applyFont="1" applyFill="1" applyBorder="1" applyAlignment="1" applyProtection="1">
      <alignment horizontal="center" vertical="center"/>
      <protection locked="0"/>
    </xf>
    <xf numFmtId="172" fontId="41" fillId="15" borderId="62" xfId="0" applyNumberFormat="1" applyFont="1" applyFill="1" applyBorder="1" applyAlignment="1" applyProtection="1">
      <alignment horizontal="center" vertical="center"/>
      <protection locked="0"/>
    </xf>
    <xf numFmtId="170" fontId="41" fillId="15" borderId="59" xfId="0" applyNumberFormat="1" applyFont="1" applyFill="1" applyBorder="1" applyAlignment="1" applyProtection="1">
      <alignment horizontal="left" vertical="center"/>
      <protection locked="0"/>
    </xf>
    <xf numFmtId="171" fontId="18" fillId="4" borderId="0" xfId="0" applyNumberFormat="1" applyFont="1" applyFill="1" applyAlignment="1">
      <alignment horizontal="left" vertical="center"/>
    </xf>
    <xf numFmtId="0" fontId="17" fillId="4" borderId="0" xfId="0" applyFont="1" applyFill="1" applyAlignment="1">
      <alignment horizontal="left" vertical="center"/>
    </xf>
    <xf numFmtId="166" fontId="29" fillId="4" borderId="0" xfId="0" applyNumberFormat="1" applyFont="1" applyFill="1" applyBorder="1" applyAlignment="1">
      <alignment horizontal="left" vertical="center"/>
    </xf>
    <xf numFmtId="0" fontId="30" fillId="0" borderId="0" xfId="0" applyFont="1" applyBorder="1" applyAlignment="1">
      <alignment vertical="top"/>
    </xf>
    <xf numFmtId="0" fontId="47" fillId="4" borderId="0" xfId="0" applyFont="1" applyFill="1" applyAlignment="1">
      <alignment vertical="top"/>
    </xf>
    <xf numFmtId="0" fontId="39" fillId="15" borderId="56" xfId="0" applyFont="1" applyFill="1" applyBorder="1" applyAlignment="1">
      <alignment horizontal="center" vertical="center"/>
    </xf>
    <xf numFmtId="0" fontId="0" fillId="15" borderId="56" xfId="0" applyFill="1" applyBorder="1" applyAlignment="1">
      <alignment horizontal="left"/>
    </xf>
    <xf numFmtId="0" fontId="0" fillId="15" borderId="56" xfId="0" applyFill="1" applyBorder="1"/>
    <xf numFmtId="0" fontId="0" fillId="15" borderId="25" xfId="0" applyFill="1" applyBorder="1"/>
    <xf numFmtId="164" fontId="7" fillId="15" borderId="26" xfId="0" applyNumberFormat="1" applyFont="1" applyFill="1" applyBorder="1" applyAlignment="1">
      <alignment horizontal="center" vertical="center"/>
    </xf>
    <xf numFmtId="164" fontId="7" fillId="15" borderId="27" xfId="0" applyNumberFormat="1" applyFont="1" applyFill="1" applyBorder="1" applyAlignment="1">
      <alignment horizontal="center" vertical="center"/>
    </xf>
    <xf numFmtId="0" fontId="47" fillId="4" borderId="0" xfId="0" applyFont="1" applyFill="1" applyAlignment="1">
      <alignment horizontal="center" vertical="top"/>
    </xf>
    <xf numFmtId="0" fontId="33" fillId="4" borderId="0" xfId="0" applyFont="1" applyFill="1" applyAlignment="1">
      <alignment horizontal="center" vertical="center"/>
    </xf>
    <xf numFmtId="0" fontId="34" fillId="4" borderId="0" xfId="2" applyFont="1" applyFill="1" applyAlignment="1">
      <alignment horizontal="center" vertical="center" wrapText="1"/>
    </xf>
    <xf numFmtId="0" fontId="31" fillId="4" borderId="0" xfId="0" applyFont="1" applyFill="1" applyAlignment="1">
      <alignment horizontal="center" vertical="center"/>
    </xf>
    <xf numFmtId="0" fontId="31" fillId="4" borderId="0" xfId="0" applyFont="1" applyFill="1" applyAlignment="1">
      <alignment horizontal="center"/>
    </xf>
    <xf numFmtId="170" fontId="18" fillId="0" borderId="56" xfId="0" applyNumberFormat="1" applyFont="1" applyFill="1" applyBorder="1" applyAlignment="1" applyProtection="1">
      <alignment horizontal="left" vertical="center" indent="1"/>
      <protection locked="0"/>
    </xf>
    <xf numFmtId="170" fontId="18" fillId="0" borderId="60" xfId="0" applyNumberFormat="1" applyFont="1" applyFill="1" applyBorder="1" applyAlignment="1" applyProtection="1">
      <alignment horizontal="left" vertical="center" indent="1"/>
      <protection locked="0"/>
    </xf>
    <xf numFmtId="0" fontId="43" fillId="5" borderId="25" xfId="0" applyFont="1" applyFill="1" applyBorder="1" applyAlignment="1">
      <alignment horizontal="center" vertical="center"/>
    </xf>
    <xf numFmtId="0" fontId="43" fillId="5" borderId="26" xfId="0" applyFont="1" applyFill="1" applyBorder="1" applyAlignment="1">
      <alignment horizontal="center" vertical="center"/>
    </xf>
    <xf numFmtId="0" fontId="2" fillId="7" borderId="26" xfId="0" applyFont="1" applyFill="1" applyBorder="1" applyAlignment="1">
      <alignment horizontal="center" vertical="center"/>
    </xf>
    <xf numFmtId="0" fontId="2" fillId="7" borderId="27" xfId="0" applyFont="1" applyFill="1" applyBorder="1" applyAlignment="1">
      <alignment horizontal="center" vertical="center"/>
    </xf>
    <xf numFmtId="169" fontId="26" fillId="4" borderId="73" xfId="0" applyNumberFormat="1" applyFont="1" applyFill="1" applyBorder="1" applyAlignment="1">
      <alignment horizontal="center" vertical="center" shrinkToFit="1"/>
    </xf>
    <xf numFmtId="0" fontId="43" fillId="5" borderId="25" xfId="0" applyFont="1" applyFill="1" applyBorder="1" applyAlignment="1">
      <alignment horizontal="center" vertical="center" shrinkToFit="1"/>
    </xf>
    <xf numFmtId="0" fontId="43" fillId="5" borderId="26" xfId="0" applyFont="1" applyFill="1" applyBorder="1" applyAlignment="1">
      <alignment horizontal="center" vertical="center" shrinkToFit="1"/>
    </xf>
    <xf numFmtId="0" fontId="44" fillId="7" borderId="26" xfId="0" applyFont="1" applyFill="1" applyBorder="1" applyAlignment="1">
      <alignment horizontal="center" vertical="center" shrinkToFit="1"/>
    </xf>
    <xf numFmtId="0" fontId="44" fillId="7" borderId="27" xfId="0" applyFont="1" applyFill="1" applyBorder="1" applyAlignment="1">
      <alignment horizontal="center" vertical="center" shrinkToFit="1"/>
    </xf>
    <xf numFmtId="0" fontId="44" fillId="7" borderId="26" xfId="0" applyFont="1" applyFill="1" applyBorder="1" applyAlignment="1">
      <alignment horizontal="center" vertical="center"/>
    </xf>
    <xf numFmtId="0" fontId="44" fillId="7" borderId="27" xfId="0" applyFont="1" applyFill="1" applyBorder="1" applyAlignment="1">
      <alignment horizontal="center" vertical="center"/>
    </xf>
    <xf numFmtId="0" fontId="2" fillId="10" borderId="43" xfId="0" applyFont="1" applyFill="1" applyBorder="1" applyAlignment="1">
      <alignment horizontal="left" indent="1"/>
    </xf>
    <xf numFmtId="0" fontId="17" fillId="4" borderId="43" xfId="0" applyFont="1" applyFill="1" applyBorder="1" applyAlignment="1">
      <alignment horizontal="left" indent="1"/>
    </xf>
    <xf numFmtId="0" fontId="0" fillId="4" borderId="0" xfId="0" applyFill="1" applyAlignment="1">
      <alignment horizontal="left" indent="1"/>
    </xf>
    <xf numFmtId="0" fontId="0" fillId="4" borderId="43" xfId="0" quotePrefix="1" applyNumberFormat="1" applyFill="1" applyBorder="1" applyAlignment="1">
      <alignment horizontal="center" vertical="center"/>
    </xf>
    <xf numFmtId="172" fontId="18" fillId="0" borderId="70" xfId="0" applyNumberFormat="1" applyFont="1" applyFill="1" applyBorder="1" applyAlignment="1" applyProtection="1">
      <alignment horizontal="center" vertical="center"/>
      <protection locked="0"/>
    </xf>
    <xf numFmtId="172" fontId="18" fillId="0" borderId="71" xfId="0" applyNumberFormat="1" applyFont="1" applyFill="1" applyBorder="1" applyAlignment="1" applyProtection="1">
      <alignment horizontal="center" vertical="center"/>
      <protection locked="0"/>
    </xf>
    <xf numFmtId="0" fontId="0" fillId="2" borderId="74" xfId="0" applyFill="1" applyBorder="1" applyAlignment="1">
      <alignment vertical="center"/>
    </xf>
    <xf numFmtId="0" fontId="0" fillId="2" borderId="16" xfId="0" applyFill="1" applyBorder="1" applyAlignment="1">
      <alignment vertical="center"/>
    </xf>
    <xf numFmtId="0" fontId="0" fillId="0" borderId="75" xfId="0" applyFill="1" applyBorder="1" applyAlignment="1">
      <alignment vertical="center"/>
    </xf>
    <xf numFmtId="0" fontId="0" fillId="0" borderId="76" xfId="0" applyFill="1" applyBorder="1" applyAlignment="1">
      <alignment vertical="center"/>
    </xf>
    <xf numFmtId="0" fontId="0" fillId="0" borderId="78" xfId="0" applyFill="1" applyBorder="1" applyAlignment="1">
      <alignment vertical="center"/>
    </xf>
    <xf numFmtId="0" fontId="0" fillId="0" borderId="56" xfId="0" applyFill="1" applyBorder="1" applyAlignment="1">
      <alignment vertical="center"/>
    </xf>
    <xf numFmtId="0" fontId="0" fillId="0" borderId="80" xfId="0" applyFill="1" applyBorder="1" applyAlignment="1">
      <alignment vertical="center"/>
    </xf>
    <xf numFmtId="0" fontId="0" fillId="0" borderId="81" xfId="0" applyFill="1" applyBorder="1" applyAlignment="1">
      <alignment vertical="center"/>
    </xf>
    <xf numFmtId="0" fontId="0" fillId="2" borderId="76" xfId="0" applyFill="1" applyBorder="1" applyAlignment="1">
      <alignment vertical="center"/>
    </xf>
    <xf numFmtId="0" fontId="0" fillId="2" borderId="77" xfId="0" applyFill="1" applyBorder="1" applyAlignment="1">
      <alignment vertical="center"/>
    </xf>
    <xf numFmtId="0" fontId="0" fillId="2" borderId="56" xfId="0" applyFill="1" applyBorder="1" applyAlignment="1">
      <alignment vertical="center"/>
    </xf>
    <xf numFmtId="0" fontId="0" fillId="2" borderId="79" xfId="0" applyFill="1" applyBorder="1" applyAlignment="1">
      <alignment vertical="center"/>
    </xf>
    <xf numFmtId="0" fontId="0" fillId="2" borderId="81" xfId="0" applyFill="1" applyBorder="1" applyAlignment="1">
      <alignment vertical="center"/>
    </xf>
    <xf numFmtId="0" fontId="0" fillId="2" borderId="82" xfId="0" applyFill="1" applyBorder="1" applyAlignment="1">
      <alignment vertical="center"/>
    </xf>
    <xf numFmtId="0" fontId="0" fillId="15" borderId="60" xfId="0" applyFill="1" applyBorder="1"/>
    <xf numFmtId="0" fontId="0" fillId="15" borderId="83" xfId="0" applyFill="1" applyBorder="1"/>
    <xf numFmtId="171" fontId="12" fillId="4" borderId="78" xfId="0" applyNumberFormat="1" applyFont="1" applyFill="1" applyBorder="1" applyAlignment="1">
      <alignment horizontal="center" vertical="center"/>
    </xf>
    <xf numFmtId="0" fontId="18" fillId="4" borderId="79" xfId="0" applyNumberFormat="1" applyFont="1" applyFill="1" applyBorder="1" applyAlignment="1" applyProtection="1">
      <alignment horizontal="center" vertical="center"/>
      <protection locked="0"/>
    </xf>
    <xf numFmtId="170" fontId="23" fillId="4" borderId="56" xfId="0" applyNumberFormat="1" applyFont="1" applyFill="1" applyBorder="1" applyAlignment="1" applyProtection="1">
      <alignment horizontal="left" vertical="center" indent="1"/>
      <protection locked="0"/>
    </xf>
    <xf numFmtId="0" fontId="48" fillId="0" borderId="56" xfId="0" applyFont="1" applyBorder="1" applyAlignment="1">
      <alignment horizontal="left" vertical="center" indent="1"/>
    </xf>
    <xf numFmtId="172" fontId="18" fillId="0" borderId="56" xfId="0" applyNumberFormat="1" applyFont="1" applyFill="1" applyBorder="1" applyAlignment="1" applyProtection="1">
      <alignment horizontal="left" vertical="center" indent="1"/>
      <protection locked="0"/>
    </xf>
    <xf numFmtId="0" fontId="16" fillId="13" borderId="12" xfId="0" applyFont="1" applyFill="1" applyBorder="1" applyAlignment="1">
      <alignment horizontal="center" vertical="top" wrapText="1"/>
    </xf>
    <xf numFmtId="0" fontId="16" fillId="13" borderId="11" xfId="0" applyFont="1" applyFill="1" applyBorder="1" applyAlignment="1">
      <alignment horizontal="center" vertical="top" wrapText="1"/>
    </xf>
    <xf numFmtId="0" fontId="16" fillId="2" borderId="69" xfId="0" applyFont="1" applyFill="1" applyBorder="1" applyAlignment="1">
      <alignment horizontal="center" vertical="top"/>
    </xf>
    <xf numFmtId="0" fontId="16" fillId="2" borderId="70" xfId="0" applyFont="1" applyFill="1" applyBorder="1" applyAlignment="1">
      <alignment horizontal="center" vertical="top"/>
    </xf>
    <xf numFmtId="0" fontId="16" fillId="2" borderId="55" xfId="0" applyFont="1" applyFill="1" applyBorder="1" applyAlignment="1">
      <alignment horizontal="center" vertical="top" wrapText="1"/>
    </xf>
    <xf numFmtId="0" fontId="16" fillId="2" borderId="56" xfId="0" applyFont="1" applyFill="1" applyBorder="1" applyAlignment="1">
      <alignment horizontal="center" vertical="top" wrapText="1"/>
    </xf>
    <xf numFmtId="0" fontId="16" fillId="2" borderId="55" xfId="0" applyFont="1" applyFill="1" applyBorder="1" applyAlignment="1">
      <alignment horizontal="left" vertical="top" indent="1"/>
    </xf>
    <xf numFmtId="0" fontId="16" fillId="2" borderId="56" xfId="0" applyFont="1" applyFill="1" applyBorder="1" applyAlignment="1">
      <alignment horizontal="left" vertical="top" indent="1"/>
    </xf>
    <xf numFmtId="0" fontId="16" fillId="2" borderId="55" xfId="0" applyFont="1" applyFill="1" applyBorder="1" applyAlignment="1">
      <alignment horizontal="left" vertical="top" wrapText="1" indent="1"/>
    </xf>
    <xf numFmtId="173" fontId="15" fillId="12" borderId="25" xfId="0" applyNumberFormat="1" applyFont="1" applyFill="1" applyBorder="1" applyAlignment="1">
      <alignment horizontal="center" vertical="center" shrinkToFit="1"/>
    </xf>
    <xf numFmtId="173" fontId="15" fillId="12" borderId="26" xfId="0" applyNumberFormat="1" applyFont="1" applyFill="1" applyBorder="1" applyAlignment="1">
      <alignment horizontal="center" vertical="center" shrinkToFit="1"/>
    </xf>
    <xf numFmtId="167" fontId="25" fillId="4" borderId="17" xfId="0" applyNumberFormat="1" applyFont="1" applyFill="1" applyBorder="1" applyAlignment="1">
      <alignment horizontal="center" vertical="center"/>
    </xf>
    <xf numFmtId="167" fontId="25" fillId="4" borderId="0" xfId="0" applyNumberFormat="1" applyFont="1" applyFill="1" applyBorder="1" applyAlignment="1">
      <alignment horizontal="center" vertical="center"/>
    </xf>
    <xf numFmtId="0" fontId="24" fillId="2" borderId="12" xfId="0" applyFont="1" applyFill="1" applyBorder="1" applyAlignment="1">
      <alignment horizontal="center" vertical="top" textRotation="90" wrapText="1"/>
    </xf>
    <xf numFmtId="0" fontId="24" fillId="2" borderId="11" xfId="0" applyFont="1" applyFill="1" applyBorder="1" applyAlignment="1">
      <alignment horizontal="center" vertical="top" textRotation="90" wrapText="1"/>
    </xf>
    <xf numFmtId="0" fontId="38" fillId="0" borderId="0" xfId="0" applyFont="1" applyAlignment="1">
      <alignment horizontal="center" wrapText="1"/>
    </xf>
    <xf numFmtId="0" fontId="38" fillId="0" borderId="16" xfId="0" applyFont="1" applyBorder="1" applyAlignment="1">
      <alignment horizontal="center"/>
    </xf>
    <xf numFmtId="0" fontId="2" fillId="10" borderId="11" xfId="0" applyFont="1" applyFill="1" applyBorder="1" applyAlignment="1">
      <alignment horizontal="center" vertical="top" textRotation="90"/>
    </xf>
    <xf numFmtId="0" fontId="2" fillId="10" borderId="33" xfId="0" applyFont="1" applyFill="1" applyBorder="1" applyAlignment="1">
      <alignment horizontal="center" vertical="top" textRotation="90"/>
    </xf>
    <xf numFmtId="173" fontId="15" fillId="10" borderId="25" xfId="0" applyNumberFormat="1" applyFont="1" applyFill="1" applyBorder="1" applyAlignment="1">
      <alignment horizontal="center" vertical="center" shrinkToFit="1"/>
    </xf>
    <xf numFmtId="173" fontId="15" fillId="10" borderId="26" xfId="0" applyNumberFormat="1" applyFont="1" applyFill="1" applyBorder="1" applyAlignment="1">
      <alignment horizontal="center" vertical="center" shrinkToFit="1"/>
    </xf>
    <xf numFmtId="167" fontId="25" fillId="11" borderId="17" xfId="0" applyNumberFormat="1" applyFont="1" applyFill="1" applyBorder="1" applyAlignment="1">
      <alignment horizontal="center" vertical="center"/>
    </xf>
    <xf numFmtId="167" fontId="25" fillId="11" borderId="0" xfId="0" applyNumberFormat="1" applyFont="1" applyFill="1" applyBorder="1" applyAlignment="1">
      <alignment horizontal="center" vertical="center"/>
    </xf>
    <xf numFmtId="0" fontId="16" fillId="2" borderId="8" xfId="0" applyFont="1" applyFill="1" applyBorder="1" applyAlignment="1">
      <alignment horizontal="center" textRotation="90" wrapText="1"/>
    </xf>
    <xf numFmtId="0" fontId="16" fillId="2" borderId="19" xfId="0" applyFont="1" applyFill="1" applyBorder="1" applyAlignment="1">
      <alignment horizontal="center" textRotation="90" wrapText="1"/>
    </xf>
    <xf numFmtId="0" fontId="16" fillId="2" borderId="14" xfId="0" applyFont="1" applyFill="1" applyBorder="1" applyAlignment="1">
      <alignment horizontal="center" vertical="top" wrapText="1"/>
    </xf>
    <xf numFmtId="0" fontId="16" fillId="2" borderId="35" xfId="0" applyFont="1" applyFill="1" applyBorder="1" applyAlignment="1">
      <alignment horizontal="center" vertical="top" wrapText="1"/>
    </xf>
    <xf numFmtId="167" fontId="25" fillId="4" borderId="46" xfId="0" applyNumberFormat="1" applyFont="1" applyFill="1" applyBorder="1" applyAlignment="1">
      <alignment horizontal="center" vertical="center"/>
    </xf>
    <xf numFmtId="167" fontId="25" fillId="4" borderId="47" xfId="0" applyNumberFormat="1" applyFont="1" applyFill="1" applyBorder="1" applyAlignment="1">
      <alignment horizontal="center" vertical="center"/>
    </xf>
    <xf numFmtId="167" fontId="25" fillId="4" borderId="48" xfId="0" applyNumberFormat="1" applyFont="1" applyFill="1" applyBorder="1" applyAlignment="1">
      <alignment horizontal="center" vertical="center"/>
    </xf>
    <xf numFmtId="165" fontId="14" fillId="4" borderId="63" xfId="0" applyNumberFormat="1" applyFont="1" applyFill="1" applyBorder="1" applyAlignment="1">
      <alignment horizontal="left" vertical="center" shrinkToFit="1"/>
    </xf>
    <xf numFmtId="165" fontId="14" fillId="4" borderId="64" xfId="0" applyNumberFormat="1" applyFont="1" applyFill="1" applyBorder="1" applyAlignment="1">
      <alignment horizontal="left" vertical="center" shrinkToFit="1"/>
    </xf>
    <xf numFmtId="165" fontId="14" fillId="4" borderId="65" xfId="0" applyNumberFormat="1" applyFont="1" applyFill="1" applyBorder="1" applyAlignment="1">
      <alignment horizontal="left" vertical="center" shrinkToFit="1"/>
    </xf>
    <xf numFmtId="165" fontId="14" fillId="4" borderId="66" xfId="0" applyNumberFormat="1" applyFont="1" applyFill="1" applyBorder="1" applyAlignment="1">
      <alignment horizontal="left" vertical="center" shrinkToFit="1"/>
    </xf>
    <xf numFmtId="165" fontId="14" fillId="4" borderId="67" xfId="0" applyNumberFormat="1" applyFont="1" applyFill="1" applyBorder="1" applyAlignment="1">
      <alignment horizontal="left" vertical="center" shrinkToFit="1"/>
    </xf>
    <xf numFmtId="165" fontId="14" fillId="4" borderId="68" xfId="0" applyNumberFormat="1" applyFont="1" applyFill="1" applyBorder="1" applyAlignment="1">
      <alignment horizontal="left" vertical="center" shrinkToFit="1"/>
    </xf>
    <xf numFmtId="0" fontId="24" fillId="2" borderId="2" xfId="0" applyFont="1" applyFill="1" applyBorder="1" applyAlignment="1">
      <alignment horizontal="center" vertical="top" textRotation="90" wrapText="1"/>
    </xf>
    <xf numFmtId="0" fontId="24" fillId="2" borderId="3" xfId="0" applyFont="1" applyFill="1" applyBorder="1" applyAlignment="1">
      <alignment horizontal="center" vertical="top" textRotation="90" wrapText="1"/>
    </xf>
    <xf numFmtId="0" fontId="16" fillId="2" borderId="55" xfId="0" applyFont="1" applyFill="1" applyBorder="1" applyAlignment="1">
      <alignment horizontal="center" vertical="top"/>
    </xf>
    <xf numFmtId="0" fontId="16" fillId="2" borderId="56" xfId="0" applyFont="1" applyFill="1" applyBorder="1" applyAlignment="1">
      <alignment horizontal="center" vertical="top"/>
    </xf>
    <xf numFmtId="0" fontId="16" fillId="2" borderId="2" xfId="0" applyFont="1" applyFill="1" applyBorder="1" applyAlignment="1">
      <alignment horizontal="center" vertical="top" wrapText="1"/>
    </xf>
    <xf numFmtId="0" fontId="16" fillId="2" borderId="72" xfId="0" applyFont="1" applyFill="1" applyBorder="1" applyAlignment="1">
      <alignment horizontal="center" vertical="top" wrapText="1"/>
    </xf>
    <xf numFmtId="173" fontId="15" fillId="12" borderId="46" xfId="0" applyNumberFormat="1" applyFont="1" applyFill="1" applyBorder="1" applyAlignment="1">
      <alignment horizontal="center" vertical="center" shrinkToFit="1"/>
    </xf>
    <xf numFmtId="173" fontId="15" fillId="12" borderId="47" xfId="0" applyNumberFormat="1" applyFont="1" applyFill="1" applyBorder="1" applyAlignment="1">
      <alignment horizontal="center" vertical="center" shrinkToFit="1"/>
    </xf>
    <xf numFmtId="173" fontId="15" fillId="12" borderId="48" xfId="0" applyNumberFormat="1" applyFont="1" applyFill="1" applyBorder="1" applyAlignment="1">
      <alignment horizontal="center" vertical="center" shrinkToFit="1"/>
    </xf>
    <xf numFmtId="0" fontId="24" fillId="2" borderId="84" xfId="0" applyFont="1" applyFill="1" applyBorder="1" applyAlignment="1">
      <alignment horizontal="center" vertical="top" textRotation="90" wrapText="1"/>
    </xf>
    <xf numFmtId="0" fontId="16" fillId="2" borderId="7" xfId="0" applyFont="1" applyFill="1" applyBorder="1" applyAlignment="1">
      <alignment horizontal="center" textRotation="90" wrapText="1"/>
    </xf>
    <xf numFmtId="0" fontId="16" fillId="2" borderId="18" xfId="0" applyFont="1" applyFill="1" applyBorder="1" applyAlignment="1">
      <alignment horizontal="center" textRotation="90" wrapText="1"/>
    </xf>
    <xf numFmtId="165" fontId="20" fillId="4" borderId="0" xfId="0" applyNumberFormat="1" applyFont="1" applyFill="1" applyBorder="1" applyAlignment="1">
      <alignment horizontal="left" vertical="center" shrinkToFit="1"/>
    </xf>
    <xf numFmtId="0" fontId="30" fillId="0" borderId="0" xfId="0" applyFont="1" applyBorder="1" applyAlignment="1">
      <alignment horizontal="center" vertical="center" wrapText="1"/>
    </xf>
    <xf numFmtId="0" fontId="30" fillId="0" borderId="0" xfId="0" applyFont="1" applyBorder="1" applyAlignment="1">
      <alignment horizontal="center" vertical="center"/>
    </xf>
    <xf numFmtId="0" fontId="49" fillId="2" borderId="57" xfId="0" applyFont="1" applyFill="1" applyBorder="1" applyAlignment="1">
      <alignment horizontal="center" vertical="top" textRotation="90" wrapText="1"/>
    </xf>
    <xf numFmtId="0" fontId="49" fillId="2" borderId="58" xfId="0" applyFont="1" applyFill="1" applyBorder="1" applyAlignment="1">
      <alignment horizontal="center" vertical="top" textRotation="90" wrapText="1"/>
    </xf>
    <xf numFmtId="0" fontId="0" fillId="4" borderId="43" xfId="0" quotePrefix="1" applyFill="1" applyBorder="1"/>
    <xf numFmtId="171" fontId="12" fillId="4" borderId="85" xfId="0" applyNumberFormat="1" applyFont="1" applyFill="1" applyBorder="1" applyAlignment="1">
      <alignment horizontal="center" vertical="center"/>
    </xf>
    <xf numFmtId="171" fontId="18" fillId="4" borderId="60" xfId="0" applyNumberFormat="1" applyFont="1" applyFill="1" applyBorder="1" applyAlignment="1">
      <alignment horizontal="center" vertical="center"/>
    </xf>
    <xf numFmtId="9" fontId="13" fillId="0" borderId="60" xfId="1" applyNumberFormat="1" applyFont="1" applyFill="1" applyBorder="1" applyAlignment="1" applyProtection="1">
      <alignment horizontal="center" vertical="center"/>
      <protection locked="0"/>
    </xf>
    <xf numFmtId="0" fontId="18" fillId="4" borderId="86" xfId="0" applyNumberFormat="1" applyFont="1" applyFill="1" applyBorder="1" applyAlignment="1" applyProtection="1">
      <alignment horizontal="center" vertical="center"/>
      <protection locked="0"/>
    </xf>
    <xf numFmtId="171" fontId="41" fillId="2" borderId="25" xfId="0" applyNumberFormat="1" applyFont="1" applyFill="1" applyBorder="1" applyAlignment="1">
      <alignment horizontal="center" vertical="center"/>
    </xf>
    <xf numFmtId="171" fontId="41" fillId="2" borderId="26" xfId="0" applyNumberFormat="1" applyFont="1" applyFill="1" applyBorder="1" applyAlignment="1">
      <alignment horizontal="center" vertical="center"/>
    </xf>
    <xf numFmtId="9" fontId="42" fillId="2" borderId="26" xfId="1" applyNumberFormat="1" applyFont="1" applyFill="1" applyBorder="1" applyAlignment="1" applyProtection="1">
      <alignment horizontal="center" vertical="center"/>
      <protection locked="0"/>
    </xf>
    <xf numFmtId="9" fontId="42" fillId="2" borderId="27" xfId="1" applyNumberFormat="1" applyFont="1" applyFill="1" applyBorder="1" applyAlignment="1" applyProtection="1">
      <alignment horizontal="center" vertical="center"/>
      <protection locked="0"/>
    </xf>
  </cellXfs>
  <cellStyles count="3">
    <cellStyle name="Lien hypertexte" xfId="2" builtinId="8"/>
    <cellStyle name="Normal" xfId="0" builtinId="0"/>
    <cellStyle name="Pourcentage" xfId="1" builtinId="5"/>
  </cellStyles>
  <dxfs count="247">
    <dxf>
      <font>
        <color theme="2"/>
      </font>
      <fill>
        <patternFill>
          <bgColor theme="2"/>
        </patternFill>
      </fill>
    </dxf>
    <dxf>
      <fill>
        <patternFill patternType="darkUp">
          <fgColor rgb="FFFFC000"/>
          <bgColor auto="1"/>
        </patternFill>
      </fill>
    </dxf>
    <dxf>
      <fill>
        <patternFill patternType="solid">
          <fgColor theme="0"/>
          <bgColor rgb="FFFFD243"/>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92D050"/>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ill>
        <patternFill patternType="darkUp">
          <fgColor rgb="FF92D050"/>
          <bgColor auto="1"/>
        </patternFill>
      </fill>
    </dxf>
    <dxf>
      <fill>
        <patternFill>
          <bgColor rgb="FF00B0F0"/>
        </patternFill>
      </fill>
    </dxf>
    <dxf>
      <fill>
        <patternFill>
          <bgColor theme="2" tint="-9.9948118533890809E-2"/>
        </patternFill>
      </fill>
    </dxf>
    <dxf>
      <fill>
        <patternFill patternType="darkUp">
          <fgColor rgb="FFFFC000"/>
          <bgColor auto="1"/>
        </patternFill>
      </fill>
    </dxf>
    <dxf>
      <fill>
        <patternFill patternType="solid">
          <fgColor theme="0"/>
          <bgColor rgb="FFFFD243"/>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92D050"/>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ill>
        <patternFill patternType="darkUp">
          <fgColor rgb="FF92D050"/>
          <bgColor auto="1"/>
        </patternFill>
      </fill>
    </dxf>
    <dxf>
      <fill>
        <patternFill>
          <bgColor rgb="FF00B0F0"/>
        </patternFill>
      </fill>
    </dxf>
    <dxf>
      <fill>
        <patternFill>
          <bgColor theme="2" tint="-9.9948118533890809E-2"/>
        </patternFill>
      </fill>
    </dxf>
    <dxf>
      <fill>
        <patternFill patternType="darkUp">
          <fgColor rgb="FFFFC000"/>
          <bgColor auto="1"/>
        </patternFill>
      </fill>
    </dxf>
    <dxf>
      <fill>
        <patternFill patternType="solid">
          <fgColor theme="0"/>
          <bgColor rgb="FFFFD243"/>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92D050"/>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ill>
        <patternFill patternType="darkUp">
          <fgColor rgb="FF92D050"/>
          <bgColor auto="1"/>
        </patternFill>
      </fill>
    </dxf>
    <dxf>
      <fill>
        <patternFill>
          <bgColor rgb="FF00B0F0"/>
        </patternFill>
      </fill>
    </dxf>
    <dxf>
      <fill>
        <patternFill>
          <bgColor theme="2" tint="-9.9948118533890809E-2"/>
        </patternFill>
      </fill>
    </dxf>
    <dxf>
      <fill>
        <patternFill patternType="darkUp">
          <fgColor rgb="FFFFC000"/>
          <bgColor auto="1"/>
        </patternFill>
      </fill>
    </dxf>
    <dxf>
      <fill>
        <patternFill patternType="solid">
          <fgColor theme="0"/>
          <bgColor rgb="FFFFD243"/>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92D050"/>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ill>
        <patternFill patternType="darkUp">
          <fgColor rgb="FF92D050"/>
          <bgColor auto="1"/>
        </patternFill>
      </fill>
    </dxf>
    <dxf>
      <fill>
        <patternFill>
          <bgColor rgb="FF00B0F0"/>
        </patternFill>
      </fill>
    </dxf>
    <dxf>
      <fill>
        <patternFill>
          <bgColor theme="2" tint="-9.9948118533890809E-2"/>
        </patternFill>
      </fill>
    </dxf>
    <dxf>
      <fill>
        <patternFill patternType="darkUp">
          <fgColor rgb="FFFFC000"/>
          <bgColor auto="1"/>
        </patternFill>
      </fill>
    </dxf>
    <dxf>
      <fill>
        <patternFill patternType="solid">
          <fgColor theme="0"/>
          <bgColor rgb="FFFFD243"/>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92D050"/>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ill>
        <patternFill patternType="darkUp">
          <fgColor rgb="FF92D050"/>
          <bgColor auto="1"/>
        </patternFill>
      </fill>
    </dxf>
    <dxf>
      <fill>
        <patternFill>
          <bgColor rgb="FF00B0F0"/>
        </patternFill>
      </fill>
    </dxf>
    <dxf>
      <fill>
        <patternFill>
          <bgColor theme="2" tint="-9.9948118533890809E-2"/>
        </patternFill>
      </fill>
    </dxf>
    <dxf>
      <fill>
        <patternFill patternType="darkUp">
          <fgColor rgb="FFFFC000"/>
          <bgColor auto="1"/>
        </patternFill>
      </fill>
    </dxf>
    <dxf>
      <fill>
        <patternFill patternType="solid">
          <fgColor theme="0"/>
          <bgColor rgb="FFFFD243"/>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92D050"/>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ill>
        <patternFill patternType="darkUp">
          <fgColor rgb="FF92D050"/>
          <bgColor auto="1"/>
        </patternFill>
      </fill>
    </dxf>
    <dxf>
      <fill>
        <patternFill>
          <bgColor rgb="FF00B0F0"/>
        </patternFill>
      </fill>
    </dxf>
    <dxf>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ill>
        <patternFill patternType="darkUp">
          <fgColor rgb="FFFFC000"/>
          <bgColor auto="1"/>
        </patternFill>
      </fill>
    </dxf>
    <dxf>
      <fill>
        <patternFill patternType="solid">
          <fgColor theme="0"/>
          <bgColor rgb="FFFFD243"/>
        </patternFill>
      </fill>
    </dxf>
    <dxf>
      <fill>
        <patternFill patternType="darkUp">
          <fgColor rgb="FFFFC000"/>
          <bgColor auto="1"/>
        </patternFill>
      </fill>
    </dxf>
    <dxf>
      <fill>
        <patternFill patternType="solid">
          <fgColor theme="0"/>
          <bgColor rgb="FFFFD243"/>
        </patternFill>
      </fill>
    </dxf>
    <dxf>
      <fill>
        <patternFill patternType="darkUp">
          <fgColor rgb="FFFFC000"/>
          <bgColor auto="1"/>
        </patternFill>
      </fill>
    </dxf>
    <dxf>
      <fill>
        <patternFill patternType="solid">
          <fgColor theme="0"/>
          <bgColor rgb="FFFFD243"/>
        </patternFill>
      </fill>
    </dxf>
    <dxf>
      <fill>
        <patternFill patternType="darkUp">
          <fgColor rgb="FFFFC000"/>
          <bgColor auto="1"/>
        </patternFill>
      </fill>
    </dxf>
    <dxf>
      <fill>
        <patternFill patternType="solid">
          <fgColor theme="0"/>
          <bgColor rgb="FFFFD243"/>
        </patternFill>
      </fill>
    </dxf>
    <dxf>
      <font>
        <color theme="2" tint="-9.9948118533890809E-2"/>
      </font>
      <fill>
        <patternFill>
          <bgColor theme="2" tint="-9.9948118533890809E-2"/>
        </patternFill>
      </fill>
    </dxf>
    <dxf>
      <fill>
        <patternFill patternType="darkUp">
          <fgColor theme="3" tint="0.59996337778862885"/>
        </patternFill>
      </fill>
    </dxf>
    <dxf>
      <fill>
        <patternFill>
          <bgColor theme="3" tint="0.59996337778862885"/>
        </patternFill>
      </fill>
    </dxf>
    <dxf>
      <fill>
        <patternFill patternType="darkUp">
          <fgColor theme="5" tint="0.39994506668294322"/>
          <bgColor auto="1"/>
        </patternFill>
      </fill>
    </dxf>
    <dxf>
      <fill>
        <patternFill patternType="solid">
          <fgColor theme="0"/>
          <bgColor theme="5" tint="0.39994506668294322"/>
        </patternFill>
      </fill>
    </dxf>
    <dxf>
      <fill>
        <patternFill patternType="solid">
          <fgColor theme="0"/>
          <bgColor theme="9" tint="-0.24994659260841701"/>
        </patternFill>
      </fill>
    </dxf>
    <dxf>
      <fill>
        <patternFill>
          <bgColor rgb="FF00B050"/>
        </patternFill>
      </fill>
    </dxf>
    <dxf>
      <fill>
        <patternFill>
          <bgColor rgb="FF00B050"/>
        </patternFill>
      </fill>
    </dxf>
    <dxf>
      <fill>
        <patternFill>
          <bgColor rgb="FF92D050"/>
        </patternFill>
      </fill>
    </dxf>
    <dxf>
      <font>
        <b/>
        <i val="0"/>
      </font>
      <fill>
        <patternFill>
          <bgColor theme="2" tint="-9.9948118533890809E-2"/>
        </patternFill>
      </fill>
    </dxf>
    <dxf>
      <font>
        <b/>
        <i val="0"/>
      </font>
      <fill>
        <patternFill>
          <bgColor theme="2" tint="-9.9948118533890809E-2"/>
        </patternFill>
      </fill>
    </dxf>
    <dxf>
      <fill>
        <patternFill>
          <bgColor theme="7" tint="-0.24994659260841701"/>
        </patternFill>
      </fill>
    </dxf>
    <dxf>
      <fill>
        <patternFill>
          <bgColor theme="9" tint="-0.24994659260841701"/>
        </patternFill>
      </fill>
    </dxf>
    <dxf>
      <font>
        <color theme="0"/>
      </font>
      <fill>
        <patternFill>
          <bgColor theme="1" tint="0.24994659260841701"/>
        </patternFill>
      </fill>
    </dxf>
    <dxf>
      <fill>
        <patternFill>
          <bgColor theme="4" tint="-0.24994659260841701"/>
        </patternFill>
      </fill>
    </dxf>
    <dxf>
      <fill>
        <patternFill>
          <bgColor theme="9"/>
        </patternFill>
      </fill>
    </dxf>
    <dxf>
      <fill>
        <patternFill>
          <bgColor rgb="FFFFFF00"/>
        </patternFill>
      </fill>
    </dxf>
    <dxf>
      <font>
        <b/>
        <i val="0"/>
      </font>
      <fill>
        <patternFill>
          <bgColor theme="2" tint="-9.9948118533890809E-2"/>
        </patternFill>
      </fill>
    </dxf>
    <dxf>
      <fill>
        <patternFill>
          <bgColor rgb="FFFFFF00"/>
        </patternFill>
      </fill>
    </dxf>
    <dxf>
      <fill>
        <patternFill>
          <bgColor theme="9" tint="0.59996337778862885"/>
        </patternFill>
      </fill>
    </dxf>
    <dxf>
      <fill>
        <patternFill>
          <bgColor theme="5" tint="-0.24994659260841701"/>
        </patternFill>
      </fill>
    </dxf>
    <dxf>
      <fill>
        <patternFill patternType="darkUp">
          <fgColor theme="9" tint="-0.24994659260841701"/>
          <bgColor auto="1"/>
        </patternFill>
      </fill>
    </dxf>
    <dxf>
      <font>
        <color theme="2" tint="-9.9948118533890809E-2"/>
      </font>
      <fill>
        <patternFill>
          <bgColor theme="2" tint="-9.9948118533890809E-2"/>
        </patternFill>
      </fill>
    </dxf>
    <dxf>
      <font>
        <color theme="2" tint="-9.9948118533890809E-2"/>
      </font>
      <fill>
        <patternFill>
          <bgColor theme="2" tint="-9.9948118533890809E-2"/>
        </patternFill>
      </fill>
    </dxf>
    <dxf>
      <font>
        <color theme="2" tint="-9.9948118533890809E-2"/>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color theme="2" tint="-9.9948118533890809E-2"/>
      </font>
      <fill>
        <patternFill>
          <bgColor theme="2" tint="-9.9948118533890809E-2"/>
        </patternFill>
      </fill>
    </dxf>
    <dxf>
      <font>
        <b/>
        <i val="0"/>
      </font>
      <fill>
        <patternFill>
          <bgColor theme="2" tint="-9.9948118533890809E-2"/>
        </patternFill>
      </fill>
    </dxf>
    <dxf>
      <font>
        <color theme="2" tint="-9.9948118533890809E-2"/>
      </font>
      <fill>
        <patternFill>
          <bgColor theme="2" tint="-9.9948118533890809E-2"/>
        </patternFill>
      </fill>
    </dxf>
    <dxf>
      <font>
        <color rgb="FFC00000"/>
      </font>
      <fill>
        <patternFill>
          <bgColor rgb="FFC00000"/>
        </patternFill>
      </fill>
    </dxf>
    <dxf>
      <font>
        <color rgb="FFFFC000"/>
      </font>
      <fill>
        <patternFill>
          <bgColor rgb="FFFFC000"/>
        </patternFill>
      </fill>
    </dxf>
    <dxf>
      <font>
        <color rgb="FF00B050"/>
      </font>
      <fill>
        <patternFill>
          <bgColor rgb="FF00B050"/>
        </patternFill>
      </fill>
    </dxf>
    <dxf>
      <font>
        <b/>
        <i val="0"/>
      </font>
      <fill>
        <patternFill>
          <bgColor theme="2" tint="-9.9948118533890809E-2"/>
        </patternFill>
      </fill>
    </dxf>
    <dxf>
      <font>
        <b/>
        <i val="0"/>
      </font>
      <fill>
        <patternFill>
          <bgColor theme="2" tint="-9.9948118533890809E-2"/>
        </patternFill>
      </fill>
    </dxf>
    <dxf>
      <font>
        <color theme="2" tint="-9.9948118533890809E-2"/>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color theme="2" tint="-9.9948118533890809E-2"/>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color theme="2" tint="-9.9948118533890809E-2"/>
      </font>
      <fill>
        <patternFill>
          <bgColor theme="2" tint="-9.9948118533890809E-2"/>
        </patternFill>
      </fill>
    </dxf>
    <dxf>
      <font>
        <color theme="2" tint="-9.9948118533890809E-2"/>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color rgb="FFC00000"/>
      </font>
      <fill>
        <patternFill>
          <bgColor rgb="FFC00000"/>
        </patternFill>
      </fill>
    </dxf>
    <dxf>
      <font>
        <color rgb="FFFFC000"/>
      </font>
      <fill>
        <patternFill>
          <bgColor rgb="FFFFC000"/>
        </patternFill>
      </fill>
    </dxf>
    <dxf>
      <font>
        <color rgb="FF00B050"/>
      </font>
      <fill>
        <patternFill>
          <bgColor rgb="FF00B050"/>
        </patternFill>
      </fill>
    </dxf>
    <dxf>
      <font>
        <color theme="2" tint="-9.9948118533890809E-2"/>
      </font>
      <fill>
        <patternFill>
          <bgColor theme="2" tint="-9.9948118533890809E-2"/>
        </patternFill>
      </fill>
    </dxf>
    <dxf>
      <font>
        <color rgb="FFC00000"/>
      </font>
      <fill>
        <patternFill>
          <bgColor rgb="FFC00000"/>
        </patternFill>
      </fill>
    </dxf>
    <dxf>
      <font>
        <color rgb="FFFFC000"/>
      </font>
      <fill>
        <patternFill>
          <bgColor rgb="FFFFC000"/>
        </patternFill>
      </fill>
    </dxf>
    <dxf>
      <font>
        <color rgb="FF00B050"/>
      </font>
      <fill>
        <patternFill>
          <bgColor rgb="FF00B050"/>
        </patternFill>
      </fill>
    </dxf>
    <dxf>
      <font>
        <b/>
        <i val="0"/>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ont>
        <color theme="2" tint="-9.9948118533890809E-2"/>
      </font>
      <fill>
        <patternFill>
          <bgColor theme="2" tint="-9.9948118533890809E-2"/>
        </patternFill>
      </fill>
    </dxf>
    <dxf>
      <font>
        <color rgb="FFC00000"/>
      </font>
      <fill>
        <patternFill>
          <bgColor rgb="FFC00000"/>
        </patternFill>
      </fill>
    </dxf>
    <dxf>
      <font>
        <color rgb="FFFFC000"/>
      </font>
      <fill>
        <patternFill>
          <bgColor rgb="FFFFC000"/>
        </patternFill>
      </fill>
    </dxf>
    <dxf>
      <font>
        <color rgb="FF00B050"/>
      </font>
      <fill>
        <patternFill>
          <bgColor rgb="FF00B050"/>
        </patternFill>
      </fill>
    </dxf>
    <dxf>
      <font>
        <color theme="2" tint="-9.9948118533890809E-2"/>
      </font>
      <fill>
        <patternFill>
          <bgColor theme="2" tint="-9.9948118533890809E-2"/>
        </patternFill>
      </fill>
    </dxf>
    <dxf>
      <font>
        <b/>
        <i val="0"/>
      </font>
      <fill>
        <patternFill>
          <bgColor theme="2" tint="-9.9948118533890809E-2"/>
        </patternFill>
      </fill>
    </dxf>
    <dxf>
      <font>
        <b/>
        <i val="0"/>
      </font>
      <fill>
        <patternFill>
          <bgColor theme="2" tint="-9.9948118533890809E-2"/>
        </patternFill>
      </fill>
    </dxf>
    <dxf>
      <fill>
        <patternFill patternType="darkUp">
          <fgColor rgb="FF92D050"/>
          <bgColor auto="1"/>
        </patternFill>
      </fill>
    </dxf>
    <dxf>
      <fill>
        <patternFill>
          <bgColor rgb="FF00B0F0"/>
        </patternFill>
      </fill>
    </dxf>
    <dxf>
      <font>
        <color theme="4" tint="-0.499984740745262"/>
      </font>
      <fill>
        <patternFill>
          <bgColor theme="4" tint="0.59996337778862885"/>
        </patternFill>
      </fill>
      <border>
        <left style="thin">
          <color theme="8" tint="0.39994506668294322"/>
        </left>
        <right style="thin">
          <color theme="8" tint="0.39994506668294322"/>
        </right>
        <top style="thin">
          <color theme="8" tint="0.39994506668294322"/>
        </top>
        <bottom style="thin">
          <color theme="8" tint="0.39994506668294322"/>
        </bottom>
        <vertical/>
        <horizontal/>
      </border>
    </dxf>
    <dxf>
      <fill>
        <patternFill>
          <bgColor theme="2" tint="-9.9948118533890809E-2"/>
        </patternFill>
      </fill>
    </dxf>
    <dxf>
      <font>
        <color theme="2" tint="-9.9948118533890809E-2"/>
      </font>
      <fill>
        <patternFill>
          <bgColor theme="2" tint="-9.9948118533890809E-2"/>
        </patternFill>
      </fill>
    </dxf>
    <dxf>
      <font>
        <color theme="0"/>
      </font>
      <fill>
        <patternFill>
          <bgColor rgb="FFC00000"/>
        </patternFill>
      </fill>
    </dxf>
    <dxf>
      <font>
        <color rgb="FFC00000"/>
      </font>
    </dxf>
    <dxf>
      <font>
        <color theme="2" tint="-9.9948118533890809E-2"/>
      </font>
      <fill>
        <patternFill>
          <bgColor theme="2" tint="-9.9948118533890809E-2"/>
        </patternFill>
      </fill>
    </dxf>
    <dxf>
      <font>
        <b/>
        <i val="0"/>
      </font>
      <fill>
        <patternFill>
          <bgColor theme="2" tint="-9.9948118533890809E-2"/>
        </patternFill>
      </fill>
    </dxf>
    <dxf>
      <font>
        <color theme="4" tint="-0.499984740745262"/>
      </font>
      <fill>
        <patternFill>
          <bgColor theme="4" tint="0.59996337778862885"/>
        </patternFill>
      </fill>
      <border>
        <left style="thin">
          <color theme="8" tint="0.39994506668294322"/>
        </left>
        <right style="thin">
          <color theme="8" tint="0.39994506668294322"/>
        </right>
        <top style="thin">
          <color theme="8" tint="0.39994506668294322"/>
        </top>
        <bottom style="thin">
          <color theme="8" tint="0.39994506668294322"/>
        </bottom>
        <vertical/>
        <horizontal/>
      </border>
    </dxf>
    <dxf>
      <font>
        <color theme="4" tint="-0.499984740745262"/>
      </font>
      <fill>
        <patternFill>
          <bgColor theme="4" tint="0.59996337778862885"/>
        </patternFill>
      </fill>
      <border>
        <left style="thin">
          <color theme="8" tint="0.39994506668294322"/>
        </left>
        <right style="thin">
          <color theme="8" tint="0.39994506668294322"/>
        </right>
        <top style="thin">
          <color theme="8" tint="0.39994506668294322"/>
        </top>
        <bottom style="thin">
          <color theme="8" tint="0.39994506668294322"/>
        </bottom>
        <vertical/>
        <horizontal/>
      </border>
    </dxf>
    <dxf>
      <font>
        <color theme="4" tint="-0.499984740745262"/>
      </font>
      <fill>
        <patternFill>
          <bgColor theme="4" tint="0.59996337778862885"/>
        </patternFill>
      </fill>
      <border>
        <left style="thin">
          <color theme="8" tint="0.39994506668294322"/>
        </left>
        <right style="thin">
          <color theme="8" tint="0.39994506668294322"/>
        </right>
        <top style="thin">
          <color theme="8" tint="0.39994506668294322"/>
        </top>
        <bottom style="thin">
          <color theme="8" tint="0.39994506668294322"/>
        </bottom>
        <vertical/>
        <horizontal/>
      </border>
    </dxf>
    <dxf>
      <font>
        <color theme="2" tint="-9.9948118533890809E-2"/>
      </font>
      <fill>
        <patternFill>
          <bgColor theme="2" tint="-9.9948118533890809E-2"/>
        </patternFill>
      </fill>
    </dxf>
    <dxf>
      <font>
        <color rgb="FFC00000"/>
      </font>
      <fill>
        <patternFill>
          <bgColor rgb="FFC00000"/>
        </patternFill>
      </fill>
    </dxf>
    <dxf>
      <font>
        <color rgb="FFFFC000"/>
      </font>
      <fill>
        <patternFill>
          <bgColor rgb="FFFFC000"/>
        </patternFill>
      </fill>
    </dxf>
    <dxf>
      <font>
        <color rgb="FF00B050"/>
      </font>
      <fill>
        <patternFill>
          <bgColor rgb="FF00B050"/>
        </patternFill>
      </fill>
    </dxf>
    <dxf>
      <fill>
        <patternFill>
          <bgColor theme="2" tint="-9.9948118533890809E-2"/>
        </patternFill>
      </fill>
    </dxf>
  </dxfs>
  <tableStyles count="0" defaultTableStyle="TableStyleMedium2" defaultPivotStyle="PivotStyleLight16"/>
  <colors>
    <mruColors>
      <color rgb="FFFFD243"/>
      <color rgb="FFFFCC66"/>
      <color rgb="FF8E7080"/>
      <color rgb="FFE75776"/>
      <color rgb="FF71AF47"/>
      <color rgb="FFFFF8E5"/>
      <color rgb="FFDEDEDE"/>
      <color rgb="FFD98FC6"/>
      <color rgb="FF949494"/>
      <color rgb="FFF6F6F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19</xdr:col>
      <xdr:colOff>57149</xdr:colOff>
      <xdr:row>3</xdr:row>
      <xdr:rowOff>114300</xdr:rowOff>
    </xdr:from>
    <xdr:to>
      <xdr:col>21</xdr:col>
      <xdr:colOff>0</xdr:colOff>
      <xdr:row>4</xdr:row>
      <xdr:rowOff>161925</xdr:rowOff>
    </xdr:to>
    <xdr:sp macro="[0]!Filtre_Année" textlink="">
      <xdr:nvSpPr>
        <xdr:cNvPr id="2" name="Rectangle 1"/>
        <xdr:cNvSpPr/>
      </xdr:nvSpPr>
      <xdr:spPr>
        <a:xfrm>
          <a:off x="5800724" y="1228725"/>
          <a:ext cx="1724026" cy="276225"/>
        </a:xfrm>
        <a:prstGeom prst="rect">
          <a:avLst/>
        </a:prstGeom>
        <a:solidFill>
          <a:schemeClr val="bg1">
            <a:lumMod val="85000"/>
          </a:schemeClr>
        </a:solidFill>
        <a:ln>
          <a:solidFill>
            <a:schemeClr val="bg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CH" sz="900">
              <a:solidFill>
                <a:sysClr val="windowText" lastClr="000000"/>
              </a:solidFill>
              <a:sym typeface="Wingdings 3" panose="05040102010807070707" pitchFamily="18" charset="2"/>
            </a:rPr>
            <a:t> </a:t>
          </a:r>
          <a:r>
            <a:rPr lang="fr-CH" sz="900">
              <a:solidFill>
                <a:sysClr val="windowText" lastClr="000000"/>
              </a:solidFill>
            </a:rPr>
            <a:t>Filtre année actuelle</a:t>
          </a:r>
        </a:p>
      </xdr:txBody>
    </xdr:sp>
    <xdr:clientData/>
  </xdr:twoCellAnchor>
  <xdr:twoCellAnchor>
    <xdr:from>
      <xdr:col>19</xdr:col>
      <xdr:colOff>57149</xdr:colOff>
      <xdr:row>5</xdr:row>
      <xdr:rowOff>28575</xdr:rowOff>
    </xdr:from>
    <xdr:to>
      <xdr:col>21</xdr:col>
      <xdr:colOff>0</xdr:colOff>
      <xdr:row>6</xdr:row>
      <xdr:rowOff>85725</xdr:rowOff>
    </xdr:to>
    <xdr:sp macro="" textlink="">
      <xdr:nvSpPr>
        <xdr:cNvPr id="9" name="Rectangle 8"/>
        <xdr:cNvSpPr/>
      </xdr:nvSpPr>
      <xdr:spPr>
        <a:xfrm>
          <a:off x="5800724" y="1562100"/>
          <a:ext cx="1724026" cy="276225"/>
        </a:xfrm>
        <a:prstGeom prst="rect">
          <a:avLst/>
        </a:prstGeom>
        <a:solidFill>
          <a:schemeClr val="bg1">
            <a:lumMod val="85000"/>
          </a:schemeClr>
        </a:solidFill>
        <a:ln>
          <a:solidFill>
            <a:schemeClr val="bg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a:r>
            <a:rPr lang="fr-CH" sz="900">
              <a:solidFill>
                <a:sysClr val="windowText" lastClr="000000"/>
              </a:solidFill>
              <a:latin typeface="+mn-lt"/>
              <a:ea typeface="+mn-ea"/>
              <a:cs typeface="+mn-cs"/>
              <a:sym typeface="Wingdings 3" panose="05040102010807070707" pitchFamily="18" charset="2"/>
            </a:rPr>
            <a:t> </a:t>
          </a:r>
          <a:r>
            <a:rPr lang="fr-CH" sz="900">
              <a:solidFill>
                <a:sysClr val="windowText" lastClr="000000"/>
              </a:solidFill>
              <a:latin typeface="+mn-lt"/>
              <a:ea typeface="+mn-ea"/>
              <a:cs typeface="+mn-cs"/>
            </a:rPr>
            <a:t>Filtre semaine actuelle</a:t>
          </a:r>
        </a:p>
      </xdr:txBody>
    </xdr:sp>
    <xdr:clientData/>
  </xdr:twoCellAnchor>
  <xdr:twoCellAnchor>
    <xdr:from>
      <xdr:col>19</xdr:col>
      <xdr:colOff>57149</xdr:colOff>
      <xdr:row>6</xdr:row>
      <xdr:rowOff>142875</xdr:rowOff>
    </xdr:from>
    <xdr:to>
      <xdr:col>21</xdr:col>
      <xdr:colOff>0</xdr:colOff>
      <xdr:row>7</xdr:row>
      <xdr:rowOff>180975</xdr:rowOff>
    </xdr:to>
    <xdr:sp macro="" textlink="">
      <xdr:nvSpPr>
        <xdr:cNvPr id="12" name="Rectangle 11"/>
        <xdr:cNvSpPr/>
      </xdr:nvSpPr>
      <xdr:spPr>
        <a:xfrm>
          <a:off x="5800724" y="1895475"/>
          <a:ext cx="1724026" cy="276225"/>
        </a:xfrm>
        <a:prstGeom prst="rect">
          <a:avLst/>
        </a:prstGeom>
        <a:solidFill>
          <a:schemeClr val="bg1">
            <a:lumMod val="85000"/>
          </a:schemeClr>
        </a:solidFill>
        <a:ln>
          <a:solidFill>
            <a:schemeClr val="bg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a:r>
            <a:rPr lang="fr-CH" sz="900">
              <a:solidFill>
                <a:sysClr val="windowText" lastClr="000000"/>
              </a:solidFill>
              <a:latin typeface="+mn-lt"/>
              <a:ea typeface="+mn-ea"/>
              <a:cs typeface="+mn-cs"/>
              <a:sym typeface="Wingdings 3" panose="05040102010807070707" pitchFamily="18" charset="2"/>
            </a:rPr>
            <a:t> </a:t>
          </a:r>
          <a:r>
            <a:rPr lang="fr-CH" sz="900">
              <a:solidFill>
                <a:sysClr val="windowText" lastClr="000000"/>
              </a:solidFill>
              <a:latin typeface="+mn-lt"/>
              <a:ea typeface="+mn-ea"/>
              <a:cs typeface="+mn-cs"/>
            </a:rPr>
            <a:t>Supprimer les filtres</a:t>
          </a:r>
        </a:p>
      </xdr:txBody>
    </xdr:sp>
    <xdr:clientData/>
  </xdr:twoCellAnchor>
  <xdr:twoCellAnchor>
    <xdr:from>
      <xdr:col>7</xdr:col>
      <xdr:colOff>1490382</xdr:colOff>
      <xdr:row>3</xdr:row>
      <xdr:rowOff>114300</xdr:rowOff>
    </xdr:from>
    <xdr:to>
      <xdr:col>8</xdr:col>
      <xdr:colOff>0</xdr:colOff>
      <xdr:row>4</xdr:row>
      <xdr:rowOff>161925</xdr:rowOff>
    </xdr:to>
    <xdr:sp macro="[0]!Heute" textlink="">
      <xdr:nvSpPr>
        <xdr:cNvPr id="15" name="Rectangle 14"/>
        <xdr:cNvSpPr/>
      </xdr:nvSpPr>
      <xdr:spPr>
        <a:xfrm>
          <a:off x="4471147" y="1234888"/>
          <a:ext cx="907677" cy="271743"/>
        </a:xfrm>
        <a:prstGeom prst="rect">
          <a:avLst/>
        </a:prstGeom>
        <a:solidFill>
          <a:schemeClr val="bg1">
            <a:lumMod val="85000"/>
          </a:schemeClr>
        </a:solidFill>
        <a:ln w="12700" cap="flat" cmpd="sng" algn="ctr">
          <a:solidFill>
            <a:srgbClr val="E7E6E6"/>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CH" sz="1000" b="0" i="0" u="none" strike="noStrike" kern="0" cap="none" spc="0" normalizeH="0" baseline="0" noProof="0" smtClean="0">
              <a:ln>
                <a:noFill/>
              </a:ln>
              <a:solidFill>
                <a:sysClr val="windowText" lastClr="000000"/>
              </a:solidFill>
              <a:effectLst/>
              <a:uLnTx/>
              <a:uFillTx/>
              <a:latin typeface="Calibri" panose="020F0502020204030204"/>
              <a:ea typeface="+mn-ea"/>
              <a:cs typeface="+mn-cs"/>
              <a:sym typeface="Wingdings 3" panose="05040102010807070707" pitchFamily="18" charset="2"/>
            </a:rPr>
            <a:t> H</a:t>
          </a:r>
          <a:r>
            <a:rPr kumimoji="0" lang="fr-CH" sz="1000" b="0" i="0" u="none" strike="noStrike" kern="0" cap="none" spc="0" normalizeH="0" baseline="0" noProof="0" smtClean="0">
              <a:ln>
                <a:noFill/>
              </a:ln>
              <a:solidFill>
                <a:sysClr val="windowText" lastClr="000000"/>
              </a:solidFill>
              <a:effectLst/>
              <a:uLnTx/>
              <a:uFillTx/>
              <a:latin typeface="Calibri" panose="020F0502020204030204"/>
              <a:ea typeface="+mn-ea"/>
              <a:cs typeface="+mn-cs"/>
            </a:rPr>
            <a:t>eute</a:t>
          </a:r>
        </a:p>
      </xdr:txBody>
    </xdr:sp>
    <xdr:clientData/>
  </xdr:twoCellAnchor>
</xdr:wsDr>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1"/>
    <pageSetUpPr fitToPage="1"/>
  </sheetPr>
  <dimension ref="A1:DM43"/>
  <sheetViews>
    <sheetView showGridLines="0" tabSelected="1" topLeftCell="B1" zoomScale="85" zoomScaleNormal="85" workbookViewId="0">
      <pane xSplit="57" ySplit="12" topLeftCell="BG13" activePane="bottomRight" state="frozen"/>
      <selection activeCell="B1" sqref="B1"/>
      <selection pane="topRight" activeCell="BF1" sqref="BF1"/>
      <selection pane="bottomLeft" activeCell="B13" sqref="B13"/>
      <selection pane="bottomRight" activeCell="J14" sqref="J14"/>
    </sheetView>
  </sheetViews>
  <sheetFormatPr baseColWidth="10" defaultColWidth="6.33203125" defaultRowHeight="14.4" outlineLevelCol="2" x14ac:dyDescent="0.3"/>
  <cols>
    <col min="1" max="1" width="12.88671875" hidden="1" customWidth="1"/>
    <col min="2" max="2" width="2.88671875" customWidth="1"/>
    <col min="3" max="3" width="4.44140625" customWidth="1"/>
    <col min="4" max="4" width="11.77734375" customWidth="1"/>
    <col min="5" max="5" width="1.6640625" customWidth="1"/>
    <col min="6" max="6" width="15.44140625" customWidth="1"/>
    <col min="7" max="7" width="11.44140625" customWidth="1"/>
    <col min="8" max="8" width="36" customWidth="1"/>
    <col min="9" max="9" width="13.33203125" customWidth="1"/>
    <col min="10" max="10" width="25.44140625" customWidth="1" outlineLevel="1"/>
    <col min="11" max="11" width="2.33203125" customWidth="1"/>
    <col min="12" max="12" width="6.88671875" hidden="1" customWidth="1" outlineLevel="1"/>
    <col min="13" max="16" width="14.33203125" hidden="1" customWidth="1" outlineLevel="1"/>
    <col min="17" max="17" width="1" hidden="1" customWidth="1" outlineLevel="1"/>
    <col min="18" max="18" width="2.88671875" customWidth="1" collapsed="1"/>
    <col min="19" max="19" width="1.44140625" customWidth="1"/>
    <col min="20" max="21" width="11.44140625" customWidth="1"/>
    <col min="22" max="22" width="7.44140625" customWidth="1"/>
    <col min="23" max="23" width="4.33203125" customWidth="1"/>
    <col min="24" max="24" width="1.44140625" customWidth="1"/>
    <col min="25" max="25" width="10.109375" customWidth="1" outlineLevel="1"/>
    <col min="26" max="26" width="1.44140625" customWidth="1" outlineLevel="1"/>
    <col min="27" max="27" width="10.109375" customWidth="1" outlineLevel="1"/>
    <col min="28" max="28" width="1.44140625" customWidth="1" outlineLevel="1"/>
    <col min="29" max="29" width="3.44140625" customWidth="1"/>
    <col min="30" max="30" width="1.44140625" customWidth="1"/>
    <col min="31" max="32" width="4" customWidth="1" outlineLevel="1"/>
    <col min="33" max="33" width="6.77734375" customWidth="1" outlineLevel="1"/>
    <col min="34" max="34" width="5.5546875" bestFit="1" customWidth="1" outlineLevel="1"/>
    <col min="35" max="45" width="4" customWidth="1" outlineLevel="1"/>
    <col min="46" max="46" width="3.44140625" customWidth="1"/>
    <col min="47" max="47" width="1.44140625" customWidth="1"/>
    <col min="48" max="55" width="4.33203125" hidden="1" customWidth="1" outlineLevel="1"/>
    <col min="56" max="56" width="21.44140625" hidden="1" customWidth="1" outlineLevel="1"/>
    <col min="57" max="57" width="3.44140625" customWidth="1" collapsed="1"/>
    <col min="58" max="59" width="1.44140625" customWidth="1"/>
    <col min="60" max="62" width="2.88671875" style="1" customWidth="1" outlineLevel="2"/>
    <col min="63" max="66" width="2.88671875" customWidth="1" outlineLevel="2"/>
    <col min="67" max="69" width="2.88671875" style="1" customWidth="1" outlineLevel="2"/>
    <col min="70" max="73" width="2.88671875" customWidth="1" outlineLevel="2"/>
    <col min="74" max="74" width="2.88671875" customWidth="1" outlineLevel="1"/>
    <col min="75" max="77" width="2.88671875" style="1" customWidth="1" outlineLevel="1"/>
    <col min="78" max="81" width="2.88671875" customWidth="1" outlineLevel="1"/>
    <col min="82" max="84" width="2.88671875" style="1" customWidth="1" outlineLevel="1"/>
    <col min="85" max="88" width="2.88671875" customWidth="1" outlineLevel="1"/>
    <col min="89" max="91" width="2.88671875" style="1" customWidth="1" outlineLevel="1"/>
    <col min="92" max="95" width="2.88671875" customWidth="1" outlineLevel="1"/>
    <col min="96" max="98" width="2.88671875" style="1" customWidth="1" outlineLevel="1"/>
    <col min="99" max="102" width="2.88671875" customWidth="1" outlineLevel="1"/>
    <col min="103" max="105" width="2.88671875" style="1" customWidth="1" outlineLevel="1"/>
    <col min="106" max="109" width="2.88671875" customWidth="1" outlineLevel="1"/>
    <col min="110" max="112" width="2.88671875" style="1" customWidth="1" outlineLevel="1"/>
    <col min="113" max="116" width="2.88671875" customWidth="1" outlineLevel="1"/>
    <col min="117" max="117" width="4.33203125" customWidth="1"/>
  </cols>
  <sheetData>
    <row r="1" spans="1:117" s="16" customFormat="1" ht="22.5" customHeight="1" x14ac:dyDescent="0.3">
      <c r="A1" s="21">
        <f ca="1">TODAY()</f>
        <v>43355</v>
      </c>
      <c r="C1" s="22"/>
      <c r="D1" s="22"/>
    </row>
    <row r="2" spans="1:117" s="40" customFormat="1" ht="37.5" customHeight="1" x14ac:dyDescent="0.85">
      <c r="A2" s="119">
        <f>C6</f>
        <v>43355</v>
      </c>
      <c r="C2" s="41"/>
      <c r="D2" s="42"/>
      <c r="E2" s="42"/>
      <c r="F2" s="42"/>
      <c r="G2" s="42"/>
      <c r="H2" s="42"/>
      <c r="I2" s="42"/>
      <c r="J2" s="42"/>
      <c r="K2" s="123" t="s">
        <v>34</v>
      </c>
      <c r="L2" s="42"/>
      <c r="M2" s="42"/>
      <c r="N2" s="42"/>
      <c r="O2" s="42"/>
      <c r="P2" s="42"/>
      <c r="Q2" s="42"/>
      <c r="R2" s="123" t="s">
        <v>34</v>
      </c>
      <c r="S2" s="42"/>
      <c r="T2" s="42"/>
      <c r="U2" s="42"/>
      <c r="W2" s="42"/>
      <c r="X2" s="42"/>
      <c r="Y2" s="42"/>
      <c r="Z2" s="43"/>
      <c r="AA2" s="42"/>
      <c r="AB2" s="43"/>
      <c r="AC2" s="130" t="s">
        <v>34</v>
      </c>
      <c r="AD2" s="131"/>
      <c r="AE2" s="131"/>
      <c r="AF2" s="131"/>
      <c r="AG2" s="131"/>
      <c r="AH2" s="131"/>
      <c r="AI2" s="131"/>
      <c r="AJ2" s="131"/>
      <c r="AK2" s="131"/>
      <c r="AL2" s="131"/>
      <c r="AM2" s="131"/>
      <c r="AN2" s="131"/>
      <c r="AO2" s="131"/>
      <c r="AP2" s="131"/>
      <c r="AQ2" s="131"/>
      <c r="AR2" s="131"/>
      <c r="AS2" s="131"/>
      <c r="AT2" s="130" t="s">
        <v>34</v>
      </c>
      <c r="AU2" s="132"/>
      <c r="AV2" s="132"/>
      <c r="AW2" s="132"/>
      <c r="AX2" s="132"/>
      <c r="AY2" s="132"/>
      <c r="AZ2" s="132"/>
      <c r="BA2" s="132"/>
      <c r="BB2" s="132"/>
      <c r="BC2" s="132"/>
      <c r="BD2" s="132"/>
      <c r="BE2" s="130" t="s">
        <v>34</v>
      </c>
      <c r="BF2" s="131"/>
      <c r="BG2" s="131"/>
      <c r="BH2" s="133"/>
      <c r="BI2" s="133"/>
      <c r="BJ2" s="133"/>
      <c r="BK2" s="134"/>
      <c r="BL2" s="134"/>
      <c r="BM2" s="134"/>
      <c r="BN2" s="134"/>
      <c r="BO2" s="133"/>
      <c r="BP2" s="133"/>
      <c r="BQ2" s="133"/>
      <c r="BR2" s="133"/>
      <c r="BS2" s="133"/>
      <c r="BT2" s="133"/>
      <c r="BU2" s="133"/>
      <c r="BV2" s="130" t="s">
        <v>34</v>
      </c>
      <c r="BW2" s="44"/>
      <c r="BX2" s="44"/>
      <c r="BY2" s="44"/>
      <c r="BZ2" s="44"/>
      <c r="CA2" s="44"/>
      <c r="CB2" s="44"/>
      <c r="CC2" s="44"/>
      <c r="CD2" s="44"/>
      <c r="CE2" s="44"/>
      <c r="CF2" s="44"/>
      <c r="CG2" s="44"/>
      <c r="CH2" s="44"/>
      <c r="CI2" s="44"/>
      <c r="CJ2" s="44"/>
      <c r="CK2" s="44"/>
      <c r="CL2" s="44"/>
      <c r="CM2" s="44"/>
      <c r="CN2" s="44"/>
      <c r="CO2" s="44"/>
      <c r="CP2" s="44"/>
      <c r="CQ2" s="44"/>
      <c r="CR2" s="44"/>
      <c r="CS2" s="44"/>
      <c r="CT2" s="44"/>
      <c r="CU2" s="44"/>
      <c r="CV2" s="44"/>
      <c r="CW2" s="44"/>
      <c r="CX2" s="44"/>
      <c r="CY2" s="44"/>
      <c r="CZ2" s="44"/>
      <c r="DA2" s="44"/>
      <c r="DB2" s="44"/>
      <c r="DC2" s="44"/>
      <c r="DD2" s="44"/>
      <c r="DE2" s="44"/>
      <c r="DF2" s="44"/>
      <c r="DG2" s="44"/>
      <c r="DH2" s="44"/>
      <c r="DI2" s="44"/>
      <c r="DJ2" s="44"/>
      <c r="DK2" s="44"/>
      <c r="DL2" s="44"/>
      <c r="DM2" s="130" t="s">
        <v>34</v>
      </c>
    </row>
    <row r="3" spans="1:117" s="32" customFormat="1" ht="27.75" customHeight="1" x14ac:dyDescent="0.3">
      <c r="A3" s="120">
        <f>YEAR(A2)</f>
        <v>2018</v>
      </c>
      <c r="C3" s="39"/>
      <c r="D3" s="39"/>
      <c r="E3" s="39"/>
      <c r="F3" s="33"/>
      <c r="G3" s="33"/>
      <c r="H3" s="39"/>
      <c r="I3" s="33"/>
      <c r="J3" s="33"/>
      <c r="K3" s="33"/>
      <c r="L3" s="39"/>
      <c r="M3" s="33"/>
      <c r="N3" s="33"/>
      <c r="O3" s="33"/>
      <c r="P3" s="33"/>
      <c r="Q3" s="33"/>
      <c r="R3" s="33"/>
      <c r="S3" s="33"/>
      <c r="T3" s="33"/>
      <c r="U3" s="33"/>
      <c r="V3" s="33"/>
      <c r="W3" s="33"/>
      <c r="X3" s="33"/>
      <c r="Y3" s="83"/>
      <c r="Z3" s="35"/>
      <c r="AA3" s="33"/>
      <c r="AB3" s="35"/>
      <c r="AC3" s="33"/>
      <c r="AD3" s="33"/>
      <c r="AE3" s="33"/>
      <c r="AF3" s="33"/>
      <c r="AG3" s="33"/>
      <c r="AH3" s="33"/>
      <c r="AI3" s="33"/>
      <c r="AJ3" s="33"/>
      <c r="AK3" s="33"/>
      <c r="AL3" s="33"/>
      <c r="AM3" s="33"/>
      <c r="AN3" s="33"/>
      <c r="AO3" s="33"/>
      <c r="AP3" s="33"/>
      <c r="AQ3" s="33"/>
      <c r="AR3" s="33"/>
      <c r="AS3" s="33"/>
      <c r="AT3" s="33"/>
      <c r="AU3" s="35"/>
      <c r="AV3" s="36"/>
      <c r="AW3" s="36"/>
      <c r="AX3" s="36"/>
      <c r="AY3" s="36"/>
      <c r="AZ3" s="36"/>
      <c r="BA3" s="36"/>
      <c r="BB3" s="36"/>
      <c r="BC3" s="36"/>
      <c r="BD3" s="36"/>
      <c r="BE3" s="33"/>
      <c r="BF3" s="35"/>
      <c r="BG3" s="35"/>
      <c r="BH3" s="34"/>
      <c r="BI3" s="34"/>
      <c r="BJ3" s="34"/>
      <c r="BK3" s="34"/>
      <c r="BL3" s="34"/>
      <c r="BM3" s="34"/>
      <c r="BN3" s="34"/>
      <c r="BO3" s="34"/>
      <c r="BP3" s="34"/>
      <c r="BQ3" s="34"/>
      <c r="BR3" s="34"/>
      <c r="BS3" s="34"/>
      <c r="BT3" s="34"/>
      <c r="BU3" s="34"/>
      <c r="BV3" s="122"/>
      <c r="BW3" s="34"/>
      <c r="BX3" s="34"/>
      <c r="BY3" s="34"/>
      <c r="BZ3" s="34"/>
      <c r="CA3" s="34"/>
      <c r="CB3" s="34"/>
      <c r="CC3" s="34"/>
      <c r="CD3" s="34"/>
      <c r="CE3" s="34"/>
      <c r="CF3" s="34"/>
      <c r="CG3" s="34"/>
      <c r="CH3" s="34"/>
      <c r="CI3" s="34"/>
      <c r="CJ3" s="34"/>
      <c r="CK3" s="34"/>
      <c r="CL3" s="34"/>
      <c r="CM3" s="34"/>
      <c r="CN3" s="34"/>
      <c r="CO3" s="34"/>
      <c r="CP3" s="34"/>
      <c r="CQ3" s="34"/>
      <c r="CR3" s="34"/>
      <c r="CS3" s="34"/>
      <c r="CT3" s="34"/>
      <c r="CU3" s="34"/>
      <c r="CV3" s="34"/>
      <c r="CW3" s="34"/>
      <c r="CX3" s="34"/>
      <c r="CY3" s="34"/>
      <c r="CZ3" s="34"/>
      <c r="DA3" s="34"/>
      <c r="DB3" s="34"/>
      <c r="DC3" s="34"/>
      <c r="DD3" s="34"/>
      <c r="DE3" s="34"/>
      <c r="DF3" s="34"/>
      <c r="DG3" s="34"/>
      <c r="DH3" s="34"/>
      <c r="DI3" s="34"/>
      <c r="DJ3" s="34"/>
      <c r="DK3" s="34"/>
      <c r="DL3" s="34"/>
    </row>
    <row r="4" spans="1:117" ht="18" customHeight="1" x14ac:dyDescent="0.3">
      <c r="A4" s="121">
        <f>A2-WEEKDAY(A2-1)+1*1</f>
        <v>43353</v>
      </c>
      <c r="B4" s="15"/>
      <c r="C4" s="15"/>
      <c r="D4" s="15"/>
      <c r="E4" s="15"/>
      <c r="F4" s="15"/>
      <c r="G4" s="15"/>
      <c r="H4" s="15"/>
      <c r="I4" s="15"/>
      <c r="J4" s="15"/>
      <c r="K4" s="15"/>
      <c r="L4" s="15"/>
      <c r="M4" s="15"/>
      <c r="N4" s="15"/>
      <c r="O4" s="15"/>
      <c r="P4" s="15"/>
      <c r="Q4" s="15"/>
      <c r="R4" s="15"/>
      <c r="S4" s="15"/>
      <c r="T4" s="15"/>
      <c r="U4" s="15"/>
      <c r="V4" s="15"/>
      <c r="W4" s="15"/>
      <c r="X4" s="15"/>
      <c r="Y4" s="15"/>
      <c r="Z4" s="15"/>
      <c r="AB4" s="15"/>
      <c r="AC4" s="15"/>
      <c r="AD4" s="15"/>
      <c r="AE4" s="15"/>
      <c r="AF4" s="15"/>
      <c r="AG4" s="15"/>
      <c r="AH4" s="15"/>
      <c r="AI4" s="15"/>
      <c r="AJ4" s="15"/>
      <c r="AK4" s="15"/>
      <c r="AL4" s="15"/>
      <c r="AM4" s="15"/>
      <c r="AN4" s="15"/>
      <c r="AO4" s="15"/>
      <c r="AP4" s="15"/>
      <c r="AQ4" s="15"/>
      <c r="AR4" s="15"/>
      <c r="AS4" s="15"/>
      <c r="AT4" s="15"/>
      <c r="AU4" s="15"/>
      <c r="AV4" s="15"/>
      <c r="AW4" s="15"/>
      <c r="AX4" s="15"/>
      <c r="AY4" s="15"/>
      <c r="AZ4" s="15"/>
      <c r="BA4" s="15"/>
      <c r="BB4" s="15"/>
      <c r="BC4" s="15"/>
      <c r="BD4" s="15"/>
      <c r="BE4" s="15"/>
      <c r="BF4" s="15"/>
      <c r="BG4" s="15"/>
      <c r="BH4" s="15"/>
      <c r="BI4" s="15"/>
      <c r="BJ4" s="15"/>
      <c r="BK4" s="15"/>
      <c r="BL4" s="15"/>
      <c r="BM4" s="15"/>
      <c r="BN4" s="15"/>
      <c r="BO4" s="15"/>
      <c r="BP4" s="15"/>
      <c r="BQ4" s="15"/>
      <c r="BR4" s="15"/>
      <c r="BS4" s="15"/>
      <c r="BT4" s="15"/>
      <c r="BU4" s="15"/>
      <c r="BV4" s="15"/>
      <c r="BW4" s="15"/>
      <c r="BX4" s="15"/>
      <c r="BY4" s="15"/>
      <c r="BZ4" s="15"/>
      <c r="CA4" s="15"/>
      <c r="CB4" s="15"/>
      <c r="CC4" s="15"/>
      <c r="CD4" s="15"/>
      <c r="CE4" s="15"/>
      <c r="CF4" s="15"/>
      <c r="CG4" s="15"/>
      <c r="CH4" s="15"/>
      <c r="CI4" s="15"/>
      <c r="CJ4" s="15"/>
      <c r="CK4" s="15"/>
      <c r="CL4" s="15"/>
      <c r="CM4" s="15"/>
      <c r="CN4" s="15"/>
      <c r="CO4" s="15"/>
      <c r="CP4" s="15"/>
      <c r="CQ4" s="15"/>
      <c r="CR4" s="15"/>
      <c r="CS4" s="15"/>
      <c r="CT4" s="15"/>
      <c r="CU4" s="15"/>
      <c r="CV4" s="15"/>
      <c r="CW4" s="15"/>
      <c r="CX4" s="15"/>
      <c r="CY4" s="15"/>
      <c r="CZ4" s="15"/>
      <c r="DA4" s="15"/>
      <c r="DB4" s="15"/>
      <c r="DC4" s="15"/>
      <c r="DD4" s="15"/>
      <c r="DE4" s="15"/>
      <c r="DF4" s="15"/>
      <c r="DG4" s="15"/>
      <c r="DH4" s="15"/>
      <c r="DI4" s="15"/>
      <c r="DJ4" s="15"/>
      <c r="DK4" s="15"/>
      <c r="DL4" s="15"/>
    </row>
    <row r="5" spans="1:117" ht="18.75" customHeight="1" x14ac:dyDescent="0.3">
      <c r="A5" s="121">
        <f>A4-14</f>
        <v>43339</v>
      </c>
      <c r="C5" s="223" t="s">
        <v>25</v>
      </c>
      <c r="D5" s="223"/>
      <c r="E5" s="14"/>
      <c r="H5" s="15"/>
      <c r="T5" s="15"/>
      <c r="Z5" s="8"/>
      <c r="AB5" s="8"/>
      <c r="AU5" s="8"/>
      <c r="AV5" s="6"/>
      <c r="AW5" s="6"/>
      <c r="AX5" s="6"/>
      <c r="AY5" s="6"/>
      <c r="AZ5" s="6"/>
      <c r="BA5" s="6"/>
      <c r="BB5" s="6"/>
      <c r="BC5" s="6"/>
      <c r="BD5" s="6"/>
      <c r="BF5" s="8"/>
      <c r="BG5" s="8"/>
      <c r="BH5" s="190" t="s">
        <v>32</v>
      </c>
      <c r="BI5" s="190" t="s">
        <v>32</v>
      </c>
      <c r="BJ5" s="190" t="s">
        <v>32</v>
      </c>
      <c r="BK5" s="190" t="s">
        <v>32</v>
      </c>
      <c r="BL5" s="190" t="s">
        <v>32</v>
      </c>
      <c r="BM5" s="190" t="s">
        <v>32</v>
      </c>
      <c r="BN5" s="190" t="s">
        <v>32</v>
      </c>
      <c r="BO5" s="190" t="s">
        <v>32</v>
      </c>
      <c r="BP5" s="190" t="s">
        <v>32</v>
      </c>
      <c r="BQ5" s="190" t="s">
        <v>32</v>
      </c>
      <c r="BR5" s="190" t="s">
        <v>32</v>
      </c>
      <c r="BS5" s="190" t="s">
        <v>32</v>
      </c>
      <c r="BT5" s="190" t="s">
        <v>32</v>
      </c>
      <c r="BU5" s="190" t="s">
        <v>32</v>
      </c>
      <c r="BV5" s="224"/>
      <c r="BW5"/>
      <c r="BX5"/>
      <c r="BY5"/>
      <c r="CD5"/>
      <c r="CE5"/>
      <c r="CF5"/>
      <c r="CK5"/>
      <c r="CL5"/>
      <c r="CM5"/>
      <c r="CR5"/>
      <c r="CS5"/>
      <c r="CT5"/>
      <c r="CY5"/>
      <c r="CZ5"/>
      <c r="DA5"/>
      <c r="DF5"/>
      <c r="DG5"/>
      <c r="DH5"/>
    </row>
    <row r="6" spans="1:117" ht="18.75" customHeight="1" x14ac:dyDescent="0.3">
      <c r="C6" s="205">
        <v>43355</v>
      </c>
      <c r="D6" s="206"/>
      <c r="E6" s="206"/>
      <c r="F6" s="206"/>
      <c r="G6" s="206"/>
      <c r="H6" s="207"/>
      <c r="T6" s="15"/>
      <c r="Z6" s="8"/>
      <c r="AB6" s="8"/>
      <c r="AU6" s="8"/>
      <c r="AV6" s="6"/>
      <c r="AW6" s="6"/>
      <c r="AX6" s="6"/>
      <c r="AY6" s="6"/>
      <c r="AZ6" s="6"/>
      <c r="BA6" s="6"/>
      <c r="BB6" s="6"/>
      <c r="BC6" s="6"/>
      <c r="BD6" s="6"/>
      <c r="BF6" s="8"/>
      <c r="BG6" s="8"/>
      <c r="BH6" s="191"/>
      <c r="BI6" s="191"/>
      <c r="BJ6" s="191"/>
      <c r="BK6" s="191"/>
      <c r="BL6" s="191"/>
      <c r="BM6" s="191"/>
      <c r="BN6" s="191"/>
      <c r="BO6" s="191"/>
      <c r="BP6" s="191"/>
      <c r="BQ6" s="191"/>
      <c r="BR6" s="191"/>
      <c r="BS6" s="191"/>
      <c r="BT6" s="191"/>
      <c r="BU6" s="191"/>
      <c r="BV6" s="225"/>
      <c r="BW6" s="67" t="s">
        <v>32</v>
      </c>
      <c r="BX6" s="67" t="s">
        <v>32</v>
      </c>
      <c r="BY6" s="67" t="s">
        <v>32</v>
      </c>
      <c r="BZ6" s="67" t="s">
        <v>32</v>
      </c>
      <c r="CA6" s="67" t="s">
        <v>32</v>
      </c>
      <c r="CB6" s="67" t="s">
        <v>32</v>
      </c>
      <c r="CC6" s="67" t="s">
        <v>32</v>
      </c>
      <c r="CD6" s="67" t="s">
        <v>32</v>
      </c>
      <c r="CE6" s="67" t="s">
        <v>32</v>
      </c>
      <c r="CF6" s="67" t="s">
        <v>32</v>
      </c>
      <c r="CG6" s="67" t="s">
        <v>32</v>
      </c>
      <c r="CH6" s="67" t="s">
        <v>32</v>
      </c>
      <c r="CI6" s="67" t="s">
        <v>32</v>
      </c>
      <c r="CJ6" s="67" t="s">
        <v>32</v>
      </c>
      <c r="CK6" s="67" t="s">
        <v>32</v>
      </c>
      <c r="CL6" s="67" t="s">
        <v>32</v>
      </c>
      <c r="CM6" s="67" t="s">
        <v>32</v>
      </c>
      <c r="CN6" s="67" t="s">
        <v>32</v>
      </c>
      <c r="CO6" s="67" t="s">
        <v>32</v>
      </c>
      <c r="CP6" s="67" t="s">
        <v>32</v>
      </c>
      <c r="CQ6" s="67" t="s">
        <v>32</v>
      </c>
      <c r="CR6" s="67" t="s">
        <v>32</v>
      </c>
      <c r="CS6" s="67" t="s">
        <v>32</v>
      </c>
      <c r="CT6" s="67" t="s">
        <v>32</v>
      </c>
      <c r="CU6" s="67" t="s">
        <v>32</v>
      </c>
      <c r="CV6" s="67" t="s">
        <v>32</v>
      </c>
      <c r="CW6" s="67" t="s">
        <v>32</v>
      </c>
      <c r="CX6" s="67" t="s">
        <v>32</v>
      </c>
      <c r="CY6" s="67" t="s">
        <v>32</v>
      </c>
      <c r="CZ6" s="67" t="s">
        <v>32</v>
      </c>
      <c r="DA6" s="67" t="s">
        <v>32</v>
      </c>
      <c r="DB6" s="67" t="s">
        <v>32</v>
      </c>
      <c r="DC6" s="67" t="s">
        <v>32</v>
      </c>
      <c r="DD6" s="67" t="s">
        <v>32</v>
      </c>
      <c r="DE6" s="67" t="s">
        <v>32</v>
      </c>
      <c r="DF6" s="67" t="s">
        <v>32</v>
      </c>
      <c r="DG6" s="67" t="s">
        <v>32</v>
      </c>
      <c r="DH6" s="67" t="s">
        <v>32</v>
      </c>
      <c r="DI6" s="67" t="s">
        <v>32</v>
      </c>
      <c r="DJ6" s="67" t="s">
        <v>32</v>
      </c>
      <c r="DK6" s="67" t="s">
        <v>32</v>
      </c>
      <c r="DL6" s="67" t="s">
        <v>32</v>
      </c>
    </row>
    <row r="7" spans="1:117" ht="18.75" customHeight="1" x14ac:dyDescent="0.3">
      <c r="C7" s="208"/>
      <c r="D7" s="209"/>
      <c r="E7" s="209"/>
      <c r="F7" s="209"/>
      <c r="G7" s="209"/>
      <c r="H7" s="210"/>
      <c r="T7" s="15"/>
      <c r="BH7" s="194">
        <f>BH11</f>
        <v>43339</v>
      </c>
      <c r="BI7" s="195"/>
      <c r="BJ7" s="195"/>
      <c r="BK7" s="195"/>
      <c r="BL7" s="195"/>
      <c r="BM7" s="195"/>
      <c r="BN7" s="195"/>
      <c r="BO7" s="194">
        <f>BO11</f>
        <v>43346</v>
      </c>
      <c r="BP7" s="195"/>
      <c r="BQ7" s="195"/>
      <c r="BR7" s="195"/>
      <c r="BS7" s="195"/>
      <c r="BT7" s="195"/>
      <c r="BU7" s="195"/>
      <c r="BV7" s="192" t="s">
        <v>33</v>
      </c>
      <c r="BW7" s="184">
        <f>BW11</f>
        <v>43353</v>
      </c>
      <c r="BX7" s="185"/>
      <c r="BY7" s="185"/>
      <c r="BZ7" s="185"/>
      <c r="CA7" s="185"/>
      <c r="CB7" s="185"/>
      <c r="CC7" s="185"/>
      <c r="CD7" s="184">
        <f>CD11</f>
        <v>43360</v>
      </c>
      <c r="CE7" s="185"/>
      <c r="CF7" s="185"/>
      <c r="CG7" s="185"/>
      <c r="CH7" s="185"/>
      <c r="CI7" s="185"/>
      <c r="CJ7" s="185"/>
      <c r="CK7" s="184">
        <f>CK11</f>
        <v>43367</v>
      </c>
      <c r="CL7" s="185"/>
      <c r="CM7" s="185"/>
      <c r="CN7" s="185"/>
      <c r="CO7" s="185"/>
      <c r="CP7" s="185"/>
      <c r="CQ7" s="185"/>
      <c r="CR7" s="184">
        <f>CR11</f>
        <v>43374</v>
      </c>
      <c r="CS7" s="185"/>
      <c r="CT7" s="185"/>
      <c r="CU7" s="185"/>
      <c r="CV7" s="185"/>
      <c r="CW7" s="185"/>
      <c r="CX7" s="185"/>
      <c r="CY7" s="184">
        <f>CY11</f>
        <v>43381</v>
      </c>
      <c r="CZ7" s="185"/>
      <c r="DA7" s="185"/>
      <c r="DB7" s="185"/>
      <c r="DC7" s="185"/>
      <c r="DD7" s="185"/>
      <c r="DE7" s="185"/>
      <c r="DF7" s="217">
        <f>DF11</f>
        <v>43388</v>
      </c>
      <c r="DG7" s="218"/>
      <c r="DH7" s="218"/>
      <c r="DI7" s="218"/>
      <c r="DJ7" s="218"/>
      <c r="DK7" s="218"/>
      <c r="DL7" s="219"/>
    </row>
    <row r="8" spans="1:117" ht="18.75" customHeight="1" x14ac:dyDescent="0.3">
      <c r="D8" s="14"/>
      <c r="E8" s="12"/>
      <c r="H8" s="12"/>
      <c r="R8" s="211" t="s">
        <v>30</v>
      </c>
      <c r="T8" s="12"/>
      <c r="Y8" s="93">
        <f>Y9</f>
        <v>2018</v>
      </c>
      <c r="Z8" s="9"/>
      <c r="AA8" s="94">
        <v>37</v>
      </c>
      <c r="AB8" s="9"/>
      <c r="AC8" s="188" t="s">
        <v>36</v>
      </c>
      <c r="AE8" s="188" t="s">
        <v>28</v>
      </c>
      <c r="AF8" s="188" t="s">
        <v>29</v>
      </c>
      <c r="AG8" s="188"/>
      <c r="AH8" s="188"/>
      <c r="AI8" s="188"/>
      <c r="AJ8" s="188"/>
      <c r="AK8" s="188"/>
      <c r="AL8" s="188"/>
      <c r="AM8" s="188"/>
      <c r="AN8" s="188"/>
      <c r="AO8" s="188"/>
      <c r="AP8" s="188"/>
      <c r="AQ8" s="188"/>
      <c r="AR8" s="188"/>
      <c r="AS8" s="188"/>
      <c r="AT8" s="188" t="s">
        <v>27</v>
      </c>
      <c r="AU8" s="9"/>
      <c r="BE8" s="188" t="s">
        <v>31</v>
      </c>
      <c r="BF8" s="9"/>
      <c r="BG8" s="9"/>
      <c r="BH8" s="196">
        <f>WEEKNUM(BH$11,21)</f>
        <v>35</v>
      </c>
      <c r="BI8" s="197"/>
      <c r="BJ8" s="197"/>
      <c r="BK8" s="197"/>
      <c r="BL8" s="197"/>
      <c r="BM8" s="197"/>
      <c r="BN8" s="197"/>
      <c r="BO8" s="196">
        <f>WEEKNUM(BO$11,21)</f>
        <v>36</v>
      </c>
      <c r="BP8" s="197"/>
      <c r="BQ8" s="197"/>
      <c r="BR8" s="197"/>
      <c r="BS8" s="197"/>
      <c r="BT8" s="197"/>
      <c r="BU8" s="197"/>
      <c r="BV8" s="192"/>
      <c r="BW8" s="186">
        <f>WEEKNUM(BW$11,21)</f>
        <v>37</v>
      </c>
      <c r="BX8" s="187"/>
      <c r="BY8" s="187"/>
      <c r="BZ8" s="187"/>
      <c r="CA8" s="187"/>
      <c r="CB8" s="187"/>
      <c r="CC8" s="187"/>
      <c r="CD8" s="186">
        <f>WEEKNUM(CD$11,21)</f>
        <v>38</v>
      </c>
      <c r="CE8" s="187"/>
      <c r="CF8" s="187"/>
      <c r="CG8" s="187"/>
      <c r="CH8" s="187"/>
      <c r="CI8" s="187"/>
      <c r="CJ8" s="187"/>
      <c r="CK8" s="186">
        <f>WEEKNUM(CK$11,21)</f>
        <v>39</v>
      </c>
      <c r="CL8" s="187"/>
      <c r="CM8" s="187"/>
      <c r="CN8" s="187"/>
      <c r="CO8" s="187"/>
      <c r="CP8" s="187"/>
      <c r="CQ8" s="187"/>
      <c r="CR8" s="186">
        <f>WEEKNUM(CR$11,21)</f>
        <v>40</v>
      </c>
      <c r="CS8" s="187"/>
      <c r="CT8" s="187"/>
      <c r="CU8" s="187"/>
      <c r="CV8" s="187"/>
      <c r="CW8" s="187"/>
      <c r="CX8" s="187"/>
      <c r="CY8" s="186">
        <f>WEEKNUM(CY$11,21)</f>
        <v>41</v>
      </c>
      <c r="CZ8" s="187"/>
      <c r="DA8" s="187"/>
      <c r="DB8" s="187"/>
      <c r="DC8" s="187"/>
      <c r="DD8" s="187"/>
      <c r="DE8" s="187"/>
      <c r="DF8" s="202">
        <f>WEEKNUM(DF$11,21)</f>
        <v>42</v>
      </c>
      <c r="DG8" s="203"/>
      <c r="DH8" s="203"/>
      <c r="DI8" s="203"/>
      <c r="DJ8" s="203"/>
      <c r="DK8" s="203"/>
      <c r="DL8" s="204"/>
    </row>
    <row r="9" spans="1:117" ht="18.75" customHeight="1" x14ac:dyDescent="0.3">
      <c r="C9" s="5"/>
      <c r="D9" s="5"/>
      <c r="E9" s="4"/>
      <c r="L9" s="4"/>
      <c r="R9" s="212"/>
      <c r="U9" s="7"/>
      <c r="V9" s="7"/>
      <c r="W9" s="7"/>
      <c r="Y9" s="62">
        <f>YEAR(C6)</f>
        <v>2018</v>
      </c>
      <c r="Z9" s="10"/>
      <c r="AA9" s="61">
        <f>WEEKNUM(C6)</f>
        <v>37</v>
      </c>
      <c r="AB9" s="10"/>
      <c r="AC9" s="189"/>
      <c r="AE9" s="189"/>
      <c r="AF9" s="189"/>
      <c r="AG9" s="189"/>
      <c r="AH9" s="189"/>
      <c r="AI9" s="189"/>
      <c r="AJ9" s="189"/>
      <c r="AK9" s="189"/>
      <c r="AL9" s="189"/>
      <c r="AM9" s="189"/>
      <c r="AN9" s="189"/>
      <c r="AO9" s="189"/>
      <c r="AP9" s="189"/>
      <c r="AQ9" s="189"/>
      <c r="AR9" s="189"/>
      <c r="AS9" s="189"/>
      <c r="AT9" s="189"/>
      <c r="AU9" s="10"/>
      <c r="BE9" s="189"/>
      <c r="BF9" s="10"/>
      <c r="BG9" s="10"/>
      <c r="BH9" s="57">
        <f>BH11-DATE(YEAR(BH11),1,1)+1</f>
        <v>239</v>
      </c>
      <c r="BI9" s="58">
        <f t="shared" ref="BI9:BN9" si="0">BI11-DATE(YEAR(BI11),1,1)+1</f>
        <v>240</v>
      </c>
      <c r="BJ9" s="58">
        <f t="shared" si="0"/>
        <v>241</v>
      </c>
      <c r="BK9" s="58">
        <f t="shared" si="0"/>
        <v>242</v>
      </c>
      <c r="BL9" s="58">
        <f t="shared" si="0"/>
        <v>243</v>
      </c>
      <c r="BM9" s="58">
        <f t="shared" si="0"/>
        <v>244</v>
      </c>
      <c r="BN9" s="59">
        <f t="shared" si="0"/>
        <v>245</v>
      </c>
      <c r="BO9" s="57">
        <f>BO11-DATE(YEAR(BO11),1,1)+1</f>
        <v>246</v>
      </c>
      <c r="BP9" s="58">
        <f t="shared" ref="BP9:BU9" si="1">BP11-DATE(YEAR(BP11),1,1)+1</f>
        <v>247</v>
      </c>
      <c r="BQ9" s="58">
        <f t="shared" si="1"/>
        <v>248</v>
      </c>
      <c r="BR9" s="58">
        <f t="shared" si="1"/>
        <v>249</v>
      </c>
      <c r="BS9" s="58">
        <f t="shared" si="1"/>
        <v>250</v>
      </c>
      <c r="BT9" s="58">
        <f t="shared" si="1"/>
        <v>251</v>
      </c>
      <c r="BU9" s="58">
        <f t="shared" si="1"/>
        <v>252</v>
      </c>
      <c r="BV9" s="192"/>
      <c r="BW9" s="65">
        <f>BW11-DATE(YEAR(BW11),1,1)+1</f>
        <v>253</v>
      </c>
      <c r="BX9" s="66">
        <f t="shared" ref="BX9:CC9" si="2">BX11-DATE(YEAR(BX11),1,1)+1</f>
        <v>254</v>
      </c>
      <c r="BY9" s="66">
        <f t="shared" si="2"/>
        <v>255</v>
      </c>
      <c r="BZ9" s="66">
        <f t="shared" si="2"/>
        <v>256</v>
      </c>
      <c r="CA9" s="66">
        <f t="shared" si="2"/>
        <v>257</v>
      </c>
      <c r="CB9" s="66">
        <f t="shared" si="2"/>
        <v>258</v>
      </c>
      <c r="CC9" s="66">
        <f t="shared" si="2"/>
        <v>259</v>
      </c>
      <c r="CD9" s="57">
        <f t="shared" ref="CD9:CJ9" si="3">CD11-DATE(YEAR(CD11),1,1)+1</f>
        <v>260</v>
      </c>
      <c r="CE9" s="58">
        <f t="shared" si="3"/>
        <v>261</v>
      </c>
      <c r="CF9" s="58">
        <f t="shared" si="3"/>
        <v>262</v>
      </c>
      <c r="CG9" s="58">
        <f t="shared" si="3"/>
        <v>263</v>
      </c>
      <c r="CH9" s="58">
        <f t="shared" si="3"/>
        <v>264</v>
      </c>
      <c r="CI9" s="58">
        <f t="shared" si="3"/>
        <v>265</v>
      </c>
      <c r="CJ9" s="58">
        <f t="shared" si="3"/>
        <v>266</v>
      </c>
      <c r="CK9" s="57">
        <f t="shared" ref="CK9:CQ9" si="4">CK11-DATE(YEAR(CK11),1,1)+1</f>
        <v>267</v>
      </c>
      <c r="CL9" s="58">
        <f t="shared" si="4"/>
        <v>268</v>
      </c>
      <c r="CM9" s="58">
        <f t="shared" si="4"/>
        <v>269</v>
      </c>
      <c r="CN9" s="58">
        <f t="shared" si="4"/>
        <v>270</v>
      </c>
      <c r="CO9" s="58">
        <f t="shared" si="4"/>
        <v>271</v>
      </c>
      <c r="CP9" s="58">
        <f t="shared" si="4"/>
        <v>272</v>
      </c>
      <c r="CQ9" s="58">
        <f t="shared" si="4"/>
        <v>273</v>
      </c>
      <c r="CR9" s="57">
        <f t="shared" ref="CR9:CX9" si="5">CR11-DATE(YEAR(CR11),1,1)+1</f>
        <v>274</v>
      </c>
      <c r="CS9" s="58">
        <f t="shared" si="5"/>
        <v>275</v>
      </c>
      <c r="CT9" s="58">
        <f t="shared" si="5"/>
        <v>276</v>
      </c>
      <c r="CU9" s="58">
        <f t="shared" si="5"/>
        <v>277</v>
      </c>
      <c r="CV9" s="58">
        <f t="shared" si="5"/>
        <v>278</v>
      </c>
      <c r="CW9" s="58">
        <f t="shared" si="5"/>
        <v>279</v>
      </c>
      <c r="CX9" s="58">
        <f t="shared" si="5"/>
        <v>280</v>
      </c>
      <c r="CY9" s="57">
        <f t="shared" ref="CY9:DE9" si="6">CY11-DATE(YEAR(CY11),1,1)+1</f>
        <v>281</v>
      </c>
      <c r="CZ9" s="58">
        <f t="shared" si="6"/>
        <v>282</v>
      </c>
      <c r="DA9" s="58">
        <f t="shared" si="6"/>
        <v>283</v>
      </c>
      <c r="DB9" s="58">
        <f t="shared" si="6"/>
        <v>284</v>
      </c>
      <c r="DC9" s="58">
        <f t="shared" si="6"/>
        <v>285</v>
      </c>
      <c r="DD9" s="58">
        <f t="shared" si="6"/>
        <v>286</v>
      </c>
      <c r="DE9" s="58">
        <f t="shared" si="6"/>
        <v>287</v>
      </c>
      <c r="DF9" s="68">
        <f t="shared" ref="DF9:DL9" si="7">DF11-DATE(YEAR(DF11),1,1)+1</f>
        <v>288</v>
      </c>
      <c r="DG9" s="69">
        <f t="shared" si="7"/>
        <v>289</v>
      </c>
      <c r="DH9" s="69">
        <f t="shared" si="7"/>
        <v>290</v>
      </c>
      <c r="DI9" s="69">
        <f t="shared" si="7"/>
        <v>291</v>
      </c>
      <c r="DJ9" s="69">
        <f t="shared" si="7"/>
        <v>292</v>
      </c>
      <c r="DK9" s="69">
        <f t="shared" si="7"/>
        <v>293</v>
      </c>
      <c r="DL9" s="70">
        <f t="shared" si="7"/>
        <v>294</v>
      </c>
    </row>
    <row r="10" spans="1:117" ht="18.75" customHeight="1" x14ac:dyDescent="0.3">
      <c r="C10" s="213" t="s">
        <v>0</v>
      </c>
      <c r="D10" s="183" t="s">
        <v>46</v>
      </c>
      <c r="E10" s="215"/>
      <c r="F10" s="181" t="s">
        <v>44</v>
      </c>
      <c r="G10" s="183" t="s">
        <v>45</v>
      </c>
      <c r="H10" s="181" t="s">
        <v>5</v>
      </c>
      <c r="I10" s="179" t="s">
        <v>49</v>
      </c>
      <c r="J10" s="181" t="s">
        <v>42</v>
      </c>
      <c r="L10" s="179" t="s">
        <v>6</v>
      </c>
      <c r="M10" s="179" t="s">
        <v>47</v>
      </c>
      <c r="N10" s="177" t="s">
        <v>48</v>
      </c>
      <c r="O10" s="177"/>
      <c r="P10" s="177"/>
      <c r="Q10" s="177"/>
      <c r="R10" s="212"/>
      <c r="T10" s="179" t="s">
        <v>4</v>
      </c>
      <c r="U10" s="179" t="s">
        <v>24</v>
      </c>
      <c r="V10" s="179" t="s">
        <v>35</v>
      </c>
      <c r="W10" s="226" t="s">
        <v>26</v>
      </c>
      <c r="Y10" s="175" t="s">
        <v>38</v>
      </c>
      <c r="Z10" s="11"/>
      <c r="AA10" s="175" t="s">
        <v>37</v>
      </c>
      <c r="AB10" s="11"/>
      <c r="AC10" s="189" t="s">
        <v>29</v>
      </c>
      <c r="AE10" s="189"/>
      <c r="AF10" s="189" t="s">
        <v>29</v>
      </c>
      <c r="AG10" s="189"/>
      <c r="AH10" s="189"/>
      <c r="AI10" s="189"/>
      <c r="AJ10" s="189"/>
      <c r="AK10" s="189"/>
      <c r="AL10" s="189"/>
      <c r="AM10" s="189"/>
      <c r="AN10" s="189"/>
      <c r="AO10" s="189"/>
      <c r="AP10" s="189"/>
      <c r="AQ10" s="189"/>
      <c r="AR10" s="189"/>
      <c r="AS10" s="189"/>
      <c r="AT10" s="189" t="s">
        <v>29</v>
      </c>
      <c r="AU10" s="11"/>
      <c r="AV10" s="221" t="s">
        <v>15</v>
      </c>
      <c r="AW10" s="198" t="s">
        <v>16</v>
      </c>
      <c r="AX10" s="198" t="s">
        <v>17</v>
      </c>
      <c r="AY10" s="198" t="s">
        <v>18</v>
      </c>
      <c r="AZ10" s="198" t="s">
        <v>19</v>
      </c>
      <c r="BA10" s="198" t="s">
        <v>20</v>
      </c>
      <c r="BB10" s="198" t="s">
        <v>21</v>
      </c>
      <c r="BC10" s="198" t="s">
        <v>22</v>
      </c>
      <c r="BD10" s="200" t="s">
        <v>23</v>
      </c>
      <c r="BE10" s="189" t="s">
        <v>29</v>
      </c>
      <c r="BF10" s="11"/>
      <c r="BG10" s="11"/>
      <c r="BH10" s="63" t="s">
        <v>8</v>
      </c>
      <c r="BI10" s="63" t="s">
        <v>9</v>
      </c>
      <c r="BJ10" s="63" t="s">
        <v>10</v>
      </c>
      <c r="BK10" s="63" t="s">
        <v>11</v>
      </c>
      <c r="BL10" s="63" t="s">
        <v>12</v>
      </c>
      <c r="BM10" s="64" t="s">
        <v>13</v>
      </c>
      <c r="BN10" s="64" t="s">
        <v>14</v>
      </c>
      <c r="BO10" s="63" t="s">
        <v>8</v>
      </c>
      <c r="BP10" s="63" t="s">
        <v>9</v>
      </c>
      <c r="BQ10" s="63" t="s">
        <v>10</v>
      </c>
      <c r="BR10" s="63" t="s">
        <v>11</v>
      </c>
      <c r="BS10" s="63" t="s">
        <v>12</v>
      </c>
      <c r="BT10" s="64" t="s">
        <v>13</v>
      </c>
      <c r="BU10" s="64" t="s">
        <v>14</v>
      </c>
      <c r="BV10" s="192"/>
      <c r="BW10" s="142" t="s">
        <v>8</v>
      </c>
      <c r="BX10" s="143" t="s">
        <v>9</v>
      </c>
      <c r="BY10" s="143" t="s">
        <v>10</v>
      </c>
      <c r="BZ10" s="143" t="s">
        <v>11</v>
      </c>
      <c r="CA10" s="143" t="s">
        <v>12</v>
      </c>
      <c r="CB10" s="144" t="s">
        <v>13</v>
      </c>
      <c r="CC10" s="145" t="s">
        <v>14</v>
      </c>
      <c r="CD10" s="137" t="s">
        <v>8</v>
      </c>
      <c r="CE10" s="138" t="s">
        <v>9</v>
      </c>
      <c r="CF10" s="138" t="s">
        <v>10</v>
      </c>
      <c r="CG10" s="138" t="s">
        <v>11</v>
      </c>
      <c r="CH10" s="138" t="s">
        <v>12</v>
      </c>
      <c r="CI10" s="146" t="s">
        <v>13</v>
      </c>
      <c r="CJ10" s="147" t="s">
        <v>14</v>
      </c>
      <c r="CK10" s="137" t="s">
        <v>8</v>
      </c>
      <c r="CL10" s="138" t="s">
        <v>9</v>
      </c>
      <c r="CM10" s="138" t="s">
        <v>10</v>
      </c>
      <c r="CN10" s="138" t="s">
        <v>11</v>
      </c>
      <c r="CO10" s="138" t="s">
        <v>12</v>
      </c>
      <c r="CP10" s="146" t="s">
        <v>13</v>
      </c>
      <c r="CQ10" s="147" t="s">
        <v>14</v>
      </c>
      <c r="CR10" s="137" t="s">
        <v>8</v>
      </c>
      <c r="CS10" s="138" t="s">
        <v>9</v>
      </c>
      <c r="CT10" s="138" t="s">
        <v>10</v>
      </c>
      <c r="CU10" s="138" t="s">
        <v>11</v>
      </c>
      <c r="CV10" s="138" t="s">
        <v>12</v>
      </c>
      <c r="CW10" s="146" t="s">
        <v>13</v>
      </c>
      <c r="CX10" s="147" t="s">
        <v>14</v>
      </c>
      <c r="CY10" s="137" t="s">
        <v>8</v>
      </c>
      <c r="CZ10" s="138" t="s">
        <v>9</v>
      </c>
      <c r="DA10" s="138" t="s">
        <v>10</v>
      </c>
      <c r="DB10" s="138" t="s">
        <v>11</v>
      </c>
      <c r="DC10" s="138" t="s">
        <v>12</v>
      </c>
      <c r="DD10" s="146" t="s">
        <v>13</v>
      </c>
      <c r="DE10" s="147" t="s">
        <v>14</v>
      </c>
      <c r="DF10" s="137" t="s">
        <v>8</v>
      </c>
      <c r="DG10" s="138" t="s">
        <v>9</v>
      </c>
      <c r="DH10" s="138" t="s">
        <v>10</v>
      </c>
      <c r="DI10" s="138" t="s">
        <v>11</v>
      </c>
      <c r="DJ10" s="138" t="s">
        <v>12</v>
      </c>
      <c r="DK10" s="139" t="s">
        <v>13</v>
      </c>
      <c r="DL10" s="140" t="s">
        <v>14</v>
      </c>
    </row>
    <row r="11" spans="1:117" ht="18.75" customHeight="1" x14ac:dyDescent="0.3">
      <c r="C11" s="214"/>
      <c r="D11" s="182"/>
      <c r="E11" s="216"/>
      <c r="F11" s="182"/>
      <c r="G11" s="182"/>
      <c r="H11" s="182"/>
      <c r="I11" s="180"/>
      <c r="J11" s="182"/>
      <c r="L11" s="180"/>
      <c r="M11" s="180"/>
      <c r="N11" s="178"/>
      <c r="O11" s="178"/>
      <c r="P11" s="178"/>
      <c r="Q11" s="178"/>
      <c r="R11" s="212"/>
      <c r="T11" s="180"/>
      <c r="U11" s="180"/>
      <c r="V11" s="180"/>
      <c r="W11" s="227"/>
      <c r="Y11" s="176"/>
      <c r="Z11" s="11"/>
      <c r="AA11" s="176"/>
      <c r="AB11" s="11"/>
      <c r="AC11" s="189"/>
      <c r="AE11" s="189"/>
      <c r="AF11" s="189"/>
      <c r="AG11" s="220"/>
      <c r="AH11" s="189"/>
      <c r="AI11" s="189"/>
      <c r="AJ11" s="189"/>
      <c r="AK11" s="189"/>
      <c r="AL11" s="189"/>
      <c r="AM11" s="189"/>
      <c r="AN11" s="189"/>
      <c r="AO11" s="189"/>
      <c r="AP11" s="189"/>
      <c r="AQ11" s="189"/>
      <c r="AR11" s="189"/>
      <c r="AS11" s="189"/>
      <c r="AT11" s="189"/>
      <c r="AU11" s="11"/>
      <c r="AV11" s="222"/>
      <c r="AW11" s="199"/>
      <c r="AX11" s="199"/>
      <c r="AY11" s="199"/>
      <c r="AZ11" s="199"/>
      <c r="BA11" s="199"/>
      <c r="BB11" s="199"/>
      <c r="BC11" s="199"/>
      <c r="BD11" s="201"/>
      <c r="BE11" s="189"/>
      <c r="BF11" s="11"/>
      <c r="BG11" s="11"/>
      <c r="BH11" s="31">
        <f>A5</f>
        <v>43339</v>
      </c>
      <c r="BI11" s="31">
        <f t="shared" ref="BI11:BN11" si="8">BH11+1</f>
        <v>43340</v>
      </c>
      <c r="BJ11" s="31">
        <f t="shared" si="8"/>
        <v>43341</v>
      </c>
      <c r="BK11" s="31">
        <f t="shared" si="8"/>
        <v>43342</v>
      </c>
      <c r="BL11" s="31">
        <f t="shared" si="8"/>
        <v>43343</v>
      </c>
      <c r="BM11" s="31">
        <f t="shared" si="8"/>
        <v>43344</v>
      </c>
      <c r="BN11" s="31">
        <f t="shared" si="8"/>
        <v>43345</v>
      </c>
      <c r="BO11" s="31">
        <f>BN11+1</f>
        <v>43346</v>
      </c>
      <c r="BP11" s="31">
        <f t="shared" ref="BP11:BU11" si="9">BO11+1</f>
        <v>43347</v>
      </c>
      <c r="BQ11" s="31">
        <f t="shared" si="9"/>
        <v>43348</v>
      </c>
      <c r="BR11" s="31">
        <f t="shared" si="9"/>
        <v>43349</v>
      </c>
      <c r="BS11" s="31">
        <f t="shared" si="9"/>
        <v>43350</v>
      </c>
      <c r="BT11" s="31">
        <f t="shared" si="9"/>
        <v>43351</v>
      </c>
      <c r="BU11" s="31">
        <f t="shared" si="9"/>
        <v>43352</v>
      </c>
      <c r="BV11" s="193"/>
      <c r="BW11" s="31">
        <f>BU11+1</f>
        <v>43353</v>
      </c>
      <c r="BX11" s="141">
        <f t="shared" ref="BX11:CC11" si="10">BW11+1</f>
        <v>43354</v>
      </c>
      <c r="BY11" s="141">
        <f t="shared" si="10"/>
        <v>43355</v>
      </c>
      <c r="BZ11" s="141">
        <f t="shared" si="10"/>
        <v>43356</v>
      </c>
      <c r="CA11" s="141">
        <f t="shared" si="10"/>
        <v>43357</v>
      </c>
      <c r="CB11" s="141">
        <f t="shared" si="10"/>
        <v>43358</v>
      </c>
      <c r="CC11" s="141">
        <f t="shared" si="10"/>
        <v>43359</v>
      </c>
      <c r="CD11" s="141">
        <f>CC11+1</f>
        <v>43360</v>
      </c>
      <c r="CE11" s="141">
        <f t="shared" ref="CE11:CJ11" si="11">CD11+1</f>
        <v>43361</v>
      </c>
      <c r="CF11" s="141">
        <f t="shared" si="11"/>
        <v>43362</v>
      </c>
      <c r="CG11" s="141">
        <f t="shared" si="11"/>
        <v>43363</v>
      </c>
      <c r="CH11" s="141">
        <f t="shared" si="11"/>
        <v>43364</v>
      </c>
      <c r="CI11" s="141">
        <f t="shared" si="11"/>
        <v>43365</v>
      </c>
      <c r="CJ11" s="141">
        <f t="shared" si="11"/>
        <v>43366</v>
      </c>
      <c r="CK11" s="141">
        <f>CJ11+1</f>
        <v>43367</v>
      </c>
      <c r="CL11" s="141">
        <f t="shared" ref="CL11:CQ11" si="12">CK11+1</f>
        <v>43368</v>
      </c>
      <c r="CM11" s="141">
        <f t="shared" si="12"/>
        <v>43369</v>
      </c>
      <c r="CN11" s="141">
        <f t="shared" si="12"/>
        <v>43370</v>
      </c>
      <c r="CO11" s="141">
        <f t="shared" si="12"/>
        <v>43371</v>
      </c>
      <c r="CP11" s="141">
        <f t="shared" si="12"/>
        <v>43372</v>
      </c>
      <c r="CQ11" s="141">
        <f t="shared" si="12"/>
        <v>43373</v>
      </c>
      <c r="CR11" s="141">
        <f>CQ11+1</f>
        <v>43374</v>
      </c>
      <c r="CS11" s="141">
        <f t="shared" ref="CS11:CX11" si="13">CR11+1</f>
        <v>43375</v>
      </c>
      <c r="CT11" s="141">
        <f t="shared" si="13"/>
        <v>43376</v>
      </c>
      <c r="CU11" s="141">
        <f t="shared" si="13"/>
        <v>43377</v>
      </c>
      <c r="CV11" s="141">
        <f t="shared" si="13"/>
        <v>43378</v>
      </c>
      <c r="CW11" s="141">
        <f t="shared" si="13"/>
        <v>43379</v>
      </c>
      <c r="CX11" s="141">
        <f t="shared" si="13"/>
        <v>43380</v>
      </c>
      <c r="CY11" s="141">
        <f>CX11+1</f>
        <v>43381</v>
      </c>
      <c r="CZ11" s="141">
        <f t="shared" ref="CZ11" si="14">CY11+1</f>
        <v>43382</v>
      </c>
      <c r="DA11" s="141">
        <f t="shared" ref="DA11" si="15">CZ11+1</f>
        <v>43383</v>
      </c>
      <c r="DB11" s="141">
        <f t="shared" ref="DB11" si="16">DA11+1</f>
        <v>43384</v>
      </c>
      <c r="DC11" s="141">
        <f t="shared" ref="DC11" si="17">DB11+1</f>
        <v>43385</v>
      </c>
      <c r="DD11" s="141">
        <f t="shared" ref="DD11" si="18">DC11+1</f>
        <v>43386</v>
      </c>
      <c r="DE11" s="141">
        <f t="shared" ref="DE11" si="19">DD11+1</f>
        <v>43387</v>
      </c>
      <c r="DF11" s="71">
        <f>DE11+1</f>
        <v>43388</v>
      </c>
      <c r="DG11" s="72">
        <f t="shared" ref="DG11" si="20">DF11+1</f>
        <v>43389</v>
      </c>
      <c r="DH11" s="72">
        <f t="shared" ref="DH11" si="21">DG11+1</f>
        <v>43390</v>
      </c>
      <c r="DI11" s="72">
        <f t="shared" ref="DI11" si="22">DH11+1</f>
        <v>43391</v>
      </c>
      <c r="DJ11" s="72">
        <f t="shared" ref="DJ11" si="23">DI11+1</f>
        <v>43392</v>
      </c>
      <c r="DK11" s="72">
        <f t="shared" ref="DK11" si="24">DJ11+1</f>
        <v>43393</v>
      </c>
      <c r="DL11" s="73">
        <f t="shared" ref="DL11" si="25">DK11+1</f>
        <v>43394</v>
      </c>
    </row>
    <row r="12" spans="1:117" s="28" customFormat="1" ht="11.25" customHeight="1" x14ac:dyDescent="0.3">
      <c r="C12" s="124">
        <v>0</v>
      </c>
      <c r="D12" s="125"/>
      <c r="E12" s="126"/>
      <c r="F12" s="126"/>
      <c r="G12" s="126"/>
      <c r="H12" s="126"/>
      <c r="I12" s="126"/>
      <c r="J12" s="126"/>
      <c r="K12" s="107"/>
      <c r="L12" s="97"/>
      <c r="M12" s="97"/>
      <c r="N12" s="108"/>
      <c r="O12" s="108"/>
      <c r="P12" s="108"/>
      <c r="Q12" s="108"/>
      <c r="R12" s="111"/>
      <c r="S12" s="53"/>
      <c r="T12" s="168"/>
      <c r="U12" s="168"/>
      <c r="V12" s="168"/>
      <c r="W12" s="169"/>
      <c r="X12" s="53"/>
      <c r="Y12" s="84"/>
      <c r="Z12" s="56"/>
      <c r="AA12" s="54"/>
      <c r="AB12" s="51"/>
      <c r="AC12" s="51"/>
      <c r="AD12" s="55"/>
      <c r="AE12" s="51"/>
      <c r="AF12" s="51"/>
      <c r="AG12" s="51"/>
      <c r="AH12" s="51"/>
      <c r="AI12" s="51"/>
      <c r="AJ12" s="51"/>
      <c r="AK12" s="51"/>
      <c r="AL12" s="51"/>
      <c r="AM12" s="51"/>
      <c r="AN12" s="51"/>
      <c r="AO12" s="51"/>
      <c r="AP12" s="51"/>
      <c r="AQ12" s="51"/>
      <c r="AR12" s="51"/>
      <c r="AS12" s="51"/>
      <c r="AT12" s="51"/>
      <c r="AU12" s="51"/>
      <c r="AV12" s="51"/>
      <c r="AW12" s="51"/>
      <c r="AX12" s="51"/>
      <c r="AY12" s="51"/>
      <c r="AZ12" s="51"/>
      <c r="BA12" s="51"/>
      <c r="BB12" s="51"/>
      <c r="BC12" s="51"/>
      <c r="BD12" s="51"/>
      <c r="BE12" s="51"/>
      <c r="BF12" s="51"/>
      <c r="BG12" s="52"/>
      <c r="BH12" s="45"/>
      <c r="BI12" s="29"/>
      <c r="BJ12" s="29"/>
      <c r="BK12" s="29"/>
      <c r="BL12" s="29"/>
      <c r="BM12" s="29"/>
      <c r="BN12" s="29"/>
      <c r="BO12" s="30"/>
      <c r="BP12" s="29"/>
      <c r="BQ12" s="29"/>
      <c r="BR12" s="29"/>
      <c r="BS12" s="29"/>
      <c r="BT12" s="29"/>
      <c r="BU12" s="29"/>
      <c r="BV12" s="38"/>
      <c r="BW12" s="127"/>
      <c r="BX12" s="128"/>
      <c r="BY12" s="128"/>
      <c r="BZ12" s="128"/>
      <c r="CA12" s="128"/>
      <c r="CB12" s="128"/>
      <c r="CC12" s="129"/>
      <c r="CD12" s="127"/>
      <c r="CE12" s="128"/>
      <c r="CF12" s="128"/>
      <c r="CG12" s="128"/>
      <c r="CH12" s="128"/>
      <c r="CI12" s="128"/>
      <c r="CJ12" s="129"/>
      <c r="CK12" s="127"/>
      <c r="CL12" s="128"/>
      <c r="CM12" s="128"/>
      <c r="CN12" s="128"/>
      <c r="CO12" s="128"/>
      <c r="CP12" s="128"/>
      <c r="CQ12" s="129"/>
      <c r="CR12" s="127"/>
      <c r="CS12" s="128"/>
      <c r="CT12" s="128"/>
      <c r="CU12" s="128"/>
      <c r="CV12" s="128"/>
      <c r="CW12" s="128"/>
      <c r="CX12" s="129"/>
      <c r="CY12" s="127"/>
      <c r="CZ12" s="128"/>
      <c r="DA12" s="128"/>
      <c r="DB12" s="128"/>
      <c r="DC12" s="128"/>
      <c r="DD12" s="128"/>
      <c r="DE12" s="129"/>
      <c r="DF12" s="127"/>
      <c r="DG12" s="128"/>
      <c r="DH12" s="128"/>
      <c r="DI12" s="128"/>
      <c r="DJ12" s="128"/>
      <c r="DK12" s="128"/>
      <c r="DL12" s="129"/>
    </row>
    <row r="13" spans="1:117" ht="15.6" x14ac:dyDescent="0.3">
      <c r="C13" s="98">
        <v>0</v>
      </c>
      <c r="D13" s="172" t="s">
        <v>56</v>
      </c>
      <c r="E13" s="99"/>
      <c r="F13" s="135"/>
      <c r="G13" s="173"/>
      <c r="H13" s="135"/>
      <c r="I13" s="174" t="s">
        <v>40</v>
      </c>
      <c r="J13" s="135" t="s">
        <v>58</v>
      </c>
      <c r="K13" s="7"/>
      <c r="L13" s="98"/>
      <c r="M13" s="99"/>
      <c r="N13" s="152"/>
      <c r="O13" s="152"/>
      <c r="P13" s="152"/>
      <c r="Q13" s="109"/>
      <c r="R13" s="112"/>
      <c r="S13" s="7"/>
      <c r="T13" s="170">
        <v>43067</v>
      </c>
      <c r="U13" s="170">
        <v>43234</v>
      </c>
      <c r="V13" s="102"/>
      <c r="W13" s="171">
        <f ca="1">IF($U13="",0,IF($V13=100%,3,IF($U13=$A$2,2,IF($U13&lt;$A$1,1,2))))</f>
        <v>1</v>
      </c>
      <c r="Y13" s="60" t="b">
        <f t="shared" ref="Y13:Y35" ca="1" si="26">IF(YEAR(T13)=$Y$8,TRUE,IFERROR(SUMPRODUCT((ROW(INDIRECT(T13&amp;":"&amp;U13))&gt;=DATE($Y$8,1,1))*(ROW(INDIRECT(T13&amp;":"&amp;U13))&lt;=DATE($Y$8,12,31)))&gt;0,""))</f>
        <v>1</v>
      </c>
      <c r="Z13" s="11"/>
      <c r="AA13" s="60" t="b">
        <f ca="1">IFERROR(SUMPRODUCT((ROW(INDIRECT(AF13&amp;":"&amp;AE13))&gt;=($AA$8))*(ROW(INDIRECT(AF13&amp;":"&amp;AE13))&lt;=($AA$8)))&gt;0,"")</f>
        <v>1</v>
      </c>
      <c r="AB13" s="11"/>
      <c r="AC13" s="26"/>
      <c r="AE13" s="46">
        <f t="shared" ref="AE13:AE35" si="27">IF(T13="",0,WEEKNUM(T13))</f>
        <v>48</v>
      </c>
      <c r="AF13" s="46">
        <f t="shared" ref="AF13:AF35" si="28">IF(YEAR(U13)&lt;&gt;$Y$8,0,WEEKNUM(U13))</f>
        <v>20</v>
      </c>
      <c r="AG13" s="46" t="str">
        <f>WEEKNUM(T13,2)&amp;"."&amp;RIGHT(YEAR(T13),2)</f>
        <v>49.17</v>
      </c>
      <c r="AH13" s="46" t="str">
        <f>WEEKNUM(U13,2)&amp;"."&amp;RIGHT(YEAR(U13),2)</f>
        <v>20.18</v>
      </c>
      <c r="AI13" s="47"/>
      <c r="AJ13" s="47"/>
      <c r="AK13" s="47"/>
      <c r="AL13" s="47"/>
      <c r="AM13" s="47"/>
      <c r="AN13" s="47"/>
      <c r="AO13" s="47"/>
      <c r="AP13" s="47"/>
      <c r="AQ13" s="47"/>
      <c r="AR13" s="47"/>
      <c r="AS13" s="47"/>
      <c r="AT13" s="26"/>
      <c r="AU13" s="11"/>
      <c r="AV13" s="48"/>
      <c r="AW13" s="49"/>
      <c r="AX13" s="49"/>
      <c r="AY13" s="49"/>
      <c r="AZ13" s="49"/>
      <c r="BA13" s="49"/>
      <c r="BB13" s="49"/>
      <c r="BC13" s="49"/>
      <c r="BD13" s="50"/>
      <c r="BE13" s="26"/>
      <c r="BF13" s="11"/>
      <c r="BG13" s="11"/>
      <c r="BH13" s="156"/>
      <c r="BI13" s="157"/>
      <c r="BJ13" s="157"/>
      <c r="BK13" s="157"/>
      <c r="BL13" s="157"/>
      <c r="BM13" s="162"/>
      <c r="BN13" s="163"/>
      <c r="BO13" s="156"/>
      <c r="BP13" s="157"/>
      <c r="BQ13" s="157"/>
      <c r="BR13" s="157"/>
      <c r="BS13" s="157"/>
      <c r="BT13" s="162"/>
      <c r="BU13" s="163"/>
      <c r="BV13" s="37"/>
      <c r="BW13" s="156"/>
      <c r="BX13" s="157"/>
      <c r="BY13" s="157"/>
      <c r="BZ13" s="157"/>
      <c r="CA13" s="157"/>
      <c r="CB13" s="162"/>
      <c r="CC13" s="163"/>
      <c r="CD13" s="156"/>
      <c r="CE13" s="157"/>
      <c r="CF13" s="157"/>
      <c r="CG13" s="157"/>
      <c r="CH13" s="157"/>
      <c r="CI13" s="162"/>
      <c r="CJ13" s="163"/>
      <c r="CK13" s="156"/>
      <c r="CL13" s="157"/>
      <c r="CM13" s="157"/>
      <c r="CN13" s="157"/>
      <c r="CO13" s="157"/>
      <c r="CP13" s="162"/>
      <c r="CQ13" s="163"/>
      <c r="CR13" s="156"/>
      <c r="CS13" s="157"/>
      <c r="CT13" s="157"/>
      <c r="CU13" s="157"/>
      <c r="CV13" s="157"/>
      <c r="CW13" s="162"/>
      <c r="CX13" s="163"/>
      <c r="CY13" s="156"/>
      <c r="CZ13" s="157"/>
      <c r="DA13" s="157"/>
      <c r="DB13" s="157"/>
      <c r="DC13" s="157"/>
      <c r="DD13" s="162"/>
      <c r="DE13" s="163"/>
      <c r="DF13" s="156"/>
      <c r="DG13" s="157"/>
      <c r="DH13" s="157"/>
      <c r="DI13" s="157"/>
      <c r="DJ13" s="157"/>
      <c r="DK13" s="162"/>
      <c r="DL13" s="163"/>
    </row>
    <row r="14" spans="1:117" ht="15.6" x14ac:dyDescent="0.3">
      <c r="C14" s="100">
        <f>ROW()-15+1</f>
        <v>0</v>
      </c>
      <c r="D14" s="172" t="s">
        <v>57</v>
      </c>
      <c r="E14" s="99"/>
      <c r="F14" s="135"/>
      <c r="G14" s="173"/>
      <c r="H14" s="135"/>
      <c r="I14" s="174" t="s">
        <v>53</v>
      </c>
      <c r="J14" s="135"/>
      <c r="K14" s="7"/>
      <c r="L14" s="98"/>
      <c r="M14" s="99"/>
      <c r="N14" s="152"/>
      <c r="O14" s="152"/>
      <c r="P14" s="152"/>
      <c r="Q14" s="109"/>
      <c r="R14" s="112"/>
      <c r="S14" s="7"/>
      <c r="T14" s="170">
        <v>43340</v>
      </c>
      <c r="U14" s="170">
        <v>43357</v>
      </c>
      <c r="V14" s="102"/>
      <c r="W14" s="171">
        <f t="shared" ref="W14:W35" ca="1" si="29">IF($U14="",0,IF($V14=100%,3,IF($U14=$A$2,2,IF($U14&lt;$A$1,1,2))))</f>
        <v>2</v>
      </c>
      <c r="Y14" s="60" t="b">
        <f t="shared" ca="1" si="26"/>
        <v>1</v>
      </c>
      <c r="Z14" s="11"/>
      <c r="AA14" s="60" t="b">
        <f t="shared" ref="AA14:AA34" ca="1" si="30">IFERROR(SUMPRODUCT((ROW(INDIRECT(AF14&amp;":"&amp;AE14))&gt;=($AA$8))*(ROW(INDIRECT(AF14&amp;":"&amp;AE14))&lt;=($AA$8)))&gt;0,"")</f>
        <v>1</v>
      </c>
      <c r="AB14" s="11"/>
      <c r="AC14" s="26"/>
      <c r="AE14" s="46">
        <f t="shared" si="27"/>
        <v>35</v>
      </c>
      <c r="AF14" s="46">
        <f t="shared" si="28"/>
        <v>37</v>
      </c>
      <c r="AG14" s="46"/>
      <c r="AH14" s="23"/>
      <c r="AI14" s="23"/>
      <c r="AJ14" s="23"/>
      <c r="AK14" s="23"/>
      <c r="AL14" s="23"/>
      <c r="AM14" s="23"/>
      <c r="AN14" s="23"/>
      <c r="AO14" s="23"/>
      <c r="AP14" s="23"/>
      <c r="AQ14" s="23"/>
      <c r="AR14" s="23"/>
      <c r="AS14" s="23"/>
      <c r="AT14" s="26"/>
      <c r="AU14" s="11"/>
      <c r="AV14" s="24"/>
      <c r="AW14" s="25"/>
      <c r="AX14" s="25"/>
      <c r="AY14" s="25"/>
      <c r="AZ14" s="25"/>
      <c r="BA14" s="25"/>
      <c r="BB14" s="25"/>
      <c r="BC14" s="25"/>
      <c r="BD14" s="27"/>
      <c r="BE14" s="26"/>
      <c r="BF14" s="11"/>
      <c r="BG14" s="11"/>
      <c r="BH14" s="158"/>
      <c r="BI14" s="159"/>
      <c r="BJ14" s="159"/>
      <c r="BK14" s="159"/>
      <c r="BL14" s="159"/>
      <c r="BM14" s="164"/>
      <c r="BN14" s="165"/>
      <c r="BO14" s="158"/>
      <c r="BP14" s="159"/>
      <c r="BQ14" s="159"/>
      <c r="BR14" s="159"/>
      <c r="BS14" s="159"/>
      <c r="BT14" s="164"/>
      <c r="BU14" s="165"/>
      <c r="BV14" s="37"/>
      <c r="BW14" s="158"/>
      <c r="BX14" s="159"/>
      <c r="BY14" s="159"/>
      <c r="BZ14" s="159"/>
      <c r="CA14" s="159"/>
      <c r="CB14" s="164"/>
      <c r="CC14" s="165"/>
      <c r="CD14" s="158"/>
      <c r="CE14" s="159"/>
      <c r="CF14" s="159"/>
      <c r="CG14" s="159"/>
      <c r="CH14" s="159"/>
      <c r="CI14" s="164"/>
      <c r="CJ14" s="165"/>
      <c r="CK14" s="158"/>
      <c r="CL14" s="159"/>
      <c r="CM14" s="159"/>
      <c r="CN14" s="159"/>
      <c r="CO14" s="159"/>
      <c r="CP14" s="164"/>
      <c r="CQ14" s="165"/>
      <c r="CR14" s="158"/>
      <c r="CS14" s="159"/>
      <c r="CT14" s="159"/>
      <c r="CU14" s="159"/>
      <c r="CV14" s="159"/>
      <c r="CW14" s="164"/>
      <c r="CX14" s="165"/>
      <c r="CY14" s="158"/>
      <c r="CZ14" s="159"/>
      <c r="DA14" s="159"/>
      <c r="DB14" s="159"/>
      <c r="DC14" s="159"/>
      <c r="DD14" s="164"/>
      <c r="DE14" s="165"/>
      <c r="DF14" s="158"/>
      <c r="DG14" s="159"/>
      <c r="DH14" s="159"/>
      <c r="DI14" s="159"/>
      <c r="DJ14" s="159"/>
      <c r="DK14" s="164"/>
      <c r="DL14" s="165"/>
    </row>
    <row r="15" spans="1:117" ht="15.6" x14ac:dyDescent="0.3">
      <c r="C15" s="100">
        <f t="shared" ref="C15:C28" si="31">ROW()-15+1</f>
        <v>1</v>
      </c>
      <c r="D15" s="172" t="s">
        <v>57</v>
      </c>
      <c r="E15" s="99"/>
      <c r="F15" s="135"/>
      <c r="G15" s="173"/>
      <c r="H15" s="135"/>
      <c r="I15" s="174" t="s">
        <v>3</v>
      </c>
      <c r="J15" s="135"/>
      <c r="K15" s="7"/>
      <c r="L15" s="98"/>
      <c r="M15" s="99"/>
      <c r="N15" s="152"/>
      <c r="O15" s="152"/>
      <c r="P15" s="152"/>
      <c r="Q15" s="109"/>
      <c r="R15" s="112"/>
      <c r="S15" s="7"/>
      <c r="T15" s="170">
        <v>43340</v>
      </c>
      <c r="U15" s="170">
        <v>43357</v>
      </c>
      <c r="V15" s="102"/>
      <c r="W15" s="171">
        <f t="shared" ca="1" si="29"/>
        <v>2</v>
      </c>
      <c r="Y15" s="60" t="b">
        <f t="shared" ca="1" si="26"/>
        <v>1</v>
      </c>
      <c r="Z15" s="11"/>
      <c r="AA15" s="60" t="b">
        <f t="shared" ca="1" si="30"/>
        <v>1</v>
      </c>
      <c r="AB15" s="11"/>
      <c r="AC15" s="26"/>
      <c r="AE15" s="46">
        <f t="shared" si="27"/>
        <v>35</v>
      </c>
      <c r="AF15" s="46">
        <f t="shared" si="28"/>
        <v>37</v>
      </c>
      <c r="AG15" s="46"/>
      <c r="AH15" s="23"/>
      <c r="AI15" s="23"/>
      <c r="AJ15" s="23"/>
      <c r="AK15" s="23"/>
      <c r="AL15" s="23"/>
      <c r="AM15" s="23"/>
      <c r="AN15" s="23"/>
      <c r="AO15" s="23"/>
      <c r="AP15" s="23"/>
      <c r="AQ15" s="23"/>
      <c r="AR15" s="23"/>
      <c r="AS15" s="23"/>
      <c r="AT15" s="26"/>
      <c r="AU15" s="11"/>
      <c r="AV15" s="24"/>
      <c r="AW15" s="25"/>
      <c r="AX15" s="25"/>
      <c r="AY15" s="25"/>
      <c r="AZ15" s="25"/>
      <c r="BA15" s="25"/>
      <c r="BB15" s="25"/>
      <c r="BC15" s="25"/>
      <c r="BD15" s="27"/>
      <c r="BE15" s="26"/>
      <c r="BF15" s="11"/>
      <c r="BG15" s="11"/>
      <c r="BH15" s="158"/>
      <c r="BI15" s="159"/>
      <c r="BJ15" s="159"/>
      <c r="BK15" s="159"/>
      <c r="BL15" s="159"/>
      <c r="BM15" s="164"/>
      <c r="BN15" s="165"/>
      <c r="BO15" s="158"/>
      <c r="BP15" s="159"/>
      <c r="BQ15" s="159"/>
      <c r="BR15" s="159"/>
      <c r="BS15" s="159"/>
      <c r="BT15" s="164"/>
      <c r="BU15" s="165"/>
      <c r="BV15" s="37"/>
      <c r="BW15" s="158"/>
      <c r="BX15" s="159"/>
      <c r="BY15" s="159"/>
      <c r="BZ15" s="159"/>
      <c r="CA15" s="159"/>
      <c r="CB15" s="164"/>
      <c r="CC15" s="165"/>
      <c r="CD15" s="158"/>
      <c r="CE15" s="159"/>
      <c r="CF15" s="159"/>
      <c r="CG15" s="159"/>
      <c r="CH15" s="159"/>
      <c r="CI15" s="164"/>
      <c r="CJ15" s="165"/>
      <c r="CK15" s="158"/>
      <c r="CL15" s="159"/>
      <c r="CM15" s="159"/>
      <c r="CN15" s="159"/>
      <c r="CO15" s="159"/>
      <c r="CP15" s="164"/>
      <c r="CQ15" s="165"/>
      <c r="CR15" s="158"/>
      <c r="CS15" s="159"/>
      <c r="CT15" s="159"/>
      <c r="CU15" s="159"/>
      <c r="CV15" s="159"/>
      <c r="CW15" s="164"/>
      <c r="CX15" s="165"/>
      <c r="CY15" s="158"/>
      <c r="CZ15" s="159"/>
      <c r="DA15" s="159"/>
      <c r="DB15" s="159"/>
      <c r="DC15" s="159"/>
      <c r="DD15" s="164"/>
      <c r="DE15" s="165"/>
      <c r="DF15" s="158"/>
      <c r="DG15" s="159"/>
      <c r="DH15" s="159"/>
      <c r="DI15" s="159"/>
      <c r="DJ15" s="159"/>
      <c r="DK15" s="164"/>
      <c r="DL15" s="165"/>
    </row>
    <row r="16" spans="1:117" ht="15.6" x14ac:dyDescent="0.3">
      <c r="C16" s="100">
        <f t="shared" si="31"/>
        <v>2</v>
      </c>
      <c r="D16" s="172" t="s">
        <v>57</v>
      </c>
      <c r="E16" s="99"/>
      <c r="F16" s="135"/>
      <c r="G16" s="173"/>
      <c r="H16" s="135"/>
      <c r="I16" s="174" t="s">
        <v>51</v>
      </c>
      <c r="J16" s="135"/>
      <c r="K16" s="7"/>
      <c r="L16" s="98"/>
      <c r="M16" s="99"/>
      <c r="N16" s="152"/>
      <c r="O16" s="152"/>
      <c r="P16" s="152"/>
      <c r="Q16" s="109"/>
      <c r="R16" s="112"/>
      <c r="S16" s="7"/>
      <c r="T16" s="170">
        <v>43340</v>
      </c>
      <c r="U16" s="170">
        <v>43357</v>
      </c>
      <c r="V16" s="102"/>
      <c r="W16" s="171">
        <f t="shared" ca="1" si="29"/>
        <v>2</v>
      </c>
      <c r="Y16" s="60" t="b">
        <f t="shared" ca="1" si="26"/>
        <v>1</v>
      </c>
      <c r="Z16" s="11"/>
      <c r="AA16" s="60" t="b">
        <f t="shared" ca="1" si="30"/>
        <v>1</v>
      </c>
      <c r="AB16" s="11"/>
      <c r="AC16" s="26"/>
      <c r="AE16" s="46">
        <f t="shared" si="27"/>
        <v>35</v>
      </c>
      <c r="AF16" s="46">
        <f t="shared" si="28"/>
        <v>37</v>
      </c>
      <c r="AG16" s="46"/>
      <c r="AH16" s="23"/>
      <c r="AI16" s="23"/>
      <c r="AJ16" s="23"/>
      <c r="AK16" s="23"/>
      <c r="AL16" s="23"/>
      <c r="AM16" s="23"/>
      <c r="AN16" s="23"/>
      <c r="AO16" s="23"/>
      <c r="AP16" s="23"/>
      <c r="AQ16" s="23"/>
      <c r="AR16" s="23"/>
      <c r="AS16" s="23"/>
      <c r="AT16" s="26"/>
      <c r="AU16" s="11"/>
      <c r="AV16" s="24"/>
      <c r="AW16" s="25"/>
      <c r="AX16" s="25"/>
      <c r="AY16" s="25"/>
      <c r="AZ16" s="25"/>
      <c r="BA16" s="25"/>
      <c r="BB16" s="25"/>
      <c r="BC16" s="25"/>
      <c r="BD16" s="27"/>
      <c r="BE16" s="26"/>
      <c r="BF16" s="11"/>
      <c r="BG16" s="11"/>
      <c r="BH16" s="158"/>
      <c r="BI16" s="159"/>
      <c r="BJ16" s="159"/>
      <c r="BK16" s="159"/>
      <c r="BL16" s="159"/>
      <c r="BM16" s="164"/>
      <c r="BN16" s="165"/>
      <c r="BO16" s="158"/>
      <c r="BP16" s="159"/>
      <c r="BQ16" s="159"/>
      <c r="BR16" s="159"/>
      <c r="BS16" s="159"/>
      <c r="BT16" s="164"/>
      <c r="BU16" s="165"/>
      <c r="BV16" s="37"/>
      <c r="BW16" s="158"/>
      <c r="BX16" s="159"/>
      <c r="BY16" s="159"/>
      <c r="BZ16" s="159"/>
      <c r="CA16" s="159"/>
      <c r="CB16" s="164"/>
      <c r="CC16" s="165"/>
      <c r="CD16" s="158"/>
      <c r="CE16" s="159"/>
      <c r="CF16" s="159"/>
      <c r="CG16" s="159"/>
      <c r="CH16" s="159"/>
      <c r="CI16" s="164"/>
      <c r="CJ16" s="165"/>
      <c r="CK16" s="158"/>
      <c r="CL16" s="159"/>
      <c r="CM16" s="159"/>
      <c r="CN16" s="159"/>
      <c r="CO16" s="159"/>
      <c r="CP16" s="164"/>
      <c r="CQ16" s="165"/>
      <c r="CR16" s="158"/>
      <c r="CS16" s="159"/>
      <c r="CT16" s="159"/>
      <c r="CU16" s="159"/>
      <c r="CV16" s="159"/>
      <c r="CW16" s="164"/>
      <c r="CX16" s="165"/>
      <c r="CY16" s="158"/>
      <c r="CZ16" s="159"/>
      <c r="DA16" s="159"/>
      <c r="DB16" s="159"/>
      <c r="DC16" s="159"/>
      <c r="DD16" s="164"/>
      <c r="DE16" s="165"/>
      <c r="DF16" s="158"/>
      <c r="DG16" s="159"/>
      <c r="DH16" s="159"/>
      <c r="DI16" s="159"/>
      <c r="DJ16" s="159"/>
      <c r="DK16" s="164"/>
      <c r="DL16" s="165"/>
    </row>
    <row r="17" spans="3:116" ht="15.6" x14ac:dyDescent="0.3">
      <c r="C17" s="100">
        <f t="shared" si="31"/>
        <v>3</v>
      </c>
      <c r="D17" s="172" t="s">
        <v>57</v>
      </c>
      <c r="E17" s="99"/>
      <c r="F17" s="135"/>
      <c r="G17" s="173"/>
      <c r="H17" s="135"/>
      <c r="I17" s="174" t="s">
        <v>50</v>
      </c>
      <c r="J17" s="135"/>
      <c r="K17" s="7"/>
      <c r="L17" s="98"/>
      <c r="M17" s="99"/>
      <c r="N17" s="152"/>
      <c r="O17" s="152"/>
      <c r="P17" s="152"/>
      <c r="Q17" s="109"/>
      <c r="R17" s="112"/>
      <c r="S17" s="7"/>
      <c r="T17" s="170">
        <v>43340</v>
      </c>
      <c r="U17" s="170">
        <v>43357</v>
      </c>
      <c r="V17" s="102"/>
      <c r="W17" s="171">
        <f t="shared" ca="1" si="29"/>
        <v>2</v>
      </c>
      <c r="Y17" s="60" t="b">
        <f t="shared" ca="1" si="26"/>
        <v>1</v>
      </c>
      <c r="Z17" s="11"/>
      <c r="AA17" s="60" t="b">
        <f t="shared" ca="1" si="30"/>
        <v>1</v>
      </c>
      <c r="AB17" s="11"/>
      <c r="AC17" s="26"/>
      <c r="AE17" s="46">
        <f t="shared" si="27"/>
        <v>35</v>
      </c>
      <c r="AF17" s="46">
        <f t="shared" si="28"/>
        <v>37</v>
      </c>
      <c r="AG17" s="46"/>
      <c r="AH17" s="23"/>
      <c r="AI17" s="23"/>
      <c r="AJ17" s="23"/>
      <c r="AK17" s="23"/>
      <c r="AL17" s="23"/>
      <c r="AM17" s="23"/>
      <c r="AN17" s="23"/>
      <c r="AO17" s="23"/>
      <c r="AP17" s="23"/>
      <c r="AQ17" s="23"/>
      <c r="AR17" s="23"/>
      <c r="AS17" s="23"/>
      <c r="AT17" s="26"/>
      <c r="AU17" s="11"/>
      <c r="AV17" s="24"/>
      <c r="AW17" s="25"/>
      <c r="AX17" s="25"/>
      <c r="AY17" s="25"/>
      <c r="AZ17" s="25"/>
      <c r="BA17" s="25"/>
      <c r="BB17" s="25"/>
      <c r="BC17" s="25"/>
      <c r="BD17" s="27"/>
      <c r="BE17" s="26"/>
      <c r="BF17" s="11"/>
      <c r="BG17" s="11"/>
      <c r="BH17" s="158"/>
      <c r="BI17" s="159"/>
      <c r="BJ17" s="159"/>
      <c r="BK17" s="159"/>
      <c r="BL17" s="159"/>
      <c r="BM17" s="164"/>
      <c r="BN17" s="165"/>
      <c r="BO17" s="158"/>
      <c r="BP17" s="159"/>
      <c r="BQ17" s="159"/>
      <c r="BR17" s="159"/>
      <c r="BS17" s="159"/>
      <c r="BT17" s="164"/>
      <c r="BU17" s="165"/>
      <c r="BV17" s="37"/>
      <c r="BW17" s="158"/>
      <c r="BX17" s="159"/>
      <c r="BY17" s="159"/>
      <c r="BZ17" s="159"/>
      <c r="CA17" s="159"/>
      <c r="CB17" s="164"/>
      <c r="CC17" s="165"/>
      <c r="CD17" s="158"/>
      <c r="CE17" s="159"/>
      <c r="CF17" s="159"/>
      <c r="CG17" s="159"/>
      <c r="CH17" s="159"/>
      <c r="CI17" s="164"/>
      <c r="CJ17" s="165"/>
      <c r="CK17" s="158"/>
      <c r="CL17" s="159"/>
      <c r="CM17" s="159"/>
      <c r="CN17" s="159"/>
      <c r="CO17" s="159"/>
      <c r="CP17" s="164"/>
      <c r="CQ17" s="165"/>
      <c r="CR17" s="158"/>
      <c r="CS17" s="159"/>
      <c r="CT17" s="159"/>
      <c r="CU17" s="159"/>
      <c r="CV17" s="159"/>
      <c r="CW17" s="164"/>
      <c r="CX17" s="165"/>
      <c r="CY17" s="158"/>
      <c r="CZ17" s="159"/>
      <c r="DA17" s="159"/>
      <c r="DB17" s="159"/>
      <c r="DC17" s="159"/>
      <c r="DD17" s="164"/>
      <c r="DE17" s="165"/>
      <c r="DF17" s="158"/>
      <c r="DG17" s="159"/>
      <c r="DH17" s="159"/>
      <c r="DI17" s="159"/>
      <c r="DJ17" s="159"/>
      <c r="DK17" s="164"/>
      <c r="DL17" s="165"/>
    </row>
    <row r="18" spans="3:116" ht="15.6" x14ac:dyDescent="0.3">
      <c r="C18" s="100">
        <f t="shared" si="31"/>
        <v>4</v>
      </c>
      <c r="D18" s="172" t="s">
        <v>57</v>
      </c>
      <c r="E18" s="99"/>
      <c r="F18" s="135"/>
      <c r="G18" s="173"/>
      <c r="H18" s="135"/>
      <c r="I18" s="174"/>
      <c r="J18" s="135"/>
      <c r="K18" s="7"/>
      <c r="L18" s="98"/>
      <c r="M18" s="99"/>
      <c r="N18" s="152"/>
      <c r="O18" s="152"/>
      <c r="P18" s="152"/>
      <c r="Q18" s="109"/>
      <c r="R18" s="112"/>
      <c r="S18" s="7"/>
      <c r="T18" s="170">
        <v>43340</v>
      </c>
      <c r="U18" s="170">
        <v>43357</v>
      </c>
      <c r="V18" s="102"/>
      <c r="W18" s="171">
        <f t="shared" ca="1" si="29"/>
        <v>2</v>
      </c>
      <c r="Y18" s="60" t="b">
        <f t="shared" ca="1" si="26"/>
        <v>1</v>
      </c>
      <c r="Z18" s="11"/>
      <c r="AA18" s="60" t="b">
        <f t="shared" ca="1" si="30"/>
        <v>1</v>
      </c>
      <c r="AB18" s="11"/>
      <c r="AC18" s="26"/>
      <c r="AE18" s="46">
        <f t="shared" si="27"/>
        <v>35</v>
      </c>
      <c r="AF18" s="46">
        <f t="shared" si="28"/>
        <v>37</v>
      </c>
      <c r="AG18" s="46"/>
      <c r="AH18" s="23"/>
      <c r="AI18" s="23"/>
      <c r="AJ18" s="23"/>
      <c r="AK18" s="23"/>
      <c r="AL18" s="23"/>
      <c r="AM18" s="23"/>
      <c r="AN18" s="23"/>
      <c r="AO18" s="23"/>
      <c r="AP18" s="23"/>
      <c r="AQ18" s="23"/>
      <c r="AR18" s="23"/>
      <c r="AS18" s="23"/>
      <c r="AT18" s="26"/>
      <c r="AU18" s="11"/>
      <c r="AV18" s="24"/>
      <c r="AW18" s="25"/>
      <c r="AX18" s="25"/>
      <c r="AY18" s="25"/>
      <c r="AZ18" s="25"/>
      <c r="BA18" s="25"/>
      <c r="BB18" s="25"/>
      <c r="BC18" s="25"/>
      <c r="BD18" s="27"/>
      <c r="BE18" s="26"/>
      <c r="BF18" s="11"/>
      <c r="BG18" s="11"/>
      <c r="BH18" s="158"/>
      <c r="BI18" s="159"/>
      <c r="BJ18" s="159"/>
      <c r="BK18" s="159"/>
      <c r="BL18" s="159"/>
      <c r="BM18" s="164"/>
      <c r="BN18" s="165"/>
      <c r="BO18" s="158"/>
      <c r="BP18" s="159"/>
      <c r="BQ18" s="159"/>
      <c r="BR18" s="159"/>
      <c r="BS18" s="159"/>
      <c r="BT18" s="164"/>
      <c r="BU18" s="165"/>
      <c r="BV18" s="37"/>
      <c r="BW18" s="158"/>
      <c r="BX18" s="159"/>
      <c r="BY18" s="159"/>
      <c r="BZ18" s="159"/>
      <c r="CA18" s="159"/>
      <c r="CB18" s="164"/>
      <c r="CC18" s="165"/>
      <c r="CD18" s="158"/>
      <c r="CE18" s="159"/>
      <c r="CF18" s="159"/>
      <c r="CG18" s="159"/>
      <c r="CH18" s="159"/>
      <c r="CI18" s="164"/>
      <c r="CJ18" s="165"/>
      <c r="CK18" s="158"/>
      <c r="CL18" s="159"/>
      <c r="CM18" s="159"/>
      <c r="CN18" s="159"/>
      <c r="CO18" s="159"/>
      <c r="CP18" s="164"/>
      <c r="CQ18" s="165"/>
      <c r="CR18" s="158"/>
      <c r="CS18" s="159"/>
      <c r="CT18" s="159"/>
      <c r="CU18" s="159"/>
      <c r="CV18" s="159"/>
      <c r="CW18" s="164"/>
      <c r="CX18" s="165"/>
      <c r="CY18" s="158"/>
      <c r="CZ18" s="159"/>
      <c r="DA18" s="159"/>
      <c r="DB18" s="159"/>
      <c r="DC18" s="159"/>
      <c r="DD18" s="164"/>
      <c r="DE18" s="165"/>
      <c r="DF18" s="158"/>
      <c r="DG18" s="159"/>
      <c r="DH18" s="159"/>
      <c r="DI18" s="159"/>
      <c r="DJ18" s="159"/>
      <c r="DK18" s="164"/>
      <c r="DL18" s="165"/>
    </row>
    <row r="19" spans="3:116" ht="15.6" x14ac:dyDescent="0.3">
      <c r="C19" s="100">
        <f t="shared" si="31"/>
        <v>5</v>
      </c>
      <c r="D19" s="172" t="s">
        <v>57</v>
      </c>
      <c r="E19" s="99"/>
      <c r="F19" s="135"/>
      <c r="G19" s="173"/>
      <c r="H19" s="135"/>
      <c r="I19" s="174"/>
      <c r="J19" s="135"/>
      <c r="K19" s="7"/>
      <c r="L19" s="98"/>
      <c r="M19" s="99"/>
      <c r="N19" s="152"/>
      <c r="O19" s="152"/>
      <c r="P19" s="152"/>
      <c r="Q19" s="109"/>
      <c r="R19" s="112"/>
      <c r="S19" s="7"/>
      <c r="T19" s="170">
        <v>43340</v>
      </c>
      <c r="U19" s="170">
        <v>43357</v>
      </c>
      <c r="V19" s="102"/>
      <c r="W19" s="171">
        <f t="shared" ca="1" si="29"/>
        <v>2</v>
      </c>
      <c r="Y19" s="60" t="b">
        <f t="shared" ca="1" si="26"/>
        <v>1</v>
      </c>
      <c r="Z19" s="11"/>
      <c r="AA19" s="60" t="b">
        <f t="shared" ca="1" si="30"/>
        <v>1</v>
      </c>
      <c r="AB19" s="11"/>
      <c r="AC19" s="26"/>
      <c r="AE19" s="46">
        <f t="shared" si="27"/>
        <v>35</v>
      </c>
      <c r="AF19" s="46">
        <f t="shared" si="28"/>
        <v>37</v>
      </c>
      <c r="AG19" s="46"/>
      <c r="AH19" s="23"/>
      <c r="AI19" s="23"/>
      <c r="AJ19" s="23"/>
      <c r="AK19" s="23"/>
      <c r="AL19" s="23"/>
      <c r="AM19" s="23"/>
      <c r="AN19" s="23"/>
      <c r="AO19" s="23"/>
      <c r="AP19" s="23"/>
      <c r="AQ19" s="23"/>
      <c r="AR19" s="23"/>
      <c r="AS19" s="23"/>
      <c r="AT19" s="26"/>
      <c r="AU19" s="11"/>
      <c r="AV19" s="24"/>
      <c r="AW19" s="25"/>
      <c r="AX19" s="25"/>
      <c r="AY19" s="25"/>
      <c r="AZ19" s="25"/>
      <c r="BA19" s="25"/>
      <c r="BB19" s="25"/>
      <c r="BC19" s="25"/>
      <c r="BD19" s="27"/>
      <c r="BE19" s="26"/>
      <c r="BF19" s="11"/>
      <c r="BG19" s="11"/>
      <c r="BH19" s="158"/>
      <c r="BI19" s="159"/>
      <c r="BJ19" s="159"/>
      <c r="BK19" s="159"/>
      <c r="BL19" s="159"/>
      <c r="BM19" s="164"/>
      <c r="BN19" s="165"/>
      <c r="BO19" s="158"/>
      <c r="BP19" s="159"/>
      <c r="BQ19" s="159"/>
      <c r="BR19" s="159"/>
      <c r="BS19" s="159"/>
      <c r="BT19" s="164"/>
      <c r="BU19" s="165"/>
      <c r="BV19" s="37"/>
      <c r="BW19" s="158"/>
      <c r="BX19" s="159"/>
      <c r="BY19" s="159"/>
      <c r="BZ19" s="159"/>
      <c r="CA19" s="159"/>
      <c r="CB19" s="164"/>
      <c r="CC19" s="165"/>
      <c r="CD19" s="158"/>
      <c r="CE19" s="159"/>
      <c r="CF19" s="159"/>
      <c r="CG19" s="159"/>
      <c r="CH19" s="159"/>
      <c r="CI19" s="164"/>
      <c r="CJ19" s="165"/>
      <c r="CK19" s="158"/>
      <c r="CL19" s="159"/>
      <c r="CM19" s="159"/>
      <c r="CN19" s="159"/>
      <c r="CO19" s="159"/>
      <c r="CP19" s="164"/>
      <c r="CQ19" s="165"/>
      <c r="CR19" s="158"/>
      <c r="CS19" s="159"/>
      <c r="CT19" s="159"/>
      <c r="CU19" s="159"/>
      <c r="CV19" s="159"/>
      <c r="CW19" s="164"/>
      <c r="CX19" s="165"/>
      <c r="CY19" s="158"/>
      <c r="CZ19" s="159"/>
      <c r="DA19" s="159"/>
      <c r="DB19" s="159"/>
      <c r="DC19" s="159"/>
      <c r="DD19" s="164"/>
      <c r="DE19" s="165"/>
      <c r="DF19" s="158"/>
      <c r="DG19" s="159"/>
      <c r="DH19" s="159"/>
      <c r="DI19" s="159"/>
      <c r="DJ19" s="159"/>
      <c r="DK19" s="164"/>
      <c r="DL19" s="165"/>
    </row>
    <row r="20" spans="3:116" ht="15.6" x14ac:dyDescent="0.3">
      <c r="C20" s="100">
        <f t="shared" si="31"/>
        <v>6</v>
      </c>
      <c r="D20" s="172" t="s">
        <v>57</v>
      </c>
      <c r="E20" s="99"/>
      <c r="F20" s="135"/>
      <c r="G20" s="173"/>
      <c r="H20" s="135"/>
      <c r="I20" s="174"/>
      <c r="J20" s="135"/>
      <c r="K20" s="7"/>
      <c r="L20" s="98"/>
      <c r="M20" s="99"/>
      <c r="N20" s="152"/>
      <c r="O20" s="152"/>
      <c r="P20" s="152"/>
      <c r="Q20" s="109"/>
      <c r="R20" s="112"/>
      <c r="S20" s="7"/>
      <c r="T20" s="170">
        <v>43340</v>
      </c>
      <c r="U20" s="170">
        <v>43357</v>
      </c>
      <c r="V20" s="102"/>
      <c r="W20" s="171">
        <f t="shared" ca="1" si="29"/>
        <v>2</v>
      </c>
      <c r="Y20" s="60" t="b">
        <f t="shared" ca="1" si="26"/>
        <v>1</v>
      </c>
      <c r="Z20" s="11"/>
      <c r="AA20" s="60" t="b">
        <f t="shared" ca="1" si="30"/>
        <v>1</v>
      </c>
      <c r="AB20" s="11"/>
      <c r="AC20" s="26"/>
      <c r="AE20" s="46">
        <f t="shared" si="27"/>
        <v>35</v>
      </c>
      <c r="AF20" s="46">
        <f t="shared" si="28"/>
        <v>37</v>
      </c>
      <c r="AG20" s="46"/>
      <c r="AH20" s="23"/>
      <c r="AI20" s="23"/>
      <c r="AJ20" s="23"/>
      <c r="AK20" s="23"/>
      <c r="AL20" s="23"/>
      <c r="AM20" s="23"/>
      <c r="AN20" s="23"/>
      <c r="AO20" s="23"/>
      <c r="AP20" s="23"/>
      <c r="AQ20" s="23"/>
      <c r="AR20" s="23"/>
      <c r="AS20" s="23"/>
      <c r="AT20" s="26"/>
      <c r="AU20" s="11"/>
      <c r="AV20" s="24"/>
      <c r="AW20" s="25"/>
      <c r="AX20" s="25"/>
      <c r="AY20" s="25"/>
      <c r="AZ20" s="25"/>
      <c r="BA20" s="25"/>
      <c r="BB20" s="25"/>
      <c r="BC20" s="25"/>
      <c r="BD20" s="27"/>
      <c r="BE20" s="26"/>
      <c r="BF20" s="11"/>
      <c r="BG20" s="11"/>
      <c r="BH20" s="158"/>
      <c r="BI20" s="159"/>
      <c r="BJ20" s="159"/>
      <c r="BK20" s="159"/>
      <c r="BL20" s="159"/>
      <c r="BM20" s="164"/>
      <c r="BN20" s="165"/>
      <c r="BO20" s="158"/>
      <c r="BP20" s="159"/>
      <c r="BQ20" s="159"/>
      <c r="BR20" s="159"/>
      <c r="BS20" s="159"/>
      <c r="BT20" s="164"/>
      <c r="BU20" s="165"/>
      <c r="BV20" s="37"/>
      <c r="BW20" s="158"/>
      <c r="BX20" s="159"/>
      <c r="BY20" s="159"/>
      <c r="BZ20" s="159"/>
      <c r="CA20" s="159"/>
      <c r="CB20" s="164"/>
      <c r="CC20" s="165"/>
      <c r="CD20" s="158"/>
      <c r="CE20" s="159"/>
      <c r="CF20" s="159"/>
      <c r="CG20" s="159"/>
      <c r="CH20" s="159"/>
      <c r="CI20" s="164"/>
      <c r="CJ20" s="165"/>
      <c r="CK20" s="158"/>
      <c r="CL20" s="159"/>
      <c r="CM20" s="159"/>
      <c r="CN20" s="159"/>
      <c r="CO20" s="159"/>
      <c r="CP20" s="164"/>
      <c r="CQ20" s="165"/>
      <c r="CR20" s="158"/>
      <c r="CS20" s="159"/>
      <c r="CT20" s="159"/>
      <c r="CU20" s="159"/>
      <c r="CV20" s="159"/>
      <c r="CW20" s="164"/>
      <c r="CX20" s="165"/>
      <c r="CY20" s="158"/>
      <c r="CZ20" s="159"/>
      <c r="DA20" s="159"/>
      <c r="DB20" s="159"/>
      <c r="DC20" s="159"/>
      <c r="DD20" s="164"/>
      <c r="DE20" s="165"/>
      <c r="DF20" s="158"/>
      <c r="DG20" s="159"/>
      <c r="DH20" s="159"/>
      <c r="DI20" s="159"/>
      <c r="DJ20" s="159"/>
      <c r="DK20" s="164"/>
      <c r="DL20" s="165"/>
    </row>
    <row r="21" spans="3:116" ht="15.6" x14ac:dyDescent="0.3">
      <c r="C21" s="100">
        <f>ROW()-15+1</f>
        <v>7</v>
      </c>
      <c r="D21" s="172" t="s">
        <v>57</v>
      </c>
      <c r="E21" s="99"/>
      <c r="F21" s="135"/>
      <c r="G21" s="173"/>
      <c r="H21" s="135"/>
      <c r="I21" s="174"/>
      <c r="J21" s="135"/>
      <c r="K21" s="7"/>
      <c r="L21" s="98"/>
      <c r="M21" s="99"/>
      <c r="N21" s="152"/>
      <c r="O21" s="152"/>
      <c r="P21" s="152"/>
      <c r="Q21" s="109"/>
      <c r="R21" s="112"/>
      <c r="S21" s="7"/>
      <c r="T21" s="170">
        <v>43340</v>
      </c>
      <c r="U21" s="170">
        <v>43357</v>
      </c>
      <c r="V21" s="102"/>
      <c r="W21" s="171">
        <f t="shared" ca="1" si="29"/>
        <v>2</v>
      </c>
      <c r="Y21" s="60" t="b">
        <f t="shared" ca="1" si="26"/>
        <v>1</v>
      </c>
      <c r="Z21" s="11"/>
      <c r="AA21" s="60" t="b">
        <f t="shared" ca="1" si="30"/>
        <v>1</v>
      </c>
      <c r="AB21" s="11"/>
      <c r="AC21" s="26"/>
      <c r="AE21" s="46">
        <f t="shared" si="27"/>
        <v>35</v>
      </c>
      <c r="AF21" s="46">
        <f t="shared" si="28"/>
        <v>37</v>
      </c>
      <c r="AG21" s="46"/>
      <c r="AH21" s="23"/>
      <c r="AI21" s="23"/>
      <c r="AJ21" s="23"/>
      <c r="AK21" s="23"/>
      <c r="AL21" s="23"/>
      <c r="AM21" s="23"/>
      <c r="AN21" s="23"/>
      <c r="AO21" s="23"/>
      <c r="AP21" s="23"/>
      <c r="AQ21" s="23"/>
      <c r="AR21" s="23"/>
      <c r="AS21" s="23"/>
      <c r="AT21" s="26"/>
      <c r="AU21" s="11"/>
      <c r="AV21" s="24"/>
      <c r="AW21" s="25"/>
      <c r="AX21" s="25"/>
      <c r="AY21" s="25"/>
      <c r="AZ21" s="25"/>
      <c r="BA21" s="25"/>
      <c r="BB21" s="25"/>
      <c r="BC21" s="25"/>
      <c r="BD21" s="27"/>
      <c r="BE21" s="26"/>
      <c r="BF21" s="11"/>
      <c r="BG21" s="11"/>
      <c r="BH21" s="158"/>
      <c r="BI21" s="159"/>
      <c r="BJ21" s="159"/>
      <c r="BK21" s="159"/>
      <c r="BL21" s="159"/>
      <c r="BM21" s="164"/>
      <c r="BN21" s="165"/>
      <c r="BO21" s="158"/>
      <c r="BP21" s="159"/>
      <c r="BQ21" s="159"/>
      <c r="BR21" s="159"/>
      <c r="BS21" s="159"/>
      <c r="BT21" s="164"/>
      <c r="BU21" s="165"/>
      <c r="BV21" s="37"/>
      <c r="BW21" s="158"/>
      <c r="BX21" s="159"/>
      <c r="BY21" s="159"/>
      <c r="BZ21" s="159"/>
      <c r="CA21" s="159"/>
      <c r="CB21" s="164"/>
      <c r="CC21" s="165"/>
      <c r="CD21" s="158"/>
      <c r="CE21" s="159"/>
      <c r="CF21" s="159"/>
      <c r="CG21" s="159"/>
      <c r="CH21" s="159"/>
      <c r="CI21" s="164"/>
      <c r="CJ21" s="165"/>
      <c r="CK21" s="158"/>
      <c r="CL21" s="159"/>
      <c r="CM21" s="159"/>
      <c r="CN21" s="159"/>
      <c r="CO21" s="159"/>
      <c r="CP21" s="164"/>
      <c r="CQ21" s="165"/>
      <c r="CR21" s="158"/>
      <c r="CS21" s="159"/>
      <c r="CT21" s="159"/>
      <c r="CU21" s="159"/>
      <c r="CV21" s="159"/>
      <c r="CW21" s="164"/>
      <c r="CX21" s="165"/>
      <c r="CY21" s="158"/>
      <c r="CZ21" s="159"/>
      <c r="DA21" s="159"/>
      <c r="DB21" s="159"/>
      <c r="DC21" s="159"/>
      <c r="DD21" s="164"/>
      <c r="DE21" s="165"/>
      <c r="DF21" s="158"/>
      <c r="DG21" s="159"/>
      <c r="DH21" s="159"/>
      <c r="DI21" s="159"/>
      <c r="DJ21" s="159"/>
      <c r="DK21" s="164"/>
      <c r="DL21" s="165"/>
    </row>
    <row r="22" spans="3:116" ht="15.6" x14ac:dyDescent="0.3">
      <c r="C22" s="100">
        <f t="shared" si="31"/>
        <v>8</v>
      </c>
      <c r="D22" s="172" t="s">
        <v>57</v>
      </c>
      <c r="E22" s="99"/>
      <c r="F22" s="135"/>
      <c r="G22" s="173"/>
      <c r="H22" s="135"/>
      <c r="I22" s="174"/>
      <c r="J22" s="135"/>
      <c r="K22" s="7"/>
      <c r="L22" s="98"/>
      <c r="M22" s="99"/>
      <c r="N22" s="152"/>
      <c r="O22" s="152"/>
      <c r="P22" s="152"/>
      <c r="Q22" s="109"/>
      <c r="R22" s="112"/>
      <c r="S22" s="7"/>
      <c r="T22" s="170">
        <v>43340</v>
      </c>
      <c r="U22" s="170">
        <v>43357</v>
      </c>
      <c r="V22" s="102"/>
      <c r="W22" s="171">
        <f t="shared" ca="1" si="29"/>
        <v>2</v>
      </c>
      <c r="Y22" s="60" t="b">
        <f t="shared" ca="1" si="26"/>
        <v>1</v>
      </c>
      <c r="Z22" s="11"/>
      <c r="AA22" s="60" t="b">
        <f t="shared" ca="1" si="30"/>
        <v>1</v>
      </c>
      <c r="AB22" s="11"/>
      <c r="AC22" s="26"/>
      <c r="AE22" s="46">
        <f t="shared" si="27"/>
        <v>35</v>
      </c>
      <c r="AF22" s="46">
        <f t="shared" si="28"/>
        <v>37</v>
      </c>
      <c r="AG22" s="46"/>
      <c r="AH22" s="23"/>
      <c r="AI22" s="23"/>
      <c r="AJ22" s="23"/>
      <c r="AK22" s="23"/>
      <c r="AL22" s="23"/>
      <c r="AM22" s="23"/>
      <c r="AN22" s="23"/>
      <c r="AO22" s="23"/>
      <c r="AP22" s="23"/>
      <c r="AQ22" s="23"/>
      <c r="AR22" s="23"/>
      <c r="AS22" s="23"/>
      <c r="AT22" s="26"/>
      <c r="AU22" s="11"/>
      <c r="AV22" s="24"/>
      <c r="AW22" s="25"/>
      <c r="AX22" s="25"/>
      <c r="AY22" s="25"/>
      <c r="AZ22" s="25"/>
      <c r="BA22" s="25"/>
      <c r="BB22" s="25"/>
      <c r="BC22" s="25"/>
      <c r="BD22" s="27"/>
      <c r="BE22" s="26"/>
      <c r="BF22" s="11"/>
      <c r="BG22" s="11"/>
      <c r="BH22" s="158"/>
      <c r="BI22" s="159"/>
      <c r="BJ22" s="159"/>
      <c r="BK22" s="159"/>
      <c r="BL22" s="159"/>
      <c r="BM22" s="164"/>
      <c r="BN22" s="165"/>
      <c r="BO22" s="158"/>
      <c r="BP22" s="159"/>
      <c r="BQ22" s="159"/>
      <c r="BR22" s="159"/>
      <c r="BS22" s="159"/>
      <c r="BT22" s="164"/>
      <c r="BU22" s="165"/>
      <c r="BV22" s="37"/>
      <c r="BW22" s="158"/>
      <c r="BX22" s="159"/>
      <c r="BY22" s="159"/>
      <c r="BZ22" s="159"/>
      <c r="CA22" s="159"/>
      <c r="CB22" s="164"/>
      <c r="CC22" s="165"/>
      <c r="CD22" s="158"/>
      <c r="CE22" s="159"/>
      <c r="CF22" s="159"/>
      <c r="CG22" s="159"/>
      <c r="CH22" s="159"/>
      <c r="CI22" s="164"/>
      <c r="CJ22" s="165"/>
      <c r="CK22" s="158"/>
      <c r="CL22" s="159"/>
      <c r="CM22" s="159"/>
      <c r="CN22" s="159"/>
      <c r="CO22" s="159"/>
      <c r="CP22" s="164"/>
      <c r="CQ22" s="165"/>
      <c r="CR22" s="158"/>
      <c r="CS22" s="159"/>
      <c r="CT22" s="159"/>
      <c r="CU22" s="159"/>
      <c r="CV22" s="159"/>
      <c r="CW22" s="164"/>
      <c r="CX22" s="165"/>
      <c r="CY22" s="158"/>
      <c r="CZ22" s="159"/>
      <c r="DA22" s="159"/>
      <c r="DB22" s="159"/>
      <c r="DC22" s="159"/>
      <c r="DD22" s="164"/>
      <c r="DE22" s="165"/>
      <c r="DF22" s="158"/>
      <c r="DG22" s="159"/>
      <c r="DH22" s="159"/>
      <c r="DI22" s="159"/>
      <c r="DJ22" s="159"/>
      <c r="DK22" s="164"/>
      <c r="DL22" s="165"/>
    </row>
    <row r="23" spans="3:116" ht="15.6" x14ac:dyDescent="0.3">
      <c r="C23" s="100">
        <f t="shared" si="31"/>
        <v>9</v>
      </c>
      <c r="D23" s="172" t="s">
        <v>57</v>
      </c>
      <c r="E23" s="99"/>
      <c r="F23" s="135"/>
      <c r="G23" s="173"/>
      <c r="H23" s="135"/>
      <c r="I23" s="174"/>
      <c r="J23" s="135"/>
      <c r="K23" s="7"/>
      <c r="L23" s="98"/>
      <c r="M23" s="99"/>
      <c r="N23" s="152"/>
      <c r="O23" s="152"/>
      <c r="P23" s="152"/>
      <c r="Q23" s="109"/>
      <c r="R23" s="112"/>
      <c r="S23" s="7"/>
      <c r="T23" s="170">
        <v>43340</v>
      </c>
      <c r="U23" s="170">
        <v>43357</v>
      </c>
      <c r="V23" s="102"/>
      <c r="W23" s="171">
        <f t="shared" ca="1" si="29"/>
        <v>2</v>
      </c>
      <c r="Y23" s="60" t="b">
        <f t="shared" ca="1" si="26"/>
        <v>1</v>
      </c>
      <c r="Z23" s="11"/>
      <c r="AA23" s="60" t="b">
        <f t="shared" ca="1" si="30"/>
        <v>1</v>
      </c>
      <c r="AB23" s="11"/>
      <c r="AC23" s="26"/>
      <c r="AE23" s="46">
        <f t="shared" si="27"/>
        <v>35</v>
      </c>
      <c r="AF23" s="46">
        <f t="shared" si="28"/>
        <v>37</v>
      </c>
      <c r="AG23" s="46"/>
      <c r="AH23" s="23"/>
      <c r="AI23" s="23"/>
      <c r="AJ23" s="23"/>
      <c r="AK23" s="23"/>
      <c r="AL23" s="23"/>
      <c r="AM23" s="23"/>
      <c r="AN23" s="23"/>
      <c r="AO23" s="23"/>
      <c r="AP23" s="23"/>
      <c r="AQ23" s="23"/>
      <c r="AR23" s="23"/>
      <c r="AS23" s="23"/>
      <c r="AT23" s="26"/>
      <c r="AU23" s="11"/>
      <c r="AV23" s="24"/>
      <c r="AW23" s="25"/>
      <c r="AX23" s="25"/>
      <c r="AY23" s="25"/>
      <c r="AZ23" s="25"/>
      <c r="BA23" s="25"/>
      <c r="BB23" s="25"/>
      <c r="BC23" s="25"/>
      <c r="BD23" s="27"/>
      <c r="BE23" s="26"/>
      <c r="BF23" s="11"/>
      <c r="BG23" s="11"/>
      <c r="BH23" s="158"/>
      <c r="BI23" s="159"/>
      <c r="BJ23" s="159"/>
      <c r="BK23" s="159"/>
      <c r="BL23" s="159"/>
      <c r="BM23" s="164"/>
      <c r="BN23" s="165"/>
      <c r="BO23" s="158"/>
      <c r="BP23" s="159"/>
      <c r="BQ23" s="159"/>
      <c r="BR23" s="159"/>
      <c r="BS23" s="159"/>
      <c r="BT23" s="164"/>
      <c r="BU23" s="165"/>
      <c r="BV23" s="37"/>
      <c r="BW23" s="158"/>
      <c r="BX23" s="159"/>
      <c r="BY23" s="159"/>
      <c r="BZ23" s="159"/>
      <c r="CA23" s="159"/>
      <c r="CB23" s="164"/>
      <c r="CC23" s="165"/>
      <c r="CD23" s="158"/>
      <c r="CE23" s="159"/>
      <c r="CF23" s="159"/>
      <c r="CG23" s="159"/>
      <c r="CH23" s="159"/>
      <c r="CI23" s="164"/>
      <c r="CJ23" s="165"/>
      <c r="CK23" s="158"/>
      <c r="CL23" s="159"/>
      <c r="CM23" s="159"/>
      <c r="CN23" s="159"/>
      <c r="CO23" s="159"/>
      <c r="CP23" s="164"/>
      <c r="CQ23" s="165"/>
      <c r="CR23" s="158"/>
      <c r="CS23" s="159"/>
      <c r="CT23" s="159"/>
      <c r="CU23" s="159"/>
      <c r="CV23" s="159"/>
      <c r="CW23" s="164"/>
      <c r="CX23" s="165"/>
      <c r="CY23" s="158"/>
      <c r="CZ23" s="159"/>
      <c r="DA23" s="159"/>
      <c r="DB23" s="159"/>
      <c r="DC23" s="159"/>
      <c r="DD23" s="164"/>
      <c r="DE23" s="165"/>
      <c r="DF23" s="158"/>
      <c r="DG23" s="159"/>
      <c r="DH23" s="159"/>
      <c r="DI23" s="159"/>
      <c r="DJ23" s="159"/>
      <c r="DK23" s="164"/>
      <c r="DL23" s="165"/>
    </row>
    <row r="24" spans="3:116" ht="15.6" x14ac:dyDescent="0.3">
      <c r="C24" s="100">
        <f t="shared" si="31"/>
        <v>10</v>
      </c>
      <c r="D24" s="172" t="s">
        <v>57</v>
      </c>
      <c r="E24" s="99"/>
      <c r="F24" s="135"/>
      <c r="G24" s="173"/>
      <c r="H24" s="135"/>
      <c r="I24" s="174" t="s">
        <v>52</v>
      </c>
      <c r="J24" s="135"/>
      <c r="K24" s="7"/>
      <c r="L24" s="98"/>
      <c r="M24" s="99"/>
      <c r="N24" s="152"/>
      <c r="O24" s="152"/>
      <c r="P24" s="152"/>
      <c r="Q24" s="109"/>
      <c r="R24" s="112"/>
      <c r="S24" s="7"/>
      <c r="T24" s="170">
        <v>43340</v>
      </c>
      <c r="U24" s="170">
        <v>43357</v>
      </c>
      <c r="V24" s="102"/>
      <c r="W24" s="171">
        <f t="shared" ca="1" si="29"/>
        <v>2</v>
      </c>
      <c r="Y24" s="60" t="b">
        <f t="shared" ca="1" si="26"/>
        <v>1</v>
      </c>
      <c r="Z24" s="11"/>
      <c r="AA24" s="60" t="b">
        <f t="shared" ca="1" si="30"/>
        <v>1</v>
      </c>
      <c r="AB24" s="11"/>
      <c r="AC24" s="26"/>
      <c r="AE24" s="46">
        <f t="shared" si="27"/>
        <v>35</v>
      </c>
      <c r="AF24" s="46">
        <f t="shared" si="28"/>
        <v>37</v>
      </c>
      <c r="AG24" s="46"/>
      <c r="AH24" s="23"/>
      <c r="AI24" s="23"/>
      <c r="AJ24" s="23"/>
      <c r="AK24" s="23"/>
      <c r="AL24" s="23"/>
      <c r="AM24" s="23"/>
      <c r="AN24" s="23"/>
      <c r="AO24" s="23"/>
      <c r="AP24" s="23"/>
      <c r="AQ24" s="23"/>
      <c r="AR24" s="23"/>
      <c r="AS24" s="23"/>
      <c r="AT24" s="26"/>
      <c r="AU24" s="11"/>
      <c r="AV24" s="24"/>
      <c r="AW24" s="25"/>
      <c r="AX24" s="25"/>
      <c r="AY24" s="25"/>
      <c r="AZ24" s="25"/>
      <c r="BA24" s="25"/>
      <c r="BB24" s="25"/>
      <c r="BC24" s="25"/>
      <c r="BD24" s="27"/>
      <c r="BE24" s="26"/>
      <c r="BF24" s="11"/>
      <c r="BG24" s="11"/>
      <c r="BH24" s="158"/>
      <c r="BI24" s="159"/>
      <c r="BJ24" s="159"/>
      <c r="BK24" s="159"/>
      <c r="BL24" s="159"/>
      <c r="BM24" s="164"/>
      <c r="BN24" s="165"/>
      <c r="BO24" s="158"/>
      <c r="BP24" s="159"/>
      <c r="BQ24" s="159"/>
      <c r="BR24" s="159"/>
      <c r="BS24" s="159"/>
      <c r="BT24" s="164"/>
      <c r="BU24" s="165"/>
      <c r="BV24" s="37"/>
      <c r="BW24" s="158"/>
      <c r="BX24" s="159"/>
      <c r="BY24" s="159"/>
      <c r="BZ24" s="159"/>
      <c r="CA24" s="159"/>
      <c r="CB24" s="164"/>
      <c r="CC24" s="165"/>
      <c r="CD24" s="158"/>
      <c r="CE24" s="159"/>
      <c r="CF24" s="159"/>
      <c r="CG24" s="159"/>
      <c r="CH24" s="159"/>
      <c r="CI24" s="164"/>
      <c r="CJ24" s="165"/>
      <c r="CK24" s="158"/>
      <c r="CL24" s="159"/>
      <c r="CM24" s="159"/>
      <c r="CN24" s="159"/>
      <c r="CO24" s="159"/>
      <c r="CP24" s="164"/>
      <c r="CQ24" s="165"/>
      <c r="CR24" s="158"/>
      <c r="CS24" s="159"/>
      <c r="CT24" s="159"/>
      <c r="CU24" s="159"/>
      <c r="CV24" s="159"/>
      <c r="CW24" s="164"/>
      <c r="CX24" s="165"/>
      <c r="CY24" s="158"/>
      <c r="CZ24" s="159"/>
      <c r="DA24" s="159"/>
      <c r="DB24" s="159"/>
      <c r="DC24" s="159"/>
      <c r="DD24" s="164"/>
      <c r="DE24" s="165"/>
      <c r="DF24" s="158"/>
      <c r="DG24" s="159"/>
      <c r="DH24" s="159"/>
      <c r="DI24" s="159"/>
      <c r="DJ24" s="159"/>
      <c r="DK24" s="164"/>
      <c r="DL24" s="165"/>
    </row>
    <row r="25" spans="3:116" ht="15.6" x14ac:dyDescent="0.3">
      <c r="C25" s="100">
        <f t="shared" si="31"/>
        <v>11</v>
      </c>
      <c r="D25" s="172" t="s">
        <v>57</v>
      </c>
      <c r="E25" s="99"/>
      <c r="F25" s="135"/>
      <c r="G25" s="173"/>
      <c r="H25" s="135"/>
      <c r="I25" s="174" t="s">
        <v>54</v>
      </c>
      <c r="J25" s="135"/>
      <c r="K25" s="7"/>
      <c r="L25" s="98"/>
      <c r="M25" s="99"/>
      <c r="N25" s="152"/>
      <c r="O25" s="152"/>
      <c r="P25" s="152"/>
      <c r="Q25" s="109"/>
      <c r="R25" s="112"/>
      <c r="S25" s="7"/>
      <c r="T25" s="170">
        <v>43340</v>
      </c>
      <c r="U25" s="170">
        <v>43357</v>
      </c>
      <c r="V25" s="102"/>
      <c r="W25" s="171">
        <f t="shared" ca="1" si="29"/>
        <v>2</v>
      </c>
      <c r="Y25" s="60" t="b">
        <f t="shared" ca="1" si="26"/>
        <v>1</v>
      </c>
      <c r="Z25" s="11"/>
      <c r="AA25" s="60" t="b">
        <f t="shared" ca="1" si="30"/>
        <v>1</v>
      </c>
      <c r="AB25" s="11"/>
      <c r="AC25" s="26"/>
      <c r="AE25" s="46">
        <f t="shared" si="27"/>
        <v>35</v>
      </c>
      <c r="AF25" s="46">
        <f t="shared" si="28"/>
        <v>37</v>
      </c>
      <c r="AG25" s="46"/>
      <c r="AH25" s="23"/>
      <c r="AI25" s="23"/>
      <c r="AJ25" s="23"/>
      <c r="AK25" s="23"/>
      <c r="AL25" s="23"/>
      <c r="AM25" s="23"/>
      <c r="AN25" s="23"/>
      <c r="AO25" s="23"/>
      <c r="AP25" s="23"/>
      <c r="AQ25" s="23"/>
      <c r="AR25" s="23"/>
      <c r="AS25" s="23"/>
      <c r="AT25" s="26"/>
      <c r="AU25" s="11"/>
      <c r="AV25" s="24"/>
      <c r="AW25" s="25"/>
      <c r="AX25" s="25"/>
      <c r="AY25" s="25"/>
      <c r="AZ25" s="25"/>
      <c r="BA25" s="25"/>
      <c r="BB25" s="25"/>
      <c r="BC25" s="25"/>
      <c r="BD25" s="27"/>
      <c r="BE25" s="26"/>
      <c r="BF25" s="11"/>
      <c r="BG25" s="11"/>
      <c r="BH25" s="158"/>
      <c r="BI25" s="159"/>
      <c r="BJ25" s="159"/>
      <c r="BK25" s="159"/>
      <c r="BL25" s="159"/>
      <c r="BM25" s="164"/>
      <c r="BN25" s="165"/>
      <c r="BO25" s="158"/>
      <c r="BP25" s="159"/>
      <c r="BQ25" s="159"/>
      <c r="BR25" s="159"/>
      <c r="BS25" s="159"/>
      <c r="BT25" s="164"/>
      <c r="BU25" s="165"/>
      <c r="BV25" s="37"/>
      <c r="BW25" s="158"/>
      <c r="BX25" s="159"/>
      <c r="BY25" s="159"/>
      <c r="BZ25" s="159"/>
      <c r="CA25" s="159"/>
      <c r="CB25" s="164"/>
      <c r="CC25" s="165"/>
      <c r="CD25" s="158"/>
      <c r="CE25" s="159"/>
      <c r="CF25" s="159"/>
      <c r="CG25" s="159"/>
      <c r="CH25" s="159"/>
      <c r="CI25" s="164"/>
      <c r="CJ25" s="165"/>
      <c r="CK25" s="158"/>
      <c r="CL25" s="159"/>
      <c r="CM25" s="159"/>
      <c r="CN25" s="159"/>
      <c r="CO25" s="159"/>
      <c r="CP25" s="164"/>
      <c r="CQ25" s="165"/>
      <c r="CR25" s="158"/>
      <c r="CS25" s="159"/>
      <c r="CT25" s="159"/>
      <c r="CU25" s="159"/>
      <c r="CV25" s="159"/>
      <c r="CW25" s="164"/>
      <c r="CX25" s="165"/>
      <c r="CY25" s="158"/>
      <c r="CZ25" s="159"/>
      <c r="DA25" s="159"/>
      <c r="DB25" s="159"/>
      <c r="DC25" s="159"/>
      <c r="DD25" s="164"/>
      <c r="DE25" s="165"/>
      <c r="DF25" s="158"/>
      <c r="DG25" s="159"/>
      <c r="DH25" s="159"/>
      <c r="DI25" s="159"/>
      <c r="DJ25" s="159"/>
      <c r="DK25" s="164"/>
      <c r="DL25" s="165"/>
    </row>
    <row r="26" spans="3:116" ht="15.6" x14ac:dyDescent="0.3">
      <c r="C26" s="100">
        <f t="shared" si="31"/>
        <v>12</v>
      </c>
      <c r="D26" s="172" t="s">
        <v>57</v>
      </c>
      <c r="E26" s="99"/>
      <c r="F26" s="135"/>
      <c r="G26" s="173"/>
      <c r="H26" s="135"/>
      <c r="I26" s="174"/>
      <c r="J26" s="135"/>
      <c r="K26" s="7"/>
      <c r="L26" s="98"/>
      <c r="M26" s="99"/>
      <c r="N26" s="152"/>
      <c r="O26" s="152"/>
      <c r="P26" s="152"/>
      <c r="Q26" s="109"/>
      <c r="R26" s="112"/>
      <c r="S26" s="7"/>
      <c r="T26" s="170">
        <v>43340</v>
      </c>
      <c r="U26" s="170">
        <v>43357</v>
      </c>
      <c r="V26" s="102"/>
      <c r="W26" s="171">
        <f t="shared" ca="1" si="29"/>
        <v>2</v>
      </c>
      <c r="Y26" s="60" t="b">
        <f t="shared" ca="1" si="26"/>
        <v>1</v>
      </c>
      <c r="Z26" s="11"/>
      <c r="AA26" s="60" t="b">
        <f t="shared" ca="1" si="30"/>
        <v>1</v>
      </c>
      <c r="AB26" s="11"/>
      <c r="AC26" s="26"/>
      <c r="AE26" s="46">
        <f t="shared" si="27"/>
        <v>35</v>
      </c>
      <c r="AF26" s="46">
        <f t="shared" si="28"/>
        <v>37</v>
      </c>
      <c r="AG26" s="46"/>
      <c r="AH26" s="23"/>
      <c r="AI26" s="23"/>
      <c r="AJ26" s="23"/>
      <c r="AK26" s="23"/>
      <c r="AL26" s="23"/>
      <c r="AM26" s="23"/>
      <c r="AN26" s="23"/>
      <c r="AO26" s="23"/>
      <c r="AP26" s="23"/>
      <c r="AQ26" s="23"/>
      <c r="AR26" s="23"/>
      <c r="AS26" s="23"/>
      <c r="AT26" s="26"/>
      <c r="AU26" s="11"/>
      <c r="AV26" s="24"/>
      <c r="AW26" s="25"/>
      <c r="AX26" s="25"/>
      <c r="AY26" s="25"/>
      <c r="AZ26" s="25"/>
      <c r="BA26" s="25"/>
      <c r="BB26" s="25"/>
      <c r="BC26" s="25"/>
      <c r="BD26" s="27"/>
      <c r="BE26" s="26"/>
      <c r="BF26" s="11"/>
      <c r="BG26" s="11"/>
      <c r="BH26" s="158"/>
      <c r="BI26" s="159"/>
      <c r="BJ26" s="159"/>
      <c r="BK26" s="159"/>
      <c r="BL26" s="159"/>
      <c r="BM26" s="164"/>
      <c r="BN26" s="165"/>
      <c r="BO26" s="158"/>
      <c r="BP26" s="159"/>
      <c r="BQ26" s="159"/>
      <c r="BR26" s="159"/>
      <c r="BS26" s="159"/>
      <c r="BT26" s="164"/>
      <c r="BU26" s="165"/>
      <c r="BV26" s="37"/>
      <c r="BW26" s="158"/>
      <c r="BX26" s="159"/>
      <c r="BY26" s="159"/>
      <c r="BZ26" s="159"/>
      <c r="CA26" s="159"/>
      <c r="CB26" s="164"/>
      <c r="CC26" s="165"/>
      <c r="CD26" s="158"/>
      <c r="CE26" s="159"/>
      <c r="CF26" s="159"/>
      <c r="CG26" s="159"/>
      <c r="CH26" s="159"/>
      <c r="CI26" s="164"/>
      <c r="CJ26" s="165"/>
      <c r="CK26" s="158"/>
      <c r="CL26" s="159"/>
      <c r="CM26" s="159"/>
      <c r="CN26" s="159"/>
      <c r="CO26" s="159"/>
      <c r="CP26" s="164"/>
      <c r="CQ26" s="165"/>
      <c r="CR26" s="158"/>
      <c r="CS26" s="159"/>
      <c r="CT26" s="159"/>
      <c r="CU26" s="159"/>
      <c r="CV26" s="159"/>
      <c r="CW26" s="164"/>
      <c r="CX26" s="165"/>
      <c r="CY26" s="158"/>
      <c r="CZ26" s="159"/>
      <c r="DA26" s="159"/>
      <c r="DB26" s="159"/>
      <c r="DC26" s="159"/>
      <c r="DD26" s="164"/>
      <c r="DE26" s="165"/>
      <c r="DF26" s="158"/>
      <c r="DG26" s="159"/>
      <c r="DH26" s="159"/>
      <c r="DI26" s="159"/>
      <c r="DJ26" s="159"/>
      <c r="DK26" s="164"/>
      <c r="DL26" s="165"/>
    </row>
    <row r="27" spans="3:116" ht="15.6" x14ac:dyDescent="0.3">
      <c r="C27" s="100">
        <f t="shared" si="31"/>
        <v>13</v>
      </c>
      <c r="D27" s="172" t="s">
        <v>57</v>
      </c>
      <c r="E27" s="99"/>
      <c r="F27" s="135"/>
      <c r="G27" s="173"/>
      <c r="H27" s="135"/>
      <c r="I27" s="174" t="s">
        <v>22</v>
      </c>
      <c r="J27" s="135"/>
      <c r="K27" s="7"/>
      <c r="L27" s="98"/>
      <c r="M27" s="99"/>
      <c r="N27" s="152"/>
      <c r="O27" s="152"/>
      <c r="P27" s="152"/>
      <c r="Q27" s="109"/>
      <c r="R27" s="112"/>
      <c r="S27" s="7"/>
      <c r="T27" s="170">
        <v>43340</v>
      </c>
      <c r="U27" s="170">
        <v>43357</v>
      </c>
      <c r="V27" s="102"/>
      <c r="W27" s="171">
        <f t="shared" ca="1" si="29"/>
        <v>2</v>
      </c>
      <c r="Y27" s="60" t="b">
        <f t="shared" ca="1" si="26"/>
        <v>1</v>
      </c>
      <c r="Z27" s="11"/>
      <c r="AA27" s="60" t="b">
        <f t="shared" ca="1" si="30"/>
        <v>1</v>
      </c>
      <c r="AB27" s="11"/>
      <c r="AC27" s="26"/>
      <c r="AD27">
        <f>WEEKNUM(U27)</f>
        <v>37</v>
      </c>
      <c r="AE27" s="46">
        <f t="shared" si="27"/>
        <v>35</v>
      </c>
      <c r="AF27" s="46">
        <f t="shared" si="28"/>
        <v>37</v>
      </c>
      <c r="AG27" s="85"/>
      <c r="AH27" s="88"/>
      <c r="AI27" s="88"/>
      <c r="AJ27" s="88"/>
      <c r="AK27" s="88"/>
      <c r="AL27" s="88"/>
      <c r="AM27" s="88"/>
      <c r="AN27" s="88"/>
      <c r="AO27" s="88"/>
      <c r="AP27" s="88"/>
      <c r="AQ27" s="88"/>
      <c r="AR27" s="88"/>
      <c r="AS27" s="88"/>
      <c r="AT27" s="89"/>
      <c r="AU27" s="11"/>
      <c r="AV27" s="24"/>
      <c r="AW27" s="25"/>
      <c r="AX27" s="25"/>
      <c r="AY27" s="25"/>
      <c r="AZ27" s="25"/>
      <c r="BA27" s="25"/>
      <c r="BB27" s="25"/>
      <c r="BC27" s="25"/>
      <c r="BD27" s="27"/>
      <c r="BE27" s="26"/>
      <c r="BF27" s="11"/>
      <c r="BG27" s="11"/>
      <c r="BH27" s="158"/>
      <c r="BI27" s="159"/>
      <c r="BJ27" s="159"/>
      <c r="BK27" s="159"/>
      <c r="BL27" s="159"/>
      <c r="BM27" s="164"/>
      <c r="BN27" s="165"/>
      <c r="BO27" s="158"/>
      <c r="BP27" s="159"/>
      <c r="BQ27" s="159"/>
      <c r="BR27" s="159"/>
      <c r="BS27" s="159"/>
      <c r="BT27" s="164"/>
      <c r="BU27" s="165"/>
      <c r="BV27" s="37"/>
      <c r="BW27" s="158"/>
      <c r="BX27" s="159"/>
      <c r="BY27" s="159"/>
      <c r="BZ27" s="159"/>
      <c r="CA27" s="159"/>
      <c r="CB27" s="164"/>
      <c r="CC27" s="165"/>
      <c r="CD27" s="158"/>
      <c r="CE27" s="159"/>
      <c r="CF27" s="159"/>
      <c r="CG27" s="159"/>
      <c r="CH27" s="159"/>
      <c r="CI27" s="164"/>
      <c r="CJ27" s="165"/>
      <c r="CK27" s="158"/>
      <c r="CL27" s="159"/>
      <c r="CM27" s="159"/>
      <c r="CN27" s="159"/>
      <c r="CO27" s="159"/>
      <c r="CP27" s="164"/>
      <c r="CQ27" s="165"/>
      <c r="CR27" s="158"/>
      <c r="CS27" s="159"/>
      <c r="CT27" s="159"/>
      <c r="CU27" s="159"/>
      <c r="CV27" s="159"/>
      <c r="CW27" s="164"/>
      <c r="CX27" s="165"/>
      <c r="CY27" s="158"/>
      <c r="CZ27" s="159"/>
      <c r="DA27" s="159"/>
      <c r="DB27" s="159"/>
      <c r="DC27" s="159"/>
      <c r="DD27" s="164"/>
      <c r="DE27" s="165"/>
      <c r="DF27" s="158"/>
      <c r="DG27" s="159"/>
      <c r="DH27" s="159"/>
      <c r="DI27" s="159"/>
      <c r="DJ27" s="159"/>
      <c r="DK27" s="164"/>
      <c r="DL27" s="165"/>
    </row>
    <row r="28" spans="3:116" ht="15.6" x14ac:dyDescent="0.3">
      <c r="C28" s="100">
        <f t="shared" si="31"/>
        <v>14</v>
      </c>
      <c r="D28" s="172" t="s">
        <v>57</v>
      </c>
      <c r="E28" s="99"/>
      <c r="F28" s="135"/>
      <c r="G28" s="173"/>
      <c r="H28" s="135"/>
      <c r="I28" s="174"/>
      <c r="J28" s="135"/>
      <c r="K28" s="7"/>
      <c r="L28" s="98"/>
      <c r="M28" s="99"/>
      <c r="N28" s="152"/>
      <c r="O28" s="152"/>
      <c r="P28" s="152"/>
      <c r="Q28" s="109"/>
      <c r="R28" s="112"/>
      <c r="S28" s="7"/>
      <c r="T28" s="170"/>
      <c r="U28" s="170"/>
      <c r="V28" s="102"/>
      <c r="W28" s="171">
        <f t="shared" si="29"/>
        <v>0</v>
      </c>
      <c r="Y28" s="60" t="str">
        <f t="shared" ca="1" si="26"/>
        <v/>
      </c>
      <c r="Z28" s="11"/>
      <c r="AA28" s="60" t="str">
        <f t="shared" ca="1" si="30"/>
        <v/>
      </c>
      <c r="AB28" s="11"/>
      <c r="AC28" s="26"/>
      <c r="AE28" s="46">
        <f t="shared" si="27"/>
        <v>0</v>
      </c>
      <c r="AF28" s="46">
        <f t="shared" si="28"/>
        <v>0</v>
      </c>
      <c r="AG28" s="46"/>
      <c r="AH28" s="23"/>
      <c r="AI28" s="23"/>
      <c r="AJ28" s="23"/>
      <c r="AK28" s="23"/>
      <c r="AL28" s="23"/>
      <c r="AM28" s="23"/>
      <c r="AN28" s="23"/>
      <c r="AO28" s="23"/>
      <c r="AP28" s="23"/>
      <c r="AQ28" s="23"/>
      <c r="AR28" s="23"/>
      <c r="AS28" s="23"/>
      <c r="AT28" s="26"/>
      <c r="AU28" s="11"/>
      <c r="AV28" s="24"/>
      <c r="AW28" s="25"/>
      <c r="AX28" s="25"/>
      <c r="AY28" s="25"/>
      <c r="AZ28" s="25"/>
      <c r="BA28" s="25"/>
      <c r="BB28" s="25"/>
      <c r="BC28" s="25"/>
      <c r="BD28" s="27"/>
      <c r="BE28" s="26"/>
      <c r="BF28" s="11"/>
      <c r="BG28" s="11"/>
      <c r="BH28" s="158"/>
      <c r="BI28" s="159"/>
      <c r="BJ28" s="159"/>
      <c r="BK28" s="159"/>
      <c r="BL28" s="159"/>
      <c r="BM28" s="164"/>
      <c r="BN28" s="165"/>
      <c r="BO28" s="158"/>
      <c r="BP28" s="159"/>
      <c r="BQ28" s="159"/>
      <c r="BR28" s="159"/>
      <c r="BS28" s="159"/>
      <c r="BT28" s="164"/>
      <c r="BU28" s="165"/>
      <c r="BV28" s="37"/>
      <c r="BW28" s="158"/>
      <c r="BX28" s="159"/>
      <c r="BY28" s="159"/>
      <c r="BZ28" s="159"/>
      <c r="CA28" s="159"/>
      <c r="CB28" s="164"/>
      <c r="CC28" s="165"/>
      <c r="CD28" s="158"/>
      <c r="CE28" s="159"/>
      <c r="CF28" s="159"/>
      <c r="CG28" s="159"/>
      <c r="CH28" s="159"/>
      <c r="CI28" s="164"/>
      <c r="CJ28" s="165"/>
      <c r="CK28" s="158"/>
      <c r="CL28" s="159"/>
      <c r="CM28" s="159"/>
      <c r="CN28" s="159"/>
      <c r="CO28" s="159"/>
      <c r="CP28" s="164"/>
      <c r="CQ28" s="165"/>
      <c r="CR28" s="158"/>
      <c r="CS28" s="159"/>
      <c r="CT28" s="159"/>
      <c r="CU28" s="159"/>
      <c r="CV28" s="159"/>
      <c r="CW28" s="164"/>
      <c r="CX28" s="165"/>
      <c r="CY28" s="158"/>
      <c r="CZ28" s="159"/>
      <c r="DA28" s="159"/>
      <c r="DB28" s="159"/>
      <c r="DC28" s="159"/>
      <c r="DD28" s="164"/>
      <c r="DE28" s="165"/>
      <c r="DF28" s="158"/>
      <c r="DG28" s="159"/>
      <c r="DH28" s="159"/>
      <c r="DI28" s="159"/>
      <c r="DJ28" s="159"/>
      <c r="DK28" s="164"/>
      <c r="DL28" s="165"/>
    </row>
    <row r="29" spans="3:116" ht="15.6" x14ac:dyDescent="0.3">
      <c r="C29" s="100">
        <f>ROW()-15+1</f>
        <v>15</v>
      </c>
      <c r="D29" s="172" t="s">
        <v>57</v>
      </c>
      <c r="E29" s="99"/>
      <c r="F29" s="135"/>
      <c r="G29" s="173"/>
      <c r="H29" s="135"/>
      <c r="I29" s="174"/>
      <c r="J29" s="135"/>
      <c r="K29" s="7"/>
      <c r="L29" s="98"/>
      <c r="M29" s="99"/>
      <c r="N29" s="152"/>
      <c r="O29" s="152"/>
      <c r="P29" s="152"/>
      <c r="Q29" s="109"/>
      <c r="R29" s="112"/>
      <c r="S29" s="7"/>
      <c r="T29" s="170"/>
      <c r="U29" s="170"/>
      <c r="V29" s="102"/>
      <c r="W29" s="171">
        <f t="shared" si="29"/>
        <v>0</v>
      </c>
      <c r="Y29" s="60" t="str">
        <f t="shared" ca="1" si="26"/>
        <v/>
      </c>
      <c r="Z29" s="11"/>
      <c r="AA29" s="60" t="str">
        <f t="shared" ca="1" si="30"/>
        <v/>
      </c>
      <c r="AB29" s="11"/>
      <c r="AC29" s="26"/>
      <c r="AE29" s="46">
        <f t="shared" si="27"/>
        <v>0</v>
      </c>
      <c r="AF29" s="46">
        <f t="shared" si="28"/>
        <v>0</v>
      </c>
      <c r="AG29" s="46"/>
      <c r="AH29" s="23"/>
      <c r="AI29" s="23"/>
      <c r="AJ29" s="23"/>
      <c r="AK29" s="23"/>
      <c r="AL29" s="23"/>
      <c r="AM29" s="23"/>
      <c r="AN29" s="23"/>
      <c r="AO29" s="23"/>
      <c r="AP29" s="23"/>
      <c r="AQ29" s="23"/>
      <c r="AR29" s="23"/>
      <c r="AS29" s="23"/>
      <c r="AT29" s="26"/>
      <c r="AU29" s="11"/>
      <c r="AV29" s="24"/>
      <c r="AW29" s="25"/>
      <c r="AX29" s="25"/>
      <c r="AY29" s="25"/>
      <c r="AZ29" s="25"/>
      <c r="BA29" s="25"/>
      <c r="BB29" s="25"/>
      <c r="BC29" s="25"/>
      <c r="BD29" s="27"/>
      <c r="BE29" s="26"/>
      <c r="BF29" s="11"/>
      <c r="BG29" s="11"/>
      <c r="BH29" s="158"/>
      <c r="BI29" s="159"/>
      <c r="BJ29" s="159"/>
      <c r="BK29" s="159"/>
      <c r="BL29" s="159"/>
      <c r="BM29" s="164"/>
      <c r="BN29" s="165"/>
      <c r="BO29" s="158"/>
      <c r="BP29" s="159"/>
      <c r="BQ29" s="159"/>
      <c r="BR29" s="159"/>
      <c r="BS29" s="159"/>
      <c r="BT29" s="164"/>
      <c r="BU29" s="165"/>
      <c r="BV29" s="37"/>
      <c r="BW29" s="158"/>
      <c r="BX29" s="159"/>
      <c r="BY29" s="159"/>
      <c r="BZ29" s="159"/>
      <c r="CA29" s="159"/>
      <c r="CB29" s="164"/>
      <c r="CC29" s="165"/>
      <c r="CD29" s="158"/>
      <c r="CE29" s="159"/>
      <c r="CF29" s="159"/>
      <c r="CG29" s="159"/>
      <c r="CH29" s="159"/>
      <c r="CI29" s="164"/>
      <c r="CJ29" s="165"/>
      <c r="CK29" s="158"/>
      <c r="CL29" s="159"/>
      <c r="CM29" s="159"/>
      <c r="CN29" s="159"/>
      <c r="CO29" s="159"/>
      <c r="CP29" s="164"/>
      <c r="CQ29" s="165"/>
      <c r="CR29" s="158"/>
      <c r="CS29" s="159"/>
      <c r="CT29" s="159"/>
      <c r="CU29" s="159"/>
      <c r="CV29" s="159"/>
      <c r="CW29" s="164"/>
      <c r="CX29" s="165"/>
      <c r="CY29" s="158"/>
      <c r="CZ29" s="159"/>
      <c r="DA29" s="159"/>
      <c r="DB29" s="159"/>
      <c r="DC29" s="159"/>
      <c r="DD29" s="164"/>
      <c r="DE29" s="165"/>
      <c r="DF29" s="158"/>
      <c r="DG29" s="159"/>
      <c r="DH29" s="159"/>
      <c r="DI29" s="159"/>
      <c r="DJ29" s="159"/>
      <c r="DK29" s="164"/>
      <c r="DL29" s="165"/>
    </row>
    <row r="30" spans="3:116" ht="15.6" x14ac:dyDescent="0.3">
      <c r="C30" s="100">
        <f t="shared" ref="C30:C32" si="32">ROW()-15+1</f>
        <v>16</v>
      </c>
      <c r="D30" s="172" t="s">
        <v>57</v>
      </c>
      <c r="E30" s="99"/>
      <c r="F30" s="135"/>
      <c r="G30" s="173"/>
      <c r="H30" s="135"/>
      <c r="I30" s="174"/>
      <c r="J30" s="135"/>
      <c r="K30" s="7"/>
      <c r="L30" s="98"/>
      <c r="M30" s="99"/>
      <c r="N30" s="152"/>
      <c r="O30" s="152"/>
      <c r="P30" s="152"/>
      <c r="Q30" s="109"/>
      <c r="R30" s="112"/>
      <c r="S30" s="7"/>
      <c r="T30" s="170"/>
      <c r="U30" s="170"/>
      <c r="V30" s="102"/>
      <c r="W30" s="171">
        <f t="shared" si="29"/>
        <v>0</v>
      </c>
      <c r="Y30" s="60" t="str">
        <f t="shared" ca="1" si="26"/>
        <v/>
      </c>
      <c r="Z30" s="11"/>
      <c r="AA30" s="60" t="str">
        <f t="shared" ca="1" si="30"/>
        <v/>
      </c>
      <c r="AB30" s="11"/>
      <c r="AC30" s="26"/>
      <c r="AE30" s="46">
        <f t="shared" si="27"/>
        <v>0</v>
      </c>
      <c r="AF30" s="46">
        <f t="shared" si="28"/>
        <v>0</v>
      </c>
      <c r="AG30" s="46"/>
      <c r="AH30" s="23"/>
      <c r="AI30" s="23"/>
      <c r="AJ30" s="23"/>
      <c r="AK30" s="23"/>
      <c r="AL30" s="23"/>
      <c r="AM30" s="23"/>
      <c r="AN30" s="23"/>
      <c r="AO30" s="23"/>
      <c r="AP30" s="23"/>
      <c r="AQ30" s="23"/>
      <c r="AR30" s="23"/>
      <c r="AS30" s="23"/>
      <c r="AT30" s="26"/>
      <c r="AU30" s="11"/>
      <c r="AV30" s="24"/>
      <c r="AW30" s="25"/>
      <c r="AX30" s="25"/>
      <c r="AY30" s="25"/>
      <c r="AZ30" s="25"/>
      <c r="BA30" s="25"/>
      <c r="BB30" s="25"/>
      <c r="BC30" s="25"/>
      <c r="BD30" s="27"/>
      <c r="BE30" s="26"/>
      <c r="BF30" s="11"/>
      <c r="BG30" s="11"/>
      <c r="BH30" s="158"/>
      <c r="BI30" s="159"/>
      <c r="BJ30" s="159"/>
      <c r="BK30" s="159"/>
      <c r="BL30" s="159"/>
      <c r="BM30" s="164"/>
      <c r="BN30" s="165"/>
      <c r="BO30" s="158"/>
      <c r="BP30" s="159"/>
      <c r="BQ30" s="159"/>
      <c r="BR30" s="159"/>
      <c r="BS30" s="159"/>
      <c r="BT30" s="164"/>
      <c r="BU30" s="165"/>
      <c r="BV30" s="37"/>
      <c r="BW30" s="158"/>
      <c r="BX30" s="159"/>
      <c r="BY30" s="159"/>
      <c r="BZ30" s="159"/>
      <c r="CA30" s="159"/>
      <c r="CB30" s="164"/>
      <c r="CC30" s="165"/>
      <c r="CD30" s="158"/>
      <c r="CE30" s="159"/>
      <c r="CF30" s="159"/>
      <c r="CG30" s="159"/>
      <c r="CH30" s="159"/>
      <c r="CI30" s="164"/>
      <c r="CJ30" s="165"/>
      <c r="CK30" s="158"/>
      <c r="CL30" s="159"/>
      <c r="CM30" s="159"/>
      <c r="CN30" s="159"/>
      <c r="CO30" s="159"/>
      <c r="CP30" s="164"/>
      <c r="CQ30" s="165"/>
      <c r="CR30" s="158"/>
      <c r="CS30" s="159"/>
      <c r="CT30" s="159"/>
      <c r="CU30" s="159"/>
      <c r="CV30" s="159"/>
      <c r="CW30" s="164"/>
      <c r="CX30" s="165"/>
      <c r="CY30" s="158"/>
      <c r="CZ30" s="159"/>
      <c r="DA30" s="159"/>
      <c r="DB30" s="159"/>
      <c r="DC30" s="159"/>
      <c r="DD30" s="164"/>
      <c r="DE30" s="165"/>
      <c r="DF30" s="158"/>
      <c r="DG30" s="159"/>
      <c r="DH30" s="159"/>
      <c r="DI30" s="159"/>
      <c r="DJ30" s="159"/>
      <c r="DK30" s="164"/>
      <c r="DL30" s="165"/>
    </row>
    <row r="31" spans="3:116" ht="15.6" x14ac:dyDescent="0.3">
      <c r="C31" s="100">
        <f t="shared" si="32"/>
        <v>17</v>
      </c>
      <c r="D31" s="172" t="s">
        <v>57</v>
      </c>
      <c r="E31" s="99"/>
      <c r="F31" s="135"/>
      <c r="G31" s="173"/>
      <c r="H31" s="135"/>
      <c r="I31" s="174"/>
      <c r="J31" s="135"/>
      <c r="K31" s="7"/>
      <c r="L31" s="98"/>
      <c r="M31" s="99"/>
      <c r="N31" s="152"/>
      <c r="O31" s="152"/>
      <c r="P31" s="152"/>
      <c r="Q31" s="109"/>
      <c r="R31" s="112"/>
      <c r="S31" s="7"/>
      <c r="T31" s="170"/>
      <c r="U31" s="170"/>
      <c r="V31" s="102"/>
      <c r="W31" s="171">
        <f t="shared" si="29"/>
        <v>0</v>
      </c>
      <c r="Y31" s="60" t="str">
        <f t="shared" ca="1" si="26"/>
        <v/>
      </c>
      <c r="Z31" s="11"/>
      <c r="AA31" s="60" t="str">
        <f t="shared" ca="1" si="30"/>
        <v/>
      </c>
      <c r="AB31" s="11"/>
      <c r="AC31" s="26"/>
      <c r="AE31" s="46">
        <f t="shared" si="27"/>
        <v>0</v>
      </c>
      <c r="AF31" s="46">
        <f t="shared" si="28"/>
        <v>0</v>
      </c>
      <c r="AG31" s="46"/>
      <c r="AH31" s="23"/>
      <c r="AI31" s="23"/>
      <c r="AJ31" s="23"/>
      <c r="AK31" s="23"/>
      <c r="AL31" s="23"/>
      <c r="AM31" s="23"/>
      <c r="AN31" s="23"/>
      <c r="AO31" s="23"/>
      <c r="AP31" s="23"/>
      <c r="AQ31" s="23"/>
      <c r="AR31" s="23"/>
      <c r="AS31" s="23"/>
      <c r="AT31" s="26"/>
      <c r="AU31" s="11"/>
      <c r="AV31" s="24"/>
      <c r="AW31" s="25"/>
      <c r="AX31" s="25"/>
      <c r="AY31" s="25"/>
      <c r="AZ31" s="25"/>
      <c r="BA31" s="25"/>
      <c r="BB31" s="25"/>
      <c r="BC31" s="25"/>
      <c r="BD31" s="27"/>
      <c r="BE31" s="26"/>
      <c r="BF31" s="11"/>
      <c r="BG31" s="11"/>
      <c r="BH31" s="158"/>
      <c r="BI31" s="159"/>
      <c r="BJ31" s="159"/>
      <c r="BK31" s="159"/>
      <c r="BL31" s="159"/>
      <c r="BM31" s="164"/>
      <c r="BN31" s="165"/>
      <c r="BO31" s="158"/>
      <c r="BP31" s="159"/>
      <c r="BQ31" s="159"/>
      <c r="BR31" s="159"/>
      <c r="BS31" s="159"/>
      <c r="BT31" s="164"/>
      <c r="BU31" s="165"/>
      <c r="BV31" s="37"/>
      <c r="BW31" s="158"/>
      <c r="BX31" s="159"/>
      <c r="BY31" s="159"/>
      <c r="BZ31" s="159"/>
      <c r="CA31" s="159"/>
      <c r="CB31" s="164"/>
      <c r="CC31" s="165"/>
      <c r="CD31" s="158"/>
      <c r="CE31" s="159"/>
      <c r="CF31" s="159"/>
      <c r="CG31" s="159"/>
      <c r="CH31" s="159"/>
      <c r="CI31" s="164"/>
      <c r="CJ31" s="165"/>
      <c r="CK31" s="158"/>
      <c r="CL31" s="159"/>
      <c r="CM31" s="159"/>
      <c r="CN31" s="159"/>
      <c r="CO31" s="159"/>
      <c r="CP31" s="164"/>
      <c r="CQ31" s="165"/>
      <c r="CR31" s="158"/>
      <c r="CS31" s="159"/>
      <c r="CT31" s="159"/>
      <c r="CU31" s="159"/>
      <c r="CV31" s="159"/>
      <c r="CW31" s="164"/>
      <c r="CX31" s="165"/>
      <c r="CY31" s="158"/>
      <c r="CZ31" s="159"/>
      <c r="DA31" s="159"/>
      <c r="DB31" s="159"/>
      <c r="DC31" s="159"/>
      <c r="DD31" s="164"/>
      <c r="DE31" s="165"/>
      <c r="DF31" s="158"/>
      <c r="DG31" s="159"/>
      <c r="DH31" s="159"/>
      <c r="DI31" s="159"/>
      <c r="DJ31" s="159"/>
      <c r="DK31" s="164"/>
      <c r="DL31" s="165"/>
    </row>
    <row r="32" spans="3:116" ht="15.6" x14ac:dyDescent="0.3">
      <c r="C32" s="100">
        <f t="shared" si="32"/>
        <v>18</v>
      </c>
      <c r="D32" s="172" t="s">
        <v>57</v>
      </c>
      <c r="E32" s="99"/>
      <c r="F32" s="135"/>
      <c r="G32" s="173"/>
      <c r="H32" s="135"/>
      <c r="I32" s="174"/>
      <c r="J32" s="135"/>
      <c r="K32" s="7"/>
      <c r="L32" s="98"/>
      <c r="M32" s="99"/>
      <c r="N32" s="152"/>
      <c r="O32" s="152"/>
      <c r="P32" s="152"/>
      <c r="Q32" s="109"/>
      <c r="R32" s="112"/>
      <c r="S32" s="7"/>
      <c r="T32" s="170"/>
      <c r="U32" s="170"/>
      <c r="V32" s="102"/>
      <c r="W32" s="171">
        <f t="shared" si="29"/>
        <v>0</v>
      </c>
      <c r="Y32" s="60" t="str">
        <f t="shared" ca="1" si="26"/>
        <v/>
      </c>
      <c r="Z32" s="11"/>
      <c r="AA32" s="60" t="str">
        <f t="shared" ca="1" si="30"/>
        <v/>
      </c>
      <c r="AB32" s="11"/>
      <c r="AC32" s="26"/>
      <c r="AE32" s="46">
        <f t="shared" si="27"/>
        <v>0</v>
      </c>
      <c r="AF32" s="46">
        <f t="shared" si="28"/>
        <v>0</v>
      </c>
      <c r="AG32" s="46"/>
      <c r="AH32" s="23"/>
      <c r="AI32" s="23"/>
      <c r="AJ32" s="23"/>
      <c r="AK32" s="23"/>
      <c r="AL32" s="23"/>
      <c r="AM32" s="23"/>
      <c r="AN32" s="23"/>
      <c r="AO32" s="23"/>
      <c r="AP32" s="23"/>
      <c r="AQ32" s="23"/>
      <c r="AR32" s="23"/>
      <c r="AS32" s="23"/>
      <c r="AT32" s="26"/>
      <c r="AU32" s="11"/>
      <c r="AV32" s="24"/>
      <c r="AW32" s="25"/>
      <c r="AX32" s="25"/>
      <c r="AY32" s="25"/>
      <c r="AZ32" s="25"/>
      <c r="BA32" s="25"/>
      <c r="BB32" s="25"/>
      <c r="BC32" s="25"/>
      <c r="BD32" s="27"/>
      <c r="BE32" s="26"/>
      <c r="BF32" s="11"/>
      <c r="BG32" s="11"/>
      <c r="BH32" s="158"/>
      <c r="BI32" s="159"/>
      <c r="BJ32" s="159"/>
      <c r="BK32" s="159"/>
      <c r="BL32" s="159"/>
      <c r="BM32" s="164"/>
      <c r="BN32" s="165"/>
      <c r="BO32" s="158"/>
      <c r="BP32" s="159"/>
      <c r="BQ32" s="159"/>
      <c r="BR32" s="159"/>
      <c r="BS32" s="159"/>
      <c r="BT32" s="164"/>
      <c r="BU32" s="165"/>
      <c r="BV32" s="37"/>
      <c r="BW32" s="158"/>
      <c r="BX32" s="159"/>
      <c r="BY32" s="159"/>
      <c r="BZ32" s="159"/>
      <c r="CA32" s="159"/>
      <c r="CB32" s="164"/>
      <c r="CC32" s="165"/>
      <c r="CD32" s="158"/>
      <c r="CE32" s="159"/>
      <c r="CF32" s="159"/>
      <c r="CG32" s="159"/>
      <c r="CH32" s="159"/>
      <c r="CI32" s="164"/>
      <c r="CJ32" s="165"/>
      <c r="CK32" s="158"/>
      <c r="CL32" s="159"/>
      <c r="CM32" s="159"/>
      <c r="CN32" s="159"/>
      <c r="CO32" s="159"/>
      <c r="CP32" s="164"/>
      <c r="CQ32" s="165"/>
      <c r="CR32" s="158"/>
      <c r="CS32" s="159"/>
      <c r="CT32" s="159"/>
      <c r="CU32" s="159"/>
      <c r="CV32" s="159"/>
      <c r="CW32" s="164"/>
      <c r="CX32" s="165"/>
      <c r="CY32" s="158"/>
      <c r="CZ32" s="159"/>
      <c r="DA32" s="159"/>
      <c r="DB32" s="159"/>
      <c r="DC32" s="159"/>
      <c r="DD32" s="164"/>
      <c r="DE32" s="165"/>
      <c r="DF32" s="158"/>
      <c r="DG32" s="159"/>
      <c r="DH32" s="159"/>
      <c r="DI32" s="159"/>
      <c r="DJ32" s="159"/>
      <c r="DK32" s="164"/>
      <c r="DL32" s="165"/>
    </row>
    <row r="33" spans="3:116" ht="15.6" x14ac:dyDescent="0.3">
      <c r="C33" s="100">
        <f>ROW()-15+1</f>
        <v>19</v>
      </c>
      <c r="D33" s="172" t="s">
        <v>57</v>
      </c>
      <c r="E33" s="99"/>
      <c r="F33" s="135"/>
      <c r="G33" s="173"/>
      <c r="H33" s="135"/>
      <c r="I33" s="174"/>
      <c r="J33" s="135"/>
      <c r="K33" s="7"/>
      <c r="L33" s="98"/>
      <c r="M33" s="99"/>
      <c r="N33" s="152"/>
      <c r="O33" s="152"/>
      <c r="P33" s="152"/>
      <c r="Q33" s="109"/>
      <c r="R33" s="112"/>
      <c r="S33" s="7"/>
      <c r="T33" s="170"/>
      <c r="U33" s="170"/>
      <c r="V33" s="102"/>
      <c r="W33" s="171">
        <f t="shared" si="29"/>
        <v>0</v>
      </c>
      <c r="Y33" s="60" t="str">
        <f t="shared" ca="1" si="26"/>
        <v/>
      </c>
      <c r="Z33" s="11"/>
      <c r="AA33" s="60" t="str">
        <f t="shared" ca="1" si="30"/>
        <v/>
      </c>
      <c r="AB33" s="11"/>
      <c r="AC33" s="26"/>
      <c r="AE33" s="46">
        <f t="shared" si="27"/>
        <v>0</v>
      </c>
      <c r="AF33" s="46">
        <f t="shared" si="28"/>
        <v>0</v>
      </c>
      <c r="AG33" s="46"/>
      <c r="AH33" s="23"/>
      <c r="AI33" s="23"/>
      <c r="AJ33" s="23"/>
      <c r="AK33" s="23"/>
      <c r="AL33" s="23"/>
      <c r="AM33" s="23"/>
      <c r="AN33" s="23"/>
      <c r="AO33" s="23"/>
      <c r="AP33" s="23"/>
      <c r="AQ33" s="23"/>
      <c r="AR33" s="23"/>
      <c r="AS33" s="23"/>
      <c r="AT33" s="26"/>
      <c r="AU33" s="11"/>
      <c r="AV33" s="24"/>
      <c r="AW33" s="25"/>
      <c r="AX33" s="25"/>
      <c r="AY33" s="25"/>
      <c r="AZ33" s="25"/>
      <c r="BA33" s="25"/>
      <c r="BB33" s="25"/>
      <c r="BC33" s="25"/>
      <c r="BD33" s="27"/>
      <c r="BE33" s="26"/>
      <c r="BF33" s="11"/>
      <c r="BG33" s="11"/>
      <c r="BH33" s="158"/>
      <c r="BI33" s="159"/>
      <c r="BJ33" s="159"/>
      <c r="BK33" s="159"/>
      <c r="BL33" s="159"/>
      <c r="BM33" s="164"/>
      <c r="BN33" s="165"/>
      <c r="BO33" s="158"/>
      <c r="BP33" s="159"/>
      <c r="BQ33" s="159"/>
      <c r="BR33" s="159"/>
      <c r="BS33" s="159"/>
      <c r="BT33" s="164"/>
      <c r="BU33" s="165"/>
      <c r="BV33" s="37"/>
      <c r="BW33" s="158"/>
      <c r="BX33" s="159"/>
      <c r="BY33" s="159"/>
      <c r="BZ33" s="159"/>
      <c r="CA33" s="159"/>
      <c r="CB33" s="164"/>
      <c r="CC33" s="165"/>
      <c r="CD33" s="158"/>
      <c r="CE33" s="159"/>
      <c r="CF33" s="159"/>
      <c r="CG33" s="159"/>
      <c r="CH33" s="159"/>
      <c r="CI33" s="164"/>
      <c r="CJ33" s="165"/>
      <c r="CK33" s="158"/>
      <c r="CL33" s="159"/>
      <c r="CM33" s="159"/>
      <c r="CN33" s="159"/>
      <c r="CO33" s="159"/>
      <c r="CP33" s="164"/>
      <c r="CQ33" s="165"/>
      <c r="CR33" s="158"/>
      <c r="CS33" s="159"/>
      <c r="CT33" s="159"/>
      <c r="CU33" s="159"/>
      <c r="CV33" s="159"/>
      <c r="CW33" s="164"/>
      <c r="CX33" s="165"/>
      <c r="CY33" s="158"/>
      <c r="CZ33" s="159"/>
      <c r="DA33" s="159"/>
      <c r="DB33" s="159"/>
      <c r="DC33" s="159"/>
      <c r="DD33" s="164"/>
      <c r="DE33" s="165"/>
      <c r="DF33" s="158"/>
      <c r="DG33" s="159"/>
      <c r="DH33" s="159"/>
      <c r="DI33" s="159"/>
      <c r="DJ33" s="159"/>
      <c r="DK33" s="164"/>
      <c r="DL33" s="165"/>
    </row>
    <row r="34" spans="3:116" ht="15.6" x14ac:dyDescent="0.3">
      <c r="C34" s="100">
        <f t="shared" ref="C34" si="33">ROW()-15+1</f>
        <v>20</v>
      </c>
      <c r="D34" s="172" t="s">
        <v>57</v>
      </c>
      <c r="E34" s="99"/>
      <c r="F34" s="135"/>
      <c r="G34" s="173"/>
      <c r="H34" s="135"/>
      <c r="I34" s="174"/>
      <c r="J34" s="135"/>
      <c r="K34" s="7"/>
      <c r="L34" s="98"/>
      <c r="M34" s="99"/>
      <c r="N34" s="152"/>
      <c r="O34" s="152"/>
      <c r="P34" s="152"/>
      <c r="Q34" s="109"/>
      <c r="R34" s="112"/>
      <c r="S34" s="7"/>
      <c r="T34" s="170"/>
      <c r="U34" s="170"/>
      <c r="V34" s="102"/>
      <c r="W34" s="171">
        <f t="shared" si="29"/>
        <v>0</v>
      </c>
      <c r="Y34" s="60" t="str">
        <f t="shared" ca="1" si="26"/>
        <v/>
      </c>
      <c r="Z34" s="11"/>
      <c r="AA34" s="60" t="str">
        <f t="shared" ca="1" si="30"/>
        <v/>
      </c>
      <c r="AB34" s="11"/>
      <c r="AC34" s="26"/>
      <c r="AE34" s="46">
        <f t="shared" si="27"/>
        <v>0</v>
      </c>
      <c r="AF34" s="46">
        <f t="shared" si="28"/>
        <v>0</v>
      </c>
      <c r="AG34" s="46"/>
      <c r="AH34" s="23"/>
      <c r="AI34" s="23"/>
      <c r="AJ34" s="23"/>
      <c r="AK34" s="23"/>
      <c r="AL34" s="23"/>
      <c r="AM34" s="23"/>
      <c r="AN34" s="23"/>
      <c r="AO34" s="23"/>
      <c r="AP34" s="23"/>
      <c r="AQ34" s="23"/>
      <c r="AR34" s="23"/>
      <c r="AS34" s="23"/>
      <c r="AT34" s="26"/>
      <c r="AU34" s="11"/>
      <c r="AV34" s="24"/>
      <c r="AW34" s="25"/>
      <c r="AX34" s="25"/>
      <c r="AY34" s="25"/>
      <c r="AZ34" s="25"/>
      <c r="BA34" s="25"/>
      <c r="BB34" s="25"/>
      <c r="BC34" s="25"/>
      <c r="BD34" s="27"/>
      <c r="BE34" s="26"/>
      <c r="BF34" s="11"/>
      <c r="BG34" s="11"/>
      <c r="BH34" s="158"/>
      <c r="BI34" s="159"/>
      <c r="BJ34" s="159"/>
      <c r="BK34" s="159"/>
      <c r="BL34" s="159"/>
      <c r="BM34" s="164"/>
      <c r="BN34" s="165"/>
      <c r="BO34" s="158"/>
      <c r="BP34" s="159"/>
      <c r="BQ34" s="159"/>
      <c r="BR34" s="159"/>
      <c r="BS34" s="159"/>
      <c r="BT34" s="164"/>
      <c r="BU34" s="165"/>
      <c r="BV34" s="37"/>
      <c r="BW34" s="158"/>
      <c r="BX34" s="159"/>
      <c r="BY34" s="159"/>
      <c r="BZ34" s="159"/>
      <c r="CA34" s="159"/>
      <c r="CB34" s="164"/>
      <c r="CC34" s="165"/>
      <c r="CD34" s="158"/>
      <c r="CE34" s="159"/>
      <c r="CF34" s="159"/>
      <c r="CG34" s="159"/>
      <c r="CH34" s="159"/>
      <c r="CI34" s="164"/>
      <c r="CJ34" s="165"/>
      <c r="CK34" s="158"/>
      <c r="CL34" s="159"/>
      <c r="CM34" s="159"/>
      <c r="CN34" s="159"/>
      <c r="CO34" s="159"/>
      <c r="CP34" s="164"/>
      <c r="CQ34" s="165"/>
      <c r="CR34" s="158"/>
      <c r="CS34" s="159"/>
      <c r="CT34" s="159"/>
      <c r="CU34" s="159"/>
      <c r="CV34" s="159"/>
      <c r="CW34" s="164"/>
      <c r="CX34" s="165"/>
      <c r="CY34" s="158"/>
      <c r="CZ34" s="159"/>
      <c r="DA34" s="159"/>
      <c r="DB34" s="159"/>
      <c r="DC34" s="159"/>
      <c r="DD34" s="164"/>
      <c r="DE34" s="165"/>
      <c r="DF34" s="158"/>
      <c r="DG34" s="159"/>
      <c r="DH34" s="159"/>
      <c r="DI34" s="159"/>
      <c r="DJ34" s="159"/>
      <c r="DK34" s="164"/>
      <c r="DL34" s="165"/>
    </row>
    <row r="35" spans="3:116" ht="15.6" x14ac:dyDescent="0.3">
      <c r="C35" s="103">
        <f t="shared" ref="C35" si="34">ROW()-15+1</f>
        <v>21</v>
      </c>
      <c r="D35" s="172" t="s">
        <v>57</v>
      </c>
      <c r="E35" s="99"/>
      <c r="F35" s="135"/>
      <c r="G35" s="173"/>
      <c r="H35" s="136"/>
      <c r="I35" s="174"/>
      <c r="J35" s="136"/>
      <c r="K35" s="7"/>
      <c r="L35" s="104"/>
      <c r="M35" s="105"/>
      <c r="N35" s="153"/>
      <c r="O35" s="153"/>
      <c r="P35" s="153"/>
      <c r="Q35" s="110"/>
      <c r="R35" s="112"/>
      <c r="S35" s="7">
        <v>43101</v>
      </c>
      <c r="T35" s="229"/>
      <c r="U35" s="230"/>
      <c r="V35" s="231"/>
      <c r="W35" s="232">
        <f t="shared" si="29"/>
        <v>0</v>
      </c>
      <c r="Y35" s="60" t="str">
        <f t="shared" ca="1" si="26"/>
        <v/>
      </c>
      <c r="Z35" s="11"/>
      <c r="AA35" s="60" t="str">
        <f t="shared" ref="AA35" ca="1" si="35">IFERROR(SUMPRODUCT((ROW(INDIRECT(AF35&amp;":"&amp;AE35))&gt;=($AA$8))*(ROW(INDIRECT(AF35&amp;":"&amp;AE35))&lt;=($AA$8)))&gt;0,"")</f>
        <v/>
      </c>
      <c r="AB35" s="11"/>
      <c r="AC35" s="26"/>
      <c r="AE35" s="46">
        <f t="shared" si="27"/>
        <v>0</v>
      </c>
      <c r="AF35" s="46">
        <f t="shared" si="28"/>
        <v>0</v>
      </c>
      <c r="AG35" s="46"/>
      <c r="AH35" s="82"/>
      <c r="AI35" s="82"/>
      <c r="AJ35" s="82"/>
      <c r="AK35" s="82"/>
      <c r="AL35" s="82"/>
      <c r="AM35" s="82"/>
      <c r="AN35" s="82"/>
      <c r="AO35" s="82"/>
      <c r="AP35" s="82"/>
      <c r="AQ35" s="82"/>
      <c r="AR35" s="82"/>
      <c r="AS35" s="82"/>
      <c r="AT35" s="26"/>
      <c r="AU35" s="11"/>
      <c r="AV35" s="78"/>
      <c r="AW35" s="79"/>
      <c r="AX35" s="79"/>
      <c r="AY35" s="79"/>
      <c r="AZ35" s="79"/>
      <c r="BA35" s="79"/>
      <c r="BB35" s="79"/>
      <c r="BC35" s="79"/>
      <c r="BD35" s="80"/>
      <c r="BE35" s="26"/>
      <c r="BF35" s="11"/>
      <c r="BG35" s="11"/>
      <c r="BH35" s="160"/>
      <c r="BI35" s="161"/>
      <c r="BJ35" s="161"/>
      <c r="BK35" s="161"/>
      <c r="BL35" s="161"/>
      <c r="BM35" s="166"/>
      <c r="BN35" s="167"/>
      <c r="BO35" s="160"/>
      <c r="BP35" s="161"/>
      <c r="BQ35" s="161"/>
      <c r="BR35" s="161"/>
      <c r="BS35" s="161"/>
      <c r="BT35" s="166"/>
      <c r="BU35" s="167"/>
      <c r="BV35" s="37"/>
      <c r="BW35" s="160"/>
      <c r="BX35" s="161"/>
      <c r="BY35" s="161"/>
      <c r="BZ35" s="161"/>
      <c r="CA35" s="161"/>
      <c r="CB35" s="166"/>
      <c r="CC35" s="167"/>
      <c r="CD35" s="160"/>
      <c r="CE35" s="161"/>
      <c r="CF35" s="161"/>
      <c r="CG35" s="161"/>
      <c r="CH35" s="161"/>
      <c r="CI35" s="166"/>
      <c r="CJ35" s="167"/>
      <c r="CK35" s="160"/>
      <c r="CL35" s="161"/>
      <c r="CM35" s="161"/>
      <c r="CN35" s="161"/>
      <c r="CO35" s="161"/>
      <c r="CP35" s="166"/>
      <c r="CQ35" s="167"/>
      <c r="CR35" s="160"/>
      <c r="CS35" s="161"/>
      <c r="CT35" s="161"/>
      <c r="CU35" s="161"/>
      <c r="CV35" s="161"/>
      <c r="CW35" s="166"/>
      <c r="CX35" s="167"/>
      <c r="CY35" s="160"/>
      <c r="CZ35" s="161"/>
      <c r="DA35" s="161"/>
      <c r="DB35" s="161"/>
      <c r="DC35" s="161"/>
      <c r="DD35" s="166"/>
      <c r="DE35" s="167"/>
      <c r="DF35" s="160"/>
      <c r="DG35" s="161"/>
      <c r="DH35" s="161"/>
      <c r="DI35" s="161"/>
      <c r="DJ35" s="161"/>
      <c r="DK35" s="166"/>
      <c r="DL35" s="167"/>
    </row>
    <row r="36" spans="3:116" ht="7.5" customHeight="1" x14ac:dyDescent="0.3">
      <c r="C36" s="114"/>
      <c r="D36" s="115"/>
      <c r="E36" s="117"/>
      <c r="F36" s="115"/>
      <c r="G36" s="115"/>
      <c r="H36" s="118"/>
      <c r="I36" s="116"/>
      <c r="J36" s="118"/>
      <c r="K36" s="7"/>
      <c r="L36" s="116"/>
      <c r="M36" s="106"/>
      <c r="N36" s="106"/>
      <c r="O36" s="106"/>
      <c r="P36" s="106"/>
      <c r="Q36" s="106"/>
      <c r="R36" s="113"/>
      <c r="S36" s="7"/>
      <c r="T36" s="233"/>
      <c r="U36" s="234"/>
      <c r="V36" s="235"/>
      <c r="W36" s="236"/>
      <c r="Y36" s="92" t="b">
        <v>1</v>
      </c>
      <c r="Z36" s="11"/>
      <c r="AA36" s="92" t="b">
        <v>1</v>
      </c>
      <c r="AB36" s="11"/>
      <c r="AC36" s="75"/>
      <c r="AE36" s="86"/>
      <c r="AF36" s="87"/>
      <c r="AG36" s="87"/>
      <c r="AH36" s="87"/>
      <c r="AI36" s="87"/>
      <c r="AJ36" s="87"/>
      <c r="AK36" s="87"/>
      <c r="AL36" s="87"/>
      <c r="AM36" s="87"/>
      <c r="AN36" s="87"/>
      <c r="AO36" s="87"/>
      <c r="AP36" s="87"/>
      <c r="AQ36" s="87"/>
      <c r="AR36" s="87"/>
      <c r="AS36" s="87"/>
      <c r="AT36" s="75"/>
      <c r="AU36" s="11"/>
      <c r="AV36" s="90"/>
      <c r="AW36" s="81"/>
      <c r="AX36" s="81"/>
      <c r="AY36" s="81"/>
      <c r="AZ36" s="81"/>
      <c r="BA36" s="81"/>
      <c r="BB36" s="81"/>
      <c r="BC36" s="81"/>
      <c r="BD36" s="91"/>
      <c r="BE36" s="75"/>
      <c r="BF36" s="11"/>
      <c r="BG36" s="11"/>
      <c r="BH36" s="154"/>
      <c r="BI36" s="155"/>
      <c r="BJ36" s="155"/>
      <c r="BK36" s="155"/>
      <c r="BL36" s="155"/>
      <c r="BM36" s="155"/>
      <c r="BN36" s="155"/>
      <c r="BO36" s="155"/>
      <c r="BP36" s="155"/>
      <c r="BQ36" s="155"/>
      <c r="BR36" s="155"/>
      <c r="BS36" s="155"/>
      <c r="BT36" s="155"/>
      <c r="BU36" s="155"/>
      <c r="BV36" s="77"/>
      <c r="BW36" s="74"/>
      <c r="BX36" s="74"/>
      <c r="BY36" s="74"/>
      <c r="BZ36" s="74"/>
      <c r="CA36" s="74"/>
      <c r="CB36" s="74"/>
      <c r="CC36" s="74"/>
      <c r="CD36" s="74"/>
      <c r="CE36" s="74"/>
      <c r="CF36" s="74"/>
      <c r="CG36" s="74"/>
      <c r="CH36" s="74"/>
      <c r="CI36" s="74"/>
      <c r="CJ36" s="74"/>
      <c r="CK36" s="74"/>
      <c r="CL36" s="74"/>
      <c r="CM36" s="74"/>
      <c r="CN36" s="74"/>
      <c r="CO36" s="74"/>
      <c r="CP36" s="74"/>
      <c r="CQ36" s="74"/>
      <c r="CR36" s="74"/>
      <c r="CS36" s="74"/>
      <c r="CT36" s="74"/>
      <c r="CU36" s="74"/>
      <c r="CV36" s="74"/>
      <c r="CW36" s="74"/>
      <c r="CX36" s="74"/>
      <c r="CY36" s="74"/>
      <c r="CZ36" s="74"/>
      <c r="DA36" s="74"/>
      <c r="DB36" s="74"/>
      <c r="DC36" s="74"/>
      <c r="DD36" s="74"/>
      <c r="DE36" s="74"/>
      <c r="DF36" s="74"/>
      <c r="DG36" s="74"/>
      <c r="DH36" s="74"/>
      <c r="DI36" s="74"/>
      <c r="DJ36" s="74"/>
      <c r="DK36" s="74"/>
      <c r="DL36" s="76"/>
    </row>
    <row r="37" spans="3:116" x14ac:dyDescent="0.3">
      <c r="E37" s="13"/>
      <c r="Z37" s="11"/>
      <c r="AB37" s="11"/>
      <c r="AU37" s="11"/>
      <c r="BF37" s="11"/>
      <c r="BG37" s="11"/>
      <c r="BH37" s="2"/>
      <c r="BI37" s="2"/>
      <c r="BJ37" s="2"/>
      <c r="BK37" s="3"/>
      <c r="BL37" s="3"/>
      <c r="BM37" s="3"/>
      <c r="BN37" s="3"/>
      <c r="BO37" s="2"/>
      <c r="BP37" s="2"/>
      <c r="BQ37" s="2"/>
      <c r="BR37" s="3"/>
      <c r="BS37" s="3"/>
      <c r="BT37" s="3"/>
      <c r="BU37" s="3"/>
      <c r="BW37" s="2"/>
      <c r="BX37" s="2"/>
      <c r="BY37" s="2"/>
      <c r="BZ37" s="3"/>
      <c r="CA37" s="3"/>
      <c r="CB37" s="3"/>
      <c r="CC37" s="3"/>
      <c r="CD37" s="2"/>
      <c r="CE37" s="2"/>
      <c r="CF37" s="2"/>
      <c r="CG37" s="3"/>
      <c r="CH37" s="3"/>
      <c r="CI37" s="3"/>
      <c r="CJ37" s="3"/>
      <c r="CK37" s="2"/>
      <c r="CL37" s="2"/>
      <c r="CM37" s="2"/>
      <c r="CN37" s="3"/>
      <c r="CO37" s="3"/>
      <c r="CP37" s="3"/>
      <c r="CQ37" s="3"/>
      <c r="CR37" s="2"/>
      <c r="CS37" s="2"/>
      <c r="CT37" s="2"/>
      <c r="CU37" s="3"/>
      <c r="CV37" s="3"/>
      <c r="CW37" s="3"/>
      <c r="CX37" s="3"/>
      <c r="CY37" s="2"/>
      <c r="CZ37" s="2"/>
      <c r="DA37" s="2"/>
      <c r="DB37" s="3"/>
      <c r="DC37" s="3"/>
      <c r="DD37" s="3"/>
      <c r="DE37" s="3"/>
      <c r="DF37" s="2"/>
      <c r="DG37" s="2"/>
      <c r="DH37" s="2"/>
      <c r="DI37" s="3"/>
      <c r="DJ37" s="3"/>
      <c r="DK37" s="3"/>
      <c r="DL37" s="3"/>
    </row>
    <row r="38" spans="3:116" x14ac:dyDescent="0.3">
      <c r="E38" s="13"/>
    </row>
    <row r="40" spans="3:116" x14ac:dyDescent="0.3">
      <c r="H40" s="17" t="s">
        <v>7</v>
      </c>
    </row>
    <row r="41" spans="3:116" x14ac:dyDescent="0.3">
      <c r="H41" s="18" t="s">
        <v>2</v>
      </c>
    </row>
    <row r="42" spans="3:116" x14ac:dyDescent="0.3">
      <c r="H42" s="19" t="s">
        <v>1</v>
      </c>
    </row>
    <row r="43" spans="3:116" x14ac:dyDescent="0.3">
      <c r="H43" s="20" t="s">
        <v>3</v>
      </c>
      <c r="W43" s="101">
        <v>43490</v>
      </c>
    </row>
  </sheetData>
  <sheetProtection formatCells="0"/>
  <autoFilter ref="D12:BD35"/>
  <mergeCells count="82">
    <mergeCell ref="C5:D5"/>
    <mergeCell ref="AK8:AK11"/>
    <mergeCell ref="BU5:BU6"/>
    <mergeCell ref="BV5:BV6"/>
    <mergeCell ref="CY7:DE7"/>
    <mergeCell ref="AW10:AW11"/>
    <mergeCell ref="AX10:AX11"/>
    <mergeCell ref="CR8:CX8"/>
    <mergeCell ref="CY8:DE8"/>
    <mergeCell ref="BR5:BR6"/>
    <mergeCell ref="BS5:BS6"/>
    <mergeCell ref="BT5:BT6"/>
    <mergeCell ref="CR7:CX7"/>
    <mergeCell ref="AZ10:AZ11"/>
    <mergeCell ref="BA10:BA11"/>
    <mergeCell ref="BH5:BH6"/>
    <mergeCell ref="DF7:DL7"/>
    <mergeCell ref="AF8:AF11"/>
    <mergeCell ref="AG8:AG11"/>
    <mergeCell ref="AH8:AH11"/>
    <mergeCell ref="AI8:AI11"/>
    <mergeCell ref="AJ8:AJ11"/>
    <mergeCell ref="AY10:AY11"/>
    <mergeCell ref="AL8:AL11"/>
    <mergeCell ref="AM8:AM11"/>
    <mergeCell ref="AN8:AN11"/>
    <mergeCell ref="AO8:AO11"/>
    <mergeCell ref="AP8:AP11"/>
    <mergeCell ref="AQ8:AQ11"/>
    <mergeCell ref="AR8:AR11"/>
    <mergeCell ref="AS8:AS11"/>
    <mergeCell ref="AV10:AV11"/>
    <mergeCell ref="DF8:DL8"/>
    <mergeCell ref="C6:H7"/>
    <mergeCell ref="D10:D11"/>
    <mergeCell ref="M10:M11"/>
    <mergeCell ref="R8:R11"/>
    <mergeCell ref="AT8:AT11"/>
    <mergeCell ref="BE8:BE11"/>
    <mergeCell ref="BH8:BN8"/>
    <mergeCell ref="BH7:BN7"/>
    <mergeCell ref="C10:C11"/>
    <mergeCell ref="E10:E11"/>
    <mergeCell ref="H10:H11"/>
    <mergeCell ref="T10:T11"/>
    <mergeCell ref="U10:U11"/>
    <mergeCell ref="BP5:BP6"/>
    <mergeCell ref="BQ5:BQ6"/>
    <mergeCell ref="BI5:BI6"/>
    <mergeCell ref="BJ5:BJ6"/>
    <mergeCell ref="BK5:BK6"/>
    <mergeCell ref="BL5:BL6"/>
    <mergeCell ref="BM5:BM6"/>
    <mergeCell ref="BN5:BN6"/>
    <mergeCell ref="BO5:BO6"/>
    <mergeCell ref="BV7:BV11"/>
    <mergeCell ref="BW7:CC7"/>
    <mergeCell ref="BW8:CC8"/>
    <mergeCell ref="BO7:BU7"/>
    <mergeCell ref="BO8:BU8"/>
    <mergeCell ref="P10:P11"/>
    <mergeCell ref="I10:I11"/>
    <mergeCell ref="CD7:CJ7"/>
    <mergeCell ref="CK7:CQ7"/>
    <mergeCell ref="CK8:CQ8"/>
    <mergeCell ref="CD8:CJ8"/>
    <mergeCell ref="AC8:AC11"/>
    <mergeCell ref="AE8:AE11"/>
    <mergeCell ref="BB10:BB11"/>
    <mergeCell ref="BC10:BC11"/>
    <mergeCell ref="BD10:BD11"/>
    <mergeCell ref="J10:J11"/>
    <mergeCell ref="F10:F11"/>
    <mergeCell ref="L10:L11"/>
    <mergeCell ref="G10:G11"/>
    <mergeCell ref="N10:N11"/>
    <mergeCell ref="O10:O11"/>
    <mergeCell ref="Y10:Y11"/>
    <mergeCell ref="Q10:Q11"/>
    <mergeCell ref="V10:V11"/>
    <mergeCell ref="W10:W11"/>
    <mergeCell ref="AA10:AA11"/>
  </mergeCells>
  <conditionalFormatting sqref="BH13:BU35">
    <cfRule type="expression" dxfId="246" priority="9145">
      <formula>$L13="X"</formula>
    </cfRule>
  </conditionalFormatting>
  <conditionalFormatting sqref="BO7 BW7">
    <cfRule type="expression" dxfId="241" priority="8207">
      <formula>OR(TEXT(BO7,"MMMM")="Februar",TEXT(BO7,"MMMM")="April",TEXT(BO7,"MMMM")="Juni",TEXT(BO7,"MMMM")="August",TEXT(BO7,"MMMM")="Oktober",TEXT(BO7,"MMMM")="Dezember")</formula>
    </cfRule>
  </conditionalFormatting>
  <conditionalFormatting sqref="BH7">
    <cfRule type="expression" dxfId="240" priority="8178">
      <formula>OR(TEXT(BH7,"MMMM")="Februar",TEXT(BH7,"MMMM")="April",TEXT(BH7,"MMMM")="Juni",TEXT(BH7,"MMMM")="August",TEXT(BH7,"MMMM")="Oktober",TEXT(BH7,"MMMM")="Dezember")</formula>
    </cfRule>
  </conditionalFormatting>
  <conditionalFormatting sqref="CD7 CK7 CR7">
    <cfRule type="expression" dxfId="239" priority="8163">
      <formula>OR(TEXT(CD7,"MMMM")="Februar",TEXT(CD7,"MMMM")="April",TEXT(CD7,"MMMM")="Juni",TEXT(CD7,"MMMM")="August",TEXT(CD7,"MMMM")="Oktober",TEXT(CD7,"MMMM")="Dezember")</formula>
    </cfRule>
  </conditionalFormatting>
  <conditionalFormatting sqref="H13 E13 E35 H35 M35:P35">
    <cfRule type="expression" dxfId="238" priority="8125">
      <formula>#REF!="X"</formula>
    </cfRule>
  </conditionalFormatting>
  <conditionalFormatting sqref="V16:V35">
    <cfRule type="expression" dxfId="237" priority="8122">
      <formula>#REF!="X"</formula>
    </cfRule>
  </conditionalFormatting>
  <conditionalFormatting sqref="BH5:BV6 BW6:DL6 BV3">
    <cfRule type="expression" dxfId="236" priority="9108">
      <formula>BH$11=$A$1</formula>
    </cfRule>
  </conditionalFormatting>
  <conditionalFormatting sqref="BH10:BU11 BW10:DL11">
    <cfRule type="expression" dxfId="235" priority="9109">
      <formula>BH$11=$A$1</formula>
    </cfRule>
  </conditionalFormatting>
  <conditionalFormatting sqref="T35:V35">
    <cfRule type="expression" dxfId="234" priority="8118">
      <formula>#REF!="X"</formula>
    </cfRule>
  </conditionalFormatting>
  <conditionalFormatting sqref="BO13:BU35">
    <cfRule type="expression" dxfId="233" priority="8117">
      <formula>OR(#REF!="X",#REF!="x")</formula>
    </cfRule>
  </conditionalFormatting>
  <conditionalFormatting sqref="CY7 DF7">
    <cfRule type="expression" dxfId="232" priority="8109">
      <formula>OR(TEXT(CY7,"MMMM")="Februar",TEXT(CY7,"MMMM")="April",TEXT(CY7,"MMMM")="Juni",TEXT(CY7,"MMMM")="August",TEXT(CY7,"MMMM")="Oktober",TEXT(CY7,"MMMM")="Dezember")</formula>
    </cfRule>
  </conditionalFormatting>
  <conditionalFormatting sqref="BH13:BU35">
    <cfRule type="expression" dxfId="231" priority="195">
      <formula>AND($T13=BH$11,$I13="Meilenstein")</formula>
    </cfRule>
    <cfRule type="expression" dxfId="230" priority="9113">
      <formula>AND($I13="Planung",$U13&lt;&gt;"",AND(BH$11&gt;=$T13,BH$11&lt;=$U13))</formula>
    </cfRule>
  </conditionalFormatting>
  <conditionalFormatting sqref="M13:P13">
    <cfRule type="expression" dxfId="229" priority="2974">
      <formula>#REF!="X"</formula>
    </cfRule>
  </conditionalFormatting>
  <conditionalFormatting sqref="L13 L35">
    <cfRule type="cellIs" dxfId="228" priority="2973" operator="equal">
      <formula>"X"</formula>
    </cfRule>
  </conditionalFormatting>
  <conditionalFormatting sqref="V27">
    <cfRule type="expression" dxfId="227" priority="2853">
      <formula>#REF!="X"</formula>
    </cfRule>
  </conditionalFormatting>
  <conditionalFormatting sqref="E33:E34 H33:H34">
    <cfRule type="expression" dxfId="222" priority="2768">
      <formula>#REF!="X"</formula>
    </cfRule>
  </conditionalFormatting>
  <conditionalFormatting sqref="M33:P34">
    <cfRule type="expression" dxfId="221" priority="2765">
      <formula>#REF!="X"</formula>
    </cfRule>
  </conditionalFormatting>
  <conditionalFormatting sqref="L33:L34">
    <cfRule type="cellIs" dxfId="220" priority="2764" operator="equal">
      <formula>"X"</formula>
    </cfRule>
  </conditionalFormatting>
  <conditionalFormatting sqref="W13:W35">
    <cfRule type="cellIs" dxfId="215" priority="2604" operator="equal">
      <formula>3</formula>
    </cfRule>
    <cfRule type="cellIs" dxfId="214" priority="2605" operator="equal">
      <formula>2</formula>
    </cfRule>
    <cfRule type="cellIs" dxfId="213" priority="2606" operator="equal">
      <formula>1</formula>
    </cfRule>
    <cfRule type="cellIs" dxfId="0" priority="2607" operator="equal">
      <formula>0</formula>
    </cfRule>
  </conditionalFormatting>
  <conditionalFormatting sqref="E29:E32 H29:H32">
    <cfRule type="expression" dxfId="212" priority="2640">
      <formula>#REF!="X"</formula>
    </cfRule>
  </conditionalFormatting>
  <conditionalFormatting sqref="M29:P32">
    <cfRule type="expression" dxfId="211" priority="2637">
      <formula>#REF!="X"</formula>
    </cfRule>
  </conditionalFormatting>
  <conditionalFormatting sqref="L29:L32">
    <cfRule type="cellIs" dxfId="210" priority="2636" operator="equal">
      <formula>"X"</formula>
    </cfRule>
  </conditionalFormatting>
  <conditionalFormatting sqref="E14:E28 H14:H21">
    <cfRule type="expression" dxfId="209" priority="2602">
      <formula>#REF!="X"</formula>
    </cfRule>
  </conditionalFormatting>
  <conditionalFormatting sqref="V14:V15">
    <cfRule type="expression" dxfId="208" priority="2601">
      <formula>#REF!="X"</formula>
    </cfRule>
  </conditionalFormatting>
  <conditionalFormatting sqref="V14:V15">
    <cfRule type="expression" dxfId="207" priority="2600">
      <formula>#REF!="X"</formula>
    </cfRule>
  </conditionalFormatting>
  <conditionalFormatting sqref="M14:P21">
    <cfRule type="expression" dxfId="206" priority="2599">
      <formula>#REF!="X"</formula>
    </cfRule>
  </conditionalFormatting>
  <conditionalFormatting sqref="L14:L21">
    <cfRule type="cellIs" dxfId="205" priority="2598" operator="equal">
      <formula>"X"</formula>
    </cfRule>
  </conditionalFormatting>
  <conditionalFormatting sqref="H22">
    <cfRule type="expression" dxfId="204" priority="2596">
      <formula>#REF!="X"</formula>
    </cfRule>
  </conditionalFormatting>
  <conditionalFormatting sqref="M22:P22">
    <cfRule type="expression" dxfId="203" priority="2595">
      <formula>#REF!="X"</formula>
    </cfRule>
  </conditionalFormatting>
  <conditionalFormatting sqref="L22">
    <cfRule type="cellIs" dxfId="202" priority="2594" operator="equal">
      <formula>"X"</formula>
    </cfRule>
  </conditionalFormatting>
  <conditionalFormatting sqref="H28">
    <cfRule type="expression" dxfId="201" priority="2587">
      <formula>#REF!="X"</formula>
    </cfRule>
  </conditionalFormatting>
  <conditionalFormatting sqref="V28">
    <cfRule type="expression" dxfId="200" priority="2586">
      <formula>#REF!="X"</formula>
    </cfRule>
  </conditionalFormatting>
  <conditionalFormatting sqref="M28:P28">
    <cfRule type="expression" dxfId="199" priority="2585">
      <formula>#REF!="X"</formula>
    </cfRule>
  </conditionalFormatting>
  <conditionalFormatting sqref="L28">
    <cfRule type="cellIs" dxfId="198" priority="2584" operator="equal">
      <formula>"X"</formula>
    </cfRule>
  </conditionalFormatting>
  <conditionalFormatting sqref="H26">
    <cfRule type="expression" dxfId="197" priority="2572">
      <formula>#REF!="X"</formula>
    </cfRule>
  </conditionalFormatting>
  <conditionalFormatting sqref="V26">
    <cfRule type="expression" dxfId="196" priority="2571">
      <formula>#REF!="X"</formula>
    </cfRule>
  </conditionalFormatting>
  <conditionalFormatting sqref="M26:P26">
    <cfRule type="expression" dxfId="195" priority="2570">
      <formula>#REF!="X"</formula>
    </cfRule>
  </conditionalFormatting>
  <conditionalFormatting sqref="L26">
    <cfRule type="cellIs" dxfId="194" priority="2569" operator="equal">
      <formula>"X"</formula>
    </cfRule>
  </conditionalFormatting>
  <conditionalFormatting sqref="H25">
    <cfRule type="expression" dxfId="189" priority="2563">
      <formula>#REF!="X"</formula>
    </cfRule>
  </conditionalFormatting>
  <conditionalFormatting sqref="V25">
    <cfRule type="expression" dxfId="188" priority="2562">
      <formula>#REF!="X"</formula>
    </cfRule>
  </conditionalFormatting>
  <conditionalFormatting sqref="M25:P25">
    <cfRule type="expression" dxfId="187" priority="2561">
      <formula>#REF!="X"</formula>
    </cfRule>
  </conditionalFormatting>
  <conditionalFormatting sqref="L25">
    <cfRule type="cellIs" dxfId="186" priority="2560" operator="equal">
      <formula>"X"</formula>
    </cfRule>
  </conditionalFormatting>
  <conditionalFormatting sqref="H24">
    <cfRule type="expression" dxfId="185" priority="2558">
      <formula>#REF!="X"</formula>
    </cfRule>
  </conditionalFormatting>
  <conditionalFormatting sqref="M24:P24">
    <cfRule type="expression" dxfId="184" priority="2557">
      <formula>#REF!="X"</formula>
    </cfRule>
  </conditionalFormatting>
  <conditionalFormatting sqref="L24">
    <cfRule type="cellIs" dxfId="183" priority="2556" operator="equal">
      <formula>"X"</formula>
    </cfRule>
  </conditionalFormatting>
  <conditionalFormatting sqref="H23">
    <cfRule type="expression" dxfId="182" priority="2554">
      <formula>#REF!="X"</formula>
    </cfRule>
  </conditionalFormatting>
  <conditionalFormatting sqref="M23:P23">
    <cfRule type="expression" dxfId="181" priority="2553">
      <formula>#REF!="X"</formula>
    </cfRule>
  </conditionalFormatting>
  <conditionalFormatting sqref="L23">
    <cfRule type="cellIs" dxfId="180" priority="2552" operator="equal">
      <formula>"X"</formula>
    </cfRule>
  </conditionalFormatting>
  <conditionalFormatting sqref="H27">
    <cfRule type="expression" dxfId="179" priority="2551">
      <formula>#REF!="X"</formula>
    </cfRule>
  </conditionalFormatting>
  <conditionalFormatting sqref="M27:P27">
    <cfRule type="expression" dxfId="178" priority="2550">
      <formula>#REF!="X"</formula>
    </cfRule>
  </conditionalFormatting>
  <conditionalFormatting sqref="L27">
    <cfRule type="cellIs" dxfId="177" priority="2549" operator="equal">
      <formula>"X"</formula>
    </cfRule>
  </conditionalFormatting>
  <conditionalFormatting sqref="W43">
    <cfRule type="expression" dxfId="176" priority="523">
      <formula>#REF!="X"</formula>
    </cfRule>
  </conditionalFormatting>
  <conditionalFormatting sqref="V13">
    <cfRule type="expression" dxfId="175" priority="438">
      <formula>#REF!="X"</formula>
    </cfRule>
  </conditionalFormatting>
  <conditionalFormatting sqref="V13">
    <cfRule type="expression" dxfId="174" priority="437">
      <formula>#REF!="X"</formula>
    </cfRule>
  </conditionalFormatting>
  <conditionalFormatting sqref="BH13:BU13 BH14:BN35 BO13:BU35">
    <cfRule type="expression" dxfId="173" priority="8298">
      <formula>AND($I13="FDT",$U13&lt;&gt;"",AND(BH$11&gt;=$T13,BH$11&lt;=$U13))</formula>
    </cfRule>
  </conditionalFormatting>
  <conditionalFormatting sqref="BH13:BU13 BH14:BN35 BO13:BU35">
    <cfRule type="expression" dxfId="172" priority="352">
      <formula>AND($I13="WEMA",$U13&lt;&gt;"",AND(BH$11&gt;=$T13,BH$11&lt;=$U13))</formula>
    </cfRule>
  </conditionalFormatting>
  <conditionalFormatting sqref="BH13:BU13 BH14:BN35 BO13:BU35">
    <cfRule type="expression" dxfId="171" priority="351">
      <formula>AND($I13="Übernahme",$U13&lt;&gt;"",AND(BH$11&gt;=$T13,BH$11&lt;=$U13))</formula>
    </cfRule>
  </conditionalFormatting>
  <conditionalFormatting sqref="BI13:BI35 BP13:BP35">
    <cfRule type="expression" dxfId="170" priority="355">
      <formula>AND($I13="Mob Ü Typ B",$U13&lt;&gt;"",AND(BH$11&gt;=$T13,BH$11&lt;=$U13))</formula>
    </cfRule>
  </conditionalFormatting>
  <conditionalFormatting sqref="I13">
    <cfRule type="expression" dxfId="169" priority="353">
      <formula>#REF!="X"</formula>
    </cfRule>
  </conditionalFormatting>
  <conditionalFormatting sqref="BH13:BU13 BH14:BN35 BO13:BU35">
    <cfRule type="expression" dxfId="168" priority="350">
      <formula>AND($I13="Mob Ü Typ B",$U13&lt;&gt;"",AND(BH$11&gt;=$T13,BH$11&lt;=$U13))</formula>
    </cfRule>
  </conditionalFormatting>
  <conditionalFormatting sqref="BH13:BU13 BH14:BN35 BO13:BU35">
    <cfRule type="expression" dxfId="167" priority="349">
      <formula>AND($I13="Mob Ü Typ A",$U13&lt;&gt;"",AND(BH$11&gt;=$T13,BH$11&lt;=$U13))</formula>
    </cfRule>
  </conditionalFormatting>
  <conditionalFormatting sqref="BH13:BU13 BH14:BN35 BO13:BU35">
    <cfRule type="expression" dxfId="166" priority="348">
      <formula>AND($I13="Mob Ü Typ C",$U13&lt;&gt;"",AND(BH$11&gt;=$T13,BH$11&lt;=$U13))</formula>
    </cfRule>
  </conditionalFormatting>
  <conditionalFormatting sqref="BH13:BU13 BH14:BN35 BO13:BU35">
    <cfRule type="expression" dxfId="165" priority="347">
      <formula>AND($I13="Übung",$U13&lt;&gt;"",AND(BH$11&gt;=$T13,BH$11&lt;=$U13))</formula>
    </cfRule>
  </conditionalFormatting>
  <conditionalFormatting sqref="BH13:BU13 BH14:BN35 BO13:BU35">
    <cfRule type="expression" dxfId="164" priority="196">
      <formula>AND($I13="Militär",$U13&lt;&gt;"",AND(BH$11&gt;=$T13,BH$11&lt;=$U13))</formula>
    </cfRule>
    <cfRule type="expression" dxfId="163" priority="346">
      <formula>AND($I13="Ferien",$U13&lt;&gt;"",AND(BH$11&gt;=$T13,BH$11&lt;=$U13))</formula>
    </cfRule>
  </conditionalFormatting>
  <conditionalFormatting sqref="I14:I15 I17:I35">
    <cfRule type="expression" dxfId="162" priority="344">
      <formula>#REF!="X"</formula>
    </cfRule>
  </conditionalFormatting>
  <conditionalFormatting sqref="I16">
    <cfRule type="expression" dxfId="161" priority="198">
      <formula>#REF!="X"</formula>
    </cfRule>
  </conditionalFormatting>
  <conditionalFormatting sqref="BH13:BU35">
    <cfRule type="expression" dxfId="160" priority="8553">
      <formula>AND($I13="Planung",$V13&gt;0,AND(BH$11&gt;=$T13,BH$11&lt;=$T13+($U13-$T13)*$V13))</formula>
    </cfRule>
  </conditionalFormatting>
  <conditionalFormatting sqref="BH13:BU34 BH14:BN35 BO13:BU35">
    <cfRule type="expression" dxfId="159" priority="9149">
      <formula>AND($T13=BH$11,$I13="Meilenstein",$V13=100%)</formula>
    </cfRule>
  </conditionalFormatting>
  <conditionalFormatting sqref="BO13:BU34">
    <cfRule type="expression" dxfId="158" priority="9146">
      <formula>AND($T13=BO$11,$I13="Meilenstein",#REF!="F")</formula>
    </cfRule>
  </conditionalFormatting>
  <conditionalFormatting sqref="BH13:BU13 BH14:BN35 BO13:BU35">
    <cfRule type="expression" dxfId="157" priority="373">
      <formula>AND($I13="FDT",$V13&gt;0,AND(BH$11&gt;=$T13,BH$11&lt;=$T13+($U13-$T13)*$V13))</formula>
    </cfRule>
  </conditionalFormatting>
  <conditionalFormatting sqref="BH13:BU13 BH14:BN35 BO13:BU35">
    <cfRule type="expression" dxfId="156" priority="9150">
      <formula>AND($I13="GAD",$V13&gt;0,AND(BH$11&gt;=$T13,BH$11&lt;=$T13+($U13-$T13)*$V13))</formula>
    </cfRule>
    <cfRule type="expression" dxfId="155" priority="9151">
      <formula>AND($I13="GAD",$U13&lt;&gt;"",AND(BH$11&gt;=$T13,BH$11&lt;=$U13))</formula>
    </cfRule>
  </conditionalFormatting>
  <conditionalFormatting sqref="BH13:BU13 BH14:BN35 BO13:BU35">
    <cfRule type="expression" dxfId="154" priority="9159">
      <formula>AND($I13="Projekt",$V13&gt;0,AND(BH$11&gt;=$T13,BH$11&lt;=$T13+($U13-$T13)*$V13))</formula>
    </cfRule>
    <cfRule type="expression" dxfId="153" priority="9160">
      <formula>AND($I13="Projekt",$U13&lt;&gt;"",AND(BH$11&gt;=$T13,BH$11&lt;=$U13))</formula>
    </cfRule>
  </conditionalFormatting>
  <conditionalFormatting sqref="T13:U34">
    <cfRule type="expression" dxfId="152" priority="197">
      <formula>#REF!="X"</formula>
    </cfRule>
  </conditionalFormatting>
  <conditionalFormatting sqref="BH13:BN35">
    <cfRule type="expression" dxfId="151" priority="367">
      <formula>AND($I13="Ktrl",$V13&gt;0,AND(BH$11&gt;=$T13,BH$11&lt;=$T13+($U13-$T13)*$V13))</formula>
    </cfRule>
    <cfRule type="expression" dxfId="150" priority="368">
      <formula>AND($I13="Ktrl",$U13&lt;&gt;"",AND(BH$11&gt;=$T13,BH$11&lt;=$U13))</formula>
    </cfRule>
  </conditionalFormatting>
  <conditionalFormatting sqref="BO13:BU35">
    <cfRule type="expression" dxfId="149" priority="193">
      <formula>AND($I13="Ktrl",$V13&gt;0,AND(BO$11&gt;=$T13,BO$11&lt;=$T13+($U13-$T13)*$V13))</formula>
    </cfRule>
    <cfRule type="expression" dxfId="148" priority="194">
      <formula>AND($I13="Ktrl",$U13&lt;&gt;"",AND(BO$11&gt;=$T13,BO$11&lt;=$U13))</formula>
    </cfRule>
  </conditionalFormatting>
  <conditionalFormatting sqref="BO13:BU35">
    <cfRule type="expression" dxfId="147" priority="156">
      <formula>AND($I13="Ktrl",$V13&gt;0,AND(BO$11&gt;=$T13,BO$11&lt;=$T13+($U13-$T13)*$V13))</formula>
    </cfRule>
    <cfRule type="expression" dxfId="146" priority="157">
      <formula>AND($I13="Ktrl",$U13&lt;&gt;"",AND(BO$11&gt;=$T13,BO$11&lt;=$U13))</formula>
    </cfRule>
  </conditionalFormatting>
  <conditionalFormatting sqref="BO13:BU13">
    <cfRule type="expression" dxfId="145" priority="149">
      <formula>AND($I13="Ktrl",$V13&gt;0,AND(BO$11&gt;=$T13,BO$11&lt;=$T13+($U13-$T13)*$V13))</formula>
    </cfRule>
    <cfRule type="expression" dxfId="144" priority="150">
      <formula>AND($I13="Ktrl",$U13&lt;&gt;"",AND(BO$11&gt;=$T13,BO$11&lt;=$U13))</formula>
    </cfRule>
  </conditionalFormatting>
  <conditionalFormatting sqref="J13 J35">
    <cfRule type="expression" dxfId="143" priority="148">
      <formula>#REF!="X"</formula>
    </cfRule>
  </conditionalFormatting>
  <conditionalFormatting sqref="J33:J34">
    <cfRule type="expression" dxfId="142" priority="147">
      <formula>#REF!="X"</formula>
    </cfRule>
  </conditionalFormatting>
  <conditionalFormatting sqref="J29:J32">
    <cfRule type="expression" dxfId="141" priority="146">
      <formula>#REF!="X"</formula>
    </cfRule>
  </conditionalFormatting>
  <conditionalFormatting sqref="J14:J21">
    <cfRule type="expression" dxfId="140" priority="145">
      <formula>#REF!="X"</formula>
    </cfRule>
  </conditionalFormatting>
  <conditionalFormatting sqref="J22">
    <cfRule type="expression" dxfId="139" priority="144">
      <formula>#REF!="X"</formula>
    </cfRule>
  </conditionalFormatting>
  <conditionalFormatting sqref="J28">
    <cfRule type="expression" dxfId="138" priority="143">
      <formula>#REF!="X"</formula>
    </cfRule>
  </conditionalFormatting>
  <conditionalFormatting sqref="J26">
    <cfRule type="expression" dxfId="137" priority="142">
      <formula>#REF!="X"</formula>
    </cfRule>
  </conditionalFormatting>
  <conditionalFormatting sqref="J25">
    <cfRule type="expression" dxfId="136" priority="141">
      <formula>#REF!="X"</formula>
    </cfRule>
  </conditionalFormatting>
  <conditionalFormatting sqref="J24">
    <cfRule type="expression" dxfId="135" priority="140">
      <formula>#REF!="X"</formula>
    </cfRule>
  </conditionalFormatting>
  <conditionalFormatting sqref="J23">
    <cfRule type="expression" dxfId="134" priority="139">
      <formula>#REF!="X"</formula>
    </cfRule>
  </conditionalFormatting>
  <conditionalFormatting sqref="J27">
    <cfRule type="expression" dxfId="133" priority="138">
      <formula>#REF!="X"</formula>
    </cfRule>
  </conditionalFormatting>
  <conditionalFormatting sqref="BW13:CC35">
    <cfRule type="expression" dxfId="132" priority="127">
      <formula>$L13="X"</formula>
    </cfRule>
  </conditionalFormatting>
  <conditionalFormatting sqref="BW13:CC35">
    <cfRule type="expression" dxfId="131" priority="111">
      <formula>AND($T13=BW$11,$I13="Meilenstein")</formula>
    </cfRule>
    <cfRule type="expression" dxfId="130" priority="126">
      <formula>AND($I13="Planung",$U13&lt;&gt;"",AND(BW$11&gt;=$T13,BW$11&lt;=$U13))</formula>
    </cfRule>
  </conditionalFormatting>
  <conditionalFormatting sqref="BW13:CC35">
    <cfRule type="expression" dxfId="129" priority="124">
      <formula>AND($I13="FDT",$U13&lt;&gt;"",AND(BW$11&gt;=$T13,BW$11&lt;=$U13))</formula>
    </cfRule>
  </conditionalFormatting>
  <conditionalFormatting sqref="BW13:CC35">
    <cfRule type="expression" dxfId="128" priority="119">
      <formula>AND($I13="WEMA",$U13&lt;&gt;"",AND(BW$11&gt;=$T13,BW$11&lt;=$U13))</formula>
    </cfRule>
  </conditionalFormatting>
  <conditionalFormatting sqref="BW13:CC35">
    <cfRule type="expression" dxfId="127" priority="118">
      <formula>AND($I13="Übernahme",$U13&lt;&gt;"",AND(BW$11&gt;=$T13,BW$11&lt;=$U13))</formula>
    </cfRule>
  </conditionalFormatting>
  <conditionalFormatting sqref="BX13:BX35">
    <cfRule type="expression" dxfId="126" priority="120">
      <formula>AND($I13="Mob Ü Typ B",$U13&lt;&gt;"",AND(BW$11&gt;=$T13,BW$11&lt;=$U13))</formula>
    </cfRule>
  </conditionalFormatting>
  <conditionalFormatting sqref="BW13:CC35">
    <cfRule type="expression" dxfId="125" priority="117">
      <formula>AND($I13="Mob Ü Typ B",$U13&lt;&gt;"",AND(BW$11&gt;=$T13,BW$11&lt;=$U13))</formula>
    </cfRule>
  </conditionalFormatting>
  <conditionalFormatting sqref="BW13:CC35">
    <cfRule type="expression" dxfId="124" priority="116">
      <formula>AND($I13="Mob Ü Typ A",$U13&lt;&gt;"",AND(BW$11&gt;=$T13,BW$11&lt;=$U13))</formula>
    </cfRule>
  </conditionalFormatting>
  <conditionalFormatting sqref="BW13:CC35">
    <cfRule type="expression" dxfId="123" priority="115">
      <formula>AND($I13="Mob Ü Typ C",$U13&lt;&gt;"",AND(BW$11&gt;=$T13,BW$11&lt;=$U13))</formula>
    </cfRule>
  </conditionalFormatting>
  <conditionalFormatting sqref="BW13:CC35">
    <cfRule type="expression" dxfId="122" priority="114">
      <formula>AND($I13="Übung",$U13&lt;&gt;"",AND(BW$11&gt;=$T13,BW$11&lt;=$U13))</formula>
    </cfRule>
  </conditionalFormatting>
  <conditionalFormatting sqref="BW13:CC35">
    <cfRule type="expression" dxfId="121" priority="112">
      <formula>AND($I13="Militär",$U13&lt;&gt;"",AND(BW$11&gt;=$T13,BW$11&lt;=$U13))</formula>
    </cfRule>
    <cfRule type="expression" dxfId="120" priority="113">
      <formula>AND($I13="Ferien",$U13&lt;&gt;"",AND(BW$11&gt;=$T13,BW$11&lt;=$U13))</formula>
    </cfRule>
  </conditionalFormatting>
  <conditionalFormatting sqref="BW13:CC35">
    <cfRule type="expression" dxfId="119" priority="125">
      <formula>AND($I13="Planung",$V13&gt;0,AND(BW$11&gt;=$T13,BW$11&lt;=$T13+($U13-$T13)*$V13))</formula>
    </cfRule>
  </conditionalFormatting>
  <conditionalFormatting sqref="BW13:CC35">
    <cfRule type="expression" dxfId="118" priority="128">
      <formula>AND($T13=BW$11,$I13="Meilenstein",$V13=100%)</formula>
    </cfRule>
  </conditionalFormatting>
  <conditionalFormatting sqref="BW13:CC35">
    <cfRule type="expression" dxfId="117" priority="123">
      <formula>AND($I13="FDT",$V13&gt;0,AND(BW$11&gt;=$T13,BW$11&lt;=$T13+($U13-$T13)*$V13))</formula>
    </cfRule>
  </conditionalFormatting>
  <conditionalFormatting sqref="BW13:CC35">
    <cfRule type="expression" dxfId="116" priority="129">
      <formula>AND($I13="GAD",$V13&gt;0,AND(BW$11&gt;=$T13,BW$11&lt;=$T13+($U13-$T13)*$V13))</formula>
    </cfRule>
    <cfRule type="expression" dxfId="115" priority="130">
      <formula>AND($I13="GAD",$U13&lt;&gt;"",AND(BW$11&gt;=$T13,BW$11&lt;=$U13))</formula>
    </cfRule>
  </conditionalFormatting>
  <conditionalFormatting sqref="BW13:CC35">
    <cfRule type="expression" dxfId="114" priority="131">
      <formula>AND($I13="Projekt",$V13&gt;0,AND(BW$11&gt;=$T13,BW$11&lt;=$T13+($U13-$T13)*$V13))</formula>
    </cfRule>
    <cfRule type="expression" dxfId="113" priority="132">
      <formula>AND($I13="Projekt",$U13&lt;&gt;"",AND(BW$11&gt;=$T13,BW$11&lt;=$U13))</formula>
    </cfRule>
  </conditionalFormatting>
  <conditionalFormatting sqref="BW13:CC35">
    <cfRule type="expression" dxfId="112" priority="121">
      <formula>AND($I13="Ktrl",$V13&gt;0,AND(BW$11&gt;=$T13,BW$11&lt;=$T13+($U13-$T13)*$V13))</formula>
    </cfRule>
    <cfRule type="expression" dxfId="111" priority="122">
      <formula>AND($I13="Ktrl",$U13&lt;&gt;"",AND(BW$11&gt;=$T13,BW$11&lt;=$U13))</formula>
    </cfRule>
  </conditionalFormatting>
  <conditionalFormatting sqref="CD13:CJ35">
    <cfRule type="expression" dxfId="110" priority="105">
      <formula>$L13="X"</formula>
    </cfRule>
  </conditionalFormatting>
  <conditionalFormatting sqref="CD13:CJ35">
    <cfRule type="expression" dxfId="109" priority="89">
      <formula>AND($T13=CD$11,$I13="Meilenstein")</formula>
    </cfRule>
    <cfRule type="expression" dxfId="108" priority="104">
      <formula>AND($I13="Planung",$U13&lt;&gt;"",AND(CD$11&gt;=$T13,CD$11&lt;=$U13))</formula>
    </cfRule>
  </conditionalFormatting>
  <conditionalFormatting sqref="CD13:CJ35">
    <cfRule type="expression" dxfId="107" priority="102">
      <formula>AND($I13="FDT",$U13&lt;&gt;"",AND(CD$11&gt;=$T13,CD$11&lt;=$U13))</formula>
    </cfRule>
  </conditionalFormatting>
  <conditionalFormatting sqref="CD13:CJ35">
    <cfRule type="expression" dxfId="106" priority="97">
      <formula>AND($I13="WEMA",$U13&lt;&gt;"",AND(CD$11&gt;=$T13,CD$11&lt;=$U13))</formula>
    </cfRule>
  </conditionalFormatting>
  <conditionalFormatting sqref="CD13:CJ35">
    <cfRule type="expression" dxfId="105" priority="96">
      <formula>AND($I13="Übernahme",$U13&lt;&gt;"",AND(CD$11&gt;=$T13,CD$11&lt;=$U13))</formula>
    </cfRule>
  </conditionalFormatting>
  <conditionalFormatting sqref="CE13:CE35">
    <cfRule type="expression" dxfId="104" priority="98">
      <formula>AND($I13="Mob Ü Typ B",$U13&lt;&gt;"",AND(CD$11&gt;=$T13,CD$11&lt;=$U13))</formula>
    </cfRule>
  </conditionalFormatting>
  <conditionalFormatting sqref="CD13:CJ35">
    <cfRule type="expression" dxfId="103" priority="95">
      <formula>AND($I13="Mob Ü Typ B",$U13&lt;&gt;"",AND(CD$11&gt;=$T13,CD$11&lt;=$U13))</formula>
    </cfRule>
  </conditionalFormatting>
  <conditionalFormatting sqref="CD13:CJ35">
    <cfRule type="expression" dxfId="102" priority="94">
      <formula>AND($I13="Mob Ü Typ A",$U13&lt;&gt;"",AND(CD$11&gt;=$T13,CD$11&lt;=$U13))</formula>
    </cfRule>
  </conditionalFormatting>
  <conditionalFormatting sqref="CD13:CJ35">
    <cfRule type="expression" dxfId="101" priority="93">
      <formula>AND($I13="Mob Ü Typ C",$U13&lt;&gt;"",AND(CD$11&gt;=$T13,CD$11&lt;=$U13))</formula>
    </cfRule>
  </conditionalFormatting>
  <conditionalFormatting sqref="CD13:CJ35">
    <cfRule type="expression" dxfId="100" priority="92">
      <formula>AND($I13="Übung",$U13&lt;&gt;"",AND(CD$11&gt;=$T13,CD$11&lt;=$U13))</formula>
    </cfRule>
  </conditionalFormatting>
  <conditionalFormatting sqref="CD13:CJ35">
    <cfRule type="expression" dxfId="99" priority="90">
      <formula>AND($I13="Militär",$U13&lt;&gt;"",AND(CD$11&gt;=$T13,CD$11&lt;=$U13))</formula>
    </cfRule>
    <cfRule type="expression" dxfId="98" priority="91">
      <formula>AND($I13="Ferien",$U13&lt;&gt;"",AND(CD$11&gt;=$T13,CD$11&lt;=$U13))</formula>
    </cfRule>
  </conditionalFormatting>
  <conditionalFormatting sqref="CD13:CJ35">
    <cfRule type="expression" dxfId="97" priority="103">
      <formula>AND($I13="Planung",$V13&gt;0,AND(CD$11&gt;=$T13,CD$11&lt;=$T13+($U13-$T13)*$V13))</formula>
    </cfRule>
  </conditionalFormatting>
  <conditionalFormatting sqref="CD13:CJ35">
    <cfRule type="expression" dxfId="96" priority="106">
      <formula>AND($T13=CD$11,$I13="Meilenstein",$V13=100%)</formula>
    </cfRule>
  </conditionalFormatting>
  <conditionalFormatting sqref="CD13:CJ35">
    <cfRule type="expression" dxfId="95" priority="101">
      <formula>AND($I13="FDT",$V13&gt;0,AND(CD$11&gt;=$T13,CD$11&lt;=$T13+($U13-$T13)*$V13))</formula>
    </cfRule>
  </conditionalFormatting>
  <conditionalFormatting sqref="CD13:CJ35">
    <cfRule type="expression" dxfId="94" priority="107">
      <formula>AND($I13="GAD",$V13&gt;0,AND(CD$11&gt;=$T13,CD$11&lt;=$T13+($U13-$T13)*$V13))</formula>
    </cfRule>
    <cfRule type="expression" dxfId="93" priority="108">
      <formula>AND($I13="GAD",$U13&lt;&gt;"",AND(CD$11&gt;=$T13,CD$11&lt;=$U13))</formula>
    </cfRule>
  </conditionalFormatting>
  <conditionalFormatting sqref="CD13:CJ35">
    <cfRule type="expression" dxfId="92" priority="109">
      <formula>AND($I13="Projekt",$V13&gt;0,AND(CD$11&gt;=$T13,CD$11&lt;=$T13+($U13-$T13)*$V13))</formula>
    </cfRule>
    <cfRule type="expression" dxfId="91" priority="110">
      <formula>AND($I13="Projekt",$U13&lt;&gt;"",AND(CD$11&gt;=$T13,CD$11&lt;=$U13))</formula>
    </cfRule>
  </conditionalFormatting>
  <conditionalFormatting sqref="CD13:CJ35">
    <cfRule type="expression" dxfId="90" priority="99">
      <formula>AND($I13="Ktrl",$V13&gt;0,AND(CD$11&gt;=$T13,CD$11&lt;=$T13+($U13-$T13)*$V13))</formula>
    </cfRule>
    <cfRule type="expression" dxfId="89" priority="100">
      <formula>AND($I13="Ktrl",$U13&lt;&gt;"",AND(CD$11&gt;=$T13,CD$11&lt;=$U13))</formula>
    </cfRule>
  </conditionalFormatting>
  <conditionalFormatting sqref="CK13:CQ35">
    <cfRule type="expression" dxfId="88" priority="83">
      <formula>$L13="X"</formula>
    </cfRule>
  </conditionalFormatting>
  <conditionalFormatting sqref="CK13:CQ35">
    <cfRule type="expression" dxfId="87" priority="67">
      <formula>AND($T13=CK$11,$I13="Meilenstein")</formula>
    </cfRule>
    <cfRule type="expression" dxfId="86" priority="82">
      <formula>AND($I13="Planung",$U13&lt;&gt;"",AND(CK$11&gt;=$T13,CK$11&lt;=$U13))</formula>
    </cfRule>
  </conditionalFormatting>
  <conditionalFormatting sqref="CK13:CQ35">
    <cfRule type="expression" dxfId="85" priority="80">
      <formula>AND($I13="FDT",$U13&lt;&gt;"",AND(CK$11&gt;=$T13,CK$11&lt;=$U13))</formula>
    </cfRule>
  </conditionalFormatting>
  <conditionalFormatting sqref="CK13:CQ35">
    <cfRule type="expression" dxfId="84" priority="75">
      <formula>AND($I13="WEMA",$U13&lt;&gt;"",AND(CK$11&gt;=$T13,CK$11&lt;=$U13))</formula>
    </cfRule>
  </conditionalFormatting>
  <conditionalFormatting sqref="CK13:CQ35">
    <cfRule type="expression" dxfId="83" priority="74">
      <formula>AND($I13="Übernahme",$U13&lt;&gt;"",AND(CK$11&gt;=$T13,CK$11&lt;=$U13))</formula>
    </cfRule>
  </conditionalFormatting>
  <conditionalFormatting sqref="CL13:CL35">
    <cfRule type="expression" dxfId="82" priority="76">
      <formula>AND($I13="Mob Ü Typ B",$U13&lt;&gt;"",AND(CK$11&gt;=$T13,CK$11&lt;=$U13))</formula>
    </cfRule>
  </conditionalFormatting>
  <conditionalFormatting sqref="CK13:CQ35">
    <cfRule type="expression" dxfId="81" priority="73">
      <formula>AND($I13="Mob Ü Typ B",$U13&lt;&gt;"",AND(CK$11&gt;=$T13,CK$11&lt;=$U13))</formula>
    </cfRule>
  </conditionalFormatting>
  <conditionalFormatting sqref="CK13:CQ35">
    <cfRule type="expression" dxfId="80" priority="72">
      <formula>AND($I13="Mob Ü Typ A",$U13&lt;&gt;"",AND(CK$11&gt;=$T13,CK$11&lt;=$U13))</formula>
    </cfRule>
  </conditionalFormatting>
  <conditionalFormatting sqref="CK13:CQ35">
    <cfRule type="expression" dxfId="79" priority="71">
      <formula>AND($I13="Mob Ü Typ C",$U13&lt;&gt;"",AND(CK$11&gt;=$T13,CK$11&lt;=$U13))</formula>
    </cfRule>
  </conditionalFormatting>
  <conditionalFormatting sqref="CK13:CQ35">
    <cfRule type="expression" dxfId="78" priority="70">
      <formula>AND($I13="Übung",$U13&lt;&gt;"",AND(CK$11&gt;=$T13,CK$11&lt;=$U13))</formula>
    </cfRule>
  </conditionalFormatting>
  <conditionalFormatting sqref="CK13:CQ35">
    <cfRule type="expression" dxfId="77" priority="68">
      <formula>AND($I13="Militär",$U13&lt;&gt;"",AND(CK$11&gt;=$T13,CK$11&lt;=$U13))</formula>
    </cfRule>
    <cfRule type="expression" dxfId="76" priority="69">
      <formula>AND($I13="Ferien",$U13&lt;&gt;"",AND(CK$11&gt;=$T13,CK$11&lt;=$U13))</formula>
    </cfRule>
  </conditionalFormatting>
  <conditionalFormatting sqref="CK13:CQ35">
    <cfRule type="expression" dxfId="75" priority="81">
      <formula>AND($I13="Planung",$V13&gt;0,AND(CK$11&gt;=$T13,CK$11&lt;=$T13+($U13-$T13)*$V13))</formula>
    </cfRule>
  </conditionalFormatting>
  <conditionalFormatting sqref="CK13:CQ35">
    <cfRule type="expression" dxfId="74" priority="84">
      <formula>AND($T13=CK$11,$I13="Meilenstein",$V13=100%)</formula>
    </cfRule>
  </conditionalFormatting>
  <conditionalFormatting sqref="CK13:CQ35">
    <cfRule type="expression" dxfId="73" priority="79">
      <formula>AND($I13="FDT",$V13&gt;0,AND(CK$11&gt;=$T13,CK$11&lt;=$T13+($U13-$T13)*$V13))</formula>
    </cfRule>
  </conditionalFormatting>
  <conditionalFormatting sqref="CK13:CQ35">
    <cfRule type="expression" dxfId="72" priority="85">
      <formula>AND($I13="GAD",$V13&gt;0,AND(CK$11&gt;=$T13,CK$11&lt;=$T13+($U13-$T13)*$V13))</formula>
    </cfRule>
    <cfRule type="expression" dxfId="71" priority="86">
      <formula>AND($I13="GAD",$U13&lt;&gt;"",AND(CK$11&gt;=$T13,CK$11&lt;=$U13))</formula>
    </cfRule>
  </conditionalFormatting>
  <conditionalFormatting sqref="CK13:CQ35">
    <cfRule type="expression" dxfId="70" priority="87">
      <formula>AND($I13="Projekt",$V13&gt;0,AND(CK$11&gt;=$T13,CK$11&lt;=$T13+($U13-$T13)*$V13))</formula>
    </cfRule>
    <cfRule type="expression" dxfId="69" priority="88">
      <formula>AND($I13="Projekt",$U13&lt;&gt;"",AND(CK$11&gt;=$T13,CK$11&lt;=$U13))</formula>
    </cfRule>
  </conditionalFormatting>
  <conditionalFormatting sqref="CK13:CQ35">
    <cfRule type="expression" dxfId="68" priority="77">
      <formula>AND($I13="Ktrl",$V13&gt;0,AND(CK$11&gt;=$T13,CK$11&lt;=$T13+($U13-$T13)*$V13))</formula>
    </cfRule>
    <cfRule type="expression" dxfId="67" priority="78">
      <formula>AND($I13="Ktrl",$U13&lt;&gt;"",AND(CK$11&gt;=$T13,CK$11&lt;=$U13))</formula>
    </cfRule>
  </conditionalFormatting>
  <conditionalFormatting sqref="CR13:CX35">
    <cfRule type="expression" dxfId="66" priority="61">
      <formula>$L13="X"</formula>
    </cfRule>
  </conditionalFormatting>
  <conditionalFormatting sqref="CR13:CX35">
    <cfRule type="expression" dxfId="65" priority="45">
      <formula>AND($T13=CR$11,$I13="Meilenstein")</formula>
    </cfRule>
    <cfRule type="expression" dxfId="64" priority="60">
      <formula>AND($I13="Planung",$U13&lt;&gt;"",AND(CR$11&gt;=$T13,CR$11&lt;=$U13))</formula>
    </cfRule>
  </conditionalFormatting>
  <conditionalFormatting sqref="CR13:CX35">
    <cfRule type="expression" dxfId="63" priority="58">
      <formula>AND($I13="FDT",$U13&lt;&gt;"",AND(CR$11&gt;=$T13,CR$11&lt;=$U13))</formula>
    </cfRule>
  </conditionalFormatting>
  <conditionalFormatting sqref="CR13:CX35">
    <cfRule type="expression" dxfId="62" priority="53">
      <formula>AND($I13="WEMA",$U13&lt;&gt;"",AND(CR$11&gt;=$T13,CR$11&lt;=$U13))</formula>
    </cfRule>
  </conditionalFormatting>
  <conditionalFormatting sqref="CR13:CX35">
    <cfRule type="expression" dxfId="61" priority="52">
      <formula>AND($I13="Übernahme",$U13&lt;&gt;"",AND(CR$11&gt;=$T13,CR$11&lt;=$U13))</formula>
    </cfRule>
  </conditionalFormatting>
  <conditionalFormatting sqref="CS13:CS35">
    <cfRule type="expression" dxfId="60" priority="54">
      <formula>AND($I13="Mob Ü Typ B",$U13&lt;&gt;"",AND(CR$11&gt;=$T13,CR$11&lt;=$U13))</formula>
    </cfRule>
  </conditionalFormatting>
  <conditionalFormatting sqref="CR13:CX35">
    <cfRule type="expression" dxfId="59" priority="51">
      <formula>AND($I13="Mob Ü Typ B",$U13&lt;&gt;"",AND(CR$11&gt;=$T13,CR$11&lt;=$U13))</formula>
    </cfRule>
  </conditionalFormatting>
  <conditionalFormatting sqref="CR13:CX35">
    <cfRule type="expression" dxfId="58" priority="50">
      <formula>AND($I13="Mob Ü Typ A",$U13&lt;&gt;"",AND(CR$11&gt;=$T13,CR$11&lt;=$U13))</formula>
    </cfRule>
  </conditionalFormatting>
  <conditionalFormatting sqref="CR13:CX35">
    <cfRule type="expression" dxfId="57" priority="49">
      <formula>AND($I13="Mob Ü Typ C",$U13&lt;&gt;"",AND(CR$11&gt;=$T13,CR$11&lt;=$U13))</formula>
    </cfRule>
  </conditionalFormatting>
  <conditionalFormatting sqref="CR13:CX35">
    <cfRule type="expression" dxfId="56" priority="48">
      <formula>AND($I13="Übung",$U13&lt;&gt;"",AND(CR$11&gt;=$T13,CR$11&lt;=$U13))</formula>
    </cfRule>
  </conditionalFormatting>
  <conditionalFormatting sqref="CR13:CX35">
    <cfRule type="expression" dxfId="55" priority="46">
      <formula>AND($I13="Militär",$U13&lt;&gt;"",AND(CR$11&gt;=$T13,CR$11&lt;=$U13))</formula>
    </cfRule>
    <cfRule type="expression" dxfId="54" priority="47">
      <formula>AND($I13="Ferien",$U13&lt;&gt;"",AND(CR$11&gt;=$T13,CR$11&lt;=$U13))</formula>
    </cfRule>
  </conditionalFormatting>
  <conditionalFormatting sqref="CR13:CX35">
    <cfRule type="expression" dxfId="53" priority="59">
      <formula>AND($I13="Planung",$V13&gt;0,AND(CR$11&gt;=$T13,CR$11&lt;=$T13+($U13-$T13)*$V13))</formula>
    </cfRule>
  </conditionalFormatting>
  <conditionalFormatting sqref="CR13:CX35">
    <cfRule type="expression" dxfId="52" priority="62">
      <formula>AND($T13=CR$11,$I13="Meilenstein",$V13=100%)</formula>
    </cfRule>
  </conditionalFormatting>
  <conditionalFormatting sqref="CR13:CX35">
    <cfRule type="expression" dxfId="51" priority="57">
      <formula>AND($I13="FDT",$V13&gt;0,AND(CR$11&gt;=$T13,CR$11&lt;=$T13+($U13-$T13)*$V13))</formula>
    </cfRule>
  </conditionalFormatting>
  <conditionalFormatting sqref="CR13:CX35">
    <cfRule type="expression" dxfId="50" priority="63">
      <formula>AND($I13="GAD",$V13&gt;0,AND(CR$11&gt;=$T13,CR$11&lt;=$T13+($U13-$T13)*$V13))</formula>
    </cfRule>
    <cfRule type="expression" dxfId="49" priority="64">
      <formula>AND($I13="GAD",$U13&lt;&gt;"",AND(CR$11&gt;=$T13,CR$11&lt;=$U13))</formula>
    </cfRule>
  </conditionalFormatting>
  <conditionalFormatting sqref="CR13:CX35">
    <cfRule type="expression" dxfId="48" priority="65">
      <formula>AND($I13="Projekt",$V13&gt;0,AND(CR$11&gt;=$T13,CR$11&lt;=$T13+($U13-$T13)*$V13))</formula>
    </cfRule>
    <cfRule type="expression" dxfId="47" priority="66">
      <formula>AND($I13="Projekt",$U13&lt;&gt;"",AND(CR$11&gt;=$T13,CR$11&lt;=$U13))</formula>
    </cfRule>
  </conditionalFormatting>
  <conditionalFormatting sqref="CR13:CX35">
    <cfRule type="expression" dxfId="46" priority="55">
      <formula>AND($I13="Ktrl",$V13&gt;0,AND(CR$11&gt;=$T13,CR$11&lt;=$T13+($U13-$T13)*$V13))</formula>
    </cfRule>
    <cfRule type="expression" dxfId="45" priority="56">
      <formula>AND($I13="Ktrl",$U13&lt;&gt;"",AND(CR$11&gt;=$T13,CR$11&lt;=$U13))</formula>
    </cfRule>
  </conditionalFormatting>
  <conditionalFormatting sqref="CY13:DE35">
    <cfRule type="expression" dxfId="44" priority="39">
      <formula>$L13="X"</formula>
    </cfRule>
  </conditionalFormatting>
  <conditionalFormatting sqref="CY13:DE35">
    <cfRule type="expression" dxfId="43" priority="23">
      <formula>AND($T13=CY$11,$I13="Meilenstein")</formula>
    </cfRule>
    <cfRule type="expression" dxfId="42" priority="38">
      <formula>AND($I13="Planung",$U13&lt;&gt;"",AND(CY$11&gt;=$T13,CY$11&lt;=$U13))</formula>
    </cfRule>
  </conditionalFormatting>
  <conditionalFormatting sqref="CY13:DE35">
    <cfRule type="expression" dxfId="41" priority="36">
      <formula>AND($I13="FDT",$U13&lt;&gt;"",AND(CY$11&gt;=$T13,CY$11&lt;=$U13))</formula>
    </cfRule>
  </conditionalFormatting>
  <conditionalFormatting sqref="CY13:DE35">
    <cfRule type="expression" dxfId="40" priority="31">
      <formula>AND($I13="WEMA",$U13&lt;&gt;"",AND(CY$11&gt;=$T13,CY$11&lt;=$U13))</formula>
    </cfRule>
  </conditionalFormatting>
  <conditionalFormatting sqref="CY13:DE35">
    <cfRule type="expression" dxfId="39" priority="30">
      <formula>AND($I13="Übernahme",$U13&lt;&gt;"",AND(CY$11&gt;=$T13,CY$11&lt;=$U13))</formula>
    </cfRule>
  </conditionalFormatting>
  <conditionalFormatting sqref="CZ13:CZ35">
    <cfRule type="expression" dxfId="38" priority="32">
      <formula>AND($I13="Mob Ü Typ B",$U13&lt;&gt;"",AND(CY$11&gt;=$T13,CY$11&lt;=$U13))</formula>
    </cfRule>
  </conditionalFormatting>
  <conditionalFormatting sqref="CY13:DE35">
    <cfRule type="expression" dxfId="37" priority="29">
      <formula>AND($I13="Mob Ü Typ B",$U13&lt;&gt;"",AND(CY$11&gt;=$T13,CY$11&lt;=$U13))</formula>
    </cfRule>
  </conditionalFormatting>
  <conditionalFormatting sqref="CY13:DE35">
    <cfRule type="expression" dxfId="36" priority="28">
      <formula>AND($I13="Mob Ü Typ A",$U13&lt;&gt;"",AND(CY$11&gt;=$T13,CY$11&lt;=$U13))</formula>
    </cfRule>
  </conditionalFormatting>
  <conditionalFormatting sqref="CY13:DE35">
    <cfRule type="expression" dxfId="35" priority="27">
      <formula>AND($I13="Mob Ü Typ C",$U13&lt;&gt;"",AND(CY$11&gt;=$T13,CY$11&lt;=$U13))</formula>
    </cfRule>
  </conditionalFormatting>
  <conditionalFormatting sqref="CY13:DE35">
    <cfRule type="expression" dxfId="34" priority="26">
      <formula>AND($I13="Übung",$U13&lt;&gt;"",AND(CY$11&gt;=$T13,CY$11&lt;=$U13))</formula>
    </cfRule>
  </conditionalFormatting>
  <conditionalFormatting sqref="CY13:DE35">
    <cfRule type="expression" dxfId="33" priority="24">
      <formula>AND($I13="Militär",$U13&lt;&gt;"",AND(CY$11&gt;=$T13,CY$11&lt;=$U13))</formula>
    </cfRule>
    <cfRule type="expression" dxfId="32" priority="25">
      <formula>AND($I13="Ferien",$U13&lt;&gt;"",AND(CY$11&gt;=$T13,CY$11&lt;=$U13))</formula>
    </cfRule>
  </conditionalFormatting>
  <conditionalFormatting sqref="CY13:DE35">
    <cfRule type="expression" dxfId="31" priority="37">
      <formula>AND($I13="Planung",$V13&gt;0,AND(CY$11&gt;=$T13,CY$11&lt;=$T13+($U13-$T13)*$V13))</formula>
    </cfRule>
  </conditionalFormatting>
  <conditionalFormatting sqref="CY13:DE35">
    <cfRule type="expression" dxfId="30" priority="40">
      <formula>AND($T13=CY$11,$I13="Meilenstein",$V13=100%)</formula>
    </cfRule>
  </conditionalFormatting>
  <conditionalFormatting sqref="CY13:DE35">
    <cfRule type="expression" dxfId="29" priority="35">
      <formula>AND($I13="FDT",$V13&gt;0,AND(CY$11&gt;=$T13,CY$11&lt;=$T13+($U13-$T13)*$V13))</formula>
    </cfRule>
  </conditionalFormatting>
  <conditionalFormatting sqref="CY13:DE35">
    <cfRule type="expression" dxfId="28" priority="41">
      <formula>AND($I13="GAD",$V13&gt;0,AND(CY$11&gt;=$T13,CY$11&lt;=$T13+($U13-$T13)*$V13))</formula>
    </cfRule>
    <cfRule type="expression" dxfId="27" priority="42">
      <formula>AND($I13="GAD",$U13&lt;&gt;"",AND(CY$11&gt;=$T13,CY$11&lt;=$U13))</formula>
    </cfRule>
  </conditionalFormatting>
  <conditionalFormatting sqref="CY13:DE35">
    <cfRule type="expression" dxfId="26" priority="43">
      <formula>AND($I13="Projekt",$V13&gt;0,AND(CY$11&gt;=$T13,CY$11&lt;=$T13+($U13-$T13)*$V13))</formula>
    </cfRule>
    <cfRule type="expression" dxfId="25" priority="44">
      <formula>AND($I13="Projekt",$U13&lt;&gt;"",AND(CY$11&gt;=$T13,CY$11&lt;=$U13))</formula>
    </cfRule>
  </conditionalFormatting>
  <conditionalFormatting sqref="CY13:DE35">
    <cfRule type="expression" dxfId="24" priority="33">
      <formula>AND($I13="Ktrl",$V13&gt;0,AND(CY$11&gt;=$T13,CY$11&lt;=$T13+($U13-$T13)*$V13))</formula>
    </cfRule>
    <cfRule type="expression" dxfId="23" priority="34">
      <formula>AND($I13="Ktrl",$U13&lt;&gt;"",AND(CY$11&gt;=$T13,CY$11&lt;=$U13))</formula>
    </cfRule>
  </conditionalFormatting>
  <conditionalFormatting sqref="DF13:DL35">
    <cfRule type="expression" dxfId="22" priority="17">
      <formula>$L13="X"</formula>
    </cfRule>
  </conditionalFormatting>
  <conditionalFormatting sqref="DF13:DL35">
    <cfRule type="expression" dxfId="21" priority="1">
      <formula>AND($T13=DF$11,$I13="Meilenstein")</formula>
    </cfRule>
    <cfRule type="expression" dxfId="20" priority="16">
      <formula>AND($I13="Planung",$U13&lt;&gt;"",AND(DF$11&gt;=$T13,DF$11&lt;=$U13))</formula>
    </cfRule>
  </conditionalFormatting>
  <conditionalFormatting sqref="DF13:DL35">
    <cfRule type="expression" dxfId="19" priority="14">
      <formula>AND($I13="FDT",$U13&lt;&gt;"",AND(DF$11&gt;=$T13,DF$11&lt;=$U13))</formula>
    </cfRule>
  </conditionalFormatting>
  <conditionalFormatting sqref="DF13:DL35">
    <cfRule type="expression" dxfId="18" priority="9">
      <formula>AND($I13="WEMA",$U13&lt;&gt;"",AND(DF$11&gt;=$T13,DF$11&lt;=$U13))</formula>
    </cfRule>
  </conditionalFormatting>
  <conditionalFormatting sqref="DF13:DL35">
    <cfRule type="expression" dxfId="17" priority="8">
      <formula>AND($I13="Übernahme",$U13&lt;&gt;"",AND(DF$11&gt;=$T13,DF$11&lt;=$U13))</formula>
    </cfRule>
  </conditionalFormatting>
  <conditionalFormatting sqref="DG13:DG35">
    <cfRule type="expression" dxfId="16" priority="10">
      <formula>AND($I13="Mob Ü Typ B",$U13&lt;&gt;"",AND(DF$11&gt;=$T13,DF$11&lt;=$U13))</formula>
    </cfRule>
  </conditionalFormatting>
  <conditionalFormatting sqref="DF13:DL35">
    <cfRule type="expression" dxfId="15" priority="7">
      <formula>AND($I13="Mob Ü Typ B",$U13&lt;&gt;"",AND(DF$11&gt;=$T13,DF$11&lt;=$U13))</formula>
    </cfRule>
  </conditionalFormatting>
  <conditionalFormatting sqref="DF13:DL35">
    <cfRule type="expression" dxfId="14" priority="6">
      <formula>AND($I13="Mob Ü Typ A",$U13&lt;&gt;"",AND(DF$11&gt;=$T13,DF$11&lt;=$U13))</formula>
    </cfRule>
  </conditionalFormatting>
  <conditionalFormatting sqref="DF13:DL35">
    <cfRule type="expression" dxfId="13" priority="5">
      <formula>AND($I13="Mob Ü Typ C",$U13&lt;&gt;"",AND(DF$11&gt;=$T13,DF$11&lt;=$U13))</formula>
    </cfRule>
  </conditionalFormatting>
  <conditionalFormatting sqref="DF13:DL35">
    <cfRule type="expression" dxfId="12" priority="4">
      <formula>AND($I13="Übung",$U13&lt;&gt;"",AND(DF$11&gt;=$T13,DF$11&lt;=$U13))</formula>
    </cfRule>
  </conditionalFormatting>
  <conditionalFormatting sqref="DF13:DL35">
    <cfRule type="expression" dxfId="11" priority="2">
      <formula>AND($I13="Militär",$U13&lt;&gt;"",AND(DF$11&gt;=$T13,DF$11&lt;=$U13))</formula>
    </cfRule>
    <cfRule type="expression" dxfId="10" priority="3">
      <formula>AND($I13="Ferien",$U13&lt;&gt;"",AND(DF$11&gt;=$T13,DF$11&lt;=$U13))</formula>
    </cfRule>
  </conditionalFormatting>
  <conditionalFormatting sqref="DF13:DL35">
    <cfRule type="expression" dxfId="9" priority="15">
      <formula>AND($I13="Planung",$V13&gt;0,AND(DF$11&gt;=$T13,DF$11&lt;=$T13+($U13-$T13)*$V13))</formula>
    </cfRule>
  </conditionalFormatting>
  <conditionalFormatting sqref="DF13:DL35">
    <cfRule type="expression" dxfId="8" priority="18">
      <formula>AND($T13=DF$11,$I13="Meilenstein",$V13=100%)</formula>
    </cfRule>
  </conditionalFormatting>
  <conditionalFormatting sqref="DF13:DL35">
    <cfRule type="expression" dxfId="7" priority="13">
      <formula>AND($I13="FDT",$V13&gt;0,AND(DF$11&gt;=$T13,DF$11&lt;=$T13+($U13-$T13)*$V13))</formula>
    </cfRule>
  </conditionalFormatting>
  <conditionalFormatting sqref="DF13:DL35">
    <cfRule type="expression" dxfId="6" priority="19">
      <formula>AND($I13="GAD",$V13&gt;0,AND(DF$11&gt;=$T13,DF$11&lt;=$T13+($U13-$T13)*$V13))</formula>
    </cfRule>
    <cfRule type="expression" dxfId="5" priority="20">
      <formula>AND($I13="GAD",$U13&lt;&gt;"",AND(DF$11&gt;=$T13,DF$11&lt;=$U13))</formula>
    </cfRule>
  </conditionalFormatting>
  <conditionalFormatting sqref="DF13:DL35">
    <cfRule type="expression" dxfId="4" priority="21">
      <formula>AND($I13="Projekt",$V13&gt;0,AND(DF$11&gt;=$T13,DF$11&lt;=$T13+($U13-$T13)*$V13))</formula>
    </cfRule>
    <cfRule type="expression" dxfId="3" priority="22">
      <formula>AND($I13="Projekt",$U13&lt;&gt;"",AND(DF$11&gt;=$T13,DF$11&lt;=$U13))</formula>
    </cfRule>
  </conditionalFormatting>
  <conditionalFormatting sqref="DF13:DL35">
    <cfRule type="expression" dxfId="2" priority="11">
      <formula>AND($I13="Ktrl",$V13&gt;0,AND(DF$11&gt;=$T13,DF$11&lt;=$T13+($U13-$T13)*$V13))</formula>
    </cfRule>
    <cfRule type="expression" dxfId="1" priority="12">
      <formula>AND($I13="Ktrl",$U13&lt;&gt;"",AND(DF$11&gt;=$T13,DF$11&lt;=$U13))</formula>
    </cfRule>
  </conditionalFormatting>
  <dataValidations disablePrompts="1" count="1">
    <dataValidation type="list" allowBlank="1" showInputMessage="1" showErrorMessage="1" sqref="L13:L36 I36">
      <formula1>"X"</formula1>
    </dataValidation>
  </dataValidations>
  <pageMargins left="0.25" right="0.25" top="0.75" bottom="0.75" header="0.3" footer="0.3"/>
  <pageSetup paperSize="8" scale="15" fitToHeight="0" orientation="landscape" r:id="rId1"/>
  <drawing r:id="rId2"/>
  <legacyDrawing r:id="rId3"/>
  <extLst>
    <ext xmlns:x14="http://schemas.microsoft.com/office/spreadsheetml/2009/9/main" uri="{CCE6A557-97BC-4b89-ADB6-D9C93CAAB3DF}">
      <x14:dataValidations xmlns:xm="http://schemas.microsoft.com/office/excel/2006/main" disablePrompts="1" count="3">
        <x14:dataValidation type="list" allowBlank="1" showInputMessage="1" showErrorMessage="1">
          <x14:formula1>
            <xm:f>Angaben!$F$6:$F$24</xm:f>
          </x14:formula1>
          <xm:sqref>I13:I35</xm:sqref>
        </x14:dataValidation>
        <x14:dataValidation type="list" allowBlank="1" showInputMessage="1" showErrorMessage="1">
          <x14:formula1>
            <xm:f>Angaben!$B$6:$B$47</xm:f>
          </x14:formula1>
          <xm:sqref>F13:F35</xm:sqref>
        </x14:dataValidation>
        <x14:dataValidation type="list" allowBlank="1" showInputMessage="1" showErrorMessage="1">
          <x14:formula1>
            <xm:f>Angaben!$H$6:$H$24</xm:f>
          </x14:formula1>
          <xm:sqref>D13:D35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5:H54"/>
  <sheetViews>
    <sheetView workbookViewId="0">
      <selection activeCell="H6" sqref="H6:H19"/>
    </sheetView>
  </sheetViews>
  <sheetFormatPr baseColWidth="10" defaultColWidth="11.44140625" defaultRowHeight="14.4" x14ac:dyDescent="0.3"/>
  <cols>
    <col min="1" max="1" width="7.6640625" style="28" customWidth="1"/>
    <col min="2" max="2" width="31.88671875" style="28" customWidth="1"/>
    <col min="3" max="3" width="33.33203125" style="150" customWidth="1"/>
    <col min="4" max="4" width="7.5546875" style="28" customWidth="1"/>
    <col min="5" max="5" width="5.77734375" style="28" customWidth="1"/>
    <col min="6" max="6" width="24.33203125" style="28" customWidth="1"/>
    <col min="7" max="7" width="5.77734375" style="28" customWidth="1"/>
    <col min="8" max="8" width="23.5546875" style="28" customWidth="1"/>
    <col min="9" max="16384" width="11.44140625" style="28"/>
  </cols>
  <sheetData>
    <row r="5" spans="1:8" x14ac:dyDescent="0.3">
      <c r="A5" s="95" t="s">
        <v>43</v>
      </c>
      <c r="B5" s="95" t="s">
        <v>39</v>
      </c>
      <c r="C5" s="148" t="s">
        <v>42</v>
      </c>
      <c r="D5" s="95" t="s">
        <v>41</v>
      </c>
      <c r="F5" s="95" t="s">
        <v>49</v>
      </c>
      <c r="H5" s="95" t="s">
        <v>55</v>
      </c>
    </row>
    <row r="6" spans="1:8" x14ac:dyDescent="0.3">
      <c r="A6" s="151"/>
      <c r="B6" s="96"/>
      <c r="C6" s="149"/>
      <c r="D6" s="96"/>
      <c r="F6" s="96"/>
      <c r="H6" s="228"/>
    </row>
    <row r="7" spans="1:8" x14ac:dyDescent="0.3">
      <c r="A7" s="151"/>
      <c r="B7" s="96"/>
      <c r="C7" s="149"/>
      <c r="D7" s="96"/>
      <c r="F7" s="96"/>
      <c r="H7" s="96"/>
    </row>
    <row r="8" spans="1:8" x14ac:dyDescent="0.3">
      <c r="A8" s="151"/>
      <c r="B8" s="96"/>
      <c r="C8" s="149"/>
      <c r="D8" s="96"/>
      <c r="F8" s="96"/>
      <c r="H8" s="96"/>
    </row>
    <row r="9" spans="1:8" x14ac:dyDescent="0.3">
      <c r="A9" s="151"/>
      <c r="B9" s="96"/>
      <c r="C9" s="149"/>
      <c r="D9" s="96"/>
      <c r="F9" s="96"/>
      <c r="H9" s="96"/>
    </row>
    <row r="10" spans="1:8" x14ac:dyDescent="0.3">
      <c r="A10" s="151"/>
      <c r="B10" s="96"/>
      <c r="C10" s="149"/>
      <c r="D10" s="96"/>
      <c r="F10" s="96"/>
      <c r="H10" s="96"/>
    </row>
    <row r="11" spans="1:8" x14ac:dyDescent="0.3">
      <c r="A11" s="151"/>
      <c r="B11" s="96"/>
      <c r="C11" s="149"/>
      <c r="D11" s="96"/>
      <c r="F11" s="96"/>
      <c r="H11" s="96"/>
    </row>
    <row r="12" spans="1:8" x14ac:dyDescent="0.3">
      <c r="A12" s="151"/>
      <c r="B12" s="96"/>
      <c r="C12" s="149"/>
      <c r="D12" s="96"/>
      <c r="F12" s="96"/>
      <c r="H12" s="96"/>
    </row>
    <row r="13" spans="1:8" x14ac:dyDescent="0.3">
      <c r="A13" s="151"/>
      <c r="B13" s="96"/>
      <c r="C13" s="149"/>
      <c r="D13" s="96"/>
      <c r="F13" s="96"/>
      <c r="H13" s="96"/>
    </row>
    <row r="14" spans="1:8" x14ac:dyDescent="0.3">
      <c r="A14" s="151"/>
      <c r="B14" s="96"/>
      <c r="C14" s="149"/>
      <c r="D14" s="96"/>
      <c r="F14" s="96"/>
      <c r="H14" s="96"/>
    </row>
    <row r="15" spans="1:8" x14ac:dyDescent="0.3">
      <c r="A15" s="151"/>
      <c r="B15" s="96"/>
      <c r="C15" s="149"/>
      <c r="D15" s="96"/>
      <c r="F15" s="96"/>
      <c r="H15" s="96"/>
    </row>
    <row r="16" spans="1:8" x14ac:dyDescent="0.3">
      <c r="A16" s="151"/>
      <c r="B16" s="96"/>
      <c r="C16" s="149"/>
      <c r="D16" s="96"/>
      <c r="F16" s="96"/>
      <c r="H16" s="96"/>
    </row>
    <row r="17" spans="1:8" x14ac:dyDescent="0.3">
      <c r="A17" s="151"/>
      <c r="B17" s="96"/>
      <c r="C17" s="149"/>
      <c r="D17" s="96"/>
      <c r="F17" s="96"/>
      <c r="H17" s="96"/>
    </row>
    <row r="18" spans="1:8" x14ac:dyDescent="0.3">
      <c r="A18" s="151"/>
      <c r="B18" s="96"/>
      <c r="C18" s="149"/>
      <c r="D18" s="96"/>
      <c r="F18" s="96"/>
      <c r="H18" s="96"/>
    </row>
    <row r="19" spans="1:8" x14ac:dyDescent="0.3">
      <c r="A19" s="151"/>
      <c r="B19" s="96"/>
      <c r="C19" s="149"/>
      <c r="D19" s="96"/>
      <c r="F19" s="96"/>
      <c r="H19" s="96"/>
    </row>
    <row r="20" spans="1:8" x14ac:dyDescent="0.3">
      <c r="A20" s="151"/>
      <c r="B20" s="96"/>
      <c r="C20" s="149"/>
      <c r="D20" s="96"/>
      <c r="F20" s="96"/>
      <c r="H20" s="96"/>
    </row>
    <row r="21" spans="1:8" x14ac:dyDescent="0.3">
      <c r="A21" s="151"/>
      <c r="B21" s="96"/>
      <c r="C21" s="149"/>
      <c r="D21" s="96"/>
      <c r="F21" s="96"/>
      <c r="H21" s="96"/>
    </row>
    <row r="22" spans="1:8" x14ac:dyDescent="0.3">
      <c r="A22" s="151"/>
      <c r="B22" s="96"/>
      <c r="C22" s="149"/>
      <c r="D22" s="96"/>
      <c r="F22" s="96"/>
      <c r="H22" s="96"/>
    </row>
    <row r="23" spans="1:8" x14ac:dyDescent="0.3">
      <c r="A23" s="151"/>
      <c r="B23" s="96"/>
      <c r="C23" s="149"/>
      <c r="D23" s="96"/>
      <c r="F23" s="96"/>
      <c r="H23" s="96"/>
    </row>
    <row r="24" spans="1:8" x14ac:dyDescent="0.3">
      <c r="A24" s="151"/>
      <c r="B24" s="96"/>
      <c r="C24" s="149"/>
      <c r="D24" s="96"/>
      <c r="F24" s="96"/>
      <c r="H24" s="96"/>
    </row>
    <row r="25" spans="1:8" x14ac:dyDescent="0.3">
      <c r="A25" s="151"/>
      <c r="B25" s="96"/>
      <c r="C25" s="149"/>
      <c r="D25" s="96"/>
    </row>
    <row r="26" spans="1:8" x14ac:dyDescent="0.3">
      <c r="A26" s="151"/>
      <c r="B26" s="96"/>
      <c r="C26" s="149"/>
      <c r="D26" s="96"/>
    </row>
    <row r="27" spans="1:8" x14ac:dyDescent="0.3">
      <c r="A27" s="151"/>
      <c r="B27" s="96"/>
      <c r="C27" s="149"/>
      <c r="D27" s="96"/>
    </row>
    <row r="28" spans="1:8" x14ac:dyDescent="0.3">
      <c r="A28" s="151"/>
      <c r="B28" s="96"/>
      <c r="C28" s="149"/>
      <c r="D28" s="96"/>
    </row>
    <row r="29" spans="1:8" x14ac:dyDescent="0.3">
      <c r="A29" s="151"/>
      <c r="B29" s="96"/>
      <c r="C29" s="149"/>
      <c r="D29" s="96"/>
    </row>
    <row r="30" spans="1:8" x14ac:dyDescent="0.3">
      <c r="A30" s="151"/>
      <c r="B30" s="96"/>
      <c r="C30" s="149"/>
      <c r="D30" s="96"/>
    </row>
    <row r="31" spans="1:8" x14ac:dyDescent="0.3">
      <c r="A31" s="151"/>
      <c r="B31" s="96"/>
      <c r="C31" s="149"/>
      <c r="D31" s="96"/>
    </row>
    <row r="32" spans="1:8" x14ac:dyDescent="0.3">
      <c r="A32" s="151"/>
      <c r="B32" s="96"/>
      <c r="C32" s="149"/>
      <c r="D32" s="96"/>
    </row>
    <row r="33" spans="1:4" x14ac:dyDescent="0.3">
      <c r="A33" s="151"/>
      <c r="B33" s="96"/>
      <c r="C33" s="149"/>
      <c r="D33" s="96"/>
    </row>
    <row r="34" spans="1:4" x14ac:dyDescent="0.3">
      <c r="A34" s="151"/>
      <c r="B34" s="96"/>
      <c r="C34" s="149"/>
      <c r="D34" s="96"/>
    </row>
    <row r="35" spans="1:4" x14ac:dyDescent="0.3">
      <c r="A35" s="151"/>
      <c r="B35" s="96"/>
      <c r="C35" s="149"/>
      <c r="D35" s="96"/>
    </row>
    <row r="36" spans="1:4" x14ac:dyDescent="0.3">
      <c r="A36" s="151"/>
      <c r="B36" s="96"/>
      <c r="C36" s="149"/>
      <c r="D36" s="96"/>
    </row>
    <row r="37" spans="1:4" x14ac:dyDescent="0.3">
      <c r="A37" s="151"/>
      <c r="B37" s="96"/>
      <c r="C37" s="149"/>
      <c r="D37" s="96"/>
    </row>
    <row r="38" spans="1:4" x14ac:dyDescent="0.3">
      <c r="A38" s="151"/>
      <c r="B38" s="96"/>
      <c r="C38" s="149"/>
      <c r="D38" s="96"/>
    </row>
    <row r="39" spans="1:4" x14ac:dyDescent="0.3">
      <c r="A39" s="151"/>
      <c r="B39" s="96"/>
      <c r="C39" s="149"/>
      <c r="D39" s="96"/>
    </row>
    <row r="40" spans="1:4" x14ac:dyDescent="0.3">
      <c r="A40" s="151"/>
      <c r="B40" s="96"/>
      <c r="C40" s="149"/>
      <c r="D40" s="96"/>
    </row>
    <row r="41" spans="1:4" x14ac:dyDescent="0.3">
      <c r="A41" s="151"/>
      <c r="B41" s="96"/>
      <c r="C41" s="149"/>
      <c r="D41" s="96"/>
    </row>
    <row r="42" spans="1:4" x14ac:dyDescent="0.3">
      <c r="A42" s="151"/>
      <c r="B42" s="96"/>
      <c r="C42" s="149"/>
      <c r="D42" s="96"/>
    </row>
    <row r="43" spans="1:4" x14ac:dyDescent="0.3">
      <c r="A43" s="151"/>
      <c r="B43" s="96"/>
      <c r="C43" s="149"/>
      <c r="D43" s="96"/>
    </row>
    <row r="44" spans="1:4" x14ac:dyDescent="0.3">
      <c r="A44" s="151"/>
      <c r="B44" s="96"/>
      <c r="C44" s="149"/>
      <c r="D44" s="96"/>
    </row>
    <row r="45" spans="1:4" x14ac:dyDescent="0.3">
      <c r="A45" s="151"/>
      <c r="B45" s="96"/>
      <c r="C45" s="149"/>
      <c r="D45" s="96"/>
    </row>
    <row r="46" spans="1:4" x14ac:dyDescent="0.3">
      <c r="A46" s="151"/>
      <c r="B46" s="96"/>
      <c r="C46" s="149"/>
      <c r="D46" s="96"/>
    </row>
    <row r="47" spans="1:4" x14ac:dyDescent="0.3">
      <c r="A47" s="151"/>
      <c r="B47" s="96"/>
      <c r="C47" s="149"/>
      <c r="D47" s="96"/>
    </row>
    <row r="48" spans="1:4" x14ac:dyDescent="0.3">
      <c r="A48" s="151"/>
      <c r="B48" s="96"/>
      <c r="C48" s="149"/>
      <c r="D48" s="96"/>
    </row>
    <row r="49" spans="1:4" x14ac:dyDescent="0.3">
      <c r="A49" s="151"/>
      <c r="B49" s="96"/>
      <c r="C49" s="149" t="str">
        <f t="shared" ref="C7:C54" si="0">A49&amp;" "&amp;B49</f>
        <v xml:space="preserve"> </v>
      </c>
      <c r="D49" s="96"/>
    </row>
    <row r="50" spans="1:4" x14ac:dyDescent="0.3">
      <c r="A50" s="151"/>
      <c r="B50" s="96"/>
      <c r="C50" s="149" t="str">
        <f t="shared" si="0"/>
        <v xml:space="preserve"> </v>
      </c>
      <c r="D50" s="96"/>
    </row>
    <row r="51" spans="1:4" x14ac:dyDescent="0.3">
      <c r="A51" s="151"/>
      <c r="B51" s="96"/>
      <c r="C51" s="149" t="str">
        <f t="shared" si="0"/>
        <v xml:space="preserve"> </v>
      </c>
      <c r="D51" s="96"/>
    </row>
    <row r="52" spans="1:4" x14ac:dyDescent="0.3">
      <c r="A52" s="151"/>
      <c r="B52" s="96"/>
      <c r="C52" s="149" t="str">
        <f t="shared" si="0"/>
        <v xml:space="preserve"> </v>
      </c>
      <c r="D52" s="96"/>
    </row>
    <row r="53" spans="1:4" x14ac:dyDescent="0.3">
      <c r="A53" s="151"/>
      <c r="B53" s="96"/>
      <c r="C53" s="149" t="str">
        <f t="shared" si="0"/>
        <v xml:space="preserve"> </v>
      </c>
      <c r="D53" s="96"/>
    </row>
    <row r="54" spans="1:4" x14ac:dyDescent="0.3">
      <c r="A54" s="151"/>
      <c r="B54" s="96"/>
      <c r="C54" s="149" t="str">
        <f t="shared" si="0"/>
        <v xml:space="preserve"> </v>
      </c>
      <c r="D54" s="9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Terminplan</vt:lpstr>
      <vt:lpstr>Angaben</vt:lpstr>
      <vt:lpstr>Terminplan!Zone_d_impression</vt:lpstr>
    </vt:vector>
  </TitlesOfParts>
  <Company>alle-meine-vorlagen.de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Projektplan</dc:title>
  <dc:creator>www.alle-meine-vorlagen.de</dc:creator>
  <cp:keywords>Terminplan, Projektplanung</cp:keywords>
  <dc:description>Excel-Vorlage eines Projektplanes.</dc:description>
  <cp:lastModifiedBy>Verdon Laurent William LBA</cp:lastModifiedBy>
  <cp:lastPrinted>2018-09-06T08:12:37Z</cp:lastPrinted>
  <dcterms:created xsi:type="dcterms:W3CDTF">2016-06-30T18:29:31Z</dcterms:created>
  <dcterms:modified xsi:type="dcterms:W3CDTF">2018-09-12T06:05:01Z</dcterms:modified>
  <cp:category>Projektplanung</cp:category>
  <cp:contentStatus>Version 2.2</cp:contentStatus>
  <cp:version>2.0</cp:version>
</cp:coreProperties>
</file>