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efaultThemeVersion="164011"/>
  <mc:AlternateContent xmlns:mc="http://schemas.openxmlformats.org/markup-compatibility/2006">
    <mc:Choice Requires="x15">
      <x15ac:absPath xmlns:x15ac="http://schemas.microsoft.com/office/spreadsheetml/2010/11/ac" url="\\ifc1.ifr.intra2.admin.ch\Userhomes\U80735711\Desktop\DOCUMENTS PROVISOIRES\"/>
    </mc:Choice>
  </mc:AlternateContent>
  <bookViews>
    <workbookView xWindow="0" yWindow="0" windowWidth="28800" windowHeight="12300"/>
  </bookViews>
  <sheets>
    <sheet name="Terminplan" sheetId="2" r:id="rId1"/>
    <sheet name="Feuil1" sheetId="1" r:id="rId2"/>
  </sheets>
  <externalReferences>
    <externalReference r:id="rId3"/>
  </externalReferences>
  <definedNames>
    <definedName name="_xlnm._FilterDatabase" localSheetId="0" hidden="1">Terminplan!$C$35:$BD$35</definedName>
    <definedName name="Angaben_Typ">[1]Angaben_Typ!$A$3:$A$51</definedName>
    <definedName name="_xlnm.Criteria" localSheetId="0">Terminplan!$N$42</definedName>
    <definedName name="DUOAMPFIS">[1]DUOAMPFIS!$A$2:$A$22</definedName>
    <definedName name="Prozesse">[1]Prozesse!$A$2:$A$21</definedName>
    <definedName name="Segment_AufgabeNr.">#N/A</definedName>
    <definedName name="Segment_Jahr">#N/A</definedName>
    <definedName name="Segment_Kategorie">#N/A</definedName>
    <definedName name="Segment_KW">#N/A</definedName>
    <definedName name="Segment_Prozesse">#N/A</definedName>
    <definedName name="Segment_Sachbearbeiter">#N/A</definedName>
    <definedName name="Segment_Stand">#N/A</definedName>
    <definedName name="Segment_Status">#N/A</definedName>
    <definedName name="Segment_Typ">#N/A</definedName>
    <definedName name="Segment_Unterkategorie">#N/A</definedName>
    <definedName name="vev">Terminplan!#REF!</definedName>
    <definedName name="_xlnm.Print_Area" localSheetId="0">Terminplan!$B:$CV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57" i="2" l="1"/>
  <c r="AI57" i="2" s="1"/>
  <c r="AA57" i="2"/>
  <c r="AH57" i="2" s="1"/>
  <c r="E57" i="2"/>
  <c r="AH56" i="2"/>
  <c r="M56" i="2"/>
  <c r="Q56" i="2" s="1"/>
  <c r="L56" i="2"/>
  <c r="J56" i="2"/>
  <c r="I56" i="2"/>
  <c r="E56" i="2"/>
  <c r="AH55" i="2"/>
  <c r="M55" i="2"/>
  <c r="Q55" i="2" s="1"/>
  <c r="L55" i="2"/>
  <c r="J55" i="2"/>
  <c r="I55" i="2"/>
  <c r="E55" i="2"/>
  <c r="AH54" i="2"/>
  <c r="M54" i="2"/>
  <c r="Q54" i="2" s="1"/>
  <c r="L54" i="2"/>
  <c r="J54" i="2"/>
  <c r="I54" i="2"/>
  <c r="E54" i="2"/>
  <c r="AH53" i="2"/>
  <c r="M53" i="2"/>
  <c r="Q53" i="2" s="1"/>
  <c r="L53" i="2"/>
  <c r="J53" i="2"/>
  <c r="I53" i="2"/>
  <c r="E53" i="2"/>
  <c r="AH52" i="2"/>
  <c r="AF52" i="2"/>
  <c r="M52" i="2"/>
  <c r="Q52" i="2" s="1"/>
  <c r="L52" i="2"/>
  <c r="J52" i="2"/>
  <c r="I52" i="2"/>
  <c r="E52" i="2"/>
  <c r="AH51" i="2"/>
  <c r="AF51" i="2"/>
  <c r="M51" i="2"/>
  <c r="Q51" i="2" s="1"/>
  <c r="L51" i="2"/>
  <c r="J51" i="2"/>
  <c r="I51" i="2"/>
  <c r="E51" i="2"/>
  <c r="AH50" i="2"/>
  <c r="AF50" i="2"/>
  <c r="AD50" i="2"/>
  <c r="M50" i="2"/>
  <c r="Q50" i="2" s="1"/>
  <c r="L50" i="2"/>
  <c r="J50" i="2"/>
  <c r="I50" i="2"/>
  <c r="E50" i="2"/>
  <c r="AF46" i="2"/>
  <c r="AF56" i="2" s="1"/>
  <c r="A38" i="2"/>
  <c r="BE48" i="2" s="1"/>
  <c r="A37" i="2"/>
  <c r="A36" i="2"/>
  <c r="A35" i="2"/>
  <c r="AI21" i="2"/>
  <c r="AH21" i="2"/>
  <c r="AD21" i="2"/>
  <c r="M21" i="2"/>
  <c r="Q21" i="2" s="1"/>
  <c r="L21" i="2"/>
  <c r="J21" i="2"/>
  <c r="I21" i="2"/>
  <c r="E21" i="2"/>
  <c r="AI20" i="2"/>
  <c r="AH20" i="2"/>
  <c r="AD20" i="2"/>
  <c r="M20" i="2"/>
  <c r="Q20" i="2" s="1"/>
  <c r="L20" i="2"/>
  <c r="J20" i="2"/>
  <c r="I20" i="2"/>
  <c r="E20" i="2"/>
  <c r="AI19" i="2"/>
  <c r="AH19" i="2"/>
  <c r="AD19" i="2"/>
  <c r="M19" i="2"/>
  <c r="Q19" i="2" s="1"/>
  <c r="L19" i="2"/>
  <c r="J19" i="2"/>
  <c r="I19" i="2"/>
  <c r="E19" i="2"/>
  <c r="AI18" i="2"/>
  <c r="AH18" i="2"/>
  <c r="AD18" i="2"/>
  <c r="M18" i="2"/>
  <c r="Q18" i="2" s="1"/>
  <c r="L18" i="2"/>
  <c r="J18" i="2"/>
  <c r="I18" i="2"/>
  <c r="E18" i="2"/>
  <c r="AI17" i="2"/>
  <c r="AH17" i="2"/>
  <c r="AD17" i="2"/>
  <c r="M17" i="2"/>
  <c r="Q17" i="2" s="1"/>
  <c r="L17" i="2"/>
  <c r="J17" i="2"/>
  <c r="I17" i="2"/>
  <c r="E17" i="2"/>
  <c r="AI16" i="2"/>
  <c r="AH16" i="2"/>
  <c r="AD16" i="2"/>
  <c r="M16" i="2"/>
  <c r="Q16" i="2" s="1"/>
  <c r="L16" i="2"/>
  <c r="J16" i="2"/>
  <c r="I16" i="2"/>
  <c r="E16" i="2"/>
  <c r="AI15" i="2"/>
  <c r="AH15" i="2"/>
  <c r="AD15" i="2"/>
  <c r="M15" i="2"/>
  <c r="Q15" i="2" s="1"/>
  <c r="L15" i="2"/>
  <c r="J15" i="2"/>
  <c r="I15" i="2"/>
  <c r="E15" i="2"/>
  <c r="AI14" i="2"/>
  <c r="AH14" i="2"/>
  <c r="AD14" i="2"/>
  <c r="M14" i="2"/>
  <c r="Q14" i="2" s="1"/>
  <c r="L14" i="2"/>
  <c r="J14" i="2"/>
  <c r="I14" i="2"/>
  <c r="E14" i="2"/>
  <c r="AI13" i="2"/>
  <c r="AH13" i="2"/>
  <c r="AD13" i="2"/>
  <c r="M13" i="2"/>
  <c r="Q13" i="2" s="1"/>
  <c r="L13" i="2"/>
  <c r="J13" i="2"/>
  <c r="I13" i="2"/>
  <c r="E13" i="2"/>
  <c r="AI12" i="2"/>
  <c r="AH12" i="2"/>
  <c r="AD12" i="2"/>
  <c r="M12" i="2"/>
  <c r="Q12" i="2" s="1"/>
  <c r="L12" i="2"/>
  <c r="J12" i="2"/>
  <c r="I12" i="2"/>
  <c r="E12" i="2"/>
  <c r="AI11" i="2"/>
  <c r="AH11" i="2"/>
  <c r="AD11" i="2"/>
  <c r="M11" i="2"/>
  <c r="Q11" i="2" s="1"/>
  <c r="L11" i="2"/>
  <c r="J11" i="2"/>
  <c r="I11" i="2"/>
  <c r="E11" i="2"/>
  <c r="AI10" i="2"/>
  <c r="AH10" i="2"/>
  <c r="AD10" i="2"/>
  <c r="M10" i="2"/>
  <c r="Q10" i="2" s="1"/>
  <c r="L10" i="2"/>
  <c r="J10" i="2"/>
  <c r="I10" i="2"/>
  <c r="E10" i="2"/>
  <c r="AI9" i="2"/>
  <c r="AH9" i="2"/>
  <c r="AD9" i="2"/>
  <c r="M9" i="2"/>
  <c r="Q9" i="2" s="1"/>
  <c r="L9" i="2"/>
  <c r="J9" i="2"/>
  <c r="I9" i="2"/>
  <c r="E9" i="2"/>
  <c r="AI8" i="2"/>
  <c r="AH8" i="2"/>
  <c r="AD8" i="2"/>
  <c r="M8" i="2"/>
  <c r="Q8" i="2" s="1"/>
  <c r="L8" i="2"/>
  <c r="J8" i="2"/>
  <c r="I8" i="2"/>
  <c r="E8" i="2"/>
  <c r="AI7" i="2"/>
  <c r="AH7" i="2"/>
  <c r="AD7" i="2"/>
  <c r="M7" i="2"/>
  <c r="Q7" i="2" s="1"/>
  <c r="L7" i="2"/>
  <c r="J7" i="2"/>
  <c r="I7" i="2"/>
  <c r="E7" i="2"/>
  <c r="AI6" i="2"/>
  <c r="AH6" i="2"/>
  <c r="AD6" i="2"/>
  <c r="M6" i="2"/>
  <c r="Q6" i="2" s="1"/>
  <c r="L6" i="2"/>
  <c r="J6" i="2"/>
  <c r="I6" i="2"/>
  <c r="E6" i="2"/>
  <c r="AI5" i="2"/>
  <c r="AH5" i="2"/>
  <c r="AD5" i="2"/>
  <c r="M5" i="2"/>
  <c r="Q5" i="2" s="1"/>
  <c r="L5" i="2"/>
  <c r="J5" i="2"/>
  <c r="I5" i="2"/>
  <c r="E5" i="2"/>
  <c r="AI4" i="2"/>
  <c r="AH4" i="2"/>
  <c r="AD4" i="2"/>
  <c r="M4" i="2"/>
  <c r="Q4" i="2" s="1"/>
  <c r="L4" i="2"/>
  <c r="J4" i="2"/>
  <c r="I4" i="2"/>
  <c r="E4" i="2"/>
  <c r="AI3" i="2"/>
  <c r="AH3" i="2"/>
  <c r="AD3" i="2"/>
  <c r="M3" i="2"/>
  <c r="Q3" i="2" s="1"/>
  <c r="L3" i="2"/>
  <c r="J3" i="2"/>
  <c r="I3" i="2"/>
  <c r="E3" i="2"/>
  <c r="AI2" i="2"/>
  <c r="AH2" i="2"/>
  <c r="AD2" i="2"/>
  <c r="M2" i="2"/>
  <c r="Q2" i="2" s="1"/>
  <c r="L2" i="2"/>
  <c r="J2" i="2"/>
  <c r="I2" i="2"/>
  <c r="E2" i="2"/>
  <c r="C50" i="2"/>
  <c r="C51" i="2" s="1"/>
  <c r="C52" i="2" s="1"/>
  <c r="C53" i="2" s="1"/>
  <c r="C54" i="2" s="1"/>
  <c r="C55" i="2" s="1"/>
  <c r="C56" i="2" s="1"/>
  <c r="C57" i="2" s="1"/>
  <c r="AF11" i="2"/>
  <c r="AF3" i="2"/>
  <c r="AF57" i="2"/>
  <c r="AF19" i="2"/>
  <c r="AF17" i="2"/>
  <c r="AF15" i="2"/>
  <c r="AF13" i="2"/>
  <c r="AF12" i="2"/>
  <c r="AF10" i="2"/>
  <c r="AF8" i="2"/>
  <c r="AF7" i="2"/>
  <c r="AF6" i="2"/>
  <c r="AF5" i="2"/>
  <c r="C2" i="2"/>
  <c r="C3" i="2" s="1"/>
  <c r="C4" i="2" s="1"/>
  <c r="C5" i="2" s="1"/>
  <c r="AF21" i="2"/>
  <c r="AF20" i="2"/>
  <c r="AF18" i="2"/>
  <c r="AF16" i="2"/>
  <c r="AF14" i="2"/>
  <c r="AF9" i="2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AF4" i="2"/>
  <c r="AF2" i="2"/>
  <c r="AD56" i="2" l="1"/>
  <c r="BE46" i="2"/>
  <c r="BE45" i="2"/>
  <c r="BF48" i="2"/>
  <c r="BG48" i="2" s="1"/>
  <c r="BH48" i="2" s="1"/>
  <c r="BI48" i="2" s="1"/>
  <c r="BJ48" i="2" s="1"/>
  <c r="BK48" i="2" s="1"/>
  <c r="BL48" i="2" s="1"/>
  <c r="AI50" i="2"/>
  <c r="AD51" i="2"/>
  <c r="AI51" i="2"/>
  <c r="AD52" i="2"/>
  <c r="AI52" i="2"/>
  <c r="AD53" i="2"/>
  <c r="AI53" i="2"/>
  <c r="AD54" i="2"/>
  <c r="AI54" i="2"/>
  <c r="AD55" i="2"/>
  <c r="AI55" i="2"/>
  <c r="AI56" i="2"/>
  <c r="AF53" i="2"/>
  <c r="AF54" i="2"/>
  <c r="AF55" i="2"/>
  <c r="AD57" i="2"/>
  <c r="BM48" i="2" l="1"/>
  <c r="BN48" i="2" s="1"/>
  <c r="BO48" i="2" s="1"/>
  <c r="BP48" i="2" s="1"/>
  <c r="BQ48" i="2" s="1"/>
  <c r="BR48" i="2" s="1"/>
  <c r="BT48" i="2" s="1"/>
  <c r="BL45" i="2"/>
  <c r="BL46" i="2"/>
  <c r="BT45" i="2" l="1"/>
  <c r="BU48" i="2"/>
  <c r="BV48" i="2" s="1"/>
  <c r="BW48" i="2" s="1"/>
  <c r="BX48" i="2" s="1"/>
  <c r="BY48" i="2" s="1"/>
  <c r="BZ48" i="2" s="1"/>
  <c r="CA48" i="2" s="1"/>
  <c r="BT46" i="2"/>
  <c r="AG46" i="2" s="1"/>
  <c r="CA46" i="2" l="1"/>
  <c r="CB48" i="2"/>
  <c r="CC48" i="2" s="1"/>
  <c r="CD48" i="2" s="1"/>
  <c r="CE48" i="2" s="1"/>
  <c r="CF48" i="2" s="1"/>
  <c r="CG48" i="2" s="1"/>
  <c r="CH48" i="2" s="1"/>
  <c r="CA45" i="2"/>
  <c r="AG3" i="2"/>
  <c r="AG8" i="2"/>
  <c r="AG21" i="2"/>
  <c r="AG6" i="2"/>
  <c r="AG4" i="2"/>
  <c r="AG57" i="2"/>
  <c r="AG50" i="2"/>
  <c r="AG54" i="2"/>
  <c r="AG14" i="2"/>
  <c r="AG7" i="2"/>
  <c r="AG13" i="2"/>
  <c r="AG9" i="2"/>
  <c r="AG18" i="2"/>
  <c r="AG55" i="2"/>
  <c r="AG51" i="2"/>
  <c r="AG5" i="2"/>
  <c r="AG16" i="2"/>
  <c r="AG20" i="2"/>
  <c r="AG17" i="2"/>
  <c r="AG11" i="2"/>
  <c r="AG52" i="2"/>
  <c r="AG56" i="2"/>
  <c r="AG19" i="2"/>
  <c r="AG10" i="2"/>
  <c r="AG2" i="2"/>
  <c r="AG12" i="2"/>
  <c r="AG15" i="2"/>
  <c r="AG53" i="2"/>
  <c r="CH46" i="2" l="1"/>
  <c r="CH45" i="2"/>
  <c r="CI48" i="2"/>
  <c r="CJ48" i="2" s="1"/>
  <c r="CK48" i="2" s="1"/>
  <c r="CL48" i="2" s="1"/>
  <c r="CM48" i="2" s="1"/>
  <c r="CN48" i="2" s="1"/>
  <c r="CO48" i="2" s="1"/>
  <c r="CP48" i="2" l="1"/>
  <c r="CQ48" i="2" s="1"/>
  <c r="CR48" i="2" s="1"/>
  <c r="CS48" i="2" s="1"/>
  <c r="CT48" i="2" s="1"/>
  <c r="CU48" i="2" s="1"/>
  <c r="CV48" i="2" s="1"/>
  <c r="CO45" i="2"/>
  <c r="CO46" i="2"/>
  <c r="CV45" i="2" l="1"/>
  <c r="CW48" i="2"/>
  <c r="CX48" i="2" s="1"/>
  <c r="CY48" i="2" s="1"/>
  <c r="CZ48" i="2" s="1"/>
  <c r="DA48" i="2" s="1"/>
  <c r="DB48" i="2" s="1"/>
  <c r="DC48" i="2" s="1"/>
  <c r="CV46" i="2"/>
  <c r="DC46" i="2" l="1"/>
  <c r="DD48" i="2"/>
  <c r="DE48" i="2" s="1"/>
  <c r="DF48" i="2" s="1"/>
  <c r="DG48" i="2" s="1"/>
  <c r="DH48" i="2" s="1"/>
  <c r="DI48" i="2" s="1"/>
  <c r="DC45" i="2"/>
</calcChain>
</file>

<file path=xl/sharedStrings.xml><?xml version="1.0" encoding="utf-8"?>
<sst xmlns="http://schemas.openxmlformats.org/spreadsheetml/2006/main" count="228" uniqueCount="96">
  <si>
    <t>Neue Aufgabe</t>
  </si>
  <si>
    <t>p</t>
  </si>
  <si>
    <t>Rückblick</t>
  </si>
  <si>
    <t>q</t>
  </si>
  <si>
    <t>KW Beginn</t>
  </si>
  <si>
    <t>KW Ende</t>
  </si>
  <si>
    <t>Unterstützung</t>
  </si>
  <si>
    <t>Pos.</t>
  </si>
  <si>
    <t>Prozesse</t>
  </si>
  <si>
    <t>Ref.
Nr</t>
  </si>
  <si>
    <t>Aufgabe/Tätigkeit</t>
  </si>
  <si>
    <t>Typ</t>
  </si>
  <si>
    <t>Standorte</t>
  </si>
  <si>
    <t>tbd</t>
  </si>
  <si>
    <t>Beginn
[Datum]</t>
  </si>
  <si>
    <t>Ende
[Datum]</t>
  </si>
  <si>
    <r>
      <t xml:space="preserve">Status 
</t>
    </r>
    <r>
      <rPr>
        <b/>
        <sz val="8"/>
        <rFont val="Calibri"/>
        <family val="2"/>
        <scheme val="minor"/>
      </rPr>
      <t>[0 bis 100]</t>
    </r>
  </si>
  <si>
    <t>Stand</t>
  </si>
  <si>
    <t>Jahre</t>
  </si>
  <si>
    <t>Kalender
Woche</t>
  </si>
  <si>
    <t>Aufgabge Ref. Nr</t>
  </si>
  <si>
    <t>C ALC</t>
  </si>
  <si>
    <t>Stab C</t>
  </si>
  <si>
    <t>C AS</t>
  </si>
  <si>
    <t>C Ns</t>
  </si>
  <si>
    <t>C Ih</t>
  </si>
  <si>
    <t>C FLA</t>
  </si>
  <si>
    <t>C B+B</t>
  </si>
  <si>
    <t>Beso</t>
  </si>
  <si>
    <t>Bemerkung</t>
  </si>
  <si>
    <t>Mo</t>
  </si>
  <si>
    <t>Di</t>
  </si>
  <si>
    <t>Mi</t>
  </si>
  <si>
    <t>Do</t>
  </si>
  <si>
    <t>Fr</t>
  </si>
  <si>
    <t>Sa</t>
  </si>
  <si>
    <t>So</t>
  </si>
  <si>
    <t>Colonne2</t>
  </si>
  <si>
    <t>Colonne5</t>
  </si>
  <si>
    <t>Colonne3</t>
  </si>
  <si>
    <t>.</t>
  </si>
  <si>
    <t>Jahr</t>
  </si>
  <si>
    <t>KW</t>
  </si>
  <si>
    <t>Colonne30</t>
  </si>
  <si>
    <t>Colonne31</t>
  </si>
  <si>
    <t>Aufgabe Nr</t>
  </si>
  <si>
    <t>Colonne1</t>
  </si>
  <si>
    <t>Colonne4</t>
  </si>
  <si>
    <t>Colonne6</t>
  </si>
  <si>
    <t>Colonne119</t>
  </si>
  <si>
    <t>Colonne1110</t>
  </si>
  <si>
    <t>Colonne1111</t>
  </si>
  <si>
    <t>Colonne1112</t>
  </si>
  <si>
    <t>Colonne1113</t>
  </si>
  <si>
    <t>Colonne46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</si>
  <si>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</si>
  <si>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</si>
  <si>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</si>
  <si>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</si>
  <si>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</si>
  <si>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</si>
  <si>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</si>
  <si>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</si>
  <si>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Colonne610</t>
  </si>
  <si>
    <t>Colonne56</t>
  </si>
  <si>
    <t>ALC</t>
  </si>
  <si>
    <t>Schäfer Barbara</t>
  </si>
  <si>
    <t>Rapporte</t>
  </si>
  <si>
    <t>Infrastruktur</t>
  </si>
  <si>
    <t>Sperrung</t>
  </si>
  <si>
    <t>Führungsrapport ALC-T / KW 18-39</t>
  </si>
  <si>
    <t>Texte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</si>
  <si>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</si>
  <si>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</si>
  <si>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</si>
  <si>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</si>
  <si>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</si>
  <si>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</si>
  <si>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</si>
  <si>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</si>
  <si>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</si>
  <si>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</si>
  <si>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</si>
  <si>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</si>
  <si>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</si>
  <si>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</si>
  <si>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</si>
  <si>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</si>
  <si>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</si>
  <si>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</si>
  <si>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</si>
  <si>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</si>
  <si>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</si>
  <si>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</si>
  <si>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</si>
  <si>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Projekt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</si>
</sst>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000"/>
    <numFmt numFmtId="165" formatCode="00"/>
    <numFmt numFmtId="166" formatCode="[$-807]dddd\,\ d/\ mmmm\ yyyy;@"/>
    <numFmt numFmtId="167" formatCode="00.000"/>
    <numFmt numFmtId="168" formatCode="00.000.000"/>
    <numFmt numFmtId="169" formatCode="dd/mm/yyyy;@"/>
    <numFmt numFmtId="170" formatCode="dd/mm/yy;@"/>
    <numFmt numFmtId="171" formatCode="[$-807]mmmm;@"/>
    <numFmt numFmtId="172" formatCode="\K\W\ 00"/>
    <numFmt numFmtId="173" formatCode="dd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26"/>
      <color theme="8" tint="-0.249977111117893"/>
      <name val="Calibri"/>
      <family val="2"/>
      <scheme val="minor"/>
    </font>
    <font>
      <sz val="10"/>
      <color theme="1" tint="0.1499984740745262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 tint="0.14999847407452621"/>
      <name val="Calibri"/>
      <family val="2"/>
      <scheme val="minor"/>
    </font>
    <font>
      <sz val="12"/>
      <color theme="1" tint="0.1499984740745262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72"/>
      <name val="Arial Black"/>
      <family val="2"/>
    </font>
    <font>
      <b/>
      <sz val="72"/>
      <name val="Arial"/>
      <family val="2"/>
    </font>
    <font>
      <b/>
      <sz val="36"/>
      <name val="Calibri"/>
      <family val="2"/>
      <scheme val="minor"/>
    </font>
    <font>
      <sz val="36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36"/>
      <name val="Calibri"/>
      <family val="2"/>
      <scheme val="minor"/>
    </font>
    <font>
      <sz val="10"/>
      <name val="Wingdings 3"/>
      <family val="1"/>
      <charset val="2"/>
    </font>
    <font>
      <sz val="18"/>
      <color theme="0"/>
      <name val="Calibri"/>
      <family val="2"/>
      <scheme val="minor"/>
    </font>
    <font>
      <b/>
      <sz val="16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3"/>
      <color theme="0"/>
      <name val="Calibri"/>
      <family val="2"/>
      <scheme val="minor"/>
    </font>
    <font>
      <sz val="13"/>
      <color theme="8" tint="-0.249977111117893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22"/>
      <color theme="8" tint="-0.249977111117893"/>
      <name val="Calibri"/>
      <family val="2"/>
      <scheme val="minor"/>
    </font>
    <font>
      <b/>
      <sz val="26"/>
      <name val="Calibri"/>
      <family val="2"/>
      <scheme val="minor"/>
    </font>
    <font>
      <sz val="12"/>
      <color theme="4" tint="-0.499984740745262"/>
      <name val="Wingdings 3"/>
      <family val="1"/>
      <charset val="2"/>
    </font>
    <font>
      <sz val="12"/>
      <color theme="0"/>
      <name val="Wingdings 3"/>
      <family val="1"/>
      <charset val="2"/>
    </font>
    <font>
      <b/>
      <sz val="13"/>
      <color theme="8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 Rounded MT"/>
    </font>
    <font>
      <b/>
      <sz val="12"/>
      <color theme="1"/>
      <name val="Arial"/>
      <family val="2"/>
    </font>
    <font>
      <b/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Arial"/>
      <family val="2"/>
    </font>
    <font>
      <sz val="8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26"/>
      <color theme="4" tint="-0.499984740745262"/>
      <name val="Calibri"/>
      <family val="2"/>
      <scheme val="minor"/>
    </font>
    <font>
      <sz val="9"/>
      <color theme="0" tint="-4.9989318521683403E-2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sz val="8"/>
      <color theme="0" tint="-4.9989318521683403E-2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auto="1"/>
      </left>
      <right style="thin">
        <color theme="0" tint="-0.34998626667073579"/>
      </right>
      <top style="thin">
        <color auto="1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auto="1"/>
      </top>
      <bottom style="hair">
        <color theme="0" tint="-0.34998626667073579"/>
      </bottom>
      <diagonal/>
    </border>
    <border>
      <left style="thin">
        <color theme="0" tint="-0.34998626667073579"/>
      </left>
      <right/>
      <top style="thin">
        <color auto="1"/>
      </top>
      <bottom style="hair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hair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/>
      <diagonal/>
    </border>
    <border>
      <left style="thin">
        <color theme="0" tint="-0.34998626667073579"/>
      </left>
      <right/>
      <top style="hair">
        <color theme="0" tint="-0.34998626667073579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theme="4" tint="-0.499984740745262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7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 shrinkToFit="1"/>
    </xf>
    <xf numFmtId="0" fontId="6" fillId="3" borderId="5" xfId="0" applyFont="1" applyFill="1" applyBorder="1" applyAlignment="1">
      <alignment horizontal="left" vertical="center" wrapText="1"/>
    </xf>
    <xf numFmtId="165" fontId="6" fillId="3" borderId="2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7" fillId="3" borderId="5" xfId="0" applyNumberFormat="1" applyFont="1" applyFill="1" applyBorder="1" applyAlignment="1">
      <alignment horizontal="left" vertical="center" shrinkToFit="1"/>
    </xf>
    <xf numFmtId="165" fontId="6" fillId="3" borderId="5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/>
    </xf>
    <xf numFmtId="166" fontId="8" fillId="2" borderId="0" xfId="0" applyNumberFormat="1" applyFont="1" applyFill="1" applyBorder="1" applyAlignment="1">
      <alignment horizontal="left" vertical="center" shrinkToFit="1"/>
    </xf>
    <xf numFmtId="164" fontId="5" fillId="2" borderId="3" xfId="0" applyNumberFormat="1" applyFont="1" applyFill="1" applyBorder="1" applyAlignment="1">
      <alignment horizontal="center" vertical="center"/>
    </xf>
    <xf numFmtId="164" fontId="6" fillId="3" borderId="5" xfId="0" applyNumberFormat="1" applyFont="1" applyFill="1" applyBorder="1" applyAlignment="1" applyProtection="1">
      <alignment horizontal="left" vertical="center"/>
      <protection locked="0"/>
    </xf>
    <xf numFmtId="167" fontId="6" fillId="2" borderId="5" xfId="0" applyNumberFormat="1" applyFont="1" applyFill="1" applyBorder="1" applyAlignment="1" applyProtection="1">
      <alignment horizontal="left" vertical="center"/>
      <protection locked="0"/>
    </xf>
    <xf numFmtId="168" fontId="6" fillId="2" borderId="4" xfId="0" applyNumberFormat="1" applyFont="1" applyFill="1" applyBorder="1" applyAlignment="1" applyProtection="1">
      <alignment horizontal="left" vertical="center"/>
      <protection locked="0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9" fontId="9" fillId="2" borderId="3" xfId="0" applyNumberFormat="1" applyFont="1" applyFill="1" applyBorder="1" applyAlignment="1">
      <alignment horizontal="center" vertical="center"/>
    </xf>
    <xf numFmtId="169" fontId="9" fillId="2" borderId="5" xfId="0" applyNumberFormat="1" applyFont="1" applyFill="1" applyBorder="1" applyAlignment="1">
      <alignment horizontal="center" vertical="center"/>
    </xf>
    <xf numFmtId="9" fontId="4" fillId="2" borderId="5" xfId="1" applyNumberFormat="1" applyFont="1" applyFill="1" applyBorder="1" applyAlignment="1" applyProtection="1">
      <alignment horizontal="center" vertical="center"/>
      <protection locked="0"/>
    </xf>
    <xf numFmtId="0" fontId="6" fillId="2" borderId="4" xfId="0" applyNumberFormat="1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11" fillId="2" borderId="6" xfId="0" applyFont="1" applyFill="1" applyBorder="1" applyAlignment="1" applyProtection="1">
      <alignment horizontal="center" vertical="center"/>
      <protection locked="0"/>
    </xf>
    <xf numFmtId="14" fontId="12" fillId="2" borderId="5" xfId="1" applyNumberFormat="1" applyFont="1" applyFill="1" applyBorder="1" applyAlignment="1" applyProtection="1">
      <alignment horizontal="center" vertical="center"/>
      <protection locked="0"/>
    </xf>
    <xf numFmtId="14" fontId="9" fillId="2" borderId="5" xfId="1" applyNumberFormat="1" applyFont="1" applyFill="1" applyBorder="1" applyAlignment="1" applyProtection="1">
      <alignment horizontal="center" vertical="center"/>
      <protection locked="0"/>
    </xf>
    <xf numFmtId="0" fontId="13" fillId="2" borderId="7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5" borderId="8" xfId="0" applyFill="1" applyBorder="1"/>
    <xf numFmtId="0" fontId="0" fillId="2" borderId="0" xfId="0" applyFill="1" applyBorder="1"/>
    <xf numFmtId="0" fontId="0" fillId="6" borderId="0" xfId="0" applyFill="1"/>
    <xf numFmtId="0" fontId="0" fillId="7" borderId="0" xfId="0" applyFill="1"/>
    <xf numFmtId="0" fontId="0" fillId="7" borderId="0" xfId="0" applyFill="1" applyAlignment="1">
      <alignment vertical="center"/>
    </xf>
    <xf numFmtId="14" fontId="3" fillId="8" borderId="0" xfId="0" applyNumberFormat="1" applyFont="1" applyFill="1" applyAlignment="1">
      <alignment horizontal="left" vertical="center"/>
    </xf>
    <xf numFmtId="0" fontId="0" fillId="5" borderId="0" xfId="0" applyFill="1" applyAlignment="1">
      <alignment vertical="center"/>
    </xf>
    <xf numFmtId="0" fontId="14" fillId="5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169" fontId="6" fillId="6" borderId="0" xfId="0" applyNumberFormat="1" applyFont="1" applyFill="1" applyAlignment="1">
      <alignment horizontal="left" vertical="center"/>
    </xf>
    <xf numFmtId="0" fontId="15" fillId="2" borderId="0" xfId="0" applyFont="1" applyFill="1" applyAlignment="1">
      <alignment horizontal="left" vertical="center" shrinkToFit="1"/>
    </xf>
    <xf numFmtId="0" fontId="16" fillId="2" borderId="0" xfId="0" applyFont="1" applyFill="1" applyAlignment="1">
      <alignment horizontal="left"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 applyAlignment="1">
      <alignment horizontal="center" vertical="center"/>
    </xf>
    <xf numFmtId="0" fontId="18" fillId="2" borderId="0" xfId="0" applyFont="1" applyFill="1"/>
    <xf numFmtId="0" fontId="20" fillId="2" borderId="0" xfId="2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top"/>
    </xf>
    <xf numFmtId="0" fontId="18" fillId="2" borderId="0" xfId="0" applyFont="1" applyFill="1" applyAlignment="1">
      <alignment vertical="center"/>
    </xf>
    <xf numFmtId="0" fontId="22" fillId="5" borderId="9" xfId="0" applyFont="1" applyFill="1" applyBorder="1" applyAlignment="1">
      <alignment horizontal="left" vertical="top"/>
    </xf>
    <xf numFmtId="0" fontId="22" fillId="5" borderId="10" xfId="0" applyFont="1" applyFill="1" applyBorder="1" applyAlignment="1">
      <alignment horizontal="left" vertical="top"/>
    </xf>
    <xf numFmtId="0" fontId="22" fillId="5" borderId="10" xfId="0" applyFont="1" applyFill="1" applyBorder="1" applyAlignment="1">
      <alignment vertical="top"/>
    </xf>
    <xf numFmtId="0" fontId="22" fillId="5" borderId="11" xfId="0" applyFont="1" applyFill="1" applyBorder="1" applyAlignment="1">
      <alignment vertical="top"/>
    </xf>
    <xf numFmtId="0" fontId="22" fillId="5" borderId="11" xfId="0" applyFont="1" applyFill="1" applyBorder="1" applyAlignment="1">
      <alignment horizontal="left" vertical="top"/>
    </xf>
    <xf numFmtId="0" fontId="22" fillId="5" borderId="12" xfId="0" applyFont="1" applyFill="1" applyBorder="1" applyAlignment="1">
      <alignment horizontal="left" vertical="top"/>
    </xf>
    <xf numFmtId="0" fontId="22" fillId="5" borderId="0" xfId="0" applyFont="1" applyFill="1" applyBorder="1" applyAlignment="1">
      <alignment horizontal="left" vertical="top"/>
    </xf>
    <xf numFmtId="0" fontId="22" fillId="5" borderId="0" xfId="0" applyFont="1" applyFill="1" applyBorder="1" applyAlignment="1">
      <alignment vertical="top"/>
    </xf>
    <xf numFmtId="0" fontId="22" fillId="5" borderId="13" xfId="0" applyFont="1" applyFill="1" applyBorder="1" applyAlignment="1">
      <alignment vertical="top"/>
    </xf>
    <xf numFmtId="0" fontId="22" fillId="5" borderId="13" xfId="0" applyFont="1" applyFill="1" applyBorder="1" applyAlignment="1">
      <alignment horizontal="left" vertical="top"/>
    </xf>
    <xf numFmtId="0" fontId="17" fillId="5" borderId="0" xfId="0" applyFont="1" applyFill="1" applyAlignment="1">
      <alignment horizontal="center" vertical="center"/>
    </xf>
    <xf numFmtId="0" fontId="17" fillId="5" borderId="13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vertical="center"/>
    </xf>
    <xf numFmtId="0" fontId="18" fillId="5" borderId="0" xfId="0" applyFont="1" applyFill="1" applyBorder="1" applyAlignment="1">
      <alignment vertical="center"/>
    </xf>
    <xf numFmtId="0" fontId="0" fillId="5" borderId="13" xfId="0" applyFill="1" applyBorder="1"/>
    <xf numFmtId="0" fontId="13" fillId="6" borderId="0" xfId="0" applyFont="1" applyFill="1"/>
    <xf numFmtId="166" fontId="23" fillId="2" borderId="0" xfId="0" applyNumberFormat="1" applyFont="1" applyFill="1" applyBorder="1" applyAlignment="1">
      <alignment horizontal="left" vertical="center" indent="2" shrinkToFit="1"/>
    </xf>
    <xf numFmtId="166" fontId="23" fillId="2" borderId="0" xfId="0" applyNumberFormat="1" applyFont="1" applyFill="1" applyBorder="1" applyAlignment="1">
      <alignment horizontal="left" vertical="center" indent="3" shrinkToFit="1"/>
    </xf>
    <xf numFmtId="166" fontId="8" fillId="2" borderId="0" xfId="0" applyNumberFormat="1" applyFont="1" applyFill="1" applyBorder="1" applyAlignment="1">
      <alignment vertical="center" shrinkToFit="1"/>
    </xf>
    <xf numFmtId="0" fontId="0" fillId="5" borderId="12" xfId="0" applyFill="1" applyBorder="1"/>
    <xf numFmtId="0" fontId="0" fillId="5" borderId="0" xfId="0" applyFill="1"/>
    <xf numFmtId="0" fontId="0" fillId="5" borderId="12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166" fontId="8" fillId="5" borderId="0" xfId="0" applyNumberFormat="1" applyFont="1" applyFill="1" applyBorder="1" applyAlignment="1">
      <alignment vertical="center" shrinkToFit="1"/>
    </xf>
    <xf numFmtId="0" fontId="3" fillId="2" borderId="0" xfId="0" applyFont="1" applyFill="1" applyBorder="1"/>
    <xf numFmtId="166" fontId="24" fillId="2" borderId="0" xfId="0" applyNumberFormat="1" applyFont="1" applyFill="1" applyBorder="1" applyAlignment="1">
      <alignment vertical="center" shrinkToFit="1"/>
    </xf>
    <xf numFmtId="170" fontId="25" fillId="2" borderId="0" xfId="0" applyNumberFormat="1" applyFont="1" applyFill="1" applyBorder="1" applyAlignment="1">
      <alignment vertical="center"/>
    </xf>
    <xf numFmtId="0" fontId="3" fillId="2" borderId="0" xfId="0" quotePrefix="1" applyFont="1" applyFill="1" applyBorder="1"/>
    <xf numFmtId="0" fontId="3" fillId="2" borderId="0" xfId="0" applyFont="1" applyFill="1" applyBorder="1" applyAlignment="1">
      <alignment horizontal="center" vertical="center"/>
    </xf>
    <xf numFmtId="166" fontId="26" fillId="2" borderId="0" xfId="0" applyNumberFormat="1" applyFont="1" applyFill="1" applyBorder="1" applyAlignment="1">
      <alignment vertical="center" shrinkToFit="1"/>
    </xf>
    <xf numFmtId="0" fontId="27" fillId="2" borderId="0" xfId="0" applyFont="1" applyFill="1" applyBorder="1" applyAlignment="1">
      <alignment horizontal="right" vertical="center"/>
    </xf>
    <xf numFmtId="0" fontId="28" fillId="2" borderId="0" xfId="0" applyFont="1" applyFill="1" applyBorder="1" applyAlignment="1" applyProtection="1">
      <alignment horizontal="left" vertical="top" wrapText="1"/>
      <protection locked="0"/>
    </xf>
    <xf numFmtId="0" fontId="2" fillId="2" borderId="0" xfId="0" applyFont="1" applyFill="1" applyBorder="1" applyAlignment="1">
      <alignment horizontal="right" indent="1"/>
    </xf>
    <xf numFmtId="0" fontId="3" fillId="5" borderId="12" xfId="0" applyFont="1" applyFill="1" applyBorder="1"/>
    <xf numFmtId="0" fontId="3" fillId="5" borderId="0" xfId="0" applyFont="1" applyFill="1" applyBorder="1"/>
    <xf numFmtId="166" fontId="24" fillId="2" borderId="14" xfId="0" applyNumberFormat="1" applyFont="1" applyFill="1" applyBorder="1" applyAlignment="1">
      <alignment vertical="center" shrinkToFit="1"/>
    </xf>
    <xf numFmtId="0" fontId="0" fillId="2" borderId="0" xfId="0" quotePrefix="1" applyFill="1"/>
    <xf numFmtId="0" fontId="0" fillId="2" borderId="0" xfId="0" applyFill="1" applyAlignment="1">
      <alignment horizontal="center" vertical="center"/>
    </xf>
    <xf numFmtId="0" fontId="10" fillId="2" borderId="0" xfId="0" applyFont="1" applyFill="1" applyBorder="1" applyAlignment="1">
      <alignment horizontal="right" vertical="center"/>
    </xf>
    <xf numFmtId="0" fontId="29" fillId="2" borderId="0" xfId="0" applyFont="1" applyFill="1" applyBorder="1" applyAlignment="1" applyProtection="1">
      <alignment horizontal="left" vertical="top" wrapText="1"/>
      <protection locked="0"/>
    </xf>
    <xf numFmtId="0" fontId="10" fillId="2" borderId="0" xfId="0" applyFont="1" applyFill="1" applyAlignment="1">
      <alignment horizontal="right" vertical="center"/>
    </xf>
    <xf numFmtId="0" fontId="30" fillId="2" borderId="0" xfId="0" applyFont="1" applyFill="1" applyBorder="1" applyAlignment="1">
      <alignment horizontal="right" indent="1"/>
    </xf>
    <xf numFmtId="0" fontId="0" fillId="5" borderId="0" xfId="0" applyFill="1" applyBorder="1"/>
    <xf numFmtId="166" fontId="31" fillId="4" borderId="5" xfId="0" applyNumberFormat="1" applyFont="1" applyFill="1" applyBorder="1" applyAlignment="1">
      <alignment horizontal="left" vertical="center" shrinkToFit="1"/>
    </xf>
    <xf numFmtId="166" fontId="8" fillId="9" borderId="15" xfId="0" applyNumberFormat="1" applyFont="1" applyFill="1" applyBorder="1" applyAlignment="1">
      <alignment vertical="center" shrinkToFit="1"/>
    </xf>
    <xf numFmtId="166" fontId="8" fillId="9" borderId="16" xfId="0" applyNumberFormat="1" applyFont="1" applyFill="1" applyBorder="1" applyAlignment="1">
      <alignment vertical="center" shrinkToFit="1"/>
    </xf>
    <xf numFmtId="0" fontId="32" fillId="9" borderId="16" xfId="0" applyFont="1" applyFill="1" applyBorder="1" applyAlignment="1">
      <alignment horizontal="center" vertical="center"/>
    </xf>
    <xf numFmtId="0" fontId="29" fillId="9" borderId="16" xfId="0" applyFont="1" applyFill="1" applyBorder="1" applyAlignment="1" applyProtection="1">
      <alignment horizontal="left" vertical="top" wrapText="1"/>
      <protection locked="0"/>
    </xf>
    <xf numFmtId="0" fontId="32" fillId="9" borderId="16" xfId="0" applyFont="1" applyFill="1" applyBorder="1" applyAlignment="1">
      <alignment vertical="center"/>
    </xf>
    <xf numFmtId="0" fontId="0" fillId="9" borderId="16" xfId="0" applyFill="1" applyBorder="1"/>
    <xf numFmtId="0" fontId="0" fillId="9" borderId="17" xfId="0" applyFill="1" applyBorder="1"/>
    <xf numFmtId="0" fontId="33" fillId="5" borderId="12" xfId="0" applyFont="1" applyFill="1" applyBorder="1" applyAlignment="1">
      <alignment horizontal="center" vertical="center"/>
    </xf>
    <xf numFmtId="0" fontId="33" fillId="5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166" fontId="8" fillId="9" borderId="18" xfId="0" applyNumberFormat="1" applyFont="1" applyFill="1" applyBorder="1" applyAlignment="1">
      <alignment vertical="center" shrinkToFit="1"/>
    </xf>
    <xf numFmtId="166" fontId="8" fillId="9" borderId="14" xfId="0" applyNumberFormat="1" applyFont="1" applyFill="1" applyBorder="1" applyAlignment="1">
      <alignment vertical="center" shrinkToFit="1"/>
    </xf>
    <xf numFmtId="0" fontId="32" fillId="9" borderId="14" xfId="0" applyFont="1" applyFill="1" applyBorder="1" applyAlignment="1">
      <alignment horizontal="center" vertical="center"/>
    </xf>
    <xf numFmtId="0" fontId="0" fillId="9" borderId="14" xfId="0" applyFill="1" applyBorder="1"/>
    <xf numFmtId="0" fontId="32" fillId="9" borderId="14" xfId="0" applyFont="1" applyFill="1" applyBorder="1" applyAlignment="1">
      <alignment vertical="center"/>
    </xf>
    <xf numFmtId="0" fontId="0" fillId="9" borderId="19" xfId="0" applyFill="1" applyBorder="1"/>
    <xf numFmtId="171" fontId="14" fillId="10" borderId="20" xfId="0" applyNumberFormat="1" applyFont="1" applyFill="1" applyBorder="1" applyAlignment="1">
      <alignment horizontal="center" vertical="center" shrinkToFit="1"/>
    </xf>
    <xf numFmtId="171" fontId="14" fillId="10" borderId="21" xfId="0" applyNumberFormat="1" applyFont="1" applyFill="1" applyBorder="1" applyAlignment="1">
      <alignment horizontal="center" vertical="center" shrinkToFit="1"/>
    </xf>
    <xf numFmtId="171" fontId="14" fillId="10" borderId="22" xfId="0" applyNumberFormat="1" applyFont="1" applyFill="1" applyBorder="1" applyAlignment="1">
      <alignment horizontal="center" vertical="center" shrinkToFit="1"/>
    </xf>
    <xf numFmtId="0" fontId="3" fillId="5" borderId="23" xfId="0" applyFont="1" applyFill="1" applyBorder="1" applyAlignment="1">
      <alignment horizontal="center" vertical="top" textRotation="90"/>
    </xf>
    <xf numFmtId="171" fontId="14" fillId="10" borderId="24" xfId="0" applyNumberFormat="1" applyFont="1" applyFill="1" applyBorder="1" applyAlignment="1">
      <alignment horizontal="center" vertical="center" shrinkToFit="1"/>
    </xf>
    <xf numFmtId="0" fontId="35" fillId="2" borderId="0" xfId="0" applyFont="1" applyFill="1" applyBorder="1" applyAlignment="1">
      <alignment vertical="center"/>
    </xf>
    <xf numFmtId="14" fontId="36" fillId="2" borderId="0" xfId="0" applyNumberFormat="1" applyFont="1" applyFill="1" applyBorder="1" applyAlignment="1" applyProtection="1">
      <alignment horizontal="center" vertical="center"/>
      <protection locked="0"/>
    </xf>
    <xf numFmtId="0" fontId="0" fillId="5" borderId="25" xfId="0" applyFill="1" applyBorder="1"/>
    <xf numFmtId="0" fontId="37" fillId="3" borderId="5" xfId="0" applyFont="1" applyFill="1" applyBorder="1" applyAlignment="1">
      <alignment horizontal="center" vertical="center"/>
    </xf>
    <xf numFmtId="165" fontId="37" fillId="3" borderId="5" xfId="0" applyNumberFormat="1" applyFont="1" applyFill="1" applyBorder="1" applyAlignment="1">
      <alignment horizontal="center" vertical="center"/>
    </xf>
    <xf numFmtId="0" fontId="38" fillId="2" borderId="5" xfId="0" applyFont="1" applyFill="1" applyBorder="1" applyAlignment="1">
      <alignment horizontal="center" vertical="top" textRotation="90" wrapText="1"/>
    </xf>
    <xf numFmtId="0" fontId="38" fillId="2" borderId="26" xfId="0" applyFont="1" applyFill="1" applyBorder="1" applyAlignment="1">
      <alignment horizontal="center" vertical="top" textRotation="90" wrapText="1"/>
    </xf>
    <xf numFmtId="172" fontId="39" fillId="2" borderId="3" xfId="0" applyNumberFormat="1" applyFont="1" applyFill="1" applyBorder="1" applyAlignment="1">
      <alignment horizontal="center" vertical="center"/>
    </xf>
    <xf numFmtId="172" fontId="39" fillId="2" borderId="5" xfId="0" applyNumberFormat="1" applyFont="1" applyFill="1" applyBorder="1" applyAlignment="1">
      <alignment horizontal="center" vertical="center"/>
    </xf>
    <xf numFmtId="172" fontId="39" fillId="2" borderId="4" xfId="0" applyNumberFormat="1" applyFont="1" applyFill="1" applyBorder="1" applyAlignment="1">
      <alignment horizontal="center" vertical="center"/>
    </xf>
    <xf numFmtId="172" fontId="39" fillId="2" borderId="27" xfId="0" applyNumberFormat="1" applyFont="1" applyFill="1" applyBorder="1" applyAlignment="1">
      <alignment horizontal="center" vertical="center"/>
    </xf>
    <xf numFmtId="0" fontId="10" fillId="11" borderId="28" xfId="0" applyFont="1" applyFill="1" applyBorder="1" applyAlignment="1">
      <alignment horizontal="center" vertical="top"/>
    </xf>
    <xf numFmtId="0" fontId="10" fillId="11" borderId="20" xfId="0" applyFont="1" applyFill="1" applyBorder="1" applyAlignment="1">
      <alignment horizontal="left" vertical="top" wrapText="1"/>
    </xf>
    <xf numFmtId="0" fontId="10" fillId="11" borderId="22" xfId="0" applyFont="1" applyFill="1" applyBorder="1" applyAlignment="1">
      <alignment horizontal="left" vertical="top" wrapText="1"/>
    </xf>
    <xf numFmtId="0" fontId="0" fillId="2" borderId="21" xfId="0" applyFill="1" applyBorder="1"/>
    <xf numFmtId="0" fontId="10" fillId="2" borderId="21" xfId="0" applyFont="1" applyFill="1" applyBorder="1" applyAlignment="1">
      <alignment horizontal="left" vertical="top"/>
    </xf>
    <xf numFmtId="0" fontId="10" fillId="11" borderId="21" xfId="0" applyFont="1" applyFill="1" applyBorder="1" applyAlignment="1">
      <alignment horizontal="left" vertical="top"/>
    </xf>
    <xf numFmtId="0" fontId="0" fillId="2" borderId="23" xfId="0" applyFill="1" applyBorder="1" applyAlignment="1">
      <alignment horizontal="center"/>
    </xf>
    <xf numFmtId="0" fontId="10" fillId="11" borderId="21" xfId="0" applyFont="1" applyFill="1" applyBorder="1" applyAlignment="1">
      <alignment horizontal="left" vertical="top" wrapText="1"/>
    </xf>
    <xf numFmtId="0" fontId="10" fillId="11" borderId="29" xfId="0" applyFont="1" applyFill="1" applyBorder="1" applyAlignment="1">
      <alignment horizontal="left" vertical="top" wrapText="1"/>
    </xf>
    <xf numFmtId="0" fontId="0" fillId="5" borderId="23" xfId="0" applyFill="1" applyBorder="1" applyAlignment="1">
      <alignment horizontal="center"/>
    </xf>
    <xf numFmtId="0" fontId="10" fillId="11" borderId="24" xfId="0" applyFont="1" applyFill="1" applyBorder="1" applyAlignment="1">
      <alignment horizontal="center" vertical="top" wrapText="1"/>
    </xf>
    <xf numFmtId="0" fontId="10" fillId="11" borderId="21" xfId="0" applyFont="1" applyFill="1" applyBorder="1" applyAlignment="1">
      <alignment horizontal="center" vertical="top" wrapText="1"/>
    </xf>
    <xf numFmtId="0" fontId="37" fillId="11" borderId="22" xfId="0" applyFont="1" applyFill="1" applyBorder="1" applyAlignment="1">
      <alignment horizontal="center" vertical="top" textRotation="90" wrapText="1"/>
    </xf>
    <xf numFmtId="0" fontId="10" fillId="3" borderId="5" xfId="0" applyFont="1" applyFill="1" applyBorder="1" applyAlignment="1">
      <alignment horizontal="center" vertical="top" wrapText="1"/>
    </xf>
    <xf numFmtId="0" fontId="10" fillId="3" borderId="5" xfId="0" applyFont="1" applyFill="1" applyBorder="1" applyAlignment="1">
      <alignment horizontal="left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31" xfId="0" applyFont="1" applyFill="1" applyBorder="1" applyAlignment="1">
      <alignment horizontal="center" textRotation="90" wrapText="1"/>
    </xf>
    <xf numFmtId="0" fontId="10" fillId="2" borderId="32" xfId="0" applyFont="1" applyFill="1" applyBorder="1" applyAlignment="1">
      <alignment horizontal="center" textRotation="90" wrapText="1"/>
    </xf>
    <xf numFmtId="0" fontId="10" fillId="2" borderId="33" xfId="0" applyFont="1" applyFill="1" applyBorder="1" applyAlignment="1">
      <alignment horizontal="center" vertical="top" wrapText="1"/>
    </xf>
    <xf numFmtId="0" fontId="38" fillId="2" borderId="7" xfId="0" applyFont="1" applyFill="1" applyBorder="1" applyAlignment="1">
      <alignment horizontal="center" vertical="top" textRotation="90" wrapText="1"/>
    </xf>
    <xf numFmtId="0" fontId="41" fillId="2" borderId="3" xfId="0" applyFont="1" applyFill="1" applyBorder="1" applyAlignment="1">
      <alignment horizontal="center" vertical="center" shrinkToFit="1"/>
    </xf>
    <xf numFmtId="0" fontId="41" fillId="2" borderId="5" xfId="0" applyFont="1" applyFill="1" applyBorder="1" applyAlignment="1">
      <alignment horizontal="center" vertical="center" shrinkToFit="1"/>
    </xf>
    <xf numFmtId="0" fontId="42" fillId="4" borderId="5" xfId="0" applyFont="1" applyFill="1" applyBorder="1" applyAlignment="1">
      <alignment horizontal="center" vertical="center" shrinkToFit="1"/>
    </xf>
    <xf numFmtId="0" fontId="42" fillId="4" borderId="4" xfId="0" applyFont="1" applyFill="1" applyBorder="1" applyAlignment="1">
      <alignment horizontal="center" vertical="center" shrinkToFit="1"/>
    </xf>
    <xf numFmtId="0" fontId="41" fillId="2" borderId="27" xfId="0" applyFont="1" applyFill="1" applyBorder="1" applyAlignment="1">
      <alignment horizontal="center" vertical="center" shrinkToFit="1"/>
    </xf>
    <xf numFmtId="0" fontId="10" fillId="11" borderId="1" xfId="0" applyFont="1" applyFill="1" applyBorder="1" applyAlignment="1">
      <alignment horizontal="center" vertical="top"/>
    </xf>
    <xf numFmtId="0" fontId="10" fillId="11" borderId="3" xfId="0" applyFont="1" applyFill="1" applyBorder="1" applyAlignment="1">
      <alignment horizontal="left" vertical="top" wrapText="1"/>
    </xf>
    <xf numFmtId="0" fontId="10" fillId="11" borderId="4" xfId="0" applyFont="1" applyFill="1" applyBorder="1" applyAlignment="1">
      <alignment horizontal="left" vertical="top" wrapText="1"/>
    </xf>
    <xf numFmtId="0" fontId="10" fillId="11" borderId="3" xfId="0" applyFont="1" applyFill="1" applyBorder="1" applyAlignment="1">
      <alignment horizontal="left" vertical="top"/>
    </xf>
    <xf numFmtId="0" fontId="0" fillId="2" borderId="5" xfId="0" applyFill="1" applyBorder="1"/>
    <xf numFmtId="0" fontId="10" fillId="11" borderId="4" xfId="0" applyFont="1" applyFill="1" applyBorder="1" applyAlignment="1">
      <alignment horizontal="left" vertical="top"/>
    </xf>
    <xf numFmtId="0" fontId="10" fillId="2" borderId="5" xfId="0" applyFont="1" applyFill="1" applyBorder="1" applyAlignment="1">
      <alignment horizontal="left" vertical="top"/>
    </xf>
    <xf numFmtId="0" fontId="10" fillId="11" borderId="5" xfId="0" applyFont="1" applyFill="1" applyBorder="1" applyAlignment="1">
      <alignment horizontal="left" vertical="top"/>
    </xf>
    <xf numFmtId="0" fontId="10" fillId="11" borderId="5" xfId="0" applyFont="1" applyFill="1" applyBorder="1" applyAlignment="1">
      <alignment horizontal="left" vertical="top" wrapText="1"/>
    </xf>
    <xf numFmtId="0" fontId="10" fillId="11" borderId="2" xfId="0" applyFont="1" applyFill="1" applyBorder="1" applyAlignment="1">
      <alignment horizontal="left" vertical="top" wrapText="1"/>
    </xf>
    <xf numFmtId="0" fontId="10" fillId="11" borderId="27" xfId="0" applyFont="1" applyFill="1" applyBorder="1" applyAlignment="1">
      <alignment horizontal="center" vertical="top" wrapText="1"/>
    </xf>
    <xf numFmtId="0" fontId="10" fillId="11" borderId="5" xfId="0" applyFont="1" applyFill="1" applyBorder="1" applyAlignment="1">
      <alignment horizontal="center" vertical="top" wrapText="1"/>
    </xf>
    <xf numFmtId="0" fontId="37" fillId="11" borderId="4" xfId="0" applyFont="1" applyFill="1" applyBorder="1" applyAlignment="1">
      <alignment horizontal="center" vertical="top" textRotation="90" wrapText="1"/>
    </xf>
    <xf numFmtId="0" fontId="10" fillId="2" borderId="6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textRotation="90" wrapText="1"/>
    </xf>
    <xf numFmtId="0" fontId="10" fillId="2" borderId="35" xfId="0" applyFont="1" applyFill="1" applyBorder="1" applyAlignment="1">
      <alignment horizontal="center" textRotation="90" wrapText="1"/>
    </xf>
    <xf numFmtId="0" fontId="10" fillId="2" borderId="36" xfId="0" applyFont="1" applyFill="1" applyBorder="1" applyAlignment="1">
      <alignment horizontal="center" vertical="top" wrapText="1"/>
    </xf>
    <xf numFmtId="173" fontId="43" fillId="2" borderId="37" xfId="0" applyNumberFormat="1" applyFont="1" applyFill="1" applyBorder="1" applyAlignment="1">
      <alignment horizontal="center" vertical="center" shrinkToFit="1"/>
    </xf>
    <xf numFmtId="173" fontId="43" fillId="2" borderId="26" xfId="0" applyNumberFormat="1" applyFont="1" applyFill="1" applyBorder="1" applyAlignment="1">
      <alignment horizontal="center" vertical="center" shrinkToFit="1"/>
    </xf>
    <xf numFmtId="173" fontId="43" fillId="4" borderId="26" xfId="0" applyNumberFormat="1" applyFont="1" applyFill="1" applyBorder="1" applyAlignment="1">
      <alignment horizontal="center" vertical="center" shrinkToFit="1"/>
    </xf>
    <xf numFmtId="173" fontId="43" fillId="4" borderId="38" xfId="0" applyNumberFormat="1" applyFont="1" applyFill="1" applyBorder="1" applyAlignment="1">
      <alignment horizontal="center" vertical="center" shrinkToFit="1"/>
    </xf>
    <xf numFmtId="173" fontId="43" fillId="2" borderId="17" xfId="0" applyNumberFormat="1" applyFont="1" applyFill="1" applyBorder="1" applyAlignment="1">
      <alignment horizontal="center" vertical="center" shrinkToFit="1"/>
    </xf>
    <xf numFmtId="0" fontId="44" fillId="6" borderId="0" xfId="0" applyFont="1" applyFill="1" applyBorder="1" applyAlignment="1">
      <alignment horizontal="left" vertical="center" indent="1"/>
    </xf>
    <xf numFmtId="0" fontId="45" fillId="2" borderId="0" xfId="0" applyFont="1" applyFill="1" applyBorder="1"/>
    <xf numFmtId="0" fontId="44" fillId="5" borderId="1" xfId="0" applyFont="1" applyFill="1" applyBorder="1" applyAlignment="1">
      <alignment horizontal="left" vertical="center" indent="1"/>
    </xf>
    <xf numFmtId="0" fontId="44" fillId="2" borderId="0" xfId="0" applyFont="1" applyFill="1" applyBorder="1" applyAlignment="1">
      <alignment horizontal="left" vertical="center" indent="1"/>
    </xf>
    <xf numFmtId="0" fontId="44" fillId="3" borderId="2" xfId="0" applyFont="1" applyFill="1" applyBorder="1" applyAlignment="1">
      <alignment horizontal="left" vertical="center" indent="1"/>
    </xf>
    <xf numFmtId="0" fontId="44" fillId="5" borderId="3" xfId="0" applyFont="1" applyFill="1" applyBorder="1" applyAlignment="1">
      <alignment horizontal="left" vertical="center" indent="1"/>
    </xf>
    <xf numFmtId="0" fontId="44" fillId="5" borderId="4" xfId="0" applyFont="1" applyFill="1" applyBorder="1" applyAlignment="1">
      <alignment horizontal="left" vertical="center" indent="1"/>
    </xf>
    <xf numFmtId="0" fontId="44" fillId="3" borderId="5" xfId="0" applyFont="1" applyFill="1" applyBorder="1" applyAlignment="1">
      <alignment horizontal="left" vertical="center"/>
    </xf>
    <xf numFmtId="0" fontId="44" fillId="3" borderId="2" xfId="0" applyFont="1" applyFill="1" applyBorder="1" applyAlignment="1">
      <alignment horizontal="left" vertical="center"/>
    </xf>
    <xf numFmtId="0" fontId="44" fillId="5" borderId="3" xfId="0" applyFont="1" applyFill="1" applyBorder="1" applyAlignment="1">
      <alignment horizontal="left" vertical="center"/>
    </xf>
    <xf numFmtId="0" fontId="44" fillId="12" borderId="5" xfId="0" applyFont="1" applyFill="1" applyBorder="1" applyAlignment="1">
      <alignment horizontal="left" vertical="center"/>
    </xf>
    <xf numFmtId="0" fontId="44" fillId="5" borderId="4" xfId="0" applyFont="1" applyFill="1" applyBorder="1" applyAlignment="1">
      <alignment horizontal="left" vertical="center"/>
    </xf>
    <xf numFmtId="166" fontId="46" fillId="5" borderId="0" xfId="0" applyNumberFormat="1" applyFont="1" applyFill="1" applyBorder="1" applyAlignment="1">
      <alignment horizontal="left" vertical="center" shrinkToFit="1"/>
    </xf>
    <xf numFmtId="0" fontId="44" fillId="12" borderId="5" xfId="0" applyFont="1" applyFill="1" applyBorder="1" applyAlignment="1">
      <alignment horizontal="left" vertical="center" indent="1"/>
    </xf>
    <xf numFmtId="0" fontId="44" fillId="5" borderId="5" xfId="0" applyFont="1" applyFill="1" applyBorder="1" applyAlignment="1">
      <alignment horizontal="left" vertical="center" indent="1"/>
    </xf>
    <xf numFmtId="0" fontId="44" fillId="2" borderId="23" xfId="0" applyFont="1" applyFill="1" applyBorder="1" applyAlignment="1">
      <alignment horizontal="left" vertical="center" indent="1"/>
    </xf>
    <xf numFmtId="0" fontId="44" fillId="5" borderId="39" xfId="0" applyFont="1" applyFill="1" applyBorder="1" applyAlignment="1">
      <alignment horizontal="left" vertical="center"/>
    </xf>
    <xf numFmtId="0" fontId="44" fillId="5" borderId="23" xfId="0" applyFont="1" applyFill="1" applyBorder="1" applyAlignment="1">
      <alignment horizontal="left" vertical="center" indent="1"/>
    </xf>
    <xf numFmtId="0" fontId="44" fillId="5" borderId="27" xfId="0" applyFont="1" applyFill="1" applyBorder="1" applyAlignment="1">
      <alignment horizontal="left" vertical="center" indent="1"/>
    </xf>
    <xf numFmtId="0" fontId="44" fillId="3" borderId="5" xfId="0" applyFont="1" applyFill="1" applyBorder="1" applyAlignment="1">
      <alignment horizontal="left" vertical="center" indent="1"/>
    </xf>
    <xf numFmtId="0" fontId="44" fillId="2" borderId="5" xfId="0" applyFont="1" applyFill="1" applyBorder="1" applyAlignment="1">
      <alignment horizontal="left" vertical="center" indent="1"/>
    </xf>
    <xf numFmtId="0" fontId="44" fillId="11" borderId="5" xfId="0" applyFont="1" applyFill="1" applyBorder="1" applyAlignment="1">
      <alignment horizontal="left" vertical="center" indent="1"/>
    </xf>
    <xf numFmtId="0" fontId="44" fillId="5" borderId="39" xfId="0" applyFont="1" applyFill="1" applyBorder="1" applyAlignment="1">
      <alignment horizontal="left" vertical="center" indent="1"/>
    </xf>
    <xf numFmtId="0" fontId="44" fillId="5" borderId="40" xfId="0" applyFont="1" applyFill="1" applyBorder="1" applyAlignment="1">
      <alignment horizontal="left" vertical="center" indent="1"/>
    </xf>
    <xf numFmtId="0" fontId="44" fillId="5" borderId="41" xfId="0" applyFont="1" applyFill="1" applyBorder="1" applyAlignment="1">
      <alignment horizontal="left" vertical="center" indent="1"/>
    </xf>
    <xf numFmtId="0" fontId="45" fillId="5" borderId="23" xfId="0" applyFont="1" applyFill="1" applyBorder="1"/>
    <xf numFmtId="0" fontId="0" fillId="2" borderId="3" xfId="0" applyFill="1" applyBorder="1" applyAlignment="1">
      <alignment horizontal="center"/>
    </xf>
    <xf numFmtId="169" fontId="9" fillId="2" borderId="27" xfId="0" applyNumberFormat="1" applyFont="1" applyFill="1" applyBorder="1" applyAlignment="1">
      <alignment horizontal="center" vertical="center"/>
    </xf>
    <xf numFmtId="0" fontId="0" fillId="5" borderId="23" xfId="0" applyFill="1" applyBorder="1"/>
    <xf numFmtId="0" fontId="0" fillId="2" borderId="27" xfId="0" applyFill="1" applyBorder="1" applyAlignment="1">
      <alignment vertical="center"/>
    </xf>
    <xf numFmtId="164" fontId="4" fillId="2" borderId="42" xfId="0" applyNumberFormat="1" applyFont="1" applyFill="1" applyBorder="1" applyAlignment="1" applyProtection="1">
      <alignment horizontal="center" vertical="center"/>
      <protection locked="0"/>
    </xf>
    <xf numFmtId="0" fontId="5" fillId="2" borderId="43" xfId="0" applyFont="1" applyFill="1" applyBorder="1" applyAlignment="1">
      <alignment horizontal="left" vertical="center"/>
    </xf>
    <xf numFmtId="0" fontId="6" fillId="2" borderId="44" xfId="0" applyFont="1" applyFill="1" applyBorder="1" applyAlignment="1">
      <alignment horizontal="left" vertical="center" shrinkToFit="1"/>
    </xf>
    <xf numFmtId="0" fontId="6" fillId="2" borderId="43" xfId="0" applyFont="1" applyFill="1" applyBorder="1" applyAlignment="1">
      <alignment horizontal="left" vertical="center" wrapText="1"/>
    </xf>
    <xf numFmtId="0" fontId="7" fillId="3" borderId="45" xfId="0" applyNumberFormat="1" applyFont="1" applyFill="1" applyBorder="1" applyAlignment="1">
      <alignment horizontal="left" vertical="center" shrinkToFit="1"/>
    </xf>
    <xf numFmtId="165" fontId="6" fillId="3" borderId="45" xfId="0" applyNumberFormat="1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left" vertical="center"/>
    </xf>
    <xf numFmtId="164" fontId="5" fillId="2" borderId="43" xfId="0" applyNumberFormat="1" applyFont="1" applyFill="1" applyBorder="1" applyAlignment="1">
      <alignment horizontal="center" vertical="center"/>
    </xf>
    <xf numFmtId="164" fontId="6" fillId="3" borderId="45" xfId="0" applyNumberFormat="1" applyFont="1" applyFill="1" applyBorder="1" applyAlignment="1" applyProtection="1">
      <alignment horizontal="left" vertical="center"/>
      <protection locked="0"/>
    </xf>
    <xf numFmtId="167" fontId="6" fillId="2" borderId="45" xfId="0" applyNumberFormat="1" applyFont="1" applyFill="1" applyBorder="1" applyAlignment="1" applyProtection="1">
      <alignment horizontal="left" vertical="center"/>
      <protection locked="0"/>
    </xf>
    <xf numFmtId="168" fontId="6" fillId="2" borderId="44" xfId="0" applyNumberFormat="1" applyFont="1" applyFill="1" applyBorder="1" applyAlignment="1" applyProtection="1">
      <alignment horizontal="left" vertical="center"/>
      <protection locked="0"/>
    </xf>
    <xf numFmtId="0" fontId="0" fillId="2" borderId="43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169" fontId="9" fillId="2" borderId="47" xfId="0" applyNumberFormat="1" applyFont="1" applyFill="1" applyBorder="1" applyAlignment="1">
      <alignment horizontal="center" vertical="center"/>
    </xf>
    <xf numFmtId="169" fontId="9" fillId="2" borderId="45" xfId="0" applyNumberFormat="1" applyFont="1" applyFill="1" applyBorder="1" applyAlignment="1">
      <alignment horizontal="center" vertical="center"/>
    </xf>
    <xf numFmtId="9" fontId="4" fillId="2" borderId="45" xfId="1" applyNumberFormat="1" applyFont="1" applyFill="1" applyBorder="1" applyAlignment="1" applyProtection="1">
      <alignment horizontal="center" vertical="center"/>
      <protection locked="0"/>
    </xf>
    <xf numFmtId="0" fontId="6" fillId="2" borderId="44" xfId="0" applyNumberFormat="1" applyFont="1" applyFill="1" applyBorder="1" applyAlignment="1" applyProtection="1">
      <alignment horizontal="center" vertical="center"/>
      <protection locked="0"/>
    </xf>
    <xf numFmtId="0" fontId="0" fillId="2" borderId="43" xfId="0" applyFill="1" applyBorder="1" applyAlignment="1">
      <alignment vertical="center"/>
    </xf>
    <xf numFmtId="0" fontId="0" fillId="2" borderId="45" xfId="0" applyFill="1" applyBorder="1" applyAlignment="1">
      <alignment vertical="center"/>
    </xf>
    <xf numFmtId="0" fontId="0" fillId="4" borderId="45" xfId="0" applyFill="1" applyBorder="1" applyAlignment="1">
      <alignment vertical="center"/>
    </xf>
    <xf numFmtId="0" fontId="0" fillId="4" borderId="44" xfId="0" applyFill="1" applyBorder="1" applyAlignment="1">
      <alignment vertical="center"/>
    </xf>
    <xf numFmtId="0" fontId="0" fillId="2" borderId="37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0" fillId="4" borderId="26" xfId="0" applyFill="1" applyBorder="1" applyAlignment="1">
      <alignment vertical="center"/>
    </xf>
    <xf numFmtId="0" fontId="0" fillId="4" borderId="38" xfId="0" applyFill="1" applyBorder="1" applyAlignment="1">
      <alignment vertical="center"/>
    </xf>
    <xf numFmtId="164" fontId="47" fillId="9" borderId="42" xfId="0" applyNumberFormat="1" applyFont="1" applyFill="1" applyBorder="1" applyAlignment="1" applyProtection="1">
      <alignment horizontal="center" vertical="center"/>
      <protection locked="0"/>
    </xf>
    <xf numFmtId="0" fontId="48" fillId="9" borderId="48" xfId="0" applyFont="1" applyFill="1" applyBorder="1" applyAlignment="1">
      <alignment horizontal="left" vertical="center"/>
    </xf>
    <xf numFmtId="0" fontId="48" fillId="9" borderId="49" xfId="0" applyFont="1" applyFill="1" applyBorder="1" applyAlignment="1">
      <alignment horizontal="left" vertical="center" shrinkToFit="1"/>
    </xf>
    <xf numFmtId="0" fontId="48" fillId="9" borderId="48" xfId="0" applyFont="1" applyFill="1" applyBorder="1" applyAlignment="1">
      <alignment horizontal="left" vertical="center" wrapText="1"/>
    </xf>
    <xf numFmtId="0" fontId="49" fillId="9" borderId="50" xfId="0" applyNumberFormat="1" applyFont="1" applyFill="1" applyBorder="1" applyAlignment="1">
      <alignment horizontal="left" vertical="center" shrinkToFit="1"/>
    </xf>
    <xf numFmtId="165" fontId="48" fillId="9" borderId="50" xfId="0" applyNumberFormat="1" applyFont="1" applyFill="1" applyBorder="1" applyAlignment="1">
      <alignment horizontal="center" vertical="center" wrapText="1"/>
    </xf>
    <xf numFmtId="0" fontId="48" fillId="9" borderId="49" xfId="0" applyFont="1" applyFill="1" applyBorder="1" applyAlignment="1">
      <alignment horizontal="left" vertical="center"/>
    </xf>
    <xf numFmtId="164" fontId="48" fillId="9" borderId="48" xfId="0" applyNumberFormat="1" applyFont="1" applyFill="1" applyBorder="1" applyAlignment="1">
      <alignment horizontal="center" vertical="center"/>
    </xf>
    <xf numFmtId="164" fontId="48" fillId="9" borderId="50" xfId="0" applyNumberFormat="1" applyFont="1" applyFill="1" applyBorder="1" applyAlignment="1" applyProtection="1">
      <alignment horizontal="left" vertical="center"/>
      <protection locked="0"/>
    </xf>
    <xf numFmtId="167" fontId="48" fillId="9" borderId="50" xfId="0" applyNumberFormat="1" applyFont="1" applyFill="1" applyBorder="1" applyAlignment="1" applyProtection="1">
      <alignment horizontal="left" vertical="center"/>
      <protection locked="0"/>
    </xf>
    <xf numFmtId="168" fontId="48" fillId="9" borderId="49" xfId="0" applyNumberFormat="1" applyFont="1" applyFill="1" applyBorder="1" applyAlignment="1" applyProtection="1">
      <alignment horizontal="left" vertical="center"/>
      <protection locked="0"/>
    </xf>
    <xf numFmtId="0" fontId="0" fillId="5" borderId="51" xfId="0" applyFill="1" applyBorder="1" applyAlignment="1">
      <alignment horizontal="center"/>
    </xf>
    <xf numFmtId="169" fontId="48" fillId="9" borderId="50" xfId="0" applyNumberFormat="1" applyFont="1" applyFill="1" applyBorder="1" applyAlignment="1">
      <alignment horizontal="center" vertical="center"/>
    </xf>
    <xf numFmtId="9" fontId="50" fillId="9" borderId="50" xfId="1" applyNumberFormat="1" applyFont="1" applyFill="1" applyBorder="1" applyAlignment="1" applyProtection="1">
      <alignment horizontal="center" vertical="center"/>
      <protection locked="0"/>
    </xf>
    <xf numFmtId="0" fontId="48" fillId="9" borderId="49" xfId="0" applyNumberFormat="1" applyFont="1" applyFill="1" applyBorder="1" applyAlignment="1" applyProtection="1">
      <alignment horizontal="center" vertical="center"/>
      <protection locked="0"/>
    </xf>
    <xf numFmtId="0" fontId="51" fillId="9" borderId="48" xfId="0" applyFont="1" applyFill="1" applyBorder="1" applyAlignment="1">
      <alignment vertical="center"/>
    </xf>
    <xf numFmtId="0" fontId="51" fillId="9" borderId="50" xfId="0" applyFont="1" applyFill="1" applyBorder="1" applyAlignment="1">
      <alignment vertical="center"/>
    </xf>
    <xf numFmtId="0" fontId="51" fillId="9" borderId="49" xfId="0" applyFont="1" applyFill="1" applyBorder="1" applyAlignment="1">
      <alignment vertical="center"/>
    </xf>
    <xf numFmtId="0" fontId="0" fillId="5" borderId="52" xfId="0" applyFill="1" applyBorder="1"/>
    <xf numFmtId="0" fontId="52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0" fillId="13" borderId="5" xfId="0" applyFill="1" applyBorder="1" applyAlignment="1">
      <alignment horizontal="center"/>
    </xf>
    <xf numFmtId="0" fontId="0" fillId="13" borderId="45" xfId="0" applyFill="1" applyBorder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253"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/>
      </font>
      <fill>
        <patternFill>
          <bgColor theme="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/>
      </font>
      <fill>
        <patternFill>
          <bgColor theme="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/>
      </font>
      <fill>
        <patternFill>
          <bgColor theme="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/>
      </font>
      <fill>
        <patternFill>
          <bgColor theme="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darkUp">
          <fgColor rgb="FF92D050"/>
          <bgColor auto="1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/>
      </font>
      <fill>
        <patternFill>
          <bgColor theme="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/>
      </font>
      <fill>
        <patternFill>
          <bgColor theme="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-0.499984740745262"/>
      </font>
      <fill>
        <patternFill>
          <bgColor theme="4" tint="0.59996337778862885"/>
        </patternFill>
      </fill>
      <border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/>
        <horizontal/>
      </border>
    </dxf>
    <dxf>
      <font>
        <color theme="0"/>
      </font>
      <fill>
        <patternFill>
          <bgColor rgb="FFC00000"/>
        </patternFill>
      </fill>
    </dxf>
    <dxf>
      <font>
        <color rgb="FFC00000"/>
      </font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 patternType="darkUp">
          <fgColor rgb="FFFFC000"/>
          <bgColor auto="1"/>
        </patternFill>
      </fill>
    </dxf>
    <dxf>
      <fill>
        <patternFill patternType="solid">
          <fgColor theme="0"/>
          <bgColor rgb="FFFFD243"/>
        </patternFill>
      </fill>
    </dxf>
    <dxf>
      <fill>
        <patternFill patternType="darkUp">
          <f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 patternType="darkUp">
          <fgColor theme="5" tint="0.39994506668294322"/>
          <bgColor auto="1"/>
        </patternFill>
      </fill>
    </dxf>
    <dxf>
      <fill>
        <patternFill patternType="solid">
          <fgColor theme="0"/>
          <bgColor theme="5" tint="0.39994506668294322"/>
        </patternFill>
      </fill>
    </dxf>
    <dxf>
      <fill>
        <patternFill patternType="solid">
          <fgColor theme="0"/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theme="4" tint="-0.24994659260841701"/>
        </patternFill>
      </fill>
    </dxf>
    <dxf>
      <fill>
        <patternFill patternType="darkUp">
          <fgColor theme="9" tint="-0.24994659260841701"/>
          <bgColor auto="1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 patternType="darkUp">
          <fgColor rgb="FF92D050"/>
          <bgColor auto="1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4" tint="-0.499984740745262"/>
      </font>
      <fill>
        <patternFill>
          <bgColor theme="4" tint="0.59996337778862885"/>
        </patternFill>
      </fill>
      <border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/>
        <horizontal/>
      </border>
    </dxf>
    <dxf>
      <font>
        <color theme="4" tint="-0.499984740745262"/>
      </font>
      <fill>
        <patternFill>
          <bgColor theme="4" tint="0.59996337778862885"/>
        </patternFill>
      </fill>
      <border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/>
        <horizontal/>
      </border>
    </dxf>
    <dxf>
      <font>
        <color theme="2"/>
      </font>
      <fill>
        <patternFill>
          <bgColor theme="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/>
      </font>
      <fill>
        <patternFill>
          <bgColor theme="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/>
      </font>
      <fill>
        <patternFill>
          <bgColor theme="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/>
      </font>
      <fill>
        <patternFill>
          <bgColor theme="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/>
      </font>
      <fill>
        <patternFill>
          <bgColor theme="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darkUp">
          <fgColor rgb="FF92D050"/>
          <bgColor auto="1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/>
      </font>
      <fill>
        <patternFill>
          <bgColor theme="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2"/>
      </font>
      <fill>
        <patternFill>
          <bgColor theme="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-0.499984740745262"/>
      </font>
      <fill>
        <patternFill>
          <bgColor theme="4" tint="0.59996337778862885"/>
        </patternFill>
      </fill>
      <border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/>
        <horizontal/>
      </border>
    </dxf>
    <dxf>
      <font>
        <color theme="0"/>
      </font>
      <fill>
        <patternFill>
          <bgColor rgb="FFC00000"/>
        </patternFill>
      </fill>
    </dxf>
    <dxf>
      <font>
        <color rgb="FFC00000"/>
      </font>
    </dxf>
    <dxf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 patternType="darkUp">
          <f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4" tint="-0.499984740745262"/>
      </font>
      <fill>
        <patternFill>
          <bgColor theme="4" tint="0.59996337778862885"/>
        </patternFill>
      </fill>
      <border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/>
        <horizontal/>
      </border>
    </dxf>
    <dxf>
      <font>
        <color theme="4" tint="-0.499984740745262"/>
      </font>
      <fill>
        <patternFill>
          <bgColor theme="4" tint="0.59996337778862885"/>
        </patternFill>
      </fill>
      <border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/>
        <horizontal/>
      </border>
    </dxf>
    <dxf>
      <font>
        <color theme="2"/>
      </font>
      <fill>
        <patternFill>
          <bgColor theme="2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Calibri"/>
        <scheme val="minor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Calibri"/>
        <scheme val="minor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sz val="10"/>
        <color theme="1" tint="0.1499984740745262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hair">
          <color theme="1" tint="0.499984740745262"/>
        </top>
        <bottom/>
        <vertical/>
        <horizontal/>
      </border>
      <protection locked="0" hidden="0"/>
    </dxf>
    <dxf>
      <font>
        <b/>
        <sz val="10"/>
        <color theme="1" tint="0.1499984740745262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hair">
          <color theme="1" tint="0.499984740745262"/>
        </top>
        <bottom/>
        <vertical/>
        <horizontal/>
      </border>
      <protection locked="0" hidden="0"/>
    </dxf>
    <dxf>
      <font>
        <b/>
        <sz val="10"/>
        <color theme="1" tint="0.1499984740745262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hair">
          <color theme="1" tint="0.499984740745262"/>
        </top>
        <bottom/>
        <vertical/>
        <horizontal/>
      </border>
      <protection locked="0" hidden="0"/>
    </dxf>
    <dxf>
      <font>
        <b/>
        <sz val="10"/>
        <color theme="1" tint="0.1499984740745262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hair">
          <color theme="1" tint="0.499984740745262"/>
        </top>
        <bottom/>
        <vertical/>
        <horizontal/>
      </border>
      <protection locked="0" hidden="0"/>
    </dxf>
    <dxf>
      <font>
        <b/>
        <sz val="10"/>
        <color theme="1" tint="0.1499984740745262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hair">
          <color theme="1" tint="0.499984740745262"/>
        </top>
        <bottom/>
        <vertical/>
        <horizontal/>
      </border>
      <protection locked="0" hidden="0"/>
    </dxf>
    <dxf>
      <font>
        <b/>
        <sz val="10"/>
        <color theme="1" tint="0.1499984740745262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hair">
          <color theme="1" tint="0.499984740745262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hair">
          <color theme="1" tint="0.499984740745262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Calibri"/>
        <scheme val="minor"/>
      </font>
      <numFmt numFmtId="167" formatCode="00.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theme="1" tint="0.499984740745262"/>
        </right>
        <top style="hair">
          <color theme="1" tint="0.499984740745262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Calibri"/>
        <scheme val="minor"/>
      </font>
      <numFmt numFmtId="168" formatCode="00.000.000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Calibri"/>
        <scheme val="minor"/>
      </font>
      <numFmt numFmtId="168" formatCode="00.000.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Calibri"/>
        <scheme val="minor"/>
      </font>
      <numFmt numFmtId="168" formatCode="00.000.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00.000.00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14999847407452621"/>
        <name val="Calibri"/>
        <scheme val="minor"/>
      </font>
      <numFmt numFmtId="13" formatCode="0%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Calibri"/>
        <scheme val="minor"/>
      </font>
      <numFmt numFmtId="169" formatCode="dd/mm/yy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Calibri"/>
        <scheme val="minor"/>
      </font>
      <numFmt numFmtId="169" formatCode="dd/mm/yy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00.000.000"/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7" formatCode="00.000"/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74" formatCode="000.000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ill>
        <patternFill>
          <fgColor indexed="64"/>
          <bgColor theme="0"/>
        </patternFill>
      </fill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00"/>
      <fill>
        <patternFill patternType="solid">
          <fgColor indexed="64"/>
          <bgColor theme="5" tint="0.79998168889431442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00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fgColor indexed="64"/>
          <bgColor theme="0"/>
        </patternFill>
      </fill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center" textRotation="0" wrapText="0" indent="0" justifyLastLine="0" shrinkToFit="1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top style="thin">
          <color auto="1"/>
        </top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499984740745262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13" Type="http://schemas.microsoft.com/office/2007/relationships/slicerCache" Target="slicerCaches/slicerCache10.xml"/><Relationship Id="rId1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microsoft.com/office/2007/relationships/slicerCache" Target="slicerCaches/slicerCache4.xml"/><Relationship Id="rId12" Type="http://schemas.microsoft.com/office/2007/relationships/slicerCache" Target="slicerCaches/slicerCache9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microsoft.com/office/2007/relationships/slicerCache" Target="slicerCaches/slicerCache8.xml"/><Relationship Id="rId5" Type="http://schemas.microsoft.com/office/2007/relationships/slicerCache" Target="slicerCaches/slicerCache2.xml"/><Relationship Id="rId15" Type="http://schemas.openxmlformats.org/officeDocument/2006/relationships/styles" Target="styles.xml"/><Relationship Id="rId10" Type="http://schemas.microsoft.com/office/2007/relationships/slicerCache" Target="slicerCaches/slicerCache7.xml"/><Relationship Id="rId4" Type="http://schemas.microsoft.com/office/2007/relationships/slicerCache" Target="slicerCaches/slicerCache1.xml"/><Relationship Id="rId9" Type="http://schemas.microsoft.com/office/2007/relationships/slicerCache" Target="slicerCaches/slicerCache6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142874</xdr:colOff>
      <xdr:row>23</xdr:row>
      <xdr:rowOff>2</xdr:rowOff>
    </xdr:from>
    <xdr:to>
      <xdr:col>6</xdr:col>
      <xdr:colOff>438150</xdr:colOff>
      <xdr:row>32</xdr:row>
      <xdr:rowOff>123826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Prozess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zess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2874" y="5248277"/>
              <a:ext cx="1228726" cy="1838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370140</xdr:colOff>
      <xdr:row>23</xdr:row>
      <xdr:rowOff>2</xdr:rowOff>
    </xdr:from>
    <xdr:to>
      <xdr:col>17</xdr:col>
      <xdr:colOff>140677</xdr:colOff>
      <xdr:row>32</xdr:row>
      <xdr:rowOff>123826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Kategor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Katego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13340" y="5248277"/>
              <a:ext cx="1523137" cy="1838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17</xdr:col>
      <xdr:colOff>191530</xdr:colOff>
      <xdr:row>23</xdr:row>
      <xdr:rowOff>2</xdr:rowOff>
    </xdr:from>
    <xdr:to>
      <xdr:col>17</xdr:col>
      <xdr:colOff>2277505</xdr:colOff>
      <xdr:row>32</xdr:row>
      <xdr:rowOff>123826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Unterkategor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nterkatego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87330" y="5248277"/>
              <a:ext cx="2085975" cy="1838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20</xdr:col>
      <xdr:colOff>437836</xdr:colOff>
      <xdr:row>23</xdr:row>
      <xdr:rowOff>2</xdr:rowOff>
    </xdr:from>
    <xdr:to>
      <xdr:col>21</xdr:col>
      <xdr:colOff>763411</xdr:colOff>
      <xdr:row>32</xdr:row>
      <xdr:rowOff>123826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Typ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15011" y="5248277"/>
              <a:ext cx="1440000" cy="1838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21</xdr:col>
      <xdr:colOff>814264</xdr:colOff>
      <xdr:row>23</xdr:row>
      <xdr:rowOff>2</xdr:rowOff>
    </xdr:from>
    <xdr:to>
      <xdr:col>22</xdr:col>
      <xdr:colOff>815839</xdr:colOff>
      <xdr:row>32</xdr:row>
      <xdr:rowOff>123826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Statu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05864" y="5248277"/>
              <a:ext cx="1116000" cy="1838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22</xdr:col>
      <xdr:colOff>866692</xdr:colOff>
      <xdr:row>23</xdr:row>
      <xdr:rowOff>2</xdr:rowOff>
    </xdr:from>
    <xdr:to>
      <xdr:col>23</xdr:col>
      <xdr:colOff>868267</xdr:colOff>
      <xdr:row>32</xdr:row>
      <xdr:rowOff>123826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7" name="Stand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nd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72717" y="5248277"/>
              <a:ext cx="1116000" cy="1838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489003</xdr:colOff>
      <xdr:row>23</xdr:row>
      <xdr:rowOff>2</xdr:rowOff>
    </xdr:from>
    <xdr:to>
      <xdr:col>13</xdr:col>
      <xdr:colOff>319287</xdr:colOff>
      <xdr:row>32</xdr:row>
      <xdr:rowOff>123826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8" name="Sachbearbeite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achbearbeit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22453" y="5248277"/>
              <a:ext cx="1640034" cy="1838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225296</xdr:colOff>
      <xdr:row>43</xdr:row>
      <xdr:rowOff>119007</xdr:rowOff>
    </xdr:from>
    <xdr:to>
      <xdr:col>17</xdr:col>
      <xdr:colOff>481901</xdr:colOff>
      <xdr:row>44</xdr:row>
      <xdr:rowOff>135510</xdr:rowOff>
    </xdr:to>
    <xdr:pic macro="[1]!Affichage_Filtre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4721096" y="9243957"/>
          <a:ext cx="256605" cy="254628"/>
        </a:xfrm>
        <a:prstGeom prst="rect">
          <a:avLst/>
        </a:prstGeom>
      </xdr:spPr>
    </xdr:pic>
    <xdr:clientData/>
  </xdr:twoCellAnchor>
  <xdr:twoCellAnchor editAs="absolute">
    <xdr:from>
      <xdr:col>17</xdr:col>
      <xdr:colOff>2328358</xdr:colOff>
      <xdr:row>23</xdr:row>
      <xdr:rowOff>2</xdr:rowOff>
    </xdr:from>
    <xdr:to>
      <xdr:col>20</xdr:col>
      <xdr:colOff>386983</xdr:colOff>
      <xdr:row>32</xdr:row>
      <xdr:rowOff>123826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0" name="AufgabeNr.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ufgabeNr.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24158" y="5248277"/>
              <a:ext cx="1440000" cy="1838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124407</xdr:colOff>
      <xdr:row>43</xdr:row>
      <xdr:rowOff>109511</xdr:rowOff>
    </xdr:from>
    <xdr:to>
      <xdr:col>17</xdr:col>
      <xdr:colOff>39811</xdr:colOff>
      <xdr:row>44</xdr:row>
      <xdr:rowOff>120767</xdr:rowOff>
    </xdr:to>
    <xdr:pic macro="[1]!Heut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4296357" y="9234461"/>
          <a:ext cx="239254" cy="249381"/>
        </a:xfrm>
        <a:prstGeom prst="rect">
          <a:avLst/>
        </a:prstGeom>
      </xdr:spPr>
    </xdr:pic>
    <xdr:clientData/>
  </xdr:twoCellAnchor>
  <xdr:twoCellAnchor>
    <xdr:from>
      <xdr:col>68</xdr:col>
      <xdr:colOff>99727</xdr:colOff>
      <xdr:row>36</xdr:row>
      <xdr:rowOff>57150</xdr:rowOff>
    </xdr:from>
    <xdr:to>
      <xdr:col>70</xdr:col>
      <xdr:colOff>52367</xdr:colOff>
      <xdr:row>37</xdr:row>
      <xdr:rowOff>104775</xdr:rowOff>
    </xdr:to>
    <xdr:pic macro="[1]!HideRüblick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0163175" y="7829550"/>
          <a:ext cx="0" cy="285750"/>
        </a:xfrm>
        <a:prstGeom prst="rect">
          <a:avLst/>
        </a:prstGeom>
      </xdr:spPr>
    </xdr:pic>
    <xdr:clientData fPrintsWithSheet="0"/>
  </xdr:twoCellAnchor>
  <xdr:twoCellAnchor editAs="absolute">
    <xdr:from>
      <xdr:col>23</xdr:col>
      <xdr:colOff>919120</xdr:colOff>
      <xdr:row>23</xdr:row>
      <xdr:rowOff>2</xdr:rowOff>
    </xdr:from>
    <xdr:to>
      <xdr:col>24</xdr:col>
      <xdr:colOff>920695</xdr:colOff>
      <xdr:row>32</xdr:row>
      <xdr:rowOff>123826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3" name="Jah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ah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39570" y="5248277"/>
              <a:ext cx="1116000" cy="1838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24</xdr:col>
      <xdr:colOff>971550</xdr:colOff>
      <xdr:row>23</xdr:row>
      <xdr:rowOff>2</xdr:rowOff>
    </xdr:from>
    <xdr:to>
      <xdr:col>27</xdr:col>
      <xdr:colOff>115875</xdr:colOff>
      <xdr:row>32</xdr:row>
      <xdr:rowOff>123826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4" name="KW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KW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06425" y="5248277"/>
              <a:ext cx="1116000" cy="1838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291149</xdr:colOff>
      <xdr:row>43</xdr:row>
      <xdr:rowOff>113574</xdr:rowOff>
    </xdr:from>
    <xdr:to>
      <xdr:col>18</xdr:col>
      <xdr:colOff>517183</xdr:colOff>
      <xdr:row>44</xdr:row>
      <xdr:rowOff>101483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rgbClr val="E7E6E6">
              <a:shade val="45000"/>
              <a:satMod val="135000"/>
            </a:srgbClr>
            <a:prstClr val="white"/>
          </a:duotone>
        </a:blip>
        <a:stretch>
          <a:fillRect/>
        </a:stretch>
      </xdr:blipFill>
      <xdr:spPr>
        <a:xfrm>
          <a:off x="7187249" y="9238524"/>
          <a:ext cx="226034" cy="226034"/>
        </a:xfrm>
        <a:prstGeom prst="rect">
          <a:avLst/>
        </a:prstGeom>
      </xdr:spPr>
    </xdr:pic>
    <xdr:clientData/>
  </xdr:twoCellAnchor>
  <xdr:twoCellAnchor editAs="oneCell">
    <xdr:from>
      <xdr:col>17</xdr:col>
      <xdr:colOff>676911</xdr:colOff>
      <xdr:row>43</xdr:row>
      <xdr:rowOff>127028</xdr:rowOff>
    </xdr:from>
    <xdr:to>
      <xdr:col>17</xdr:col>
      <xdr:colOff>905511</xdr:colOff>
      <xdr:row>44</xdr:row>
      <xdr:rowOff>117503</xdr:rowOff>
    </xdr:to>
    <xdr:pic macro="[1]!Show_UsF_Einfügen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rgbClr val="E7E6E6">
              <a:shade val="45000"/>
              <a:satMod val="135000"/>
            </a:srgbClr>
            <a:prstClr val="white"/>
          </a:duotone>
        </a:blip>
        <a:stretch>
          <a:fillRect/>
        </a:stretch>
      </xdr:blipFill>
      <xdr:spPr>
        <a:xfrm>
          <a:off x="5172711" y="9251978"/>
          <a:ext cx="228600" cy="228600"/>
        </a:xfrm>
        <a:prstGeom prst="rect">
          <a:avLst/>
        </a:prstGeom>
      </xdr:spPr>
    </xdr:pic>
    <xdr:clientData/>
  </xdr:twoCellAnchor>
  <xdr:twoCellAnchor editAs="oneCell">
    <xdr:from>
      <xdr:col>17</xdr:col>
      <xdr:colOff>2024446</xdr:colOff>
      <xdr:row>43</xdr:row>
      <xdr:rowOff>106961</xdr:rowOff>
    </xdr:from>
    <xdr:to>
      <xdr:col>17</xdr:col>
      <xdr:colOff>2258314</xdr:colOff>
      <xdr:row>44</xdr:row>
      <xdr:rowOff>102704</xdr:rowOff>
    </xdr:to>
    <xdr:pic macro="[1]!Show_UsF_Löschen"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rgbClr val="E7E6E6">
              <a:shade val="45000"/>
              <a:satMod val="135000"/>
            </a:srgbClr>
            <a:prstClr val="white"/>
          </a:duotone>
        </a:blip>
        <a:stretch>
          <a:fillRect/>
        </a:stretch>
      </xdr:blipFill>
      <xdr:spPr>
        <a:xfrm>
          <a:off x="6520246" y="9231911"/>
          <a:ext cx="233868" cy="233868"/>
        </a:xfrm>
        <a:prstGeom prst="rect">
          <a:avLst/>
        </a:prstGeom>
      </xdr:spPr>
    </xdr:pic>
    <xdr:clientData/>
  </xdr:twoCellAnchor>
  <xdr:twoCellAnchor editAs="oneCell">
    <xdr:from>
      <xdr:col>28</xdr:col>
      <xdr:colOff>307181</xdr:colOff>
      <xdr:row>43</xdr:row>
      <xdr:rowOff>127027</xdr:rowOff>
    </xdr:from>
    <xdr:to>
      <xdr:col>29</xdr:col>
      <xdr:colOff>162164</xdr:colOff>
      <xdr:row>44</xdr:row>
      <xdr:rowOff>124885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rgbClr val="E7E6E6">
              <a:shade val="45000"/>
              <a:satMod val="135000"/>
            </a:srgbClr>
            <a:prstClr val="white"/>
          </a:duotone>
        </a:blip>
        <a:stretch>
          <a:fillRect/>
        </a:stretch>
      </xdr:blipFill>
      <xdr:spPr>
        <a:xfrm>
          <a:off x="9708356" y="9251977"/>
          <a:ext cx="235983" cy="235983"/>
        </a:xfrm>
        <a:prstGeom prst="rect">
          <a:avLst/>
        </a:prstGeom>
      </xdr:spPr>
    </xdr:pic>
    <xdr:clientData/>
  </xdr:twoCellAnchor>
  <xdr:twoCellAnchor editAs="oneCell">
    <xdr:from>
      <xdr:col>27</xdr:col>
      <xdr:colOff>329315</xdr:colOff>
      <xdr:row>43</xdr:row>
      <xdr:rowOff>114931</xdr:rowOff>
    </xdr:from>
    <xdr:to>
      <xdr:col>27</xdr:col>
      <xdr:colOff>655096</xdr:colOff>
      <xdr:row>44</xdr:row>
      <xdr:rowOff>134987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rgbClr val="E7E6E6">
              <a:shade val="45000"/>
              <a:satMod val="135000"/>
            </a:srgbClr>
            <a:prstClr val="white"/>
          </a:duotone>
        </a:blip>
        <a:stretch>
          <a:fillRect/>
        </a:stretch>
      </xdr:blipFill>
      <xdr:spPr>
        <a:xfrm>
          <a:off x="8968490" y="9239881"/>
          <a:ext cx="325781" cy="258181"/>
        </a:xfrm>
        <a:prstGeom prst="rect">
          <a:avLst/>
        </a:prstGeom>
      </xdr:spPr>
    </xdr:pic>
    <xdr:clientData/>
  </xdr:twoCellAnchor>
  <xdr:twoCellAnchor editAs="oneCell">
    <xdr:from>
      <xdr:col>26</xdr:col>
      <xdr:colOff>345228</xdr:colOff>
      <xdr:row>43</xdr:row>
      <xdr:rowOff>114300</xdr:rowOff>
    </xdr:from>
    <xdr:to>
      <xdr:col>26</xdr:col>
      <xdr:colOff>677230</xdr:colOff>
      <xdr:row>44</xdr:row>
      <xdr:rowOff>135967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rgbClr val="E7E6E6">
              <a:shade val="45000"/>
              <a:satMod val="135000"/>
            </a:srgbClr>
            <a:prstClr val="white"/>
          </a:duotone>
        </a:blip>
        <a:stretch>
          <a:fillRect/>
        </a:stretch>
      </xdr:blipFill>
      <xdr:spPr>
        <a:xfrm>
          <a:off x="8222403" y="9239250"/>
          <a:ext cx="332002" cy="259792"/>
        </a:xfrm>
        <a:prstGeom prst="rect">
          <a:avLst/>
        </a:prstGeom>
      </xdr:spPr>
    </xdr:pic>
    <xdr:clientData/>
  </xdr:twoCellAnchor>
  <xdr:twoCellAnchor editAs="oneCell">
    <xdr:from>
      <xdr:col>18</xdr:col>
      <xdr:colOff>674093</xdr:colOff>
      <xdr:row>43</xdr:row>
      <xdr:rowOff>114300</xdr:rowOff>
    </xdr:from>
    <xdr:to>
      <xdr:col>19</xdr:col>
      <xdr:colOff>45443</xdr:colOff>
      <xdr:row>44</xdr:row>
      <xdr:rowOff>133350</xdr:rowOff>
    </xdr:to>
    <xdr:pic macro="[1]!ShowRüblick"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0">
          <a:duotone>
            <a:srgbClr val="E7E6E6">
              <a:shade val="45000"/>
              <a:satMod val="135000"/>
            </a:srgbClr>
            <a:prstClr val="white"/>
          </a:duotone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7570193" y="9239250"/>
          <a:ext cx="257175" cy="257175"/>
        </a:xfrm>
        <a:prstGeom prst="rect">
          <a:avLst/>
        </a:prstGeom>
      </xdr:spPr>
    </xdr:pic>
    <xdr:clientData/>
  </xdr:twoCellAnchor>
  <xdr:twoCellAnchor editAs="absolute">
    <xdr:from>
      <xdr:col>27</xdr:col>
      <xdr:colOff>242602</xdr:colOff>
      <xdr:row>31</xdr:row>
      <xdr:rowOff>0</xdr:rowOff>
    </xdr:from>
    <xdr:to>
      <xdr:col>27</xdr:col>
      <xdr:colOff>538142</xdr:colOff>
      <xdr:row>32</xdr:row>
      <xdr:rowOff>95250</xdr:rowOff>
    </xdr:to>
    <xdr:pic macro="[1]!Affichage_Sans_Filtre"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accent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4549152" y="6772275"/>
          <a:ext cx="295540" cy="285750"/>
        </a:xfrm>
        <a:prstGeom prst="rect">
          <a:avLst/>
        </a:prstGeom>
      </xdr:spPr>
    </xdr:pic>
    <xdr:clientData fPrintsWithSheet="0"/>
  </xdr:twoCellAnchor>
  <xdr:twoCellAnchor editAs="oneCell">
    <xdr:from>
      <xdr:col>17</xdr:col>
      <xdr:colOff>1132176</xdr:colOff>
      <xdr:row>43</xdr:row>
      <xdr:rowOff>113001</xdr:rowOff>
    </xdr:from>
    <xdr:to>
      <xdr:col>17</xdr:col>
      <xdr:colOff>1391949</xdr:colOff>
      <xdr:row>44</xdr:row>
      <xdr:rowOff>134649</xdr:rowOff>
    </xdr:to>
    <xdr:pic macro="[1]!Show_BesoAngaben"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1">
          <a:duotone>
            <a:srgbClr val="E7E6E6">
              <a:shade val="45000"/>
              <a:satMod val="135000"/>
            </a:srgbClr>
            <a:prstClr val="white"/>
          </a:duotone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627976" y="9237951"/>
          <a:ext cx="259773" cy="259773"/>
        </a:xfrm>
        <a:prstGeom prst="rect">
          <a:avLst/>
        </a:prstGeom>
      </xdr:spPr>
    </xdr:pic>
    <xdr:clientData/>
  </xdr:twoCellAnchor>
  <xdr:twoCellAnchor>
    <xdr:from>
      <xdr:col>24</xdr:col>
      <xdr:colOff>718852</xdr:colOff>
      <xdr:row>36</xdr:row>
      <xdr:rowOff>76200</xdr:rowOff>
    </xdr:from>
    <xdr:to>
      <xdr:col>24</xdr:col>
      <xdr:colOff>1014392</xdr:colOff>
      <xdr:row>37</xdr:row>
      <xdr:rowOff>123825</xdr:rowOff>
    </xdr:to>
    <xdr:pic macro="[1]!Hide_BesoAngaben"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877175" y="7848600"/>
          <a:ext cx="0" cy="285750"/>
        </a:xfrm>
        <a:prstGeom prst="rect">
          <a:avLst/>
        </a:prstGeom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RSION%20PROVISOIRE_MJP_2019_190918_193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Terminplan"/>
      <sheetName val="Angaben"/>
      <sheetName val="Prozesse"/>
      <sheetName val="Sachbearbeiter"/>
      <sheetName val="DUOAMPFIS"/>
      <sheetName val="DUOAMPFIS_2"/>
      <sheetName val="DUOAMPFIS_3"/>
      <sheetName val="Angaben_Typ"/>
    </sheetNames>
    <definedNames>
      <definedName name="Affichage_Filtre"/>
      <definedName name="Affichage_Sans_Filtre"/>
      <definedName name="Heute"/>
      <definedName name="Hide_BesoAngaben"/>
      <definedName name="HideRüblick"/>
      <definedName name="Show_BesoAngaben"/>
      <definedName name="Show_UsF_Einfügen"/>
      <definedName name="Show_UsF_Löschen"/>
      <definedName name="ShowRüblick"/>
    </definedNames>
    <sheetDataSet>
      <sheetData sheetId="0"/>
      <sheetData sheetId="1"/>
      <sheetData sheetId="2"/>
      <sheetData sheetId="3">
        <row r="3">
          <cell r="A3" t="str">
            <v>ALC</v>
          </cell>
          <cell r="B3" t="str">
            <v>1. ALC</v>
          </cell>
        </row>
        <row r="4">
          <cell r="A4" t="str">
            <v>STAB</v>
          </cell>
          <cell r="B4" t="str">
            <v>2. STAB</v>
          </cell>
        </row>
        <row r="5">
          <cell r="A5" t="str">
            <v>AS</v>
          </cell>
          <cell r="B5" t="str">
            <v>3. AS</v>
          </cell>
        </row>
        <row r="6">
          <cell r="A6" t="str">
            <v>NS</v>
          </cell>
          <cell r="B6" t="str">
            <v>4. NS</v>
          </cell>
        </row>
        <row r="7">
          <cell r="A7" t="str">
            <v>IH</v>
          </cell>
          <cell r="B7" t="str">
            <v>5. IH</v>
          </cell>
        </row>
        <row r="8">
          <cell r="A8" t="str">
            <v>B+B</v>
          </cell>
          <cell r="B8" t="str">
            <v>6. B+B</v>
          </cell>
        </row>
        <row r="9">
          <cell r="A9" t="str">
            <v>FLA</v>
          </cell>
          <cell r="B9" t="str">
            <v>7. FLA</v>
          </cell>
        </row>
        <row r="10">
          <cell r="A10" t="str">
            <v xml:space="preserve"> LPE</v>
          </cell>
          <cell r="B10" t="str">
            <v>8.  LPE</v>
          </cell>
        </row>
        <row r="11">
          <cell r="B11" t="str">
            <v xml:space="preserve">9. </v>
          </cell>
        </row>
        <row r="12">
          <cell r="B12" t="str">
            <v xml:space="preserve">10. </v>
          </cell>
        </row>
        <row r="13">
          <cell r="B13" t="str">
            <v xml:space="preserve">12. </v>
          </cell>
        </row>
        <row r="14">
          <cell r="B14" t="str">
            <v xml:space="preserve">13. </v>
          </cell>
        </row>
        <row r="15">
          <cell r="B15" t="str">
            <v xml:space="preserve">14. </v>
          </cell>
        </row>
        <row r="16">
          <cell r="B16" t="str">
            <v xml:space="preserve">15. </v>
          </cell>
        </row>
        <row r="17">
          <cell r="B17" t="str">
            <v xml:space="preserve">16. </v>
          </cell>
        </row>
        <row r="18">
          <cell r="B18" t="str">
            <v xml:space="preserve">17. </v>
          </cell>
        </row>
        <row r="19">
          <cell r="B19" t="str">
            <v xml:space="preserve">18. </v>
          </cell>
        </row>
        <row r="20">
          <cell r="B20" t="str">
            <v xml:space="preserve">19. </v>
          </cell>
        </row>
        <row r="21">
          <cell r="B21" t="str">
            <v xml:space="preserve">20. </v>
          </cell>
        </row>
      </sheetData>
      <sheetData sheetId="4"/>
      <sheetData sheetId="5">
        <row r="1">
          <cell r="A1" t="str">
            <v>DUOAMPFIS</v>
          </cell>
          <cell r="B1" t="str">
            <v>DUOAMPFIS</v>
          </cell>
          <cell r="C1" t="str">
            <v>KatNr.</v>
          </cell>
        </row>
        <row r="2">
          <cell r="B2" t="str">
            <v>--</v>
          </cell>
          <cell r="C2">
            <v>0</v>
          </cell>
        </row>
        <row r="3">
          <cell r="A3" t="str">
            <v>Doktrin</v>
          </cell>
          <cell r="B3" t="str">
            <v>01. Doktrin</v>
          </cell>
          <cell r="C3">
            <v>1</v>
          </cell>
        </row>
        <row r="4">
          <cell r="A4" t="str">
            <v>Unternehmen</v>
          </cell>
          <cell r="B4" t="str">
            <v>02. Unternehmen</v>
          </cell>
          <cell r="C4">
            <v>2</v>
          </cell>
        </row>
        <row r="5">
          <cell r="A5" t="str">
            <v>Organisation</v>
          </cell>
          <cell r="B5" t="str">
            <v>03. Organisation</v>
          </cell>
          <cell r="C5">
            <v>3</v>
          </cell>
        </row>
        <row r="6">
          <cell r="A6" t="str">
            <v>Ausbildung</v>
          </cell>
          <cell r="B6" t="str">
            <v>04. Ausbildung</v>
          </cell>
          <cell r="C6">
            <v>4</v>
          </cell>
        </row>
        <row r="7">
          <cell r="A7" t="str">
            <v>Material</v>
          </cell>
          <cell r="B7" t="str">
            <v>05. Material</v>
          </cell>
          <cell r="C7">
            <v>5</v>
          </cell>
        </row>
        <row r="8">
          <cell r="A8" t="str">
            <v>Personal</v>
          </cell>
          <cell r="B8" t="str">
            <v>06. Personal</v>
          </cell>
          <cell r="C8">
            <v>6</v>
          </cell>
        </row>
        <row r="9">
          <cell r="A9" t="str">
            <v>Finanzen</v>
          </cell>
          <cell r="B9" t="str">
            <v>07. Finanzen</v>
          </cell>
          <cell r="C9">
            <v>7</v>
          </cell>
        </row>
        <row r="10">
          <cell r="A10" t="str">
            <v>Infrastruktur</v>
          </cell>
          <cell r="B10" t="str">
            <v>08. Infrastruktur</v>
          </cell>
          <cell r="C10">
            <v>8</v>
          </cell>
        </row>
        <row r="11">
          <cell r="A11" t="str">
            <v>Sicherheit</v>
          </cell>
          <cell r="B11" t="str">
            <v>09. Sicherheit</v>
          </cell>
          <cell r="C11">
            <v>9</v>
          </cell>
        </row>
      </sheetData>
      <sheetData sheetId="6"/>
      <sheetData sheetId="7">
        <row r="5">
          <cell r="A5">
            <v>0</v>
          </cell>
          <cell r="B5">
            <v>0</v>
          </cell>
          <cell r="C5">
            <v>0</v>
          </cell>
        </row>
        <row r="6">
          <cell r="A6" t="str">
            <v>GL LBA</v>
          </cell>
          <cell r="B6" t="str">
            <v>100. GL LBA</v>
          </cell>
          <cell r="C6">
            <v>100</v>
          </cell>
        </row>
        <row r="7">
          <cell r="A7" t="str">
            <v>Seminar LBA</v>
          </cell>
          <cell r="B7" t="str">
            <v>101. Seminar LBA</v>
          </cell>
          <cell r="C7">
            <v>101</v>
          </cell>
        </row>
        <row r="8">
          <cell r="A8" t="str">
            <v>FR LF</v>
          </cell>
          <cell r="B8" t="str">
            <v>102. FR LF</v>
          </cell>
          <cell r="C8">
            <v>102</v>
          </cell>
        </row>
        <row r="9">
          <cell r="A9" t="str">
            <v>KR LF ALC</v>
          </cell>
          <cell r="B9" t="str">
            <v>103. KR LF ALC</v>
          </cell>
          <cell r="C9">
            <v>103</v>
          </cell>
        </row>
        <row r="10">
          <cell r="A10" t="str">
            <v>Prozesszirkel</v>
          </cell>
          <cell r="B10" t="str">
            <v>104. Prozesszirkel</v>
          </cell>
          <cell r="C10">
            <v>104</v>
          </cell>
        </row>
        <row r="11">
          <cell r="A11" t="str">
            <v>Beso Rapporte</v>
          </cell>
          <cell r="B11" t="str">
            <v>105. Beso Rapporte</v>
          </cell>
          <cell r="C11">
            <v>105</v>
          </cell>
        </row>
        <row r="12">
          <cell r="A12" t="str">
            <v>Konzepte</v>
          </cell>
          <cell r="B12" t="str">
            <v>106. Konzepte</v>
          </cell>
          <cell r="C12">
            <v>106</v>
          </cell>
        </row>
        <row r="13">
          <cell r="A13">
            <v>0</v>
          </cell>
          <cell r="B13" t="str">
            <v xml:space="preserve">107. </v>
          </cell>
          <cell r="C13">
            <v>107</v>
          </cell>
        </row>
        <row r="14">
          <cell r="A14">
            <v>0</v>
          </cell>
          <cell r="B14" t="str">
            <v xml:space="preserve">108. </v>
          </cell>
          <cell r="C14">
            <v>108</v>
          </cell>
        </row>
        <row r="15">
          <cell r="A15">
            <v>0</v>
          </cell>
          <cell r="B15" t="str">
            <v xml:space="preserve">109. </v>
          </cell>
          <cell r="C15">
            <v>109</v>
          </cell>
        </row>
        <row r="16">
          <cell r="A16">
            <v>0</v>
          </cell>
          <cell r="B16" t="str">
            <v xml:space="preserve">110. </v>
          </cell>
          <cell r="C16">
            <v>110</v>
          </cell>
        </row>
        <row r="17">
          <cell r="A17">
            <v>0</v>
          </cell>
          <cell r="B17" t="str">
            <v xml:space="preserve">111. </v>
          </cell>
          <cell r="C17">
            <v>111</v>
          </cell>
        </row>
        <row r="18">
          <cell r="A18">
            <v>0</v>
          </cell>
          <cell r="B18" t="str">
            <v xml:space="preserve">112. </v>
          </cell>
          <cell r="C18">
            <v>112</v>
          </cell>
        </row>
        <row r="19">
          <cell r="A19">
            <v>0</v>
          </cell>
          <cell r="B19" t="str">
            <v xml:space="preserve">113. </v>
          </cell>
          <cell r="C19">
            <v>113</v>
          </cell>
        </row>
        <row r="20">
          <cell r="A20">
            <v>0</v>
          </cell>
          <cell r="B20" t="str">
            <v xml:space="preserve">114. </v>
          </cell>
          <cell r="C20">
            <v>114</v>
          </cell>
        </row>
        <row r="21">
          <cell r="A21">
            <v>0</v>
          </cell>
          <cell r="B21" t="str">
            <v xml:space="preserve">115. </v>
          </cell>
          <cell r="C21">
            <v>115</v>
          </cell>
        </row>
        <row r="22">
          <cell r="A22">
            <v>0</v>
          </cell>
          <cell r="B22" t="str">
            <v xml:space="preserve">116. </v>
          </cell>
          <cell r="C22">
            <v>116</v>
          </cell>
        </row>
        <row r="23">
          <cell r="A23">
            <v>0</v>
          </cell>
          <cell r="B23" t="str">
            <v xml:space="preserve">117. </v>
          </cell>
          <cell r="C23">
            <v>117</v>
          </cell>
        </row>
        <row r="24">
          <cell r="A24">
            <v>0</v>
          </cell>
          <cell r="B24" t="str">
            <v xml:space="preserve">118. </v>
          </cell>
          <cell r="C24">
            <v>118</v>
          </cell>
        </row>
        <row r="25">
          <cell r="A25">
            <v>0</v>
          </cell>
          <cell r="B25" t="str">
            <v xml:space="preserve">119. </v>
          </cell>
          <cell r="C25">
            <v>119</v>
          </cell>
        </row>
        <row r="26">
          <cell r="A26">
            <v>0</v>
          </cell>
          <cell r="B26" t="str">
            <v xml:space="preserve">120. </v>
          </cell>
          <cell r="C26">
            <v>120</v>
          </cell>
        </row>
        <row r="27">
          <cell r="A27" t="str">
            <v>FR ALCT</v>
          </cell>
          <cell r="B27" t="str">
            <v>200. FR ALCT</v>
          </cell>
          <cell r="C27">
            <v>200</v>
          </cell>
        </row>
        <row r="28">
          <cell r="A28" t="str">
            <v>Workshop ALCT</v>
          </cell>
          <cell r="B28" t="str">
            <v>201. Workshop ALCT</v>
          </cell>
          <cell r="C28">
            <v>201</v>
          </cell>
        </row>
        <row r="29">
          <cell r="A29" t="str">
            <v>Wpl</v>
          </cell>
          <cell r="B29" t="str">
            <v>202. Wpl</v>
          </cell>
          <cell r="C29">
            <v>202</v>
          </cell>
        </row>
        <row r="30">
          <cell r="A30" t="str">
            <v>EFQM</v>
          </cell>
          <cell r="B30" t="str">
            <v>203. EFQM</v>
          </cell>
          <cell r="C30">
            <v>203</v>
          </cell>
        </row>
        <row r="31">
          <cell r="A31" t="str">
            <v>Rapporte</v>
          </cell>
          <cell r="B31" t="str">
            <v>204. Rapporte</v>
          </cell>
          <cell r="C31">
            <v>204</v>
          </cell>
        </row>
        <row r="32">
          <cell r="A32" t="str">
            <v>Anlässe</v>
          </cell>
          <cell r="B32" t="str">
            <v>205. Anlässe</v>
          </cell>
          <cell r="C32">
            <v>205</v>
          </cell>
        </row>
        <row r="33">
          <cell r="A33" t="str">
            <v>BiLa</v>
          </cell>
          <cell r="B33" t="str">
            <v>206. BiLa</v>
          </cell>
          <cell r="C33">
            <v>206</v>
          </cell>
        </row>
        <row r="34">
          <cell r="A34" t="str">
            <v>Besuche</v>
          </cell>
          <cell r="B34" t="str">
            <v>207. Besuche</v>
          </cell>
          <cell r="C34">
            <v>207</v>
          </cell>
        </row>
        <row r="35">
          <cell r="A35" t="str">
            <v>EFQM</v>
          </cell>
          <cell r="B35" t="str">
            <v>208. EFQM</v>
          </cell>
          <cell r="C35">
            <v>208</v>
          </cell>
        </row>
        <row r="36">
          <cell r="A36">
            <v>0</v>
          </cell>
          <cell r="B36" t="str">
            <v xml:space="preserve">209. </v>
          </cell>
          <cell r="C36">
            <v>209</v>
          </cell>
        </row>
        <row r="37">
          <cell r="A37">
            <v>0</v>
          </cell>
          <cell r="B37" t="str">
            <v xml:space="preserve">210. </v>
          </cell>
          <cell r="C37">
            <v>210</v>
          </cell>
        </row>
        <row r="38">
          <cell r="A38">
            <v>0</v>
          </cell>
          <cell r="B38" t="str">
            <v xml:space="preserve">211. </v>
          </cell>
          <cell r="C38">
            <v>211</v>
          </cell>
        </row>
        <row r="39">
          <cell r="A39">
            <v>0</v>
          </cell>
          <cell r="B39" t="str">
            <v xml:space="preserve">212. </v>
          </cell>
          <cell r="C39">
            <v>212</v>
          </cell>
        </row>
        <row r="40">
          <cell r="A40">
            <v>0</v>
          </cell>
          <cell r="B40" t="str">
            <v xml:space="preserve">213. </v>
          </cell>
          <cell r="C40">
            <v>213</v>
          </cell>
        </row>
        <row r="41">
          <cell r="A41">
            <v>0</v>
          </cell>
          <cell r="B41" t="str">
            <v xml:space="preserve">214. </v>
          </cell>
          <cell r="C41">
            <v>214</v>
          </cell>
        </row>
        <row r="42">
          <cell r="A42">
            <v>0</v>
          </cell>
          <cell r="B42" t="str">
            <v xml:space="preserve">215. </v>
          </cell>
          <cell r="C42">
            <v>215</v>
          </cell>
        </row>
        <row r="43">
          <cell r="A43">
            <v>0</v>
          </cell>
          <cell r="B43" t="str">
            <v xml:space="preserve">216. </v>
          </cell>
          <cell r="C43">
            <v>216</v>
          </cell>
        </row>
        <row r="44">
          <cell r="A44">
            <v>0</v>
          </cell>
          <cell r="B44" t="str">
            <v xml:space="preserve">217. </v>
          </cell>
          <cell r="C44">
            <v>217</v>
          </cell>
        </row>
        <row r="45">
          <cell r="A45">
            <v>0</v>
          </cell>
          <cell r="B45" t="str">
            <v xml:space="preserve">218. </v>
          </cell>
          <cell r="C45">
            <v>218</v>
          </cell>
        </row>
        <row r="46">
          <cell r="A46">
            <v>0</v>
          </cell>
          <cell r="B46" t="str">
            <v xml:space="preserve">219. </v>
          </cell>
          <cell r="C46">
            <v>219</v>
          </cell>
        </row>
        <row r="47">
          <cell r="A47">
            <v>0</v>
          </cell>
          <cell r="B47" t="str">
            <v xml:space="preserve">220. </v>
          </cell>
          <cell r="C47">
            <v>220</v>
          </cell>
        </row>
        <row r="48">
          <cell r="A48" t="str">
            <v>Intensiv Phase DLP</v>
          </cell>
          <cell r="B48" t="str">
            <v>300. Intensiv Phase DLP</v>
          </cell>
          <cell r="C48">
            <v>300</v>
          </cell>
        </row>
        <row r="49">
          <cell r="A49" t="str">
            <v>Erstausrüstung</v>
          </cell>
          <cell r="B49" t="str">
            <v>301. Erstausrüstung</v>
          </cell>
          <cell r="C49">
            <v>301</v>
          </cell>
        </row>
        <row r="50">
          <cell r="A50">
            <v>0</v>
          </cell>
          <cell r="B50" t="str">
            <v xml:space="preserve">302. </v>
          </cell>
          <cell r="C50">
            <v>302</v>
          </cell>
        </row>
        <row r="51">
          <cell r="A51">
            <v>0</v>
          </cell>
          <cell r="B51" t="str">
            <v xml:space="preserve">303. </v>
          </cell>
          <cell r="C51">
            <v>303</v>
          </cell>
        </row>
        <row r="52">
          <cell r="A52">
            <v>0</v>
          </cell>
          <cell r="B52" t="str">
            <v xml:space="preserve">304. </v>
          </cell>
          <cell r="C52">
            <v>304</v>
          </cell>
        </row>
        <row r="53">
          <cell r="A53">
            <v>0</v>
          </cell>
          <cell r="B53" t="str">
            <v xml:space="preserve">305. </v>
          </cell>
          <cell r="C53">
            <v>305</v>
          </cell>
        </row>
        <row r="54">
          <cell r="A54">
            <v>0</v>
          </cell>
          <cell r="B54" t="str">
            <v xml:space="preserve">306. </v>
          </cell>
          <cell r="C54">
            <v>306</v>
          </cell>
        </row>
        <row r="55">
          <cell r="A55">
            <v>0</v>
          </cell>
          <cell r="B55" t="str">
            <v xml:space="preserve">307. </v>
          </cell>
          <cell r="C55">
            <v>307</v>
          </cell>
        </row>
        <row r="56">
          <cell r="A56">
            <v>0</v>
          </cell>
          <cell r="B56" t="str">
            <v xml:space="preserve">308. </v>
          </cell>
          <cell r="C56">
            <v>308</v>
          </cell>
        </row>
        <row r="57">
          <cell r="A57">
            <v>0</v>
          </cell>
          <cell r="B57" t="str">
            <v xml:space="preserve">309. </v>
          </cell>
          <cell r="C57">
            <v>309</v>
          </cell>
        </row>
        <row r="58">
          <cell r="A58">
            <v>0</v>
          </cell>
          <cell r="B58" t="str">
            <v xml:space="preserve">310. </v>
          </cell>
          <cell r="C58">
            <v>310</v>
          </cell>
        </row>
        <row r="59">
          <cell r="A59">
            <v>0</v>
          </cell>
          <cell r="B59" t="str">
            <v xml:space="preserve">311. </v>
          </cell>
          <cell r="C59">
            <v>311</v>
          </cell>
        </row>
        <row r="60">
          <cell r="A60">
            <v>0</v>
          </cell>
          <cell r="B60" t="str">
            <v xml:space="preserve">312. </v>
          </cell>
          <cell r="C60">
            <v>312</v>
          </cell>
        </row>
        <row r="61">
          <cell r="A61">
            <v>0</v>
          </cell>
          <cell r="B61" t="str">
            <v xml:space="preserve">313. </v>
          </cell>
          <cell r="C61">
            <v>313</v>
          </cell>
        </row>
        <row r="62">
          <cell r="A62">
            <v>0</v>
          </cell>
          <cell r="B62" t="str">
            <v xml:space="preserve">314. </v>
          </cell>
          <cell r="C62">
            <v>314</v>
          </cell>
        </row>
        <row r="63">
          <cell r="A63">
            <v>0</v>
          </cell>
          <cell r="B63" t="str">
            <v xml:space="preserve">315. </v>
          </cell>
          <cell r="C63">
            <v>315</v>
          </cell>
        </row>
        <row r="64">
          <cell r="A64">
            <v>0</v>
          </cell>
          <cell r="B64" t="str">
            <v xml:space="preserve">316. </v>
          </cell>
          <cell r="C64">
            <v>316</v>
          </cell>
        </row>
        <row r="65">
          <cell r="A65">
            <v>0</v>
          </cell>
          <cell r="B65" t="str">
            <v xml:space="preserve">317. </v>
          </cell>
          <cell r="C65">
            <v>317</v>
          </cell>
        </row>
        <row r="66">
          <cell r="A66">
            <v>0</v>
          </cell>
          <cell r="B66" t="str">
            <v xml:space="preserve">318. </v>
          </cell>
          <cell r="C66">
            <v>318</v>
          </cell>
        </row>
        <row r="67">
          <cell r="A67">
            <v>0</v>
          </cell>
          <cell r="B67" t="str">
            <v xml:space="preserve">319. </v>
          </cell>
          <cell r="C67">
            <v>319</v>
          </cell>
        </row>
        <row r="68">
          <cell r="A68">
            <v>0</v>
          </cell>
          <cell r="B68" t="str">
            <v xml:space="preserve">320. </v>
          </cell>
          <cell r="C68">
            <v>320</v>
          </cell>
        </row>
        <row r="69">
          <cell r="A69" t="str">
            <v>Grundausildung (MA)</v>
          </cell>
          <cell r="B69" t="str">
            <v>401. Grundausildung (MA)</v>
          </cell>
          <cell r="C69">
            <v>401</v>
          </cell>
        </row>
        <row r="70">
          <cell r="A70" t="str">
            <v>Grundausbildung (Trp)</v>
          </cell>
          <cell r="B70" t="str">
            <v>401. Grundausbildung (Trp)</v>
          </cell>
          <cell r="C70">
            <v>402</v>
          </cell>
        </row>
        <row r="71">
          <cell r="A71" t="str">
            <v>Kaderausbildung</v>
          </cell>
          <cell r="B71" t="str">
            <v>402. Kaderausbildung</v>
          </cell>
          <cell r="C71">
            <v>0</v>
          </cell>
        </row>
        <row r="72">
          <cell r="A72" t="str">
            <v>Fach Ausbildung</v>
          </cell>
          <cell r="B72" t="str">
            <v>403. Fach Ausbildung</v>
          </cell>
          <cell r="C72">
            <v>0</v>
          </cell>
        </row>
        <row r="73">
          <cell r="A73" t="str">
            <v>Spez Ausbildung</v>
          </cell>
          <cell r="B73" t="str">
            <v>404. Spez Ausbildung</v>
          </cell>
          <cell r="C73">
            <v>0</v>
          </cell>
        </row>
        <row r="74">
          <cell r="A74" t="str">
            <v>Übungen (LBA)</v>
          </cell>
          <cell r="B74" t="str">
            <v>405. Übungen (LBA)</v>
          </cell>
          <cell r="C74">
            <v>0</v>
          </cell>
        </row>
        <row r="75">
          <cell r="A75" t="str">
            <v>Übungen (KFO)</v>
          </cell>
          <cell r="B75" t="str">
            <v>406. Übungen (KFO)</v>
          </cell>
          <cell r="C75">
            <v>0</v>
          </cell>
        </row>
        <row r="76">
          <cell r="A76" t="str">
            <v>Übungen (Trp)</v>
          </cell>
          <cell r="B76" t="str">
            <v>407. Übungen (Trp)</v>
          </cell>
          <cell r="C76">
            <v>0</v>
          </cell>
        </row>
        <row r="77">
          <cell r="A77" t="str">
            <v>Übungen (Mob)</v>
          </cell>
          <cell r="B77" t="str">
            <v>408. Übungen (Mob)</v>
          </cell>
          <cell r="C77">
            <v>0</v>
          </cell>
        </row>
        <row r="78">
          <cell r="A78" t="str">
            <v>Einführung (Mat)</v>
          </cell>
          <cell r="B78" t="str">
            <v>409. Einführung (Mat)</v>
          </cell>
          <cell r="C78">
            <v>0</v>
          </cell>
        </row>
        <row r="79">
          <cell r="A79" t="str">
            <v>Einführung (Fz)</v>
          </cell>
          <cell r="B79" t="str">
            <v>410. Einführung (Fz)</v>
          </cell>
          <cell r="C79">
            <v>0</v>
          </cell>
        </row>
        <row r="80">
          <cell r="A80" t="str">
            <v>Einführung (Syst)</v>
          </cell>
          <cell r="B80" t="str">
            <v>411. Einführung (Syst)</v>
          </cell>
          <cell r="C80">
            <v>0</v>
          </cell>
        </row>
        <row r="81">
          <cell r="A81" t="str">
            <v>Einführung (PA)</v>
          </cell>
          <cell r="B81" t="str">
            <v>412. Einführung (PA)</v>
          </cell>
          <cell r="C81">
            <v>0</v>
          </cell>
        </row>
        <row r="82">
          <cell r="A82">
            <v>0</v>
          </cell>
          <cell r="B82">
            <v>413</v>
          </cell>
          <cell r="C82">
            <v>0</v>
          </cell>
        </row>
        <row r="83">
          <cell r="A83">
            <v>0</v>
          </cell>
          <cell r="B83">
            <v>414</v>
          </cell>
          <cell r="C83">
            <v>0</v>
          </cell>
        </row>
        <row r="84">
          <cell r="A84">
            <v>0</v>
          </cell>
          <cell r="B84">
            <v>415</v>
          </cell>
          <cell r="C84">
            <v>0</v>
          </cell>
        </row>
        <row r="85">
          <cell r="A85">
            <v>0</v>
          </cell>
          <cell r="B85">
            <v>416</v>
          </cell>
          <cell r="C85">
            <v>0</v>
          </cell>
        </row>
        <row r="86">
          <cell r="A86">
            <v>0</v>
          </cell>
          <cell r="B86">
            <v>417</v>
          </cell>
          <cell r="C86">
            <v>0</v>
          </cell>
        </row>
        <row r="87">
          <cell r="A87">
            <v>0</v>
          </cell>
          <cell r="B87">
            <v>418</v>
          </cell>
          <cell r="C87">
            <v>0</v>
          </cell>
        </row>
        <row r="88">
          <cell r="A88">
            <v>0</v>
          </cell>
          <cell r="B88">
            <v>419</v>
          </cell>
          <cell r="C88">
            <v>0</v>
          </cell>
        </row>
        <row r="89">
          <cell r="A89">
            <v>0</v>
          </cell>
          <cell r="B89">
            <v>420</v>
          </cell>
          <cell r="C89">
            <v>0</v>
          </cell>
        </row>
        <row r="90">
          <cell r="A90" t="str">
            <v>Umlagerung</v>
          </cell>
          <cell r="B90" t="str">
            <v>500. Umlagerung</v>
          </cell>
          <cell r="C90">
            <v>500</v>
          </cell>
        </row>
        <row r="91">
          <cell r="A91" t="str">
            <v>Lieferung neue Syst</v>
          </cell>
          <cell r="B91" t="str">
            <v>501. Lieferung neue Syst</v>
          </cell>
          <cell r="C91">
            <v>501</v>
          </cell>
        </row>
        <row r="92">
          <cell r="A92">
            <v>0</v>
          </cell>
          <cell r="B92" t="str">
            <v xml:space="preserve">502. </v>
          </cell>
          <cell r="C92">
            <v>502</v>
          </cell>
        </row>
        <row r="93">
          <cell r="A93">
            <v>0</v>
          </cell>
          <cell r="B93" t="str">
            <v xml:space="preserve">503. </v>
          </cell>
          <cell r="C93">
            <v>503</v>
          </cell>
        </row>
        <row r="94">
          <cell r="A94">
            <v>0</v>
          </cell>
          <cell r="B94" t="str">
            <v xml:space="preserve">504. </v>
          </cell>
          <cell r="C94">
            <v>504</v>
          </cell>
        </row>
        <row r="95">
          <cell r="A95">
            <v>0</v>
          </cell>
          <cell r="B95" t="str">
            <v xml:space="preserve">505. </v>
          </cell>
          <cell r="C95">
            <v>505</v>
          </cell>
        </row>
        <row r="96">
          <cell r="A96">
            <v>0</v>
          </cell>
          <cell r="B96" t="str">
            <v xml:space="preserve">506. </v>
          </cell>
          <cell r="C96">
            <v>506</v>
          </cell>
        </row>
        <row r="97">
          <cell r="A97">
            <v>0</v>
          </cell>
          <cell r="B97" t="str">
            <v xml:space="preserve">507. </v>
          </cell>
          <cell r="C97">
            <v>507</v>
          </cell>
        </row>
        <row r="98">
          <cell r="A98">
            <v>0</v>
          </cell>
          <cell r="B98" t="str">
            <v xml:space="preserve">508. </v>
          </cell>
          <cell r="C98">
            <v>508</v>
          </cell>
        </row>
        <row r="99">
          <cell r="A99">
            <v>0</v>
          </cell>
          <cell r="B99" t="str">
            <v xml:space="preserve">509. </v>
          </cell>
          <cell r="C99">
            <v>509</v>
          </cell>
        </row>
        <row r="100">
          <cell r="A100">
            <v>0</v>
          </cell>
          <cell r="B100" t="str">
            <v xml:space="preserve">510. </v>
          </cell>
          <cell r="C100">
            <v>510</v>
          </cell>
        </row>
        <row r="101">
          <cell r="A101">
            <v>0</v>
          </cell>
          <cell r="B101" t="str">
            <v xml:space="preserve">511. </v>
          </cell>
          <cell r="C101">
            <v>511</v>
          </cell>
        </row>
        <row r="102">
          <cell r="A102">
            <v>0</v>
          </cell>
          <cell r="B102" t="str">
            <v xml:space="preserve">512. </v>
          </cell>
          <cell r="C102">
            <v>512</v>
          </cell>
        </row>
        <row r="103">
          <cell r="A103">
            <v>0</v>
          </cell>
          <cell r="B103" t="str">
            <v xml:space="preserve">513. </v>
          </cell>
          <cell r="C103">
            <v>513</v>
          </cell>
        </row>
        <row r="104">
          <cell r="A104">
            <v>0</v>
          </cell>
          <cell r="B104" t="str">
            <v xml:space="preserve">514. </v>
          </cell>
          <cell r="C104">
            <v>514</v>
          </cell>
        </row>
        <row r="105">
          <cell r="A105">
            <v>0</v>
          </cell>
          <cell r="B105" t="str">
            <v xml:space="preserve">515. </v>
          </cell>
          <cell r="C105">
            <v>515</v>
          </cell>
        </row>
        <row r="106">
          <cell r="A106">
            <v>0</v>
          </cell>
          <cell r="B106" t="str">
            <v xml:space="preserve">516. </v>
          </cell>
          <cell r="C106">
            <v>516</v>
          </cell>
        </row>
        <row r="107">
          <cell r="A107">
            <v>0</v>
          </cell>
          <cell r="B107" t="str">
            <v xml:space="preserve">517. </v>
          </cell>
          <cell r="C107">
            <v>517</v>
          </cell>
        </row>
        <row r="108">
          <cell r="A108">
            <v>0</v>
          </cell>
          <cell r="B108" t="str">
            <v xml:space="preserve">518. </v>
          </cell>
          <cell r="C108">
            <v>518</v>
          </cell>
        </row>
        <row r="109">
          <cell r="A109">
            <v>0</v>
          </cell>
          <cell r="B109" t="str">
            <v xml:space="preserve">519. </v>
          </cell>
          <cell r="C109">
            <v>519</v>
          </cell>
        </row>
        <row r="110">
          <cell r="A110">
            <v>0</v>
          </cell>
          <cell r="B110" t="str">
            <v xml:space="preserve">520. </v>
          </cell>
          <cell r="C110">
            <v>520</v>
          </cell>
        </row>
        <row r="111">
          <cell r="A111" t="str">
            <v>Abwesenheit (DU C ALC)</v>
          </cell>
          <cell r="B111">
            <v>0</v>
          </cell>
          <cell r="C111">
            <v>600</v>
          </cell>
        </row>
        <row r="112">
          <cell r="A112" t="str">
            <v>Nachfolgeplanung</v>
          </cell>
          <cell r="B112">
            <v>0</v>
          </cell>
          <cell r="C112">
            <v>601</v>
          </cell>
        </row>
        <row r="113">
          <cell r="A113" t="str">
            <v>Struktur und Organigramm</v>
          </cell>
          <cell r="B113">
            <v>0</v>
          </cell>
          <cell r="C113">
            <v>602</v>
          </cell>
        </row>
        <row r="114">
          <cell r="A114">
            <v>0</v>
          </cell>
          <cell r="B114">
            <v>0</v>
          </cell>
          <cell r="C114">
            <v>603</v>
          </cell>
        </row>
        <row r="115">
          <cell r="A115">
            <v>0</v>
          </cell>
          <cell r="B115">
            <v>0</v>
          </cell>
          <cell r="C115">
            <v>604</v>
          </cell>
        </row>
        <row r="116">
          <cell r="A116">
            <v>0</v>
          </cell>
          <cell r="B116">
            <v>0</v>
          </cell>
          <cell r="C116">
            <v>605</v>
          </cell>
        </row>
        <row r="117">
          <cell r="A117">
            <v>0</v>
          </cell>
          <cell r="B117">
            <v>0</v>
          </cell>
          <cell r="C117">
            <v>606</v>
          </cell>
        </row>
        <row r="118">
          <cell r="A118">
            <v>0</v>
          </cell>
          <cell r="B118">
            <v>0</v>
          </cell>
          <cell r="C118">
            <v>607</v>
          </cell>
        </row>
        <row r="119">
          <cell r="A119">
            <v>0</v>
          </cell>
          <cell r="B119">
            <v>0</v>
          </cell>
          <cell r="C119">
            <v>608</v>
          </cell>
        </row>
        <row r="120">
          <cell r="A120">
            <v>0</v>
          </cell>
          <cell r="B120">
            <v>0</v>
          </cell>
          <cell r="C120">
            <v>609</v>
          </cell>
        </row>
        <row r="121">
          <cell r="A121">
            <v>0</v>
          </cell>
          <cell r="B121">
            <v>0</v>
          </cell>
          <cell r="C121">
            <v>610</v>
          </cell>
        </row>
        <row r="122">
          <cell r="A122">
            <v>0</v>
          </cell>
          <cell r="B122">
            <v>0</v>
          </cell>
          <cell r="C122">
            <v>611</v>
          </cell>
        </row>
        <row r="123">
          <cell r="A123">
            <v>0</v>
          </cell>
          <cell r="B123">
            <v>0</v>
          </cell>
          <cell r="C123">
            <v>612</v>
          </cell>
        </row>
        <row r="124">
          <cell r="A124">
            <v>0</v>
          </cell>
          <cell r="B124">
            <v>0</v>
          </cell>
          <cell r="C124">
            <v>613</v>
          </cell>
        </row>
        <row r="125">
          <cell r="A125">
            <v>0</v>
          </cell>
          <cell r="B125">
            <v>0</v>
          </cell>
          <cell r="C125">
            <v>614</v>
          </cell>
        </row>
        <row r="126">
          <cell r="A126">
            <v>0</v>
          </cell>
          <cell r="B126">
            <v>0</v>
          </cell>
          <cell r="C126">
            <v>615</v>
          </cell>
        </row>
        <row r="127">
          <cell r="A127">
            <v>0</v>
          </cell>
          <cell r="B127">
            <v>0</v>
          </cell>
          <cell r="C127">
            <v>616</v>
          </cell>
        </row>
        <row r="128">
          <cell r="A128">
            <v>0</v>
          </cell>
          <cell r="B128">
            <v>0</v>
          </cell>
          <cell r="C128">
            <v>617</v>
          </cell>
        </row>
        <row r="129">
          <cell r="A129">
            <v>0</v>
          </cell>
          <cell r="B129">
            <v>0</v>
          </cell>
          <cell r="C129">
            <v>618</v>
          </cell>
        </row>
        <row r="130">
          <cell r="A130">
            <v>0</v>
          </cell>
          <cell r="B130">
            <v>0</v>
          </cell>
          <cell r="C130">
            <v>619</v>
          </cell>
        </row>
        <row r="131">
          <cell r="A131">
            <v>0</v>
          </cell>
          <cell r="B131">
            <v>0</v>
          </cell>
          <cell r="C131">
            <v>620</v>
          </cell>
        </row>
        <row r="132">
          <cell r="A132">
            <v>0</v>
          </cell>
          <cell r="B132">
            <v>0</v>
          </cell>
          <cell r="C132">
            <v>700</v>
          </cell>
        </row>
        <row r="133">
          <cell r="A133">
            <v>0</v>
          </cell>
          <cell r="B133">
            <v>0</v>
          </cell>
          <cell r="C133">
            <v>701</v>
          </cell>
        </row>
        <row r="134">
          <cell r="A134">
            <v>0</v>
          </cell>
          <cell r="B134">
            <v>0</v>
          </cell>
          <cell r="C134">
            <v>702</v>
          </cell>
        </row>
        <row r="135">
          <cell r="A135">
            <v>0</v>
          </cell>
          <cell r="B135">
            <v>0</v>
          </cell>
          <cell r="C135">
            <v>703</v>
          </cell>
        </row>
        <row r="136">
          <cell r="A136">
            <v>0</v>
          </cell>
          <cell r="B136">
            <v>0</v>
          </cell>
          <cell r="C136">
            <v>704</v>
          </cell>
        </row>
        <row r="137">
          <cell r="A137">
            <v>0</v>
          </cell>
          <cell r="B137">
            <v>0</v>
          </cell>
          <cell r="C137">
            <v>705</v>
          </cell>
        </row>
        <row r="138">
          <cell r="A138">
            <v>0</v>
          </cell>
          <cell r="B138">
            <v>0</v>
          </cell>
          <cell r="C138">
            <v>706</v>
          </cell>
        </row>
        <row r="139">
          <cell r="A139">
            <v>0</v>
          </cell>
          <cell r="B139">
            <v>0</v>
          </cell>
          <cell r="C139">
            <v>707</v>
          </cell>
        </row>
        <row r="140">
          <cell r="A140">
            <v>0</v>
          </cell>
          <cell r="B140">
            <v>0</v>
          </cell>
          <cell r="C140">
            <v>708</v>
          </cell>
        </row>
        <row r="141">
          <cell r="A141">
            <v>0</v>
          </cell>
          <cell r="B141">
            <v>0</v>
          </cell>
          <cell r="C141">
            <v>709</v>
          </cell>
        </row>
        <row r="142">
          <cell r="A142">
            <v>0</v>
          </cell>
          <cell r="B142">
            <v>0</v>
          </cell>
          <cell r="C142">
            <v>710</v>
          </cell>
        </row>
        <row r="143">
          <cell r="A143">
            <v>0</v>
          </cell>
          <cell r="B143">
            <v>0</v>
          </cell>
          <cell r="C143">
            <v>711</v>
          </cell>
        </row>
        <row r="144">
          <cell r="A144">
            <v>0</v>
          </cell>
          <cell r="B144">
            <v>0</v>
          </cell>
          <cell r="C144">
            <v>712</v>
          </cell>
        </row>
        <row r="145">
          <cell r="A145">
            <v>0</v>
          </cell>
          <cell r="B145">
            <v>0</v>
          </cell>
          <cell r="C145">
            <v>713</v>
          </cell>
        </row>
        <row r="146">
          <cell r="A146">
            <v>0</v>
          </cell>
          <cell r="B146">
            <v>0</v>
          </cell>
          <cell r="C146">
            <v>714</v>
          </cell>
        </row>
        <row r="147">
          <cell r="A147">
            <v>0</v>
          </cell>
          <cell r="B147">
            <v>0</v>
          </cell>
          <cell r="C147">
            <v>715</v>
          </cell>
        </row>
        <row r="148">
          <cell r="A148">
            <v>0</v>
          </cell>
          <cell r="B148">
            <v>0</v>
          </cell>
          <cell r="C148">
            <v>716</v>
          </cell>
        </row>
        <row r="149">
          <cell r="A149">
            <v>0</v>
          </cell>
          <cell r="B149">
            <v>0</v>
          </cell>
          <cell r="C149">
            <v>717</v>
          </cell>
        </row>
        <row r="150">
          <cell r="A150">
            <v>0</v>
          </cell>
          <cell r="B150">
            <v>0</v>
          </cell>
          <cell r="C150">
            <v>718</v>
          </cell>
        </row>
        <row r="151">
          <cell r="A151">
            <v>0</v>
          </cell>
          <cell r="B151">
            <v>0</v>
          </cell>
          <cell r="C151">
            <v>719</v>
          </cell>
        </row>
        <row r="152">
          <cell r="A152">
            <v>0</v>
          </cell>
          <cell r="B152">
            <v>0</v>
          </cell>
          <cell r="C152">
            <v>720</v>
          </cell>
        </row>
        <row r="153">
          <cell r="A153" t="str">
            <v>Grundlage</v>
          </cell>
          <cell r="B153" t="str">
            <v>800. Grundlage</v>
          </cell>
          <cell r="C153">
            <v>800</v>
          </cell>
        </row>
        <row r="154">
          <cell r="A154" t="str">
            <v>Bauprojekte</v>
          </cell>
          <cell r="B154" t="str">
            <v>801. Bauprojekte</v>
          </cell>
          <cell r="C154">
            <v>801</v>
          </cell>
        </row>
        <row r="155">
          <cell r="A155" t="str">
            <v>Sperrung</v>
          </cell>
          <cell r="B155" t="str">
            <v>802. Sperrung</v>
          </cell>
          <cell r="C155">
            <v>802</v>
          </cell>
        </row>
        <row r="156">
          <cell r="A156" t="str">
            <v>Immobilien</v>
          </cell>
          <cell r="B156" t="str">
            <v>803. Immobilien</v>
          </cell>
          <cell r="C156">
            <v>803</v>
          </cell>
        </row>
        <row r="157">
          <cell r="A157" t="str">
            <v>Objekte</v>
          </cell>
          <cell r="B157" t="str">
            <v>804. Objekte</v>
          </cell>
          <cell r="C157">
            <v>804</v>
          </cell>
        </row>
        <row r="158">
          <cell r="A158" t="str">
            <v>Waffenplätze</v>
          </cell>
          <cell r="B158" t="str">
            <v>805. Waffenplätze</v>
          </cell>
          <cell r="C158">
            <v>805</v>
          </cell>
        </row>
        <row r="159">
          <cell r="A159" t="str">
            <v>Schiessplätze</v>
          </cell>
          <cell r="B159" t="str">
            <v>806. Schiessplätze</v>
          </cell>
          <cell r="C159">
            <v>806</v>
          </cell>
        </row>
        <row r="160">
          <cell r="A160" t="str">
            <v>Bedürfnissanmeldungen</v>
          </cell>
          <cell r="B160" t="str">
            <v>807. Bedürfnissanmeldungen</v>
          </cell>
          <cell r="C160">
            <v>807</v>
          </cell>
        </row>
        <row r="161">
          <cell r="A161">
            <v>0</v>
          </cell>
          <cell r="B161" t="str">
            <v xml:space="preserve">808. </v>
          </cell>
          <cell r="C161">
            <v>808</v>
          </cell>
        </row>
        <row r="162">
          <cell r="A162">
            <v>0</v>
          </cell>
          <cell r="B162" t="str">
            <v xml:space="preserve">809. </v>
          </cell>
          <cell r="C162">
            <v>809</v>
          </cell>
        </row>
        <row r="163">
          <cell r="A163">
            <v>0</v>
          </cell>
          <cell r="B163" t="str">
            <v xml:space="preserve">810. </v>
          </cell>
          <cell r="C163">
            <v>810</v>
          </cell>
        </row>
        <row r="164">
          <cell r="A164">
            <v>0</v>
          </cell>
          <cell r="B164" t="str">
            <v xml:space="preserve">811. </v>
          </cell>
          <cell r="C164">
            <v>811</v>
          </cell>
        </row>
        <row r="165">
          <cell r="A165">
            <v>0</v>
          </cell>
          <cell r="B165" t="str">
            <v xml:space="preserve">812. </v>
          </cell>
          <cell r="C165">
            <v>812</v>
          </cell>
        </row>
        <row r="166">
          <cell r="A166">
            <v>0</v>
          </cell>
          <cell r="B166" t="str">
            <v xml:space="preserve">813. </v>
          </cell>
          <cell r="C166">
            <v>813</v>
          </cell>
        </row>
        <row r="167">
          <cell r="A167">
            <v>0</v>
          </cell>
          <cell r="B167" t="str">
            <v xml:space="preserve">814. </v>
          </cell>
          <cell r="C167">
            <v>814</v>
          </cell>
        </row>
        <row r="168">
          <cell r="A168">
            <v>0</v>
          </cell>
          <cell r="B168" t="str">
            <v xml:space="preserve">815. </v>
          </cell>
          <cell r="C168">
            <v>815</v>
          </cell>
        </row>
        <row r="169">
          <cell r="A169">
            <v>0</v>
          </cell>
          <cell r="B169" t="str">
            <v xml:space="preserve">816. </v>
          </cell>
          <cell r="C169">
            <v>816</v>
          </cell>
        </row>
        <row r="170">
          <cell r="A170">
            <v>0</v>
          </cell>
          <cell r="B170" t="str">
            <v xml:space="preserve">817. </v>
          </cell>
          <cell r="C170">
            <v>817</v>
          </cell>
        </row>
        <row r="171">
          <cell r="A171">
            <v>0</v>
          </cell>
          <cell r="B171" t="str">
            <v xml:space="preserve">818. </v>
          </cell>
          <cell r="C171">
            <v>818</v>
          </cell>
        </row>
        <row r="172">
          <cell r="A172">
            <v>0</v>
          </cell>
          <cell r="B172" t="str">
            <v xml:space="preserve">819. </v>
          </cell>
          <cell r="C172">
            <v>819</v>
          </cell>
        </row>
        <row r="173">
          <cell r="A173">
            <v>0</v>
          </cell>
          <cell r="B173" t="str">
            <v xml:space="preserve">820. </v>
          </cell>
          <cell r="C173">
            <v>820</v>
          </cell>
        </row>
        <row r="174">
          <cell r="A174" t="str">
            <v>Sich Konzept</v>
          </cell>
          <cell r="B174">
            <v>0</v>
          </cell>
          <cell r="C174">
            <v>900</v>
          </cell>
        </row>
        <row r="175">
          <cell r="A175">
            <v>0</v>
          </cell>
          <cell r="B175">
            <v>0</v>
          </cell>
          <cell r="C175">
            <v>901</v>
          </cell>
        </row>
        <row r="176">
          <cell r="A176">
            <v>0</v>
          </cell>
          <cell r="B176">
            <v>0</v>
          </cell>
          <cell r="C176">
            <v>902</v>
          </cell>
        </row>
        <row r="177">
          <cell r="A177">
            <v>0</v>
          </cell>
          <cell r="B177">
            <v>0</v>
          </cell>
          <cell r="C177">
            <v>903</v>
          </cell>
        </row>
        <row r="178">
          <cell r="A178">
            <v>0</v>
          </cell>
          <cell r="B178">
            <v>0</v>
          </cell>
          <cell r="C178">
            <v>904</v>
          </cell>
        </row>
        <row r="179">
          <cell r="A179">
            <v>0</v>
          </cell>
          <cell r="B179">
            <v>0</v>
          </cell>
          <cell r="C179">
            <v>905</v>
          </cell>
        </row>
        <row r="180">
          <cell r="A180">
            <v>0</v>
          </cell>
          <cell r="B180">
            <v>0</v>
          </cell>
          <cell r="C180">
            <v>906</v>
          </cell>
        </row>
        <row r="181">
          <cell r="A181">
            <v>0</v>
          </cell>
          <cell r="B181">
            <v>0</v>
          </cell>
          <cell r="C181">
            <v>907</v>
          </cell>
        </row>
        <row r="182">
          <cell r="A182">
            <v>0</v>
          </cell>
          <cell r="B182">
            <v>0</v>
          </cell>
          <cell r="C182">
            <v>908</v>
          </cell>
        </row>
        <row r="183">
          <cell r="A183">
            <v>0</v>
          </cell>
          <cell r="B183">
            <v>0</v>
          </cell>
          <cell r="C183">
            <v>909</v>
          </cell>
        </row>
        <row r="184">
          <cell r="A184">
            <v>0</v>
          </cell>
          <cell r="B184">
            <v>0</v>
          </cell>
          <cell r="C184">
            <v>910</v>
          </cell>
        </row>
        <row r="185">
          <cell r="A185">
            <v>0</v>
          </cell>
          <cell r="B185">
            <v>0</v>
          </cell>
          <cell r="C185">
            <v>911</v>
          </cell>
        </row>
        <row r="186">
          <cell r="A186">
            <v>0</v>
          </cell>
          <cell r="B186">
            <v>0</v>
          </cell>
          <cell r="C186">
            <v>912</v>
          </cell>
        </row>
        <row r="187">
          <cell r="A187">
            <v>0</v>
          </cell>
          <cell r="B187">
            <v>0</v>
          </cell>
          <cell r="C187">
            <v>913</v>
          </cell>
        </row>
        <row r="188">
          <cell r="A188">
            <v>0</v>
          </cell>
          <cell r="B188">
            <v>0</v>
          </cell>
          <cell r="C188">
            <v>914</v>
          </cell>
        </row>
        <row r="189">
          <cell r="A189">
            <v>0</v>
          </cell>
          <cell r="B189">
            <v>0</v>
          </cell>
          <cell r="C189">
            <v>915</v>
          </cell>
        </row>
        <row r="190">
          <cell r="A190">
            <v>0</v>
          </cell>
          <cell r="B190">
            <v>0</v>
          </cell>
          <cell r="C190">
            <v>916</v>
          </cell>
        </row>
        <row r="191">
          <cell r="A191">
            <v>0</v>
          </cell>
          <cell r="B191">
            <v>0</v>
          </cell>
          <cell r="C191">
            <v>917</v>
          </cell>
        </row>
        <row r="192">
          <cell r="A192">
            <v>0</v>
          </cell>
          <cell r="B192">
            <v>0</v>
          </cell>
          <cell r="C192">
            <v>918</v>
          </cell>
        </row>
        <row r="193">
          <cell r="A193">
            <v>0</v>
          </cell>
          <cell r="B193">
            <v>0</v>
          </cell>
          <cell r="C193">
            <v>919</v>
          </cell>
        </row>
        <row r="194">
          <cell r="A194">
            <v>0</v>
          </cell>
          <cell r="B194">
            <v>0</v>
          </cell>
          <cell r="C194">
            <v>920</v>
          </cell>
        </row>
      </sheetData>
      <sheetData sheetId="8">
        <row r="4">
          <cell r="A4" t="str">
            <v>Reminder (leer)</v>
          </cell>
        </row>
        <row r="5">
          <cell r="A5" t="str">
            <v>Planung</v>
          </cell>
        </row>
        <row r="6">
          <cell r="A6" t="str">
            <v>Projekt</v>
          </cell>
        </row>
        <row r="7">
          <cell r="A7" t="str">
            <v>Rapporte</v>
          </cell>
        </row>
        <row r="8">
          <cell r="A8" t="str">
            <v>Meilenstein</v>
          </cell>
        </row>
        <row r="9">
          <cell r="A9" t="str">
            <v>Übernahme</v>
          </cell>
        </row>
        <row r="10">
          <cell r="A10" t="str">
            <v>WEMA</v>
          </cell>
        </row>
        <row r="11">
          <cell r="A11" t="str">
            <v>FDT</v>
          </cell>
        </row>
        <row r="12">
          <cell r="A12" t="str">
            <v>GAD</v>
          </cell>
        </row>
        <row r="13">
          <cell r="A13" t="str">
            <v>Ktrl</v>
          </cell>
        </row>
        <row r="14">
          <cell r="A14" t="str">
            <v>Mob Ü Typ A</v>
          </cell>
        </row>
        <row r="15">
          <cell r="A15" t="str">
            <v>Mob Ü Typ B</v>
          </cell>
        </row>
        <row r="16">
          <cell r="A16" t="str">
            <v>Mob Ü Typ C</v>
          </cell>
        </row>
        <row r="17">
          <cell r="A17" t="str">
            <v>Übung</v>
          </cell>
        </row>
        <row r="18">
          <cell r="A18" t="str">
            <v>Ferien</v>
          </cell>
        </row>
        <row r="19">
          <cell r="A19" t="str">
            <v>Militär</v>
          </cell>
        </row>
        <row r="20">
          <cell r="A20" t="str">
            <v>Beso</v>
          </cell>
        </row>
      </sheetData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zesse" sourceName="Colonne2">
  <extLst>
    <x:ext xmlns:x15="http://schemas.microsoft.com/office/spreadsheetml/2010/11/main" uri="{2F2917AC-EB37-4324-AD4E-5DD8C200BD13}">
      <x15:tableSlicerCache tableId="1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Kategorie" sourceName="Colonne8">
  <extLst>
    <x:ext xmlns:x15="http://schemas.microsoft.com/office/spreadsheetml/2010/11/main" uri="{2F2917AC-EB37-4324-AD4E-5DD8C200BD13}">
      <x15:tableSlicerCache tableId="1" column="7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Unterkategorie" sourceName="Colonne11">
  <extLst>
    <x:ext xmlns:x15="http://schemas.microsoft.com/office/spreadsheetml/2010/11/main" uri="{2F2917AC-EB37-4324-AD4E-5DD8C200BD13}">
      <x15:tableSlicerCache tableId="1" column="67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" sourceName="Colonne18">
  <extLst>
    <x:ext xmlns:x15="http://schemas.microsoft.com/office/spreadsheetml/2010/11/main" uri="{2F2917AC-EB37-4324-AD4E-5DD8C200BD13}">
      <x15:tableSlicerCache tableId="1" column="1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tus" sourceName="Colonne28">
  <extLst>
    <x:ext xmlns:x15="http://schemas.microsoft.com/office/spreadsheetml/2010/11/main" uri="{2F2917AC-EB37-4324-AD4E-5DD8C200BD13}">
      <x15:tableSlicerCache tableId="1" column="16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nd" sourceName="Colonne29">
  <extLst>
    <x:ext xmlns:x15="http://schemas.microsoft.com/office/spreadsheetml/2010/11/main" uri="{2F2917AC-EB37-4324-AD4E-5DD8C200BD13}">
      <x15:tableSlicerCache tableId="1" column="17" sortOrder="descending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achbearbeiter" sourceName="Colonne5">
  <extLst>
    <x:ext xmlns:x15="http://schemas.microsoft.com/office/spreadsheetml/2010/11/main" uri="{2F2917AC-EB37-4324-AD4E-5DD8C200BD13}">
      <x15:tableSlicerCache tableId="1" column="5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ufgabeNr." sourceName="Colonne16">
  <extLst>
    <x:ext xmlns:x15="http://schemas.microsoft.com/office/spreadsheetml/2010/11/main" uri="{2F2917AC-EB37-4324-AD4E-5DD8C200BD13}">
      <x15:tableSlicerCache tableId="1" column="78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Jahr" sourceName="Jahr">
  <extLst>
    <x:ext xmlns:x15="http://schemas.microsoft.com/office/spreadsheetml/2010/11/main" uri="{2F2917AC-EB37-4324-AD4E-5DD8C200BD13}">
      <x15:tableSlicerCache tableId="1" column="20" sortOrder="descending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KW" sourceName="KW">
  <extLst>
    <x:ext xmlns:x15="http://schemas.microsoft.com/office/spreadsheetml/2010/11/main" uri="{2F2917AC-EB37-4324-AD4E-5DD8C200BD13}">
      <x15:tableSlicerCache tableId="1" column="21" sortOrder="descending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ozesse" cache="Segment_Prozesse" caption="Colonne2" rowHeight="216000"/>
  <slicer name="Kategorie" cache="Segment_Kategorie" caption="Colonne8" rowHeight="216000"/>
  <slicer name="Unterkategorie" cache="Segment_Unterkategorie" caption="Colonne11" rowHeight="216000"/>
  <slicer name="Typ" cache="Segment_Typ" caption="Colonne18" rowHeight="216000"/>
  <slicer name="Status" cache="Segment_Status" caption="Colonne28" rowHeight="216000"/>
  <slicer name="Stand" cache="Segment_Stand" caption="Colonne29" rowHeight="216000"/>
  <slicer name="Sachbearbeiter" cache="Segment_Sachbearbeiter" caption="Colonne5" rowHeight="216000"/>
  <slicer name="AufgabeNr." cache="Segment_AufgabeNr." caption="Colonne16" rowHeight="216000"/>
  <slicer name="Jahr" cache="Segment_Jahr" caption="Jahr" style="SlicerStyleDark2" rowHeight="216000"/>
  <slicer name="KW" cache="Segment_KW" caption="KW" style="SlicerStyleDark2" rowHeight="216000"/>
</slicers>
</file>

<file path=xl/tables/table1.xml><?xml version="1.0" encoding="utf-8"?>
<table xmlns="http://schemas.openxmlformats.org/spreadsheetml/2006/main" id="1" name="Tableau1" displayName="Tableau1" ref="E49:BC56" totalsRowShown="0" headerRowDxfId="252" dataDxfId="251" tableBorderDxfId="250">
  <autoFilter ref="E49:BC56">
    <filterColumn colId="28">
      <filters>
        <filter val="FAUX"/>
      </filters>
    </filterColumn>
  </autoFilter>
  <sortState ref="E50:BC55">
    <sortCondition ref="AA49:AA56"/>
  </sortState>
  <tableColumns count="51">
    <tableColumn id="3" name="Colonne2" dataDxfId="249">
      <calculatedColumnFormula>VLOOKUP($F50,[1]Prozesse!$A$2:$B$21,2,FALSE)</calculatedColumnFormula>
    </tableColumn>
    <tableColumn id="4" name="Colonne3" dataDxfId="248"/>
    <tableColumn id="5" name="Colonne5" dataDxfId="247"/>
    <tableColumn id="6" name="Colonne7" dataDxfId="246"/>
    <tableColumn id="7" name="Colonne8" dataDxfId="245">
      <calculatedColumnFormula>VLOOKUP($K50,[1]DUOAMPFIS!$A$2:$B$22,2,FALSE)</calculatedColumnFormula>
    </tableColumn>
    <tableColumn id="75" name="Colonne9" dataDxfId="244">
      <calculatedColumnFormula>VLOOKUP($K50,[1]DUOAMPFIS!$A$1:$C$22,3,FALSE)</calculatedColumnFormula>
    </tableColumn>
    <tableColumn id="8" name="Colonne10" dataDxfId="243"/>
    <tableColumn id="67" name="Colonne11" dataDxfId="242"/>
    <tableColumn id="76" name="Colonne12" dataDxfId="241"/>
    <tableColumn id="9" name="Colonne13" dataDxfId="240"/>
    <tableColumn id="68" name="Colonne14" dataDxfId="239"/>
    <tableColumn id="10" name="Colonne15" dataDxfId="238"/>
    <tableColumn id="78" name="Colonne16" dataDxfId="237"/>
    <tableColumn id="11" name="Colonne17" dataDxfId="236"/>
    <tableColumn id="12" name="Colonne18" dataDxfId="235"/>
    <tableColumn id="13" name="Colonne19" dataDxfId="234"/>
    <tableColumn id="72" name="Colonne20" dataDxfId="233"/>
    <tableColumn id="71" name="Colonne21" dataDxfId="232"/>
    <tableColumn id="74" name="Colonne22" dataDxfId="231"/>
    <tableColumn id="73" name="Colonne23" dataDxfId="230"/>
    <tableColumn id="70" name="Colonne24" dataDxfId="229"/>
    <tableColumn id="1" name="Colonne25" dataDxfId="228"/>
    <tableColumn id="14" name="Colonne26" dataDxfId="227"/>
    <tableColumn id="15" name="Colonne27" dataDxfId="226"/>
    <tableColumn id="16" name="Colonne28" dataDxfId="225" dataCellStyle="Pourcentage"/>
    <tableColumn id="17" name="Colonne29" dataDxfId="224">
      <calculatedColumnFormula>IF($AB50="",0,IF($AC50=100%,3,IF($AB50=$A$36,2,IF($AB50&lt;$A$35,1,2))))</calculatedColumnFormula>
    </tableColumn>
    <tableColumn id="19" name="." dataDxfId="223"/>
    <tableColumn id="20" name="Jahr" dataDxfId="222">
      <calculatedColumnFormula>IF(YEAR(AA50)=$AF$46,TRUE,IFERROR(SUMPRODUCT((ROW(INDIRECT(AA50&amp;":"&amp;AB50))&gt;=DATE($AF$46,1,1))*(ROW(INDIRECT(AA50&amp;":"&amp;AB50))&lt;=DATE($AF$46,12,31)))&gt;0,""))</calculatedColumnFormula>
    </tableColumn>
    <tableColumn id="21" name="KW" dataDxfId="221">
      <calculatedColumnFormula>IFERROR(SUMPRODUCT((ROW(INDIRECT(AI50&amp;":"&amp;AH50))&gt;=($AG$46))*(ROW(INDIRECT(AI50&amp;":"&amp;AH50))&lt;=($AG$46)))&gt;0,"")</calculatedColumnFormula>
    </tableColumn>
    <tableColumn id="22" name="Colonne30" dataDxfId="220">
      <calculatedColumnFormula>IF(AA50="",0,WEEKNUM(AA50))</calculatedColumnFormula>
    </tableColumn>
    <tableColumn id="23" name="Colonne31" dataDxfId="219">
      <calculatedColumnFormula>IF(YEAR(AB50)&lt;&gt;$AF$46,0,WEEKNUM(AB50))</calculatedColumnFormula>
    </tableColumn>
    <tableColumn id="24" name="Aufgabe Nr" dataDxfId="218"/>
    <tableColumn id="25" name="Colonne1" dataDxfId="217"/>
    <tableColumn id="26" name="Colonne4" dataDxfId="216"/>
    <tableColumn id="27" name="Colonne6" dataDxfId="215"/>
    <tableColumn id="28" name="Colonne119" dataDxfId="214"/>
    <tableColumn id="29" name="Colonne1110" dataDxfId="213"/>
    <tableColumn id="30" name="Colonne1111" dataDxfId="212"/>
    <tableColumn id="31" name="Colonne1112" dataDxfId="211"/>
    <tableColumn id="32" name="Colonne1113" dataDxfId="210"/>
    <tableColumn id="55" name="Colonne46" dataDxfId="209"/>
    <tableColumn id="56" name="Colonne62" dataDxfId="208" dataCellStyle="Pourcentage"/>
    <tableColumn id="57" name="Colonne63" dataDxfId="207" dataCellStyle="Pourcentage"/>
    <tableColumn id="58" name="Colonne64" dataDxfId="206" dataCellStyle="Pourcentage"/>
    <tableColumn id="59" name="Colonne65" dataDxfId="205" dataCellStyle="Pourcentage"/>
    <tableColumn id="60" name="Colonne66" dataDxfId="204" dataCellStyle="Pourcentage"/>
    <tableColumn id="61" name="Colonne67" dataDxfId="203" dataCellStyle="Pourcentage"/>
    <tableColumn id="62" name="Colonne68" dataDxfId="202" dataCellStyle="Pourcentage"/>
    <tableColumn id="63" name="Colonne69" dataDxfId="201" dataCellStyle="Pourcentage"/>
    <tableColumn id="64" name="Colonne610" dataDxfId="200" dataCellStyle="Pourcentage"/>
    <tableColumn id="65" name="Colonne56" dataDxfId="199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  <pageSetUpPr fitToPage="1"/>
  </sheetPr>
  <dimension ref="A1:EP61"/>
  <sheetViews>
    <sheetView tabSelected="1" topLeftCell="K23" zoomScaleNormal="100" workbookViewId="0">
      <pane ySplit="12" topLeftCell="A44" activePane="bottomLeft" state="frozen"/>
      <selection activeCell="B23" sqref="B23"/>
      <selection pane="bottomLeft" activeCell="BW23" sqref="BW1:BW1048576"/>
    </sheetView>
  </sheetViews>
  <sheetFormatPr baseColWidth="10" defaultColWidth="6.28515625" defaultRowHeight="15" outlineLevelCol="1" x14ac:dyDescent="0.25"/>
  <cols>
    <col min="1" max="1" width="12.85546875" style="38" hidden="1" customWidth="1"/>
    <col min="2" max="2" width="2.85546875" style="1" customWidth="1"/>
    <col min="3" max="3" width="4.28515625" style="1" customWidth="1"/>
    <col min="4" max="4" width="1.42578125" style="1" customWidth="1"/>
    <col min="5" max="5" width="4.5703125" style="1" hidden="1" customWidth="1" collapsed="1"/>
    <col min="6" max="6" width="5.42578125" style="1" customWidth="1" collapsed="1"/>
    <col min="7" max="7" width="12.85546875" style="1" customWidth="1"/>
    <col min="8" max="8" width="1.42578125" style="1" customWidth="1"/>
    <col min="9" max="9" width="17.5703125" style="1" hidden="1" customWidth="1"/>
    <col min="10" max="10" width="6.140625" style="1" hidden="1" customWidth="1"/>
    <col min="11" max="11" width="12.85546875" style="1" customWidth="1"/>
    <col min="12" max="12" width="18" style="1" hidden="1" customWidth="1"/>
    <col min="13" max="13" width="6.85546875" style="1" hidden="1" customWidth="1"/>
    <col min="14" max="14" width="20" style="1" customWidth="1"/>
    <col min="15" max="15" width="1.42578125" style="1" customWidth="1"/>
    <col min="16" max="16" width="4.85546875" style="1" customWidth="1"/>
    <col min="17" max="17" width="10.42578125" style="1" hidden="1" customWidth="1"/>
    <col min="18" max="18" width="36" style="1" customWidth="1"/>
    <col min="19" max="19" width="13.28515625" style="1" customWidth="1"/>
    <col min="20" max="20" width="1.42578125" style="1" customWidth="1"/>
    <col min="21" max="25" width="16.7109375" style="1" customWidth="1"/>
    <col min="26" max="26" width="1.42578125" style="1" customWidth="1"/>
    <col min="27" max="28" width="11.42578125" style="1" customWidth="1"/>
    <col min="29" max="29" width="5.7109375" style="1" customWidth="1"/>
    <col min="30" max="30" width="4.28515625" style="1" customWidth="1"/>
    <col min="31" max="31" width="1.42578125" style="1" customWidth="1"/>
    <col min="32" max="35" width="11.7109375" style="1" hidden="1" customWidth="1" outlineLevel="1"/>
    <col min="36" max="36" width="16.7109375" style="1" hidden="1" customWidth="1" outlineLevel="1"/>
    <col min="37" max="45" width="11.7109375" style="1" hidden="1" customWidth="1" outlineLevel="1"/>
    <col min="46" max="53" width="2.85546875" style="1" hidden="1" customWidth="1"/>
    <col min="54" max="54" width="20.28515625" style="1" hidden="1" customWidth="1"/>
    <col min="55" max="55" width="11.7109375" style="1" hidden="1" customWidth="1" collapsed="1"/>
    <col min="56" max="56" width="1.42578125" style="1" hidden="1" customWidth="1"/>
    <col min="57" max="59" width="2.5703125" style="2" hidden="1" customWidth="1"/>
    <col min="60" max="63" width="2.5703125" style="1" hidden="1" customWidth="1"/>
    <col min="64" max="66" width="2.5703125" style="2" hidden="1" customWidth="1"/>
    <col min="67" max="70" width="2.5703125" style="1" hidden="1" customWidth="1"/>
    <col min="71" max="71" width="2.85546875" style="1" hidden="1" customWidth="1"/>
    <col min="72" max="74" width="2.5703125" style="2" customWidth="1"/>
    <col min="75" max="78" width="2.5703125" style="1" customWidth="1"/>
    <col min="79" max="81" width="2.5703125" style="2" customWidth="1"/>
    <col min="82" max="85" width="2.5703125" style="1" customWidth="1"/>
    <col min="86" max="88" width="2.5703125" style="2" customWidth="1"/>
    <col min="89" max="92" width="2.5703125" style="1" customWidth="1"/>
    <col min="93" max="95" width="2.5703125" style="2" customWidth="1"/>
    <col min="96" max="99" width="2.5703125" style="1" customWidth="1"/>
    <col min="100" max="102" width="2.5703125" style="2" customWidth="1"/>
    <col min="103" max="106" width="2.5703125" style="1" customWidth="1"/>
    <col min="107" max="109" width="2.5703125" style="2" customWidth="1"/>
    <col min="110" max="113" width="2.5703125" style="1" customWidth="1"/>
    <col min="114" max="114" width="4.28515625" style="1" customWidth="1"/>
    <col min="115" max="16384" width="6.28515625" style="1"/>
  </cols>
  <sheetData>
    <row r="1" spans="3:113" ht="15.75" thickBot="1" x14ac:dyDescent="0.3"/>
    <row r="2" spans="3:113" ht="18.75" customHeight="1" thickBot="1" x14ac:dyDescent="0.3">
      <c r="C2" s="3">
        <f t="shared" ref="C2:C21" ca="1" si="0">IF(ROW()&gt;1,INDIRECT(ADDRESS(ROW()-1,COLUMN())),"")+1</f>
        <v>1</v>
      </c>
      <c r="E2" s="4" t="e">
        <f>VLOOKUP($F2,[1]Prozesse!$A$2:$B$21,2,FALSE)</f>
        <v>#N/A</v>
      </c>
      <c r="F2" s="5"/>
      <c r="G2" s="6"/>
      <c r="I2" s="7" t="e">
        <f>VLOOKUP($K2,[1]DUOAMPFIS!$A$2:$B$22,2,FALSE)</f>
        <v>#N/A</v>
      </c>
      <c r="J2" s="8" t="e">
        <f>VLOOKUP($K2,[1]DUOAMPFIS!$A$1:$C$22,3,FALSE)</f>
        <v>#N/A</v>
      </c>
      <c r="K2" s="9"/>
      <c r="L2" s="10">
        <f>VLOOKUP($N2,[1]DUOAMPFIS_3!$A$5:$C$194,2,FALSE)</f>
        <v>0</v>
      </c>
      <c r="M2" s="11">
        <f>VLOOKUP($N2,[1]DUOAMPFIS_3!$A$5:$C$194,3,FALSE)</f>
        <v>0</v>
      </c>
      <c r="N2" s="12"/>
      <c r="O2" s="13"/>
      <c r="P2" s="14">
        <v>0</v>
      </c>
      <c r="Q2" s="15" t="str">
        <f>$M2&amp;"."&amp;$P2</f>
        <v>0.0</v>
      </c>
      <c r="R2" s="16" t="s">
        <v>0</v>
      </c>
      <c r="S2" s="17"/>
      <c r="T2" s="18"/>
      <c r="U2" s="19"/>
      <c r="V2" s="19"/>
      <c r="W2" s="19"/>
      <c r="X2" s="19"/>
      <c r="Y2" s="20"/>
      <c r="Z2" s="18"/>
      <c r="AA2" s="21"/>
      <c r="AB2" s="22"/>
      <c r="AC2" s="23">
        <v>0</v>
      </c>
      <c r="AD2" s="24">
        <f t="shared" ref="AD2:AD21" si="1">IF($AB2="",0,IF($AC2=100%,3,IF($AB2=$A$36,2,IF($AB2&lt;$A$35,1,2))))</f>
        <v>0</v>
      </c>
      <c r="AE2" s="18"/>
      <c r="AF2" s="25" t="str">
        <f t="shared" ref="AF2:AF21" ca="1" si="2">IF(YEAR(AA2)=$AF$46,TRUE,IFERROR(SUMPRODUCT((ROW(INDIRECT(AA2&amp;":"&amp;AB2))&gt;=DATE($AF$46,1,1))*(ROW(INDIRECT(AA2&amp;":"&amp;AB2))&lt;=DATE($AF$46,12,31)))&gt;0,""))</f>
        <v/>
      </c>
      <c r="AG2" s="25" t="str">
        <f t="shared" ref="AG2:AG21" ca="1" si="3">IFERROR(SUMPRODUCT((ROW(INDIRECT(AI2&amp;":"&amp;AH2))&gt;=($AG$46))*(ROW(INDIRECT(AI2&amp;":"&amp;AH2))&lt;=($AG$46)))&gt;0,"")</f>
        <v/>
      </c>
      <c r="AH2" s="26">
        <f t="shared" ref="AH2:AH21" si="4">IF(AA2="",0,WEEKNUM(AA2))</f>
        <v>0</v>
      </c>
      <c r="AI2" s="26">
        <f t="shared" ref="AI2:AI21" si="5">IF(YEAR(AB2)&lt;&gt;$AF$46,0,WEEKNUM(AB2))</f>
        <v>0</v>
      </c>
      <c r="AJ2" s="27"/>
      <c r="AK2" s="28"/>
      <c r="AL2" s="28"/>
      <c r="AM2" s="28"/>
      <c r="AN2" s="28"/>
      <c r="AO2" s="28"/>
      <c r="AP2" s="28"/>
      <c r="AQ2" s="28"/>
      <c r="AR2" s="28"/>
      <c r="AS2" s="18"/>
      <c r="AT2" s="29"/>
      <c r="AU2" s="29"/>
      <c r="AV2" s="29"/>
      <c r="AW2" s="29"/>
      <c r="AX2" s="29"/>
      <c r="AY2" s="29"/>
      <c r="AZ2" s="29"/>
      <c r="BA2" s="29"/>
      <c r="BB2" s="30"/>
      <c r="BC2" s="31"/>
      <c r="BD2" s="18"/>
      <c r="BE2" s="32"/>
      <c r="BF2" s="33"/>
      <c r="BG2" s="33"/>
      <c r="BH2" s="33"/>
      <c r="BI2" s="33"/>
      <c r="BJ2" s="34"/>
      <c r="BK2" s="35"/>
      <c r="BL2" s="32"/>
      <c r="BM2" s="33"/>
      <c r="BN2" s="33"/>
      <c r="BO2" s="33"/>
      <c r="BP2" s="33"/>
      <c r="BQ2" s="34"/>
      <c r="BR2" s="35"/>
      <c r="BS2" s="36"/>
      <c r="BT2" s="32"/>
      <c r="BU2" s="33"/>
      <c r="BV2" s="33"/>
      <c r="BW2" s="33"/>
      <c r="BX2" s="33"/>
      <c r="BY2" s="34"/>
      <c r="BZ2" s="35"/>
      <c r="CA2" s="32"/>
      <c r="CB2" s="33"/>
      <c r="CC2" s="33"/>
      <c r="CD2" s="33"/>
      <c r="CE2" s="33"/>
      <c r="CF2" s="34"/>
      <c r="CG2" s="35"/>
      <c r="CH2" s="32"/>
      <c r="CI2" s="33"/>
      <c r="CJ2" s="33"/>
      <c r="CK2" s="33"/>
      <c r="CL2" s="33"/>
      <c r="CM2" s="34"/>
      <c r="CN2" s="35"/>
      <c r="CO2" s="32"/>
      <c r="CP2" s="33"/>
      <c r="CQ2" s="33"/>
      <c r="CR2" s="33"/>
      <c r="CS2" s="33"/>
      <c r="CT2" s="34"/>
      <c r="CU2" s="35"/>
      <c r="CV2" s="32"/>
      <c r="CW2" s="33"/>
      <c r="CX2" s="33"/>
      <c r="CY2" s="33"/>
      <c r="CZ2" s="33"/>
      <c r="DA2" s="34"/>
      <c r="DB2" s="35"/>
      <c r="DC2" s="32"/>
      <c r="DD2" s="33"/>
      <c r="DE2" s="33"/>
      <c r="DF2" s="33"/>
      <c r="DG2" s="33"/>
      <c r="DH2" s="34"/>
      <c r="DI2" s="35"/>
    </row>
    <row r="3" spans="3:113" ht="18.75" customHeight="1" thickBot="1" x14ac:dyDescent="0.3">
      <c r="C3" s="3">
        <f t="shared" ca="1" si="0"/>
        <v>2</v>
      </c>
      <c r="E3" s="4" t="e">
        <f>VLOOKUP($F3,[1]Prozesse!$A$2:$B$21,2,FALSE)</f>
        <v>#N/A</v>
      </c>
      <c r="F3" s="5"/>
      <c r="G3" s="6"/>
      <c r="H3" s="37"/>
      <c r="I3" s="7" t="e">
        <f>VLOOKUP($K3,[1]DUOAMPFIS!$A$2:$B$22,2,FALSE)</f>
        <v>#N/A</v>
      </c>
      <c r="J3" s="8" t="e">
        <f>VLOOKUP($K3,[1]DUOAMPFIS!$A$1:$C$22,3,FALSE)</f>
        <v>#N/A</v>
      </c>
      <c r="K3" s="9"/>
      <c r="L3" s="10">
        <f>VLOOKUP($N3,[1]DUOAMPFIS_3!$A$5:$C$194,2,FALSE)</f>
        <v>0</v>
      </c>
      <c r="M3" s="11">
        <f>VLOOKUP($N3,[1]DUOAMPFIS_3!$A$5:$C$194,3,FALSE)</f>
        <v>0</v>
      </c>
      <c r="N3" s="12"/>
      <c r="O3" s="13"/>
      <c r="P3" s="14">
        <v>0</v>
      </c>
      <c r="Q3" s="15" t="str">
        <f t="shared" ref="Q3:Q21" si="6">$M3&amp;"."&amp;$P3</f>
        <v>0.0</v>
      </c>
      <c r="R3" s="16" t="s">
        <v>0</v>
      </c>
      <c r="S3" s="17"/>
      <c r="T3" s="18"/>
      <c r="U3" s="19"/>
      <c r="V3" s="19"/>
      <c r="W3" s="19"/>
      <c r="X3" s="19"/>
      <c r="Y3" s="20"/>
      <c r="Z3" s="18"/>
      <c r="AA3" s="21"/>
      <c r="AB3" s="22"/>
      <c r="AC3" s="23">
        <v>0</v>
      </c>
      <c r="AD3" s="24">
        <f t="shared" si="1"/>
        <v>0</v>
      </c>
      <c r="AE3" s="18"/>
      <c r="AF3" s="25" t="str">
        <f t="shared" ca="1" si="2"/>
        <v/>
      </c>
      <c r="AG3" s="25" t="str">
        <f t="shared" ca="1" si="3"/>
        <v/>
      </c>
      <c r="AH3" s="26">
        <f t="shared" si="4"/>
        <v>0</v>
      </c>
      <c r="AI3" s="26">
        <f t="shared" si="5"/>
        <v>0</v>
      </c>
      <c r="AJ3" s="27"/>
      <c r="AK3" s="28"/>
      <c r="AL3" s="28"/>
      <c r="AM3" s="28"/>
      <c r="AN3" s="28"/>
      <c r="AO3" s="28"/>
      <c r="AP3" s="28"/>
      <c r="AQ3" s="28"/>
      <c r="AR3" s="28"/>
      <c r="AS3" s="18"/>
      <c r="AT3" s="29"/>
      <c r="AU3" s="29"/>
      <c r="AV3" s="29"/>
      <c r="AW3" s="29"/>
      <c r="AX3" s="29"/>
      <c r="AY3" s="29"/>
      <c r="AZ3" s="29"/>
      <c r="BA3" s="29"/>
      <c r="BB3" s="30"/>
      <c r="BC3" s="31"/>
      <c r="BD3" s="18"/>
      <c r="BE3" s="32"/>
      <c r="BF3" s="33"/>
      <c r="BG3" s="33"/>
      <c r="BH3" s="33"/>
      <c r="BI3" s="33"/>
      <c r="BJ3" s="34"/>
      <c r="BK3" s="35"/>
      <c r="BL3" s="32"/>
      <c r="BM3" s="33"/>
      <c r="BN3" s="33"/>
      <c r="BO3" s="33"/>
      <c r="BP3" s="33"/>
      <c r="BQ3" s="34"/>
      <c r="BR3" s="35"/>
      <c r="BS3" s="36"/>
      <c r="BT3" s="32"/>
      <c r="BU3" s="33"/>
      <c r="BV3" s="33"/>
      <c r="BW3" s="33"/>
      <c r="BX3" s="33"/>
      <c r="BY3" s="34"/>
      <c r="BZ3" s="35"/>
      <c r="CA3" s="32"/>
      <c r="CB3" s="33"/>
      <c r="CC3" s="33"/>
      <c r="CD3" s="33"/>
      <c r="CE3" s="33"/>
      <c r="CF3" s="34"/>
      <c r="CG3" s="35"/>
      <c r="CH3" s="32"/>
      <c r="CI3" s="33"/>
      <c r="CJ3" s="33"/>
      <c r="CK3" s="33"/>
      <c r="CL3" s="33"/>
      <c r="CM3" s="34"/>
      <c r="CN3" s="35"/>
      <c r="CO3" s="32"/>
      <c r="CP3" s="33"/>
      <c r="CQ3" s="33"/>
      <c r="CR3" s="33"/>
      <c r="CS3" s="33"/>
      <c r="CT3" s="34"/>
      <c r="CU3" s="35"/>
      <c r="CV3" s="32"/>
      <c r="CW3" s="33"/>
      <c r="CX3" s="33"/>
      <c r="CY3" s="33"/>
      <c r="CZ3" s="33"/>
      <c r="DA3" s="34"/>
      <c r="DB3" s="35"/>
      <c r="DC3" s="32"/>
      <c r="DD3" s="33"/>
      <c r="DE3" s="33"/>
      <c r="DF3" s="33"/>
      <c r="DG3" s="33"/>
      <c r="DH3" s="34"/>
      <c r="DI3" s="35"/>
    </row>
    <row r="4" spans="3:113" ht="18.75" customHeight="1" thickBot="1" x14ac:dyDescent="0.3">
      <c r="C4" s="3">
        <f t="shared" ca="1" si="0"/>
        <v>3</v>
      </c>
      <c r="E4" s="4" t="e">
        <f>VLOOKUP($F4,[1]Prozesse!$A$2:$B$21,2,FALSE)</f>
        <v>#N/A</v>
      </c>
      <c r="F4" s="5"/>
      <c r="G4" s="6"/>
      <c r="H4" s="37"/>
      <c r="I4" s="7" t="e">
        <f>VLOOKUP($K4,[1]DUOAMPFIS!$A$2:$B$22,2,FALSE)</f>
        <v>#N/A</v>
      </c>
      <c r="J4" s="8" t="e">
        <f>VLOOKUP($K4,[1]DUOAMPFIS!$A$1:$C$22,3,FALSE)</f>
        <v>#N/A</v>
      </c>
      <c r="K4" s="9"/>
      <c r="L4" s="10">
        <f>VLOOKUP($N4,[1]DUOAMPFIS_3!$A$5:$C$194,2,FALSE)</f>
        <v>0</v>
      </c>
      <c r="M4" s="11">
        <f>VLOOKUP($N4,[1]DUOAMPFIS_3!$A$5:$C$194,3,FALSE)</f>
        <v>0</v>
      </c>
      <c r="N4" s="12"/>
      <c r="O4" s="13"/>
      <c r="P4" s="14">
        <v>0</v>
      </c>
      <c r="Q4" s="15" t="str">
        <f t="shared" si="6"/>
        <v>0.0</v>
      </c>
      <c r="R4" s="16" t="s">
        <v>0</v>
      </c>
      <c r="S4" s="17"/>
      <c r="T4" s="18"/>
      <c r="U4" s="19"/>
      <c r="V4" s="19"/>
      <c r="W4" s="19"/>
      <c r="X4" s="19"/>
      <c r="Y4" s="20"/>
      <c r="Z4" s="18"/>
      <c r="AA4" s="21"/>
      <c r="AB4" s="22"/>
      <c r="AC4" s="23">
        <v>0</v>
      </c>
      <c r="AD4" s="24">
        <f t="shared" si="1"/>
        <v>0</v>
      </c>
      <c r="AE4" s="18"/>
      <c r="AF4" s="25" t="str">
        <f t="shared" ca="1" si="2"/>
        <v/>
      </c>
      <c r="AG4" s="25" t="str">
        <f t="shared" ca="1" si="3"/>
        <v/>
      </c>
      <c r="AH4" s="26">
        <f t="shared" si="4"/>
        <v>0</v>
      </c>
      <c r="AI4" s="26">
        <f t="shared" si="5"/>
        <v>0</v>
      </c>
      <c r="AJ4" s="27"/>
      <c r="AK4" s="28"/>
      <c r="AL4" s="28"/>
      <c r="AM4" s="28"/>
      <c r="AN4" s="28"/>
      <c r="AO4" s="28"/>
      <c r="AP4" s="28"/>
      <c r="AQ4" s="28"/>
      <c r="AR4" s="28"/>
      <c r="AS4" s="18"/>
      <c r="AT4" s="29"/>
      <c r="AU4" s="29"/>
      <c r="AV4" s="29"/>
      <c r="AW4" s="29"/>
      <c r="AX4" s="29"/>
      <c r="AY4" s="29"/>
      <c r="AZ4" s="29"/>
      <c r="BA4" s="29"/>
      <c r="BB4" s="30"/>
      <c r="BC4" s="31"/>
      <c r="BD4" s="18"/>
      <c r="BE4" s="32"/>
      <c r="BF4" s="33"/>
      <c r="BG4" s="33"/>
      <c r="BH4" s="33"/>
      <c r="BI4" s="33"/>
      <c r="BJ4" s="34"/>
      <c r="BK4" s="35"/>
      <c r="BL4" s="32"/>
      <c r="BM4" s="33"/>
      <c r="BN4" s="33"/>
      <c r="BO4" s="33"/>
      <c r="BP4" s="33"/>
      <c r="BQ4" s="34"/>
      <c r="BR4" s="35"/>
      <c r="BS4" s="36"/>
      <c r="BT4" s="32"/>
      <c r="BU4" s="33"/>
      <c r="BV4" s="33"/>
      <c r="BW4" s="33"/>
      <c r="BX4" s="33"/>
      <c r="BY4" s="34"/>
      <c r="BZ4" s="35"/>
      <c r="CA4" s="32"/>
      <c r="CB4" s="33"/>
      <c r="CC4" s="33"/>
      <c r="CD4" s="33"/>
      <c r="CE4" s="33"/>
      <c r="CF4" s="34"/>
      <c r="CG4" s="35"/>
      <c r="CH4" s="32"/>
      <c r="CI4" s="33"/>
      <c r="CJ4" s="33"/>
      <c r="CK4" s="33"/>
      <c r="CL4" s="33"/>
      <c r="CM4" s="34"/>
      <c r="CN4" s="35"/>
      <c r="CO4" s="32"/>
      <c r="CP4" s="33"/>
      <c r="CQ4" s="33"/>
      <c r="CR4" s="33"/>
      <c r="CS4" s="33"/>
      <c r="CT4" s="34"/>
      <c r="CU4" s="35"/>
      <c r="CV4" s="32"/>
      <c r="CW4" s="33"/>
      <c r="CX4" s="33"/>
      <c r="CY4" s="33"/>
      <c r="CZ4" s="33"/>
      <c r="DA4" s="34"/>
      <c r="DB4" s="35"/>
      <c r="DC4" s="32"/>
      <c r="DD4" s="33"/>
      <c r="DE4" s="33"/>
      <c r="DF4" s="33"/>
      <c r="DG4" s="33"/>
      <c r="DH4" s="34"/>
      <c r="DI4" s="35"/>
    </row>
    <row r="5" spans="3:113" ht="18.75" customHeight="1" thickBot="1" x14ac:dyDescent="0.3">
      <c r="C5" s="3">
        <f t="shared" ca="1" si="0"/>
        <v>4</v>
      </c>
      <c r="E5" s="4" t="e">
        <f>VLOOKUP($F5,[1]Prozesse!$A$2:$B$21,2,FALSE)</f>
        <v>#N/A</v>
      </c>
      <c r="F5" s="5"/>
      <c r="G5" s="6"/>
      <c r="H5" s="37"/>
      <c r="I5" s="7" t="e">
        <f>VLOOKUP($K5,[1]DUOAMPFIS!$A$2:$B$22,2,FALSE)</f>
        <v>#N/A</v>
      </c>
      <c r="J5" s="8" t="e">
        <f>VLOOKUP($K5,[1]DUOAMPFIS!$A$1:$C$22,3,FALSE)</f>
        <v>#N/A</v>
      </c>
      <c r="K5" s="9"/>
      <c r="L5" s="10">
        <f>VLOOKUP($N5,[1]DUOAMPFIS_3!$A$5:$C$194,2,FALSE)</f>
        <v>0</v>
      </c>
      <c r="M5" s="11">
        <f>VLOOKUP($N5,[1]DUOAMPFIS_3!$A$5:$C$194,3,FALSE)</f>
        <v>0</v>
      </c>
      <c r="N5" s="12"/>
      <c r="O5" s="13"/>
      <c r="P5" s="14">
        <v>0</v>
      </c>
      <c r="Q5" s="15" t="str">
        <f t="shared" si="6"/>
        <v>0.0</v>
      </c>
      <c r="R5" s="16" t="s">
        <v>0</v>
      </c>
      <c r="S5" s="17"/>
      <c r="T5" s="18"/>
      <c r="U5" s="19"/>
      <c r="V5" s="19"/>
      <c r="W5" s="19"/>
      <c r="X5" s="19"/>
      <c r="Y5" s="20"/>
      <c r="Z5" s="18"/>
      <c r="AA5" s="21"/>
      <c r="AB5" s="22"/>
      <c r="AC5" s="23">
        <v>0</v>
      </c>
      <c r="AD5" s="24">
        <f t="shared" si="1"/>
        <v>0</v>
      </c>
      <c r="AE5" s="18"/>
      <c r="AF5" s="25" t="str">
        <f t="shared" ca="1" si="2"/>
        <v/>
      </c>
      <c r="AG5" s="25" t="str">
        <f t="shared" ca="1" si="3"/>
        <v/>
      </c>
      <c r="AH5" s="26">
        <f t="shared" si="4"/>
        <v>0</v>
      </c>
      <c r="AI5" s="26">
        <f t="shared" si="5"/>
        <v>0</v>
      </c>
      <c r="AJ5" s="27"/>
      <c r="AK5" s="28"/>
      <c r="AL5" s="28"/>
      <c r="AM5" s="28"/>
      <c r="AN5" s="28"/>
      <c r="AO5" s="28"/>
      <c r="AP5" s="28"/>
      <c r="AQ5" s="28"/>
      <c r="AR5" s="28"/>
      <c r="AS5" s="18"/>
      <c r="AT5" s="29"/>
      <c r="AU5" s="29"/>
      <c r="AV5" s="29"/>
      <c r="AW5" s="29"/>
      <c r="AX5" s="29"/>
      <c r="AY5" s="29"/>
      <c r="AZ5" s="29"/>
      <c r="BA5" s="29"/>
      <c r="BB5" s="30"/>
      <c r="BC5" s="31"/>
      <c r="BD5" s="18"/>
      <c r="BE5" s="32"/>
      <c r="BF5" s="33"/>
      <c r="BG5" s="33"/>
      <c r="BH5" s="33"/>
      <c r="BI5" s="33"/>
      <c r="BJ5" s="34"/>
      <c r="BK5" s="35"/>
      <c r="BL5" s="32"/>
      <c r="BM5" s="33"/>
      <c r="BN5" s="33"/>
      <c r="BO5" s="33"/>
      <c r="BP5" s="33"/>
      <c r="BQ5" s="34"/>
      <c r="BR5" s="35"/>
      <c r="BS5" s="36"/>
      <c r="BT5" s="32"/>
      <c r="BU5" s="33"/>
      <c r="BV5" s="33"/>
      <c r="BW5" s="33"/>
      <c r="BX5" s="33"/>
      <c r="BY5" s="34"/>
      <c r="BZ5" s="35"/>
      <c r="CA5" s="32"/>
      <c r="CB5" s="33"/>
      <c r="CC5" s="33"/>
      <c r="CD5" s="33"/>
      <c r="CE5" s="33"/>
      <c r="CF5" s="34"/>
      <c r="CG5" s="35"/>
      <c r="CH5" s="32"/>
      <c r="CI5" s="33"/>
      <c r="CJ5" s="33"/>
      <c r="CK5" s="33"/>
      <c r="CL5" s="33"/>
      <c r="CM5" s="34"/>
      <c r="CN5" s="35"/>
      <c r="CO5" s="32"/>
      <c r="CP5" s="33"/>
      <c r="CQ5" s="33"/>
      <c r="CR5" s="33"/>
      <c r="CS5" s="33"/>
      <c r="CT5" s="34"/>
      <c r="CU5" s="35"/>
      <c r="CV5" s="32"/>
      <c r="CW5" s="33"/>
      <c r="CX5" s="33"/>
      <c r="CY5" s="33"/>
      <c r="CZ5" s="33"/>
      <c r="DA5" s="34"/>
      <c r="DB5" s="35"/>
      <c r="DC5" s="32"/>
      <c r="DD5" s="33"/>
      <c r="DE5" s="33"/>
      <c r="DF5" s="33"/>
      <c r="DG5" s="33"/>
      <c r="DH5" s="34"/>
      <c r="DI5" s="35"/>
    </row>
    <row r="6" spans="3:113" ht="18.75" customHeight="1" thickBot="1" x14ac:dyDescent="0.3">
      <c r="C6" s="3">
        <f t="shared" ca="1" si="0"/>
        <v>5</v>
      </c>
      <c r="E6" s="4" t="e">
        <f>VLOOKUP($F6,[1]Prozesse!$A$2:$B$21,2,FALSE)</f>
        <v>#N/A</v>
      </c>
      <c r="F6" s="5"/>
      <c r="G6" s="6"/>
      <c r="H6" s="37"/>
      <c r="I6" s="7" t="e">
        <f>VLOOKUP($K6,[1]DUOAMPFIS!$A$2:$B$22,2,FALSE)</f>
        <v>#N/A</v>
      </c>
      <c r="J6" s="8" t="e">
        <f>VLOOKUP($K6,[1]DUOAMPFIS!$A$1:$C$22,3,FALSE)</f>
        <v>#N/A</v>
      </c>
      <c r="K6" s="9"/>
      <c r="L6" s="10">
        <f>VLOOKUP($N6,[1]DUOAMPFIS_3!$A$5:$C$194,2,FALSE)</f>
        <v>0</v>
      </c>
      <c r="M6" s="11">
        <f>VLOOKUP($N6,[1]DUOAMPFIS_3!$A$5:$C$194,3,FALSE)</f>
        <v>0</v>
      </c>
      <c r="N6" s="12"/>
      <c r="O6" s="13"/>
      <c r="P6" s="14">
        <v>0</v>
      </c>
      <c r="Q6" s="15" t="str">
        <f t="shared" si="6"/>
        <v>0.0</v>
      </c>
      <c r="R6" s="16" t="s">
        <v>0</v>
      </c>
      <c r="S6" s="17"/>
      <c r="T6" s="18"/>
      <c r="U6" s="19"/>
      <c r="V6" s="19"/>
      <c r="W6" s="19"/>
      <c r="X6" s="19"/>
      <c r="Y6" s="20"/>
      <c r="Z6" s="18"/>
      <c r="AA6" s="21"/>
      <c r="AB6" s="22"/>
      <c r="AC6" s="23">
        <v>0</v>
      </c>
      <c r="AD6" s="24">
        <f t="shared" si="1"/>
        <v>0</v>
      </c>
      <c r="AE6" s="18"/>
      <c r="AF6" s="25" t="str">
        <f t="shared" ca="1" si="2"/>
        <v/>
      </c>
      <c r="AG6" s="25" t="str">
        <f t="shared" ca="1" si="3"/>
        <v/>
      </c>
      <c r="AH6" s="26">
        <f t="shared" si="4"/>
        <v>0</v>
      </c>
      <c r="AI6" s="26">
        <f t="shared" si="5"/>
        <v>0</v>
      </c>
      <c r="AJ6" s="27"/>
      <c r="AK6" s="28"/>
      <c r="AL6" s="28"/>
      <c r="AM6" s="28"/>
      <c r="AN6" s="28"/>
      <c r="AO6" s="28"/>
      <c r="AP6" s="28"/>
      <c r="AQ6" s="28"/>
      <c r="AR6" s="28"/>
      <c r="AS6" s="18"/>
      <c r="AT6" s="29"/>
      <c r="AU6" s="29"/>
      <c r="AV6" s="29"/>
      <c r="AW6" s="29"/>
      <c r="AX6" s="29"/>
      <c r="AY6" s="29"/>
      <c r="AZ6" s="29"/>
      <c r="BA6" s="29"/>
      <c r="BB6" s="30"/>
      <c r="BC6" s="31"/>
      <c r="BD6" s="18"/>
      <c r="BE6" s="32"/>
      <c r="BF6" s="33"/>
      <c r="BG6" s="33"/>
      <c r="BH6" s="33"/>
      <c r="BI6" s="33"/>
      <c r="BJ6" s="34"/>
      <c r="BK6" s="35"/>
      <c r="BL6" s="32"/>
      <c r="BM6" s="33"/>
      <c r="BN6" s="33"/>
      <c r="BO6" s="33"/>
      <c r="BP6" s="33"/>
      <c r="BQ6" s="34"/>
      <c r="BR6" s="35"/>
      <c r="BS6" s="36"/>
      <c r="BT6" s="32"/>
      <c r="BU6" s="33"/>
      <c r="BV6" s="33"/>
      <c r="BW6" s="33"/>
      <c r="BX6" s="33"/>
      <c r="BY6" s="34"/>
      <c r="BZ6" s="35"/>
      <c r="CA6" s="32"/>
      <c r="CB6" s="33"/>
      <c r="CC6" s="33"/>
      <c r="CD6" s="33"/>
      <c r="CE6" s="33"/>
      <c r="CF6" s="34"/>
      <c r="CG6" s="35"/>
      <c r="CH6" s="32"/>
      <c r="CI6" s="33"/>
      <c r="CJ6" s="33"/>
      <c r="CK6" s="33"/>
      <c r="CL6" s="33"/>
      <c r="CM6" s="34"/>
      <c r="CN6" s="35"/>
      <c r="CO6" s="32"/>
      <c r="CP6" s="33"/>
      <c r="CQ6" s="33"/>
      <c r="CR6" s="33"/>
      <c r="CS6" s="33"/>
      <c r="CT6" s="34"/>
      <c r="CU6" s="35"/>
      <c r="CV6" s="32"/>
      <c r="CW6" s="33"/>
      <c r="CX6" s="33"/>
      <c r="CY6" s="33"/>
      <c r="CZ6" s="33"/>
      <c r="DA6" s="34"/>
      <c r="DB6" s="35"/>
      <c r="DC6" s="32"/>
      <c r="DD6" s="33"/>
      <c r="DE6" s="33"/>
      <c r="DF6" s="33"/>
      <c r="DG6" s="33"/>
      <c r="DH6" s="34"/>
      <c r="DI6" s="35"/>
    </row>
    <row r="7" spans="3:113" ht="18.75" customHeight="1" thickBot="1" x14ac:dyDescent="0.3">
      <c r="C7" s="3">
        <f t="shared" ca="1" si="0"/>
        <v>6</v>
      </c>
      <c r="E7" s="4" t="e">
        <f>VLOOKUP($F7,[1]Prozesse!$A$2:$B$21,2,FALSE)</f>
        <v>#N/A</v>
      </c>
      <c r="F7" s="5"/>
      <c r="G7" s="6"/>
      <c r="H7" s="37"/>
      <c r="I7" s="7" t="e">
        <f>VLOOKUP($K7,[1]DUOAMPFIS!$A$2:$B$22,2,FALSE)</f>
        <v>#N/A</v>
      </c>
      <c r="J7" s="8" t="e">
        <f>VLOOKUP($K7,[1]DUOAMPFIS!$A$1:$C$22,3,FALSE)</f>
        <v>#N/A</v>
      </c>
      <c r="K7" s="9"/>
      <c r="L7" s="10">
        <f>VLOOKUP($N7,[1]DUOAMPFIS_3!$A$5:$C$194,2,FALSE)</f>
        <v>0</v>
      </c>
      <c r="M7" s="11">
        <f>VLOOKUP($N7,[1]DUOAMPFIS_3!$A$5:$C$194,3,FALSE)</f>
        <v>0</v>
      </c>
      <c r="N7" s="12"/>
      <c r="O7" s="13"/>
      <c r="P7" s="14">
        <v>0</v>
      </c>
      <c r="Q7" s="15" t="str">
        <f t="shared" si="6"/>
        <v>0.0</v>
      </c>
      <c r="R7" s="16" t="s">
        <v>0</v>
      </c>
      <c r="S7" s="17"/>
      <c r="T7" s="18"/>
      <c r="U7" s="19"/>
      <c r="V7" s="19"/>
      <c r="W7" s="19"/>
      <c r="X7" s="19"/>
      <c r="Y7" s="20"/>
      <c r="Z7" s="18"/>
      <c r="AA7" s="21"/>
      <c r="AB7" s="22"/>
      <c r="AC7" s="23">
        <v>0</v>
      </c>
      <c r="AD7" s="24">
        <f t="shared" si="1"/>
        <v>0</v>
      </c>
      <c r="AE7" s="18"/>
      <c r="AF7" s="25" t="str">
        <f t="shared" ca="1" si="2"/>
        <v/>
      </c>
      <c r="AG7" s="25" t="str">
        <f t="shared" ca="1" si="3"/>
        <v/>
      </c>
      <c r="AH7" s="26">
        <f t="shared" si="4"/>
        <v>0</v>
      </c>
      <c r="AI7" s="26">
        <f t="shared" si="5"/>
        <v>0</v>
      </c>
      <c r="AJ7" s="27"/>
      <c r="AK7" s="28"/>
      <c r="AL7" s="28"/>
      <c r="AM7" s="28"/>
      <c r="AN7" s="28"/>
      <c r="AO7" s="28"/>
      <c r="AP7" s="28"/>
      <c r="AQ7" s="28"/>
      <c r="AR7" s="28"/>
      <c r="AS7" s="18"/>
      <c r="AT7" s="29"/>
      <c r="AU7" s="29"/>
      <c r="AV7" s="29"/>
      <c r="AW7" s="29"/>
      <c r="AX7" s="29"/>
      <c r="AY7" s="29"/>
      <c r="AZ7" s="29"/>
      <c r="BA7" s="29"/>
      <c r="BB7" s="30"/>
      <c r="BC7" s="31"/>
      <c r="BD7" s="18"/>
      <c r="BE7" s="32"/>
      <c r="BF7" s="33"/>
      <c r="BG7" s="33"/>
      <c r="BH7" s="33"/>
      <c r="BI7" s="33"/>
      <c r="BJ7" s="34"/>
      <c r="BK7" s="35"/>
      <c r="BL7" s="32"/>
      <c r="BM7" s="33"/>
      <c r="BN7" s="33"/>
      <c r="BO7" s="33"/>
      <c r="BP7" s="33"/>
      <c r="BQ7" s="34"/>
      <c r="BR7" s="35"/>
      <c r="BS7" s="36"/>
      <c r="BT7" s="32"/>
      <c r="BU7" s="33"/>
      <c r="BV7" s="33"/>
      <c r="BW7" s="33"/>
      <c r="BX7" s="33"/>
      <c r="BY7" s="34"/>
      <c r="BZ7" s="35"/>
      <c r="CA7" s="32"/>
      <c r="CB7" s="33"/>
      <c r="CC7" s="33"/>
      <c r="CD7" s="33"/>
      <c r="CE7" s="33"/>
      <c r="CF7" s="34"/>
      <c r="CG7" s="35"/>
      <c r="CH7" s="32"/>
      <c r="CI7" s="33"/>
      <c r="CJ7" s="33"/>
      <c r="CK7" s="33"/>
      <c r="CL7" s="33"/>
      <c r="CM7" s="34"/>
      <c r="CN7" s="35"/>
      <c r="CO7" s="32"/>
      <c r="CP7" s="33"/>
      <c r="CQ7" s="33"/>
      <c r="CR7" s="33"/>
      <c r="CS7" s="33"/>
      <c r="CT7" s="34"/>
      <c r="CU7" s="35"/>
      <c r="CV7" s="32"/>
      <c r="CW7" s="33"/>
      <c r="CX7" s="33"/>
      <c r="CY7" s="33"/>
      <c r="CZ7" s="33"/>
      <c r="DA7" s="34"/>
      <c r="DB7" s="35"/>
      <c r="DC7" s="32"/>
      <c r="DD7" s="33"/>
      <c r="DE7" s="33"/>
      <c r="DF7" s="33"/>
      <c r="DG7" s="33"/>
      <c r="DH7" s="34"/>
      <c r="DI7" s="35"/>
    </row>
    <row r="8" spans="3:113" ht="18.75" customHeight="1" thickBot="1" x14ac:dyDescent="0.3">
      <c r="C8" s="3">
        <f t="shared" ca="1" si="0"/>
        <v>7</v>
      </c>
      <c r="E8" s="4" t="e">
        <f>VLOOKUP($F8,[1]Prozesse!$A$2:$B$21,2,FALSE)</f>
        <v>#N/A</v>
      </c>
      <c r="F8" s="5"/>
      <c r="G8" s="6"/>
      <c r="H8" s="37"/>
      <c r="I8" s="7" t="e">
        <f>VLOOKUP($K8,[1]DUOAMPFIS!$A$2:$B$22,2,FALSE)</f>
        <v>#N/A</v>
      </c>
      <c r="J8" s="8" t="e">
        <f>VLOOKUP($K8,[1]DUOAMPFIS!$A$1:$C$22,3,FALSE)</f>
        <v>#N/A</v>
      </c>
      <c r="K8" s="9"/>
      <c r="L8" s="10">
        <f>VLOOKUP($N8,[1]DUOAMPFIS_3!$A$5:$C$194,2,FALSE)</f>
        <v>0</v>
      </c>
      <c r="M8" s="11">
        <f>VLOOKUP($N8,[1]DUOAMPFIS_3!$A$5:$C$194,3,FALSE)</f>
        <v>0</v>
      </c>
      <c r="N8" s="12"/>
      <c r="O8" s="13"/>
      <c r="P8" s="14">
        <v>0</v>
      </c>
      <c r="Q8" s="15" t="str">
        <f t="shared" si="6"/>
        <v>0.0</v>
      </c>
      <c r="R8" s="16" t="s">
        <v>0</v>
      </c>
      <c r="S8" s="17"/>
      <c r="T8" s="18"/>
      <c r="U8" s="19"/>
      <c r="V8" s="19"/>
      <c r="W8" s="19"/>
      <c r="X8" s="19"/>
      <c r="Y8" s="20"/>
      <c r="Z8" s="18"/>
      <c r="AA8" s="21"/>
      <c r="AB8" s="22"/>
      <c r="AC8" s="23">
        <v>0</v>
      </c>
      <c r="AD8" s="24">
        <f t="shared" si="1"/>
        <v>0</v>
      </c>
      <c r="AE8" s="18"/>
      <c r="AF8" s="25" t="str">
        <f t="shared" ca="1" si="2"/>
        <v/>
      </c>
      <c r="AG8" s="25" t="str">
        <f t="shared" ca="1" si="3"/>
        <v/>
      </c>
      <c r="AH8" s="26">
        <f t="shared" si="4"/>
        <v>0</v>
      </c>
      <c r="AI8" s="26">
        <f t="shared" si="5"/>
        <v>0</v>
      </c>
      <c r="AJ8" s="27"/>
      <c r="AK8" s="28"/>
      <c r="AL8" s="28"/>
      <c r="AM8" s="28"/>
      <c r="AN8" s="28"/>
      <c r="AO8" s="28"/>
      <c r="AP8" s="28"/>
      <c r="AQ8" s="28"/>
      <c r="AR8" s="28"/>
      <c r="AS8" s="18"/>
      <c r="AT8" s="29"/>
      <c r="AU8" s="29"/>
      <c r="AV8" s="29"/>
      <c r="AW8" s="29"/>
      <c r="AX8" s="29"/>
      <c r="AY8" s="29"/>
      <c r="AZ8" s="29"/>
      <c r="BA8" s="29"/>
      <c r="BB8" s="30"/>
      <c r="BC8" s="31"/>
      <c r="BD8" s="18"/>
      <c r="BE8" s="32"/>
      <c r="BF8" s="33"/>
      <c r="BG8" s="33"/>
      <c r="BH8" s="33"/>
      <c r="BI8" s="33"/>
      <c r="BJ8" s="34"/>
      <c r="BK8" s="35"/>
      <c r="BL8" s="32"/>
      <c r="BM8" s="33"/>
      <c r="BN8" s="33"/>
      <c r="BO8" s="33"/>
      <c r="BP8" s="33"/>
      <c r="BQ8" s="34"/>
      <c r="BR8" s="35"/>
      <c r="BS8" s="36"/>
      <c r="BT8" s="32"/>
      <c r="BU8" s="33"/>
      <c r="BV8" s="33"/>
      <c r="BW8" s="33"/>
      <c r="BX8" s="33"/>
      <c r="BY8" s="34"/>
      <c r="BZ8" s="35"/>
      <c r="CA8" s="32"/>
      <c r="CB8" s="33"/>
      <c r="CC8" s="33"/>
      <c r="CD8" s="33"/>
      <c r="CE8" s="33"/>
      <c r="CF8" s="34"/>
      <c r="CG8" s="35"/>
      <c r="CH8" s="32"/>
      <c r="CI8" s="33"/>
      <c r="CJ8" s="33"/>
      <c r="CK8" s="33"/>
      <c r="CL8" s="33"/>
      <c r="CM8" s="34"/>
      <c r="CN8" s="35"/>
      <c r="CO8" s="32"/>
      <c r="CP8" s="33"/>
      <c r="CQ8" s="33"/>
      <c r="CR8" s="33"/>
      <c r="CS8" s="33"/>
      <c r="CT8" s="34"/>
      <c r="CU8" s="35"/>
      <c r="CV8" s="32"/>
      <c r="CW8" s="33"/>
      <c r="CX8" s="33"/>
      <c r="CY8" s="33"/>
      <c r="CZ8" s="33"/>
      <c r="DA8" s="34"/>
      <c r="DB8" s="35"/>
      <c r="DC8" s="32"/>
      <c r="DD8" s="33"/>
      <c r="DE8" s="33"/>
      <c r="DF8" s="33"/>
      <c r="DG8" s="33"/>
      <c r="DH8" s="34"/>
      <c r="DI8" s="35"/>
    </row>
    <row r="9" spans="3:113" ht="18.75" customHeight="1" thickBot="1" x14ac:dyDescent="0.3">
      <c r="C9" s="3">
        <f t="shared" ca="1" si="0"/>
        <v>8</v>
      </c>
      <c r="E9" s="4" t="e">
        <f>VLOOKUP($F9,[1]Prozesse!$A$2:$B$21,2,FALSE)</f>
        <v>#N/A</v>
      </c>
      <c r="F9" s="5"/>
      <c r="G9" s="6"/>
      <c r="H9" s="37"/>
      <c r="I9" s="7" t="e">
        <f>VLOOKUP($K9,[1]DUOAMPFIS!$A$2:$B$22,2,FALSE)</f>
        <v>#N/A</v>
      </c>
      <c r="J9" s="8" t="e">
        <f>VLOOKUP($K9,[1]DUOAMPFIS!$A$1:$C$22,3,FALSE)</f>
        <v>#N/A</v>
      </c>
      <c r="K9" s="9"/>
      <c r="L9" s="10">
        <f>VLOOKUP($N9,[1]DUOAMPFIS_3!$A$5:$C$194,2,FALSE)</f>
        <v>0</v>
      </c>
      <c r="M9" s="11">
        <f>VLOOKUP($N9,[1]DUOAMPFIS_3!$A$5:$C$194,3,FALSE)</f>
        <v>0</v>
      </c>
      <c r="N9" s="12"/>
      <c r="O9" s="13"/>
      <c r="P9" s="14">
        <v>0</v>
      </c>
      <c r="Q9" s="15" t="str">
        <f t="shared" si="6"/>
        <v>0.0</v>
      </c>
      <c r="R9" s="16" t="s">
        <v>0</v>
      </c>
      <c r="S9" s="17"/>
      <c r="T9" s="18"/>
      <c r="U9" s="19"/>
      <c r="V9" s="19"/>
      <c r="W9" s="19"/>
      <c r="X9" s="19"/>
      <c r="Y9" s="20"/>
      <c r="Z9" s="18"/>
      <c r="AA9" s="21"/>
      <c r="AB9" s="22"/>
      <c r="AC9" s="23">
        <v>0</v>
      </c>
      <c r="AD9" s="24">
        <f t="shared" si="1"/>
        <v>0</v>
      </c>
      <c r="AE9" s="18"/>
      <c r="AF9" s="25" t="str">
        <f t="shared" ca="1" si="2"/>
        <v/>
      </c>
      <c r="AG9" s="25" t="str">
        <f t="shared" ca="1" si="3"/>
        <v/>
      </c>
      <c r="AH9" s="26">
        <f t="shared" si="4"/>
        <v>0</v>
      </c>
      <c r="AI9" s="26">
        <f t="shared" si="5"/>
        <v>0</v>
      </c>
      <c r="AJ9" s="27"/>
      <c r="AK9" s="28"/>
      <c r="AL9" s="28"/>
      <c r="AM9" s="28"/>
      <c r="AN9" s="28"/>
      <c r="AO9" s="28"/>
      <c r="AP9" s="28"/>
      <c r="AQ9" s="28"/>
      <c r="AR9" s="28"/>
      <c r="AS9" s="18"/>
      <c r="AT9" s="29"/>
      <c r="AU9" s="29"/>
      <c r="AV9" s="29"/>
      <c r="AW9" s="29"/>
      <c r="AX9" s="29"/>
      <c r="AY9" s="29"/>
      <c r="AZ9" s="29"/>
      <c r="BA9" s="29"/>
      <c r="BB9" s="30"/>
      <c r="BC9" s="31"/>
      <c r="BD9" s="18"/>
      <c r="BE9" s="32"/>
      <c r="BF9" s="33"/>
      <c r="BG9" s="33"/>
      <c r="BH9" s="33"/>
      <c r="BI9" s="33"/>
      <c r="BJ9" s="34"/>
      <c r="BK9" s="35"/>
      <c r="BL9" s="32"/>
      <c r="BM9" s="33"/>
      <c r="BN9" s="33"/>
      <c r="BO9" s="33"/>
      <c r="BP9" s="33"/>
      <c r="BQ9" s="34"/>
      <c r="BR9" s="35"/>
      <c r="BS9" s="36"/>
      <c r="BT9" s="32"/>
      <c r="BU9" s="33"/>
      <c r="BV9" s="33"/>
      <c r="BW9" s="33"/>
      <c r="BX9" s="33"/>
      <c r="BY9" s="34"/>
      <c r="BZ9" s="35"/>
      <c r="CA9" s="32"/>
      <c r="CB9" s="33"/>
      <c r="CC9" s="33"/>
      <c r="CD9" s="33"/>
      <c r="CE9" s="33"/>
      <c r="CF9" s="34"/>
      <c r="CG9" s="35"/>
      <c r="CH9" s="32"/>
      <c r="CI9" s="33"/>
      <c r="CJ9" s="33"/>
      <c r="CK9" s="33"/>
      <c r="CL9" s="33"/>
      <c r="CM9" s="34"/>
      <c r="CN9" s="35"/>
      <c r="CO9" s="32"/>
      <c r="CP9" s="33"/>
      <c r="CQ9" s="33"/>
      <c r="CR9" s="33"/>
      <c r="CS9" s="33"/>
      <c r="CT9" s="34"/>
      <c r="CU9" s="35"/>
      <c r="CV9" s="32"/>
      <c r="CW9" s="33"/>
      <c r="CX9" s="33"/>
      <c r="CY9" s="33"/>
      <c r="CZ9" s="33"/>
      <c r="DA9" s="34"/>
      <c r="DB9" s="35"/>
      <c r="DC9" s="32"/>
      <c r="DD9" s="33"/>
      <c r="DE9" s="33"/>
      <c r="DF9" s="33"/>
      <c r="DG9" s="33"/>
      <c r="DH9" s="34"/>
      <c r="DI9" s="35"/>
    </row>
    <row r="10" spans="3:113" ht="18.75" customHeight="1" thickBot="1" x14ac:dyDescent="0.3">
      <c r="C10" s="3">
        <f t="shared" ca="1" si="0"/>
        <v>9</v>
      </c>
      <c r="E10" s="4" t="e">
        <f>VLOOKUP($F10,[1]Prozesse!$A$2:$B$21,2,FALSE)</f>
        <v>#N/A</v>
      </c>
      <c r="F10" s="5"/>
      <c r="G10" s="6"/>
      <c r="H10" s="37"/>
      <c r="I10" s="7" t="e">
        <f>VLOOKUP($K10,[1]DUOAMPFIS!$A$2:$B$22,2,FALSE)</f>
        <v>#N/A</v>
      </c>
      <c r="J10" s="8" t="e">
        <f>VLOOKUP($K10,[1]DUOAMPFIS!$A$1:$C$22,3,FALSE)</f>
        <v>#N/A</v>
      </c>
      <c r="K10" s="9"/>
      <c r="L10" s="10">
        <f>VLOOKUP($N10,[1]DUOAMPFIS_3!$A$5:$C$194,2,FALSE)</f>
        <v>0</v>
      </c>
      <c r="M10" s="11">
        <f>VLOOKUP($N10,[1]DUOAMPFIS_3!$A$5:$C$194,3,FALSE)</f>
        <v>0</v>
      </c>
      <c r="N10" s="12"/>
      <c r="O10" s="13"/>
      <c r="P10" s="14">
        <v>0</v>
      </c>
      <c r="Q10" s="15" t="str">
        <f t="shared" si="6"/>
        <v>0.0</v>
      </c>
      <c r="R10" s="16" t="s">
        <v>0</v>
      </c>
      <c r="S10" s="17"/>
      <c r="T10" s="18"/>
      <c r="U10" s="19"/>
      <c r="V10" s="19"/>
      <c r="W10" s="19"/>
      <c r="X10" s="19"/>
      <c r="Y10" s="20"/>
      <c r="Z10" s="18"/>
      <c r="AA10" s="21"/>
      <c r="AB10" s="22"/>
      <c r="AC10" s="23">
        <v>0</v>
      </c>
      <c r="AD10" s="24">
        <f t="shared" si="1"/>
        <v>0</v>
      </c>
      <c r="AE10" s="18"/>
      <c r="AF10" s="25" t="str">
        <f t="shared" ca="1" si="2"/>
        <v/>
      </c>
      <c r="AG10" s="25" t="str">
        <f t="shared" ca="1" si="3"/>
        <v/>
      </c>
      <c r="AH10" s="26">
        <f t="shared" si="4"/>
        <v>0</v>
      </c>
      <c r="AI10" s="26">
        <f t="shared" si="5"/>
        <v>0</v>
      </c>
      <c r="AJ10" s="27"/>
      <c r="AK10" s="28"/>
      <c r="AL10" s="28"/>
      <c r="AM10" s="28"/>
      <c r="AN10" s="28"/>
      <c r="AO10" s="28"/>
      <c r="AP10" s="28"/>
      <c r="AQ10" s="28"/>
      <c r="AR10" s="28"/>
      <c r="AS10" s="18"/>
      <c r="AT10" s="29"/>
      <c r="AU10" s="29"/>
      <c r="AV10" s="29"/>
      <c r="AW10" s="29"/>
      <c r="AX10" s="29"/>
      <c r="AY10" s="29"/>
      <c r="AZ10" s="29"/>
      <c r="BA10" s="29"/>
      <c r="BB10" s="30"/>
      <c r="BC10" s="31"/>
      <c r="BD10" s="18"/>
      <c r="BE10" s="32"/>
      <c r="BF10" s="33"/>
      <c r="BG10" s="33"/>
      <c r="BH10" s="33"/>
      <c r="BI10" s="33"/>
      <c r="BJ10" s="34"/>
      <c r="BK10" s="35"/>
      <c r="BL10" s="32"/>
      <c r="BM10" s="33"/>
      <c r="BN10" s="33"/>
      <c r="BO10" s="33"/>
      <c r="BP10" s="33"/>
      <c r="BQ10" s="34"/>
      <c r="BR10" s="35"/>
      <c r="BS10" s="36"/>
      <c r="BT10" s="32"/>
      <c r="BU10" s="33"/>
      <c r="BV10" s="33"/>
      <c r="BW10" s="33"/>
      <c r="BX10" s="33"/>
      <c r="BY10" s="34"/>
      <c r="BZ10" s="35"/>
      <c r="CA10" s="32"/>
      <c r="CB10" s="33"/>
      <c r="CC10" s="33"/>
      <c r="CD10" s="33"/>
      <c r="CE10" s="33"/>
      <c r="CF10" s="34"/>
      <c r="CG10" s="35"/>
      <c r="CH10" s="32"/>
      <c r="CI10" s="33"/>
      <c r="CJ10" s="33"/>
      <c r="CK10" s="33"/>
      <c r="CL10" s="33"/>
      <c r="CM10" s="34"/>
      <c r="CN10" s="35"/>
      <c r="CO10" s="32"/>
      <c r="CP10" s="33"/>
      <c r="CQ10" s="33"/>
      <c r="CR10" s="33"/>
      <c r="CS10" s="33"/>
      <c r="CT10" s="34"/>
      <c r="CU10" s="35"/>
      <c r="CV10" s="32"/>
      <c r="CW10" s="33"/>
      <c r="CX10" s="33"/>
      <c r="CY10" s="33"/>
      <c r="CZ10" s="33"/>
      <c r="DA10" s="34"/>
      <c r="DB10" s="35"/>
      <c r="DC10" s="32"/>
      <c r="DD10" s="33"/>
      <c r="DE10" s="33"/>
      <c r="DF10" s="33"/>
      <c r="DG10" s="33"/>
      <c r="DH10" s="34"/>
      <c r="DI10" s="35"/>
    </row>
    <row r="11" spans="3:113" ht="18.75" customHeight="1" thickBot="1" x14ac:dyDescent="0.3">
      <c r="C11" s="3">
        <f t="shared" ca="1" si="0"/>
        <v>10</v>
      </c>
      <c r="E11" s="4" t="e">
        <f>VLOOKUP($F11,[1]Prozesse!$A$2:$B$21,2,FALSE)</f>
        <v>#N/A</v>
      </c>
      <c r="F11" s="5"/>
      <c r="G11" s="6"/>
      <c r="H11" s="37"/>
      <c r="I11" s="7" t="e">
        <f>VLOOKUP($K11,[1]DUOAMPFIS!$A$2:$B$22,2,FALSE)</f>
        <v>#N/A</v>
      </c>
      <c r="J11" s="8" t="e">
        <f>VLOOKUP($K11,[1]DUOAMPFIS!$A$1:$C$22,3,FALSE)</f>
        <v>#N/A</v>
      </c>
      <c r="K11" s="9"/>
      <c r="L11" s="10">
        <f>VLOOKUP($N11,[1]DUOAMPFIS_3!$A$5:$C$194,2,FALSE)</f>
        <v>0</v>
      </c>
      <c r="M11" s="11">
        <f>VLOOKUP($N11,[1]DUOAMPFIS_3!$A$5:$C$194,3,FALSE)</f>
        <v>0</v>
      </c>
      <c r="N11" s="12"/>
      <c r="O11" s="13"/>
      <c r="P11" s="14">
        <v>0</v>
      </c>
      <c r="Q11" s="15" t="str">
        <f t="shared" si="6"/>
        <v>0.0</v>
      </c>
      <c r="R11" s="16" t="s">
        <v>0</v>
      </c>
      <c r="S11" s="17"/>
      <c r="T11" s="18"/>
      <c r="U11" s="19"/>
      <c r="V11" s="19"/>
      <c r="W11" s="19"/>
      <c r="X11" s="19"/>
      <c r="Y11" s="20"/>
      <c r="Z11" s="18"/>
      <c r="AA11" s="21"/>
      <c r="AB11" s="22"/>
      <c r="AC11" s="23">
        <v>0</v>
      </c>
      <c r="AD11" s="24">
        <f t="shared" si="1"/>
        <v>0</v>
      </c>
      <c r="AE11" s="18"/>
      <c r="AF11" s="25" t="str">
        <f t="shared" ca="1" si="2"/>
        <v/>
      </c>
      <c r="AG11" s="25" t="str">
        <f t="shared" ca="1" si="3"/>
        <v/>
      </c>
      <c r="AH11" s="26">
        <f t="shared" si="4"/>
        <v>0</v>
      </c>
      <c r="AI11" s="26">
        <f t="shared" si="5"/>
        <v>0</v>
      </c>
      <c r="AJ11" s="27"/>
      <c r="AK11" s="28"/>
      <c r="AL11" s="28"/>
      <c r="AM11" s="28"/>
      <c r="AN11" s="28"/>
      <c r="AO11" s="28"/>
      <c r="AP11" s="28"/>
      <c r="AQ11" s="28"/>
      <c r="AR11" s="28"/>
      <c r="AS11" s="18"/>
      <c r="AT11" s="29"/>
      <c r="AU11" s="29"/>
      <c r="AV11" s="29"/>
      <c r="AW11" s="29"/>
      <c r="AX11" s="29"/>
      <c r="AY11" s="29"/>
      <c r="AZ11" s="29"/>
      <c r="BA11" s="29"/>
      <c r="BB11" s="30"/>
      <c r="BC11" s="31"/>
      <c r="BD11" s="18"/>
      <c r="BE11" s="32"/>
      <c r="BF11" s="33"/>
      <c r="BG11" s="33"/>
      <c r="BH11" s="33"/>
      <c r="BI11" s="33"/>
      <c r="BJ11" s="34"/>
      <c r="BK11" s="35"/>
      <c r="BL11" s="32"/>
      <c r="BM11" s="33"/>
      <c r="BN11" s="33"/>
      <c r="BO11" s="33"/>
      <c r="BP11" s="33"/>
      <c r="BQ11" s="34"/>
      <c r="BR11" s="35"/>
      <c r="BS11" s="36"/>
      <c r="BT11" s="32"/>
      <c r="BU11" s="33"/>
      <c r="BV11" s="33"/>
      <c r="BW11" s="33"/>
      <c r="BX11" s="33"/>
      <c r="BY11" s="34"/>
      <c r="BZ11" s="35"/>
      <c r="CA11" s="32"/>
      <c r="CB11" s="33"/>
      <c r="CC11" s="33"/>
      <c r="CD11" s="33"/>
      <c r="CE11" s="33"/>
      <c r="CF11" s="34"/>
      <c r="CG11" s="35"/>
      <c r="CH11" s="32"/>
      <c r="CI11" s="33"/>
      <c r="CJ11" s="33"/>
      <c r="CK11" s="33"/>
      <c r="CL11" s="33"/>
      <c r="CM11" s="34"/>
      <c r="CN11" s="35"/>
      <c r="CO11" s="32"/>
      <c r="CP11" s="33"/>
      <c r="CQ11" s="33"/>
      <c r="CR11" s="33"/>
      <c r="CS11" s="33"/>
      <c r="CT11" s="34"/>
      <c r="CU11" s="35"/>
      <c r="CV11" s="32"/>
      <c r="CW11" s="33"/>
      <c r="CX11" s="33"/>
      <c r="CY11" s="33"/>
      <c r="CZ11" s="33"/>
      <c r="DA11" s="34"/>
      <c r="DB11" s="35"/>
      <c r="DC11" s="32"/>
      <c r="DD11" s="33"/>
      <c r="DE11" s="33"/>
      <c r="DF11" s="33"/>
      <c r="DG11" s="33"/>
      <c r="DH11" s="34"/>
      <c r="DI11" s="35"/>
    </row>
    <row r="12" spans="3:113" ht="18.75" customHeight="1" thickBot="1" x14ac:dyDescent="0.3">
      <c r="C12" s="3">
        <f t="shared" ca="1" si="0"/>
        <v>11</v>
      </c>
      <c r="E12" s="4" t="e">
        <f>VLOOKUP($F12,[1]Prozesse!$A$2:$B$21,2,FALSE)</f>
        <v>#N/A</v>
      </c>
      <c r="F12" s="5"/>
      <c r="G12" s="6"/>
      <c r="H12" s="37"/>
      <c r="I12" s="7" t="e">
        <f>VLOOKUP($K12,[1]DUOAMPFIS!$A$2:$B$22,2,FALSE)</f>
        <v>#N/A</v>
      </c>
      <c r="J12" s="8" t="e">
        <f>VLOOKUP($K12,[1]DUOAMPFIS!$A$1:$C$22,3,FALSE)</f>
        <v>#N/A</v>
      </c>
      <c r="K12" s="9"/>
      <c r="L12" s="10">
        <f>VLOOKUP($N12,[1]DUOAMPFIS_3!$A$5:$C$194,2,FALSE)</f>
        <v>0</v>
      </c>
      <c r="M12" s="11">
        <f>VLOOKUP($N12,[1]DUOAMPFIS_3!$A$5:$C$194,3,FALSE)</f>
        <v>0</v>
      </c>
      <c r="N12" s="12"/>
      <c r="O12" s="13"/>
      <c r="P12" s="14">
        <v>0</v>
      </c>
      <c r="Q12" s="15" t="str">
        <f t="shared" si="6"/>
        <v>0.0</v>
      </c>
      <c r="R12" s="16" t="s">
        <v>0</v>
      </c>
      <c r="S12" s="17"/>
      <c r="T12" s="18"/>
      <c r="U12" s="19"/>
      <c r="V12" s="19"/>
      <c r="W12" s="19"/>
      <c r="X12" s="19"/>
      <c r="Y12" s="20"/>
      <c r="Z12" s="18"/>
      <c r="AA12" s="21"/>
      <c r="AB12" s="22"/>
      <c r="AC12" s="23">
        <v>0</v>
      </c>
      <c r="AD12" s="24">
        <f t="shared" si="1"/>
        <v>0</v>
      </c>
      <c r="AE12" s="18"/>
      <c r="AF12" s="25" t="str">
        <f t="shared" ca="1" si="2"/>
        <v/>
      </c>
      <c r="AG12" s="25" t="str">
        <f t="shared" ca="1" si="3"/>
        <v/>
      </c>
      <c r="AH12" s="26">
        <f t="shared" si="4"/>
        <v>0</v>
      </c>
      <c r="AI12" s="26">
        <f t="shared" si="5"/>
        <v>0</v>
      </c>
      <c r="AJ12" s="27"/>
      <c r="AK12" s="28"/>
      <c r="AL12" s="28"/>
      <c r="AM12" s="28"/>
      <c r="AN12" s="28"/>
      <c r="AO12" s="28"/>
      <c r="AP12" s="28"/>
      <c r="AQ12" s="28"/>
      <c r="AR12" s="28"/>
      <c r="AS12" s="18"/>
      <c r="AT12" s="29"/>
      <c r="AU12" s="29"/>
      <c r="AV12" s="29"/>
      <c r="AW12" s="29"/>
      <c r="AX12" s="29"/>
      <c r="AY12" s="29"/>
      <c r="AZ12" s="29"/>
      <c r="BA12" s="29"/>
      <c r="BB12" s="30"/>
      <c r="BC12" s="31"/>
      <c r="BD12" s="18"/>
      <c r="BE12" s="32"/>
      <c r="BF12" s="33"/>
      <c r="BG12" s="33"/>
      <c r="BH12" s="33"/>
      <c r="BI12" s="33"/>
      <c r="BJ12" s="34"/>
      <c r="BK12" s="35"/>
      <c r="BL12" s="32"/>
      <c r="BM12" s="33"/>
      <c r="BN12" s="33"/>
      <c r="BO12" s="33"/>
      <c r="BP12" s="33"/>
      <c r="BQ12" s="34"/>
      <c r="BR12" s="35"/>
      <c r="BS12" s="36"/>
      <c r="BT12" s="32"/>
      <c r="BU12" s="33"/>
      <c r="BV12" s="33"/>
      <c r="BW12" s="33"/>
      <c r="BX12" s="33"/>
      <c r="BY12" s="34"/>
      <c r="BZ12" s="35"/>
      <c r="CA12" s="32"/>
      <c r="CB12" s="33"/>
      <c r="CC12" s="33"/>
      <c r="CD12" s="33"/>
      <c r="CE12" s="33"/>
      <c r="CF12" s="34"/>
      <c r="CG12" s="35"/>
      <c r="CH12" s="32"/>
      <c r="CI12" s="33"/>
      <c r="CJ12" s="33"/>
      <c r="CK12" s="33"/>
      <c r="CL12" s="33"/>
      <c r="CM12" s="34"/>
      <c r="CN12" s="35"/>
      <c r="CO12" s="32"/>
      <c r="CP12" s="33"/>
      <c r="CQ12" s="33"/>
      <c r="CR12" s="33"/>
      <c r="CS12" s="33"/>
      <c r="CT12" s="34"/>
      <c r="CU12" s="35"/>
      <c r="CV12" s="32"/>
      <c r="CW12" s="33"/>
      <c r="CX12" s="33"/>
      <c r="CY12" s="33"/>
      <c r="CZ12" s="33"/>
      <c r="DA12" s="34"/>
      <c r="DB12" s="35"/>
      <c r="DC12" s="32"/>
      <c r="DD12" s="33"/>
      <c r="DE12" s="33"/>
      <c r="DF12" s="33"/>
      <c r="DG12" s="33"/>
      <c r="DH12" s="34"/>
      <c r="DI12" s="35"/>
    </row>
    <row r="13" spans="3:113" ht="18.75" customHeight="1" thickBot="1" x14ac:dyDescent="0.3">
      <c r="C13" s="3">
        <f t="shared" ca="1" si="0"/>
        <v>12</v>
      </c>
      <c r="E13" s="4" t="e">
        <f>VLOOKUP($F13,[1]Prozesse!$A$2:$B$21,2,FALSE)</f>
        <v>#N/A</v>
      </c>
      <c r="F13" s="5"/>
      <c r="G13" s="6"/>
      <c r="H13" s="37"/>
      <c r="I13" s="7" t="e">
        <f>VLOOKUP($K13,[1]DUOAMPFIS!$A$2:$B$22,2,FALSE)</f>
        <v>#N/A</v>
      </c>
      <c r="J13" s="8" t="e">
        <f>VLOOKUP($K13,[1]DUOAMPFIS!$A$1:$C$22,3,FALSE)</f>
        <v>#N/A</v>
      </c>
      <c r="K13" s="9"/>
      <c r="L13" s="10">
        <f>VLOOKUP($N13,[1]DUOAMPFIS_3!$A$5:$C$194,2,FALSE)</f>
        <v>0</v>
      </c>
      <c r="M13" s="11">
        <f>VLOOKUP($N13,[1]DUOAMPFIS_3!$A$5:$C$194,3,FALSE)</f>
        <v>0</v>
      </c>
      <c r="N13" s="12"/>
      <c r="O13" s="13"/>
      <c r="P13" s="14">
        <v>0</v>
      </c>
      <c r="Q13" s="15" t="str">
        <f t="shared" si="6"/>
        <v>0.0</v>
      </c>
      <c r="R13" s="16" t="s">
        <v>0</v>
      </c>
      <c r="S13" s="17"/>
      <c r="T13" s="18"/>
      <c r="U13" s="19"/>
      <c r="V13" s="19"/>
      <c r="W13" s="19"/>
      <c r="X13" s="19"/>
      <c r="Y13" s="20"/>
      <c r="Z13" s="18"/>
      <c r="AA13" s="21"/>
      <c r="AB13" s="22"/>
      <c r="AC13" s="23">
        <v>0</v>
      </c>
      <c r="AD13" s="24">
        <f t="shared" si="1"/>
        <v>0</v>
      </c>
      <c r="AE13" s="18"/>
      <c r="AF13" s="25" t="str">
        <f t="shared" ca="1" si="2"/>
        <v/>
      </c>
      <c r="AG13" s="25" t="str">
        <f t="shared" ca="1" si="3"/>
        <v/>
      </c>
      <c r="AH13" s="26">
        <f t="shared" si="4"/>
        <v>0</v>
      </c>
      <c r="AI13" s="26">
        <f t="shared" si="5"/>
        <v>0</v>
      </c>
      <c r="AJ13" s="27"/>
      <c r="AK13" s="28"/>
      <c r="AL13" s="28"/>
      <c r="AM13" s="28"/>
      <c r="AN13" s="28"/>
      <c r="AO13" s="28"/>
      <c r="AP13" s="28"/>
      <c r="AQ13" s="28"/>
      <c r="AR13" s="28"/>
      <c r="AS13" s="18"/>
      <c r="AT13" s="29"/>
      <c r="AU13" s="29"/>
      <c r="AV13" s="29"/>
      <c r="AW13" s="29"/>
      <c r="AX13" s="29"/>
      <c r="AY13" s="29"/>
      <c r="AZ13" s="29"/>
      <c r="BA13" s="29"/>
      <c r="BB13" s="30"/>
      <c r="BC13" s="31"/>
      <c r="BD13" s="18"/>
      <c r="BE13" s="32"/>
      <c r="BF13" s="33"/>
      <c r="BG13" s="33"/>
      <c r="BH13" s="33"/>
      <c r="BI13" s="33"/>
      <c r="BJ13" s="34"/>
      <c r="BK13" s="35"/>
      <c r="BL13" s="32"/>
      <c r="BM13" s="33"/>
      <c r="BN13" s="33"/>
      <c r="BO13" s="33"/>
      <c r="BP13" s="33"/>
      <c r="BQ13" s="34"/>
      <c r="BR13" s="35"/>
      <c r="BS13" s="36"/>
      <c r="BT13" s="32"/>
      <c r="BU13" s="33"/>
      <c r="BV13" s="33"/>
      <c r="BW13" s="33"/>
      <c r="BX13" s="33"/>
      <c r="BY13" s="34"/>
      <c r="BZ13" s="35"/>
      <c r="CA13" s="32"/>
      <c r="CB13" s="33"/>
      <c r="CC13" s="33"/>
      <c r="CD13" s="33"/>
      <c r="CE13" s="33"/>
      <c r="CF13" s="34"/>
      <c r="CG13" s="35"/>
      <c r="CH13" s="32"/>
      <c r="CI13" s="33"/>
      <c r="CJ13" s="33"/>
      <c r="CK13" s="33"/>
      <c r="CL13" s="33"/>
      <c r="CM13" s="34"/>
      <c r="CN13" s="35"/>
      <c r="CO13" s="32"/>
      <c r="CP13" s="33"/>
      <c r="CQ13" s="33"/>
      <c r="CR13" s="33"/>
      <c r="CS13" s="33"/>
      <c r="CT13" s="34"/>
      <c r="CU13" s="35"/>
      <c r="CV13" s="32"/>
      <c r="CW13" s="33"/>
      <c r="CX13" s="33"/>
      <c r="CY13" s="33"/>
      <c r="CZ13" s="33"/>
      <c r="DA13" s="34"/>
      <c r="DB13" s="35"/>
      <c r="DC13" s="32"/>
      <c r="DD13" s="33"/>
      <c r="DE13" s="33"/>
      <c r="DF13" s="33"/>
      <c r="DG13" s="33"/>
      <c r="DH13" s="34"/>
      <c r="DI13" s="35"/>
    </row>
    <row r="14" spans="3:113" ht="18.75" customHeight="1" thickBot="1" x14ac:dyDescent="0.3">
      <c r="C14" s="3">
        <f t="shared" ca="1" si="0"/>
        <v>13</v>
      </c>
      <c r="E14" s="4" t="e">
        <f>VLOOKUP($F14,[1]Prozesse!$A$2:$B$21,2,FALSE)</f>
        <v>#N/A</v>
      </c>
      <c r="F14" s="5"/>
      <c r="G14" s="6"/>
      <c r="H14" s="37"/>
      <c r="I14" s="7" t="e">
        <f>VLOOKUP($K14,[1]DUOAMPFIS!$A$2:$B$22,2,FALSE)</f>
        <v>#N/A</v>
      </c>
      <c r="J14" s="8" t="e">
        <f>VLOOKUP($K14,[1]DUOAMPFIS!$A$1:$C$22,3,FALSE)</f>
        <v>#N/A</v>
      </c>
      <c r="K14" s="9"/>
      <c r="L14" s="10">
        <f>VLOOKUP($N14,[1]DUOAMPFIS_3!$A$5:$C$194,2,FALSE)</f>
        <v>0</v>
      </c>
      <c r="M14" s="11">
        <f>VLOOKUP($N14,[1]DUOAMPFIS_3!$A$5:$C$194,3,FALSE)</f>
        <v>0</v>
      </c>
      <c r="N14" s="12"/>
      <c r="O14" s="13"/>
      <c r="P14" s="14">
        <v>0</v>
      </c>
      <c r="Q14" s="15" t="str">
        <f t="shared" si="6"/>
        <v>0.0</v>
      </c>
      <c r="R14" s="16" t="s">
        <v>0</v>
      </c>
      <c r="S14" s="17"/>
      <c r="T14" s="18"/>
      <c r="U14" s="19"/>
      <c r="V14" s="19"/>
      <c r="W14" s="19"/>
      <c r="X14" s="19"/>
      <c r="Y14" s="20"/>
      <c r="Z14" s="18"/>
      <c r="AA14" s="21"/>
      <c r="AB14" s="22"/>
      <c r="AC14" s="23">
        <v>0</v>
      </c>
      <c r="AD14" s="24">
        <f t="shared" si="1"/>
        <v>0</v>
      </c>
      <c r="AE14" s="18"/>
      <c r="AF14" s="25" t="str">
        <f t="shared" ca="1" si="2"/>
        <v/>
      </c>
      <c r="AG14" s="25" t="str">
        <f t="shared" ca="1" si="3"/>
        <v/>
      </c>
      <c r="AH14" s="26">
        <f t="shared" si="4"/>
        <v>0</v>
      </c>
      <c r="AI14" s="26">
        <f t="shared" si="5"/>
        <v>0</v>
      </c>
      <c r="AJ14" s="27"/>
      <c r="AK14" s="28"/>
      <c r="AL14" s="28"/>
      <c r="AM14" s="28"/>
      <c r="AN14" s="28"/>
      <c r="AO14" s="28"/>
      <c r="AP14" s="28"/>
      <c r="AQ14" s="28"/>
      <c r="AR14" s="28"/>
      <c r="AS14" s="18"/>
      <c r="AT14" s="29"/>
      <c r="AU14" s="29"/>
      <c r="AV14" s="29"/>
      <c r="AW14" s="29"/>
      <c r="AX14" s="29"/>
      <c r="AY14" s="29"/>
      <c r="AZ14" s="29"/>
      <c r="BA14" s="29"/>
      <c r="BB14" s="30"/>
      <c r="BC14" s="31"/>
      <c r="BD14" s="18"/>
      <c r="BE14" s="32"/>
      <c r="BF14" s="33"/>
      <c r="BG14" s="33"/>
      <c r="BH14" s="33"/>
      <c r="BI14" s="33"/>
      <c r="BJ14" s="34"/>
      <c r="BK14" s="35"/>
      <c r="BL14" s="32"/>
      <c r="BM14" s="33"/>
      <c r="BN14" s="33"/>
      <c r="BO14" s="33"/>
      <c r="BP14" s="33"/>
      <c r="BQ14" s="34"/>
      <c r="BR14" s="35"/>
      <c r="BS14" s="36"/>
      <c r="BT14" s="32"/>
      <c r="BU14" s="33"/>
      <c r="BV14" s="33"/>
      <c r="BW14" s="33"/>
      <c r="BX14" s="33"/>
      <c r="BY14" s="34"/>
      <c r="BZ14" s="35"/>
      <c r="CA14" s="32"/>
      <c r="CB14" s="33"/>
      <c r="CC14" s="33"/>
      <c r="CD14" s="33"/>
      <c r="CE14" s="33"/>
      <c r="CF14" s="34"/>
      <c r="CG14" s="35"/>
      <c r="CH14" s="32"/>
      <c r="CI14" s="33"/>
      <c r="CJ14" s="33"/>
      <c r="CK14" s="33"/>
      <c r="CL14" s="33"/>
      <c r="CM14" s="34"/>
      <c r="CN14" s="35"/>
      <c r="CO14" s="32"/>
      <c r="CP14" s="33"/>
      <c r="CQ14" s="33"/>
      <c r="CR14" s="33"/>
      <c r="CS14" s="33"/>
      <c r="CT14" s="34"/>
      <c r="CU14" s="35"/>
      <c r="CV14" s="32"/>
      <c r="CW14" s="33"/>
      <c r="CX14" s="33"/>
      <c r="CY14" s="33"/>
      <c r="CZ14" s="33"/>
      <c r="DA14" s="34"/>
      <c r="DB14" s="35"/>
      <c r="DC14" s="32"/>
      <c r="DD14" s="33"/>
      <c r="DE14" s="33"/>
      <c r="DF14" s="33"/>
      <c r="DG14" s="33"/>
      <c r="DH14" s="34"/>
      <c r="DI14" s="35"/>
    </row>
    <row r="15" spans="3:113" ht="18.75" customHeight="1" thickBot="1" x14ac:dyDescent="0.3">
      <c r="C15" s="3">
        <f t="shared" ca="1" si="0"/>
        <v>14</v>
      </c>
      <c r="E15" s="4" t="e">
        <f>VLOOKUP($F15,[1]Prozesse!$A$2:$B$21,2,FALSE)</f>
        <v>#N/A</v>
      </c>
      <c r="F15" s="5"/>
      <c r="G15" s="6"/>
      <c r="H15" s="37"/>
      <c r="I15" s="7" t="e">
        <f>VLOOKUP($K15,[1]DUOAMPFIS!$A$2:$B$22,2,FALSE)</f>
        <v>#N/A</v>
      </c>
      <c r="J15" s="8" t="e">
        <f>VLOOKUP($K15,[1]DUOAMPFIS!$A$1:$C$22,3,FALSE)</f>
        <v>#N/A</v>
      </c>
      <c r="K15" s="9"/>
      <c r="L15" s="10">
        <f>VLOOKUP($N15,[1]DUOAMPFIS_3!$A$5:$C$194,2,FALSE)</f>
        <v>0</v>
      </c>
      <c r="M15" s="11">
        <f>VLOOKUP($N15,[1]DUOAMPFIS_3!$A$5:$C$194,3,FALSE)</f>
        <v>0</v>
      </c>
      <c r="N15" s="12"/>
      <c r="O15" s="13"/>
      <c r="P15" s="14">
        <v>0</v>
      </c>
      <c r="Q15" s="15" t="str">
        <f t="shared" si="6"/>
        <v>0.0</v>
      </c>
      <c r="R15" s="16" t="s">
        <v>0</v>
      </c>
      <c r="S15" s="17"/>
      <c r="T15" s="18"/>
      <c r="U15" s="19"/>
      <c r="V15" s="19"/>
      <c r="W15" s="19"/>
      <c r="X15" s="19"/>
      <c r="Y15" s="20"/>
      <c r="Z15" s="18"/>
      <c r="AA15" s="21"/>
      <c r="AB15" s="22"/>
      <c r="AC15" s="23">
        <v>0</v>
      </c>
      <c r="AD15" s="24">
        <f t="shared" si="1"/>
        <v>0</v>
      </c>
      <c r="AE15" s="18"/>
      <c r="AF15" s="25" t="str">
        <f t="shared" ca="1" si="2"/>
        <v/>
      </c>
      <c r="AG15" s="25" t="str">
        <f t="shared" ca="1" si="3"/>
        <v/>
      </c>
      <c r="AH15" s="26">
        <f t="shared" si="4"/>
        <v>0</v>
      </c>
      <c r="AI15" s="26">
        <f t="shared" si="5"/>
        <v>0</v>
      </c>
      <c r="AJ15" s="27"/>
      <c r="AK15" s="28"/>
      <c r="AL15" s="28"/>
      <c r="AM15" s="28"/>
      <c r="AN15" s="28"/>
      <c r="AO15" s="28"/>
      <c r="AP15" s="28"/>
      <c r="AQ15" s="28"/>
      <c r="AR15" s="28"/>
      <c r="AS15" s="18"/>
      <c r="AT15" s="29"/>
      <c r="AU15" s="29"/>
      <c r="AV15" s="29"/>
      <c r="AW15" s="29"/>
      <c r="AX15" s="29"/>
      <c r="AY15" s="29"/>
      <c r="AZ15" s="29"/>
      <c r="BA15" s="29"/>
      <c r="BB15" s="30"/>
      <c r="BC15" s="31"/>
      <c r="BD15" s="18"/>
      <c r="BE15" s="32"/>
      <c r="BF15" s="33"/>
      <c r="BG15" s="33"/>
      <c r="BH15" s="33"/>
      <c r="BI15" s="33"/>
      <c r="BJ15" s="34"/>
      <c r="BK15" s="35"/>
      <c r="BL15" s="32"/>
      <c r="BM15" s="33"/>
      <c r="BN15" s="33"/>
      <c r="BO15" s="33"/>
      <c r="BP15" s="33"/>
      <c r="BQ15" s="34"/>
      <c r="BR15" s="35"/>
      <c r="BS15" s="36"/>
      <c r="BT15" s="32"/>
      <c r="BU15" s="33"/>
      <c r="BV15" s="33"/>
      <c r="BW15" s="33"/>
      <c r="BX15" s="33"/>
      <c r="BY15" s="34"/>
      <c r="BZ15" s="35"/>
      <c r="CA15" s="32"/>
      <c r="CB15" s="33"/>
      <c r="CC15" s="33"/>
      <c r="CD15" s="33"/>
      <c r="CE15" s="33"/>
      <c r="CF15" s="34"/>
      <c r="CG15" s="35"/>
      <c r="CH15" s="32"/>
      <c r="CI15" s="33"/>
      <c r="CJ15" s="33"/>
      <c r="CK15" s="33"/>
      <c r="CL15" s="33"/>
      <c r="CM15" s="34"/>
      <c r="CN15" s="35"/>
      <c r="CO15" s="32"/>
      <c r="CP15" s="33"/>
      <c r="CQ15" s="33"/>
      <c r="CR15" s="33"/>
      <c r="CS15" s="33"/>
      <c r="CT15" s="34"/>
      <c r="CU15" s="35"/>
      <c r="CV15" s="32"/>
      <c r="CW15" s="33"/>
      <c r="CX15" s="33"/>
      <c r="CY15" s="33"/>
      <c r="CZ15" s="33"/>
      <c r="DA15" s="34"/>
      <c r="DB15" s="35"/>
      <c r="DC15" s="32"/>
      <c r="DD15" s="33"/>
      <c r="DE15" s="33"/>
      <c r="DF15" s="33"/>
      <c r="DG15" s="33"/>
      <c r="DH15" s="34"/>
      <c r="DI15" s="35"/>
    </row>
    <row r="16" spans="3:113" ht="18.75" customHeight="1" thickBot="1" x14ac:dyDescent="0.3">
      <c r="C16" s="3">
        <f t="shared" ca="1" si="0"/>
        <v>15</v>
      </c>
      <c r="E16" s="4" t="e">
        <f>VLOOKUP($F16,[1]Prozesse!$A$2:$B$21,2,FALSE)</f>
        <v>#N/A</v>
      </c>
      <c r="F16" s="5"/>
      <c r="G16" s="6"/>
      <c r="H16" s="37"/>
      <c r="I16" s="7" t="e">
        <f>VLOOKUP($K16,[1]DUOAMPFIS!$A$2:$B$22,2,FALSE)</f>
        <v>#N/A</v>
      </c>
      <c r="J16" s="8" t="e">
        <f>VLOOKUP($K16,[1]DUOAMPFIS!$A$1:$C$22,3,FALSE)</f>
        <v>#N/A</v>
      </c>
      <c r="K16" s="9"/>
      <c r="L16" s="10">
        <f>VLOOKUP($N16,[1]DUOAMPFIS_3!$A$5:$C$194,2,FALSE)</f>
        <v>0</v>
      </c>
      <c r="M16" s="11">
        <f>VLOOKUP($N16,[1]DUOAMPFIS_3!$A$5:$C$194,3,FALSE)</f>
        <v>0</v>
      </c>
      <c r="N16" s="12"/>
      <c r="O16" s="13"/>
      <c r="P16" s="14">
        <v>0</v>
      </c>
      <c r="Q16" s="15" t="str">
        <f t="shared" si="6"/>
        <v>0.0</v>
      </c>
      <c r="R16" s="16" t="s">
        <v>0</v>
      </c>
      <c r="S16" s="17"/>
      <c r="T16" s="18"/>
      <c r="U16" s="19"/>
      <c r="V16" s="19"/>
      <c r="W16" s="19"/>
      <c r="X16" s="19"/>
      <c r="Y16" s="20"/>
      <c r="Z16" s="18"/>
      <c r="AA16" s="21"/>
      <c r="AB16" s="22"/>
      <c r="AC16" s="23">
        <v>0</v>
      </c>
      <c r="AD16" s="24">
        <f t="shared" si="1"/>
        <v>0</v>
      </c>
      <c r="AE16" s="18"/>
      <c r="AF16" s="25" t="str">
        <f t="shared" ca="1" si="2"/>
        <v/>
      </c>
      <c r="AG16" s="25" t="str">
        <f t="shared" ca="1" si="3"/>
        <v/>
      </c>
      <c r="AH16" s="26">
        <f t="shared" si="4"/>
        <v>0</v>
      </c>
      <c r="AI16" s="26">
        <f t="shared" si="5"/>
        <v>0</v>
      </c>
      <c r="AJ16" s="27"/>
      <c r="AK16" s="28"/>
      <c r="AL16" s="28"/>
      <c r="AM16" s="28"/>
      <c r="AN16" s="28"/>
      <c r="AO16" s="28"/>
      <c r="AP16" s="28"/>
      <c r="AQ16" s="28"/>
      <c r="AR16" s="28"/>
      <c r="AS16" s="18"/>
      <c r="AT16" s="29"/>
      <c r="AU16" s="29"/>
      <c r="AV16" s="29"/>
      <c r="AW16" s="29"/>
      <c r="AX16" s="29"/>
      <c r="AY16" s="29"/>
      <c r="AZ16" s="29"/>
      <c r="BA16" s="29"/>
      <c r="BB16" s="30"/>
      <c r="BC16" s="31"/>
      <c r="BD16" s="18"/>
      <c r="BE16" s="32"/>
      <c r="BF16" s="33"/>
      <c r="BG16" s="33"/>
      <c r="BH16" s="33"/>
      <c r="BI16" s="33"/>
      <c r="BJ16" s="34"/>
      <c r="BK16" s="35"/>
      <c r="BL16" s="32"/>
      <c r="BM16" s="33"/>
      <c r="BN16" s="33"/>
      <c r="BO16" s="33"/>
      <c r="BP16" s="33"/>
      <c r="BQ16" s="34"/>
      <c r="BR16" s="35"/>
      <c r="BS16" s="36"/>
      <c r="BT16" s="32"/>
      <c r="BU16" s="33"/>
      <c r="BV16" s="33"/>
      <c r="BW16" s="33"/>
      <c r="BX16" s="33"/>
      <c r="BY16" s="34"/>
      <c r="BZ16" s="35"/>
      <c r="CA16" s="32"/>
      <c r="CB16" s="33"/>
      <c r="CC16" s="33"/>
      <c r="CD16" s="33"/>
      <c r="CE16" s="33"/>
      <c r="CF16" s="34"/>
      <c r="CG16" s="35"/>
      <c r="CH16" s="32"/>
      <c r="CI16" s="33"/>
      <c r="CJ16" s="33"/>
      <c r="CK16" s="33"/>
      <c r="CL16" s="33"/>
      <c r="CM16" s="34"/>
      <c r="CN16" s="35"/>
      <c r="CO16" s="32"/>
      <c r="CP16" s="33"/>
      <c r="CQ16" s="33"/>
      <c r="CR16" s="33"/>
      <c r="CS16" s="33"/>
      <c r="CT16" s="34"/>
      <c r="CU16" s="35"/>
      <c r="CV16" s="32"/>
      <c r="CW16" s="33"/>
      <c r="CX16" s="33"/>
      <c r="CY16" s="33"/>
      <c r="CZ16" s="33"/>
      <c r="DA16" s="34"/>
      <c r="DB16" s="35"/>
      <c r="DC16" s="32"/>
      <c r="DD16" s="33"/>
      <c r="DE16" s="33"/>
      <c r="DF16" s="33"/>
      <c r="DG16" s="33"/>
      <c r="DH16" s="34"/>
      <c r="DI16" s="35"/>
    </row>
    <row r="17" spans="1:113" ht="18.75" customHeight="1" thickBot="1" x14ac:dyDescent="0.3">
      <c r="C17" s="3">
        <f t="shared" ca="1" si="0"/>
        <v>16</v>
      </c>
      <c r="E17" s="4" t="e">
        <f>VLOOKUP($F17,[1]Prozesse!$A$2:$B$21,2,FALSE)</f>
        <v>#N/A</v>
      </c>
      <c r="F17" s="5"/>
      <c r="G17" s="6"/>
      <c r="H17" s="37"/>
      <c r="I17" s="7" t="e">
        <f>VLOOKUP($K17,[1]DUOAMPFIS!$A$2:$B$22,2,FALSE)</f>
        <v>#N/A</v>
      </c>
      <c r="J17" s="8" t="e">
        <f>VLOOKUP($K17,[1]DUOAMPFIS!$A$1:$C$22,3,FALSE)</f>
        <v>#N/A</v>
      </c>
      <c r="K17" s="9"/>
      <c r="L17" s="10">
        <f>VLOOKUP($N17,[1]DUOAMPFIS_3!$A$5:$C$194,2,FALSE)</f>
        <v>0</v>
      </c>
      <c r="M17" s="11">
        <f>VLOOKUP($N17,[1]DUOAMPFIS_3!$A$5:$C$194,3,FALSE)</f>
        <v>0</v>
      </c>
      <c r="N17" s="12"/>
      <c r="O17" s="13"/>
      <c r="P17" s="14">
        <v>0</v>
      </c>
      <c r="Q17" s="15" t="str">
        <f t="shared" si="6"/>
        <v>0.0</v>
      </c>
      <c r="R17" s="16" t="s">
        <v>0</v>
      </c>
      <c r="S17" s="17"/>
      <c r="T17" s="18"/>
      <c r="U17" s="19"/>
      <c r="V17" s="19"/>
      <c r="W17" s="19"/>
      <c r="X17" s="19"/>
      <c r="Y17" s="20"/>
      <c r="Z17" s="18"/>
      <c r="AA17" s="21"/>
      <c r="AB17" s="22"/>
      <c r="AC17" s="23">
        <v>0</v>
      </c>
      <c r="AD17" s="24">
        <f t="shared" si="1"/>
        <v>0</v>
      </c>
      <c r="AE17" s="18"/>
      <c r="AF17" s="25" t="str">
        <f t="shared" ca="1" si="2"/>
        <v/>
      </c>
      <c r="AG17" s="25" t="str">
        <f t="shared" ca="1" si="3"/>
        <v/>
      </c>
      <c r="AH17" s="26">
        <f t="shared" si="4"/>
        <v>0</v>
      </c>
      <c r="AI17" s="26">
        <f t="shared" si="5"/>
        <v>0</v>
      </c>
      <c r="AJ17" s="27"/>
      <c r="AK17" s="28"/>
      <c r="AL17" s="28"/>
      <c r="AM17" s="28"/>
      <c r="AN17" s="28"/>
      <c r="AO17" s="28"/>
      <c r="AP17" s="28"/>
      <c r="AQ17" s="28"/>
      <c r="AR17" s="28"/>
      <c r="AS17" s="18"/>
      <c r="AT17" s="29"/>
      <c r="AU17" s="29"/>
      <c r="AV17" s="29"/>
      <c r="AW17" s="29"/>
      <c r="AX17" s="29"/>
      <c r="AY17" s="29"/>
      <c r="AZ17" s="29"/>
      <c r="BA17" s="29"/>
      <c r="BB17" s="30"/>
      <c r="BC17" s="31"/>
      <c r="BD17" s="18"/>
      <c r="BE17" s="32"/>
      <c r="BF17" s="33"/>
      <c r="BG17" s="33"/>
      <c r="BH17" s="33"/>
      <c r="BI17" s="33"/>
      <c r="BJ17" s="34"/>
      <c r="BK17" s="35"/>
      <c r="BL17" s="32"/>
      <c r="BM17" s="33"/>
      <c r="BN17" s="33"/>
      <c r="BO17" s="33"/>
      <c r="BP17" s="33"/>
      <c r="BQ17" s="34"/>
      <c r="BR17" s="35"/>
      <c r="BS17" s="36"/>
      <c r="BT17" s="32"/>
      <c r="BU17" s="33"/>
      <c r="BV17" s="33"/>
      <c r="BW17" s="33"/>
      <c r="BX17" s="33"/>
      <c r="BY17" s="34"/>
      <c r="BZ17" s="35"/>
      <c r="CA17" s="32"/>
      <c r="CB17" s="33"/>
      <c r="CC17" s="33"/>
      <c r="CD17" s="33"/>
      <c r="CE17" s="33"/>
      <c r="CF17" s="34"/>
      <c r="CG17" s="35"/>
      <c r="CH17" s="32"/>
      <c r="CI17" s="33"/>
      <c r="CJ17" s="33"/>
      <c r="CK17" s="33"/>
      <c r="CL17" s="33"/>
      <c r="CM17" s="34"/>
      <c r="CN17" s="35"/>
      <c r="CO17" s="32"/>
      <c r="CP17" s="33"/>
      <c r="CQ17" s="33"/>
      <c r="CR17" s="33"/>
      <c r="CS17" s="33"/>
      <c r="CT17" s="34"/>
      <c r="CU17" s="35"/>
      <c r="CV17" s="32"/>
      <c r="CW17" s="33"/>
      <c r="CX17" s="33"/>
      <c r="CY17" s="33"/>
      <c r="CZ17" s="33"/>
      <c r="DA17" s="34"/>
      <c r="DB17" s="35"/>
      <c r="DC17" s="32"/>
      <c r="DD17" s="33"/>
      <c r="DE17" s="33"/>
      <c r="DF17" s="33"/>
      <c r="DG17" s="33"/>
      <c r="DH17" s="34"/>
      <c r="DI17" s="35"/>
    </row>
    <row r="18" spans="1:113" ht="18.75" customHeight="1" thickBot="1" x14ac:dyDescent="0.3">
      <c r="C18" s="3">
        <f t="shared" ca="1" si="0"/>
        <v>17</v>
      </c>
      <c r="E18" s="4" t="e">
        <f>VLOOKUP($F18,[1]Prozesse!$A$2:$B$21,2,FALSE)</f>
        <v>#N/A</v>
      </c>
      <c r="F18" s="5"/>
      <c r="G18" s="6"/>
      <c r="H18" s="37"/>
      <c r="I18" s="7" t="e">
        <f>VLOOKUP($K18,[1]DUOAMPFIS!$A$2:$B$22,2,FALSE)</f>
        <v>#N/A</v>
      </c>
      <c r="J18" s="8" t="e">
        <f>VLOOKUP($K18,[1]DUOAMPFIS!$A$1:$C$22,3,FALSE)</f>
        <v>#N/A</v>
      </c>
      <c r="K18" s="9"/>
      <c r="L18" s="10">
        <f>VLOOKUP($N18,[1]DUOAMPFIS_3!$A$5:$C$194,2,FALSE)</f>
        <v>0</v>
      </c>
      <c r="M18" s="11">
        <f>VLOOKUP($N18,[1]DUOAMPFIS_3!$A$5:$C$194,3,FALSE)</f>
        <v>0</v>
      </c>
      <c r="N18" s="12"/>
      <c r="O18" s="13"/>
      <c r="P18" s="14">
        <v>0</v>
      </c>
      <c r="Q18" s="15" t="str">
        <f t="shared" si="6"/>
        <v>0.0</v>
      </c>
      <c r="R18" s="16" t="s">
        <v>0</v>
      </c>
      <c r="S18" s="17"/>
      <c r="T18" s="18"/>
      <c r="U18" s="19"/>
      <c r="V18" s="19"/>
      <c r="W18" s="19"/>
      <c r="X18" s="19"/>
      <c r="Y18" s="20"/>
      <c r="Z18" s="18"/>
      <c r="AA18" s="21"/>
      <c r="AB18" s="22"/>
      <c r="AC18" s="23">
        <v>0</v>
      </c>
      <c r="AD18" s="24">
        <f t="shared" si="1"/>
        <v>0</v>
      </c>
      <c r="AE18" s="18"/>
      <c r="AF18" s="25" t="str">
        <f t="shared" ca="1" si="2"/>
        <v/>
      </c>
      <c r="AG18" s="25" t="str">
        <f t="shared" ca="1" si="3"/>
        <v/>
      </c>
      <c r="AH18" s="26">
        <f t="shared" si="4"/>
        <v>0</v>
      </c>
      <c r="AI18" s="26">
        <f t="shared" si="5"/>
        <v>0</v>
      </c>
      <c r="AJ18" s="27"/>
      <c r="AK18" s="28"/>
      <c r="AL18" s="28"/>
      <c r="AM18" s="28"/>
      <c r="AN18" s="28"/>
      <c r="AO18" s="28"/>
      <c r="AP18" s="28"/>
      <c r="AQ18" s="28"/>
      <c r="AR18" s="28"/>
      <c r="AS18" s="18"/>
      <c r="AT18" s="29"/>
      <c r="AU18" s="29"/>
      <c r="AV18" s="29"/>
      <c r="AW18" s="29"/>
      <c r="AX18" s="29"/>
      <c r="AY18" s="29"/>
      <c r="AZ18" s="29"/>
      <c r="BA18" s="29"/>
      <c r="BB18" s="30"/>
      <c r="BC18" s="31"/>
      <c r="BD18" s="18"/>
      <c r="BE18" s="32"/>
      <c r="BF18" s="33"/>
      <c r="BG18" s="33"/>
      <c r="BH18" s="33"/>
      <c r="BI18" s="33"/>
      <c r="BJ18" s="34"/>
      <c r="BK18" s="35"/>
      <c r="BL18" s="32"/>
      <c r="BM18" s="33"/>
      <c r="BN18" s="33"/>
      <c r="BO18" s="33"/>
      <c r="BP18" s="33"/>
      <c r="BQ18" s="34"/>
      <c r="BR18" s="35"/>
      <c r="BS18" s="36"/>
      <c r="BT18" s="32"/>
      <c r="BU18" s="33"/>
      <c r="BV18" s="33"/>
      <c r="BW18" s="33"/>
      <c r="BX18" s="33"/>
      <c r="BY18" s="34"/>
      <c r="BZ18" s="35"/>
      <c r="CA18" s="32"/>
      <c r="CB18" s="33"/>
      <c r="CC18" s="33"/>
      <c r="CD18" s="33"/>
      <c r="CE18" s="33"/>
      <c r="CF18" s="34"/>
      <c r="CG18" s="35"/>
      <c r="CH18" s="32"/>
      <c r="CI18" s="33"/>
      <c r="CJ18" s="33"/>
      <c r="CK18" s="33"/>
      <c r="CL18" s="33"/>
      <c r="CM18" s="34"/>
      <c r="CN18" s="35"/>
      <c r="CO18" s="32"/>
      <c r="CP18" s="33"/>
      <c r="CQ18" s="33"/>
      <c r="CR18" s="33"/>
      <c r="CS18" s="33"/>
      <c r="CT18" s="34"/>
      <c r="CU18" s="35"/>
      <c r="CV18" s="32"/>
      <c r="CW18" s="33"/>
      <c r="CX18" s="33"/>
      <c r="CY18" s="33"/>
      <c r="CZ18" s="33"/>
      <c r="DA18" s="34"/>
      <c r="DB18" s="35"/>
      <c r="DC18" s="32"/>
      <c r="DD18" s="33"/>
      <c r="DE18" s="33"/>
      <c r="DF18" s="33"/>
      <c r="DG18" s="33"/>
      <c r="DH18" s="34"/>
      <c r="DI18" s="35"/>
    </row>
    <row r="19" spans="1:113" ht="18.75" customHeight="1" thickBot="1" x14ac:dyDescent="0.3">
      <c r="C19" s="3">
        <f t="shared" ca="1" si="0"/>
        <v>18</v>
      </c>
      <c r="E19" s="4" t="e">
        <f>VLOOKUP($F19,[1]Prozesse!$A$2:$B$21,2,FALSE)</f>
        <v>#N/A</v>
      </c>
      <c r="F19" s="5"/>
      <c r="G19" s="6"/>
      <c r="H19" s="37"/>
      <c r="I19" s="7" t="e">
        <f>VLOOKUP($K19,[1]DUOAMPFIS!$A$2:$B$22,2,FALSE)</f>
        <v>#N/A</v>
      </c>
      <c r="J19" s="8" t="e">
        <f>VLOOKUP($K19,[1]DUOAMPFIS!$A$1:$C$22,3,FALSE)</f>
        <v>#N/A</v>
      </c>
      <c r="K19" s="9"/>
      <c r="L19" s="10">
        <f>VLOOKUP($N19,[1]DUOAMPFIS_3!$A$5:$C$194,2,FALSE)</f>
        <v>0</v>
      </c>
      <c r="M19" s="11">
        <f>VLOOKUP($N19,[1]DUOAMPFIS_3!$A$5:$C$194,3,FALSE)</f>
        <v>0</v>
      </c>
      <c r="N19" s="12"/>
      <c r="O19" s="13"/>
      <c r="P19" s="14">
        <v>0</v>
      </c>
      <c r="Q19" s="15" t="str">
        <f t="shared" si="6"/>
        <v>0.0</v>
      </c>
      <c r="R19" s="16" t="s">
        <v>0</v>
      </c>
      <c r="S19" s="17"/>
      <c r="T19" s="18"/>
      <c r="U19" s="19"/>
      <c r="V19" s="19"/>
      <c r="W19" s="19"/>
      <c r="X19" s="19"/>
      <c r="Y19" s="20"/>
      <c r="Z19" s="18"/>
      <c r="AA19" s="21"/>
      <c r="AB19" s="22"/>
      <c r="AC19" s="23">
        <v>0</v>
      </c>
      <c r="AD19" s="24">
        <f t="shared" si="1"/>
        <v>0</v>
      </c>
      <c r="AE19" s="18"/>
      <c r="AF19" s="25" t="str">
        <f t="shared" ca="1" si="2"/>
        <v/>
      </c>
      <c r="AG19" s="25" t="str">
        <f t="shared" ca="1" si="3"/>
        <v/>
      </c>
      <c r="AH19" s="26">
        <f t="shared" si="4"/>
        <v>0</v>
      </c>
      <c r="AI19" s="26">
        <f t="shared" si="5"/>
        <v>0</v>
      </c>
      <c r="AJ19" s="27"/>
      <c r="AK19" s="28"/>
      <c r="AL19" s="28"/>
      <c r="AM19" s="28"/>
      <c r="AN19" s="28"/>
      <c r="AO19" s="28"/>
      <c r="AP19" s="28"/>
      <c r="AQ19" s="28"/>
      <c r="AR19" s="28"/>
      <c r="AS19" s="18"/>
      <c r="AT19" s="29"/>
      <c r="AU19" s="29"/>
      <c r="AV19" s="29"/>
      <c r="AW19" s="29"/>
      <c r="AX19" s="29"/>
      <c r="AY19" s="29"/>
      <c r="AZ19" s="29"/>
      <c r="BA19" s="29"/>
      <c r="BB19" s="30"/>
      <c r="BC19" s="31"/>
      <c r="BD19" s="18"/>
      <c r="BE19" s="32"/>
      <c r="BF19" s="33"/>
      <c r="BG19" s="33"/>
      <c r="BH19" s="33"/>
      <c r="BI19" s="33"/>
      <c r="BJ19" s="34"/>
      <c r="BK19" s="35"/>
      <c r="BL19" s="32"/>
      <c r="BM19" s="33"/>
      <c r="BN19" s="33"/>
      <c r="BO19" s="33"/>
      <c r="BP19" s="33"/>
      <c r="BQ19" s="34"/>
      <c r="BR19" s="35"/>
      <c r="BS19" s="36"/>
      <c r="BT19" s="32"/>
      <c r="BU19" s="33"/>
      <c r="BV19" s="33"/>
      <c r="BW19" s="33"/>
      <c r="BX19" s="33"/>
      <c r="BY19" s="34"/>
      <c r="BZ19" s="35"/>
      <c r="CA19" s="32"/>
      <c r="CB19" s="33"/>
      <c r="CC19" s="33"/>
      <c r="CD19" s="33"/>
      <c r="CE19" s="33"/>
      <c r="CF19" s="34"/>
      <c r="CG19" s="35"/>
      <c r="CH19" s="32"/>
      <c r="CI19" s="33"/>
      <c r="CJ19" s="33"/>
      <c r="CK19" s="33"/>
      <c r="CL19" s="33"/>
      <c r="CM19" s="34"/>
      <c r="CN19" s="35"/>
      <c r="CO19" s="32"/>
      <c r="CP19" s="33"/>
      <c r="CQ19" s="33"/>
      <c r="CR19" s="33"/>
      <c r="CS19" s="33"/>
      <c r="CT19" s="34"/>
      <c r="CU19" s="35"/>
      <c r="CV19" s="32"/>
      <c r="CW19" s="33"/>
      <c r="CX19" s="33"/>
      <c r="CY19" s="33"/>
      <c r="CZ19" s="33"/>
      <c r="DA19" s="34"/>
      <c r="DB19" s="35"/>
      <c r="DC19" s="32"/>
      <c r="DD19" s="33"/>
      <c r="DE19" s="33"/>
      <c r="DF19" s="33"/>
      <c r="DG19" s="33"/>
      <c r="DH19" s="34"/>
      <c r="DI19" s="35"/>
    </row>
    <row r="20" spans="1:113" ht="18.75" customHeight="1" thickBot="1" x14ac:dyDescent="0.3">
      <c r="C20" s="3">
        <f t="shared" ca="1" si="0"/>
        <v>19</v>
      </c>
      <c r="E20" s="4" t="e">
        <f>VLOOKUP($F20,[1]Prozesse!$A$2:$B$21,2,FALSE)</f>
        <v>#N/A</v>
      </c>
      <c r="F20" s="5"/>
      <c r="G20" s="6"/>
      <c r="H20" s="37"/>
      <c r="I20" s="7" t="e">
        <f>VLOOKUP($K20,[1]DUOAMPFIS!$A$2:$B$22,2,FALSE)</f>
        <v>#N/A</v>
      </c>
      <c r="J20" s="8" t="e">
        <f>VLOOKUP($K20,[1]DUOAMPFIS!$A$1:$C$22,3,FALSE)</f>
        <v>#N/A</v>
      </c>
      <c r="K20" s="9"/>
      <c r="L20" s="10">
        <f>VLOOKUP($N20,[1]DUOAMPFIS_3!$A$5:$C$194,2,FALSE)</f>
        <v>0</v>
      </c>
      <c r="M20" s="11">
        <f>VLOOKUP($N20,[1]DUOAMPFIS_3!$A$5:$C$194,3,FALSE)</f>
        <v>0</v>
      </c>
      <c r="N20" s="12"/>
      <c r="O20" s="13"/>
      <c r="P20" s="14">
        <v>0</v>
      </c>
      <c r="Q20" s="15" t="str">
        <f t="shared" si="6"/>
        <v>0.0</v>
      </c>
      <c r="R20" s="16" t="s">
        <v>0</v>
      </c>
      <c r="S20" s="17"/>
      <c r="T20" s="18"/>
      <c r="U20" s="19"/>
      <c r="V20" s="19"/>
      <c r="W20" s="19"/>
      <c r="X20" s="19"/>
      <c r="Y20" s="20"/>
      <c r="Z20" s="18"/>
      <c r="AA20" s="21"/>
      <c r="AB20" s="22"/>
      <c r="AC20" s="23">
        <v>0</v>
      </c>
      <c r="AD20" s="24">
        <f t="shared" si="1"/>
        <v>0</v>
      </c>
      <c r="AE20" s="18"/>
      <c r="AF20" s="25" t="str">
        <f t="shared" ca="1" si="2"/>
        <v/>
      </c>
      <c r="AG20" s="25" t="str">
        <f t="shared" ca="1" si="3"/>
        <v/>
      </c>
      <c r="AH20" s="26">
        <f t="shared" si="4"/>
        <v>0</v>
      </c>
      <c r="AI20" s="26">
        <f t="shared" si="5"/>
        <v>0</v>
      </c>
      <c r="AJ20" s="27"/>
      <c r="AK20" s="28"/>
      <c r="AL20" s="28"/>
      <c r="AM20" s="28"/>
      <c r="AN20" s="28"/>
      <c r="AO20" s="28"/>
      <c r="AP20" s="28"/>
      <c r="AQ20" s="28"/>
      <c r="AR20" s="28"/>
      <c r="AS20" s="18"/>
      <c r="AT20" s="29"/>
      <c r="AU20" s="29"/>
      <c r="AV20" s="29"/>
      <c r="AW20" s="29"/>
      <c r="AX20" s="29"/>
      <c r="AY20" s="29"/>
      <c r="AZ20" s="29"/>
      <c r="BA20" s="29"/>
      <c r="BB20" s="30"/>
      <c r="BC20" s="31"/>
      <c r="BD20" s="18"/>
      <c r="BE20" s="32"/>
      <c r="BF20" s="33"/>
      <c r="BG20" s="33"/>
      <c r="BH20" s="33"/>
      <c r="BI20" s="33"/>
      <c r="BJ20" s="34"/>
      <c r="BK20" s="35"/>
      <c r="BL20" s="32"/>
      <c r="BM20" s="33"/>
      <c r="BN20" s="33"/>
      <c r="BO20" s="33"/>
      <c r="BP20" s="33"/>
      <c r="BQ20" s="34"/>
      <c r="BR20" s="35"/>
      <c r="BS20" s="36"/>
      <c r="BT20" s="32"/>
      <c r="BU20" s="33"/>
      <c r="BV20" s="33"/>
      <c r="BW20" s="33"/>
      <c r="BX20" s="33"/>
      <c r="BY20" s="34"/>
      <c r="BZ20" s="35"/>
      <c r="CA20" s="32"/>
      <c r="CB20" s="33"/>
      <c r="CC20" s="33"/>
      <c r="CD20" s="33"/>
      <c r="CE20" s="33"/>
      <c r="CF20" s="34"/>
      <c r="CG20" s="35"/>
      <c r="CH20" s="32"/>
      <c r="CI20" s="33"/>
      <c r="CJ20" s="33"/>
      <c r="CK20" s="33"/>
      <c r="CL20" s="33"/>
      <c r="CM20" s="34"/>
      <c r="CN20" s="35"/>
      <c r="CO20" s="32"/>
      <c r="CP20" s="33"/>
      <c r="CQ20" s="33"/>
      <c r="CR20" s="33"/>
      <c r="CS20" s="33"/>
      <c r="CT20" s="34"/>
      <c r="CU20" s="35"/>
      <c r="CV20" s="32"/>
      <c r="CW20" s="33"/>
      <c r="CX20" s="33"/>
      <c r="CY20" s="33"/>
      <c r="CZ20" s="33"/>
      <c r="DA20" s="34"/>
      <c r="DB20" s="35"/>
      <c r="DC20" s="32"/>
      <c r="DD20" s="33"/>
      <c r="DE20" s="33"/>
      <c r="DF20" s="33"/>
      <c r="DG20" s="33"/>
      <c r="DH20" s="34"/>
      <c r="DI20" s="35"/>
    </row>
    <row r="21" spans="1:113" ht="18.75" customHeight="1" thickBot="1" x14ac:dyDescent="0.3">
      <c r="C21" s="3">
        <f t="shared" ca="1" si="0"/>
        <v>20</v>
      </c>
      <c r="E21" s="4" t="e">
        <f>VLOOKUP($F21,[1]Prozesse!$A$2:$B$21,2,FALSE)</f>
        <v>#N/A</v>
      </c>
      <c r="F21" s="5"/>
      <c r="G21" s="6"/>
      <c r="H21" s="37"/>
      <c r="I21" s="7" t="e">
        <f>VLOOKUP($K21,[1]DUOAMPFIS!$A$2:$B$22,2,FALSE)</f>
        <v>#N/A</v>
      </c>
      <c r="J21" s="8" t="e">
        <f>VLOOKUP($K21,[1]DUOAMPFIS!$A$1:$C$22,3,FALSE)</f>
        <v>#N/A</v>
      </c>
      <c r="K21" s="9"/>
      <c r="L21" s="10">
        <f>VLOOKUP($N21,[1]DUOAMPFIS_3!$A$5:$C$194,2,FALSE)</f>
        <v>0</v>
      </c>
      <c r="M21" s="11">
        <f>VLOOKUP($N21,[1]DUOAMPFIS_3!$A$5:$C$194,3,FALSE)</f>
        <v>0</v>
      </c>
      <c r="N21" s="12"/>
      <c r="O21" s="13"/>
      <c r="P21" s="14">
        <v>0</v>
      </c>
      <c r="Q21" s="15" t="str">
        <f t="shared" si="6"/>
        <v>0.0</v>
      </c>
      <c r="R21" s="16" t="s">
        <v>0</v>
      </c>
      <c r="S21" s="17"/>
      <c r="T21" s="18"/>
      <c r="U21" s="19"/>
      <c r="V21" s="19"/>
      <c r="W21" s="19"/>
      <c r="X21" s="19"/>
      <c r="Y21" s="20"/>
      <c r="Z21" s="18"/>
      <c r="AA21" s="21"/>
      <c r="AB21" s="22"/>
      <c r="AC21" s="23">
        <v>0</v>
      </c>
      <c r="AD21" s="24">
        <f t="shared" si="1"/>
        <v>0</v>
      </c>
      <c r="AE21" s="18"/>
      <c r="AF21" s="25" t="str">
        <f t="shared" ca="1" si="2"/>
        <v/>
      </c>
      <c r="AG21" s="25" t="str">
        <f t="shared" ca="1" si="3"/>
        <v/>
      </c>
      <c r="AH21" s="26">
        <f t="shared" si="4"/>
        <v>0</v>
      </c>
      <c r="AI21" s="26">
        <f t="shared" si="5"/>
        <v>0</v>
      </c>
      <c r="AJ21" s="27"/>
      <c r="AK21" s="28"/>
      <c r="AL21" s="28"/>
      <c r="AM21" s="28"/>
      <c r="AN21" s="28"/>
      <c r="AO21" s="28"/>
      <c r="AP21" s="28"/>
      <c r="AQ21" s="28"/>
      <c r="AR21" s="28"/>
      <c r="AS21" s="18"/>
      <c r="AT21" s="29"/>
      <c r="AU21" s="29"/>
      <c r="AV21" s="29"/>
      <c r="AW21" s="29"/>
      <c r="AX21" s="29"/>
      <c r="AY21" s="29"/>
      <c r="AZ21" s="29"/>
      <c r="BA21" s="29"/>
      <c r="BB21" s="30"/>
      <c r="BC21" s="31"/>
      <c r="BD21" s="18"/>
      <c r="BE21" s="32"/>
      <c r="BF21" s="33"/>
      <c r="BG21" s="33"/>
      <c r="BH21" s="33"/>
      <c r="BI21" s="33"/>
      <c r="BJ21" s="34"/>
      <c r="BK21" s="35"/>
      <c r="BL21" s="32"/>
      <c r="BM21" s="33"/>
      <c r="BN21" s="33"/>
      <c r="BO21" s="33"/>
      <c r="BP21" s="33"/>
      <c r="BQ21" s="34"/>
      <c r="BR21" s="35"/>
      <c r="BS21" s="36"/>
      <c r="BT21" s="32"/>
      <c r="BU21" s="33"/>
      <c r="BV21" s="33"/>
      <c r="BW21" s="33"/>
      <c r="BX21" s="33"/>
      <c r="BY21" s="34"/>
      <c r="BZ21" s="35"/>
      <c r="CA21" s="32"/>
      <c r="CB21" s="33"/>
      <c r="CC21" s="33"/>
      <c r="CD21" s="33"/>
      <c r="CE21" s="33"/>
      <c r="CF21" s="34"/>
      <c r="CG21" s="35"/>
      <c r="CH21" s="32"/>
      <c r="CI21" s="33"/>
      <c r="CJ21" s="33"/>
      <c r="CK21" s="33"/>
      <c r="CL21" s="33"/>
      <c r="CM21" s="34"/>
      <c r="CN21" s="35"/>
      <c r="CO21" s="32"/>
      <c r="CP21" s="33"/>
      <c r="CQ21" s="33"/>
      <c r="CR21" s="33"/>
      <c r="CS21" s="33"/>
      <c r="CT21" s="34"/>
      <c r="CU21" s="35"/>
      <c r="CV21" s="32"/>
      <c r="CW21" s="33"/>
      <c r="CX21" s="33"/>
      <c r="CY21" s="33"/>
      <c r="CZ21" s="33"/>
      <c r="DA21" s="34"/>
      <c r="DB21" s="35"/>
      <c r="DC21" s="32"/>
      <c r="DD21" s="33"/>
      <c r="DE21" s="33"/>
      <c r="DF21" s="33"/>
      <c r="DG21" s="33"/>
      <c r="DH21" s="34"/>
      <c r="DI21" s="35"/>
    </row>
    <row r="23" spans="1:113" s="39" customFormat="1" ht="7.5" customHeight="1" x14ac:dyDescent="0.25">
      <c r="A23" s="38"/>
      <c r="BE23" s="40"/>
      <c r="BF23" s="40"/>
      <c r="BG23" s="40"/>
      <c r="BL23" s="40"/>
      <c r="BM23" s="40"/>
      <c r="BN23" s="40"/>
      <c r="BT23" s="40"/>
      <c r="BU23" s="40"/>
      <c r="BV23" s="40"/>
      <c r="CA23" s="40"/>
      <c r="CB23" s="40"/>
      <c r="CC23" s="40"/>
      <c r="CH23" s="40"/>
      <c r="CI23" s="40"/>
      <c r="CJ23" s="40"/>
      <c r="CO23" s="40"/>
      <c r="CP23" s="40"/>
      <c r="CQ23" s="40"/>
      <c r="CV23" s="40"/>
      <c r="CW23" s="40"/>
      <c r="CX23" s="40"/>
      <c r="DC23" s="40"/>
      <c r="DD23" s="40"/>
      <c r="DE23" s="40"/>
    </row>
    <row r="24" spans="1:113" s="39" customFormat="1" ht="15" customHeight="1" x14ac:dyDescent="0.25">
      <c r="A24" s="38"/>
      <c r="BE24" s="40"/>
      <c r="BF24" s="40"/>
      <c r="BG24" s="40"/>
      <c r="BL24" s="40"/>
      <c r="BM24" s="40"/>
      <c r="BN24" s="40"/>
      <c r="BT24" s="40"/>
      <c r="BU24" s="40"/>
      <c r="BV24" s="40"/>
      <c r="CA24" s="40"/>
      <c r="CB24" s="40"/>
      <c r="CC24" s="40"/>
      <c r="CH24" s="40"/>
      <c r="CI24" s="40"/>
      <c r="CJ24" s="40"/>
      <c r="CO24" s="40"/>
      <c r="CP24" s="40"/>
      <c r="CQ24" s="40"/>
      <c r="CV24" s="40"/>
      <c r="CW24" s="40"/>
      <c r="CX24" s="40"/>
      <c r="DC24" s="40"/>
      <c r="DD24" s="40"/>
      <c r="DE24" s="40"/>
    </row>
    <row r="25" spans="1:113" s="39" customFormat="1" ht="15" customHeight="1" x14ac:dyDescent="0.25">
      <c r="A25" s="38"/>
      <c r="BE25" s="40"/>
      <c r="BF25" s="40"/>
      <c r="BG25" s="40"/>
      <c r="BL25" s="40"/>
      <c r="BM25" s="40"/>
      <c r="BN25" s="40"/>
      <c r="BT25" s="40"/>
      <c r="BU25" s="40"/>
      <c r="BV25" s="40"/>
      <c r="CA25" s="40"/>
      <c r="CB25" s="40"/>
      <c r="CC25" s="40"/>
      <c r="CH25" s="40"/>
      <c r="CI25" s="40"/>
      <c r="CJ25" s="40"/>
      <c r="CO25" s="40"/>
      <c r="CP25" s="40"/>
      <c r="CQ25" s="40"/>
      <c r="CV25" s="40"/>
      <c r="CW25" s="40"/>
      <c r="CX25" s="40"/>
      <c r="DC25" s="40"/>
      <c r="DD25" s="40"/>
      <c r="DE25" s="40"/>
    </row>
    <row r="26" spans="1:113" s="39" customFormat="1" x14ac:dyDescent="0.25">
      <c r="A26" s="38"/>
      <c r="BE26" s="40"/>
      <c r="BF26" s="40"/>
      <c r="BG26" s="40"/>
      <c r="BL26" s="40"/>
      <c r="BM26" s="40"/>
      <c r="BN26" s="40"/>
      <c r="BT26" s="40"/>
      <c r="BU26" s="40"/>
      <c r="BV26" s="40"/>
      <c r="CA26" s="40"/>
      <c r="CB26" s="40"/>
      <c r="CC26" s="40"/>
      <c r="CH26" s="40"/>
      <c r="CI26" s="40"/>
      <c r="CJ26" s="40"/>
      <c r="CO26" s="40"/>
      <c r="CP26" s="40"/>
      <c r="CQ26" s="40"/>
      <c r="CV26" s="40"/>
      <c r="CW26" s="40"/>
      <c r="CX26" s="40"/>
      <c r="DC26" s="40"/>
      <c r="DD26" s="40"/>
      <c r="DE26" s="40"/>
    </row>
    <row r="27" spans="1:113" s="39" customFormat="1" ht="15" customHeight="1" x14ac:dyDescent="0.25">
      <c r="A27" s="38"/>
      <c r="BE27" s="40"/>
      <c r="BF27" s="40"/>
      <c r="BG27" s="40"/>
      <c r="BL27" s="40"/>
      <c r="BM27" s="40"/>
      <c r="BN27" s="40"/>
      <c r="BT27" s="40"/>
      <c r="BU27" s="40"/>
      <c r="BV27" s="40"/>
      <c r="CA27" s="40"/>
      <c r="CB27" s="40"/>
      <c r="CC27" s="40"/>
      <c r="CH27" s="40"/>
      <c r="CI27" s="40"/>
      <c r="CJ27" s="40"/>
      <c r="CO27" s="40"/>
      <c r="CP27" s="40"/>
      <c r="CQ27" s="40"/>
      <c r="CV27" s="40"/>
      <c r="CW27" s="40"/>
      <c r="CX27" s="40"/>
      <c r="DC27" s="40"/>
      <c r="DD27" s="40"/>
      <c r="DE27" s="40"/>
    </row>
    <row r="28" spans="1:113" s="39" customFormat="1" ht="15" customHeight="1" x14ac:dyDescent="0.25">
      <c r="A28" s="38"/>
      <c r="BE28" s="40"/>
      <c r="BF28" s="40"/>
      <c r="BG28" s="40"/>
      <c r="BL28" s="40"/>
      <c r="BM28" s="40"/>
      <c r="BN28" s="40"/>
      <c r="BT28" s="40"/>
      <c r="BU28" s="40"/>
      <c r="BV28" s="40"/>
      <c r="CA28" s="40"/>
      <c r="CB28" s="40"/>
      <c r="CC28" s="40"/>
      <c r="CH28" s="40"/>
      <c r="CI28" s="40"/>
      <c r="CJ28" s="40"/>
      <c r="CO28" s="40"/>
      <c r="CP28" s="40"/>
      <c r="CQ28" s="40"/>
      <c r="CV28" s="40"/>
      <c r="CW28" s="40"/>
      <c r="CX28" s="40"/>
      <c r="DC28" s="40"/>
      <c r="DD28" s="40"/>
      <c r="DE28" s="40"/>
    </row>
    <row r="29" spans="1:113" s="39" customFormat="1" x14ac:dyDescent="0.25">
      <c r="A29" s="38"/>
      <c r="BE29" s="40"/>
      <c r="BF29" s="40"/>
      <c r="BG29" s="40"/>
      <c r="BL29" s="40"/>
      <c r="BM29" s="40"/>
      <c r="BN29" s="40"/>
      <c r="BT29" s="40"/>
      <c r="BU29" s="40"/>
      <c r="BV29" s="40"/>
      <c r="CA29" s="40"/>
      <c r="CB29" s="40"/>
      <c r="CC29" s="40"/>
      <c r="CH29" s="40"/>
      <c r="CI29" s="40"/>
      <c r="CJ29" s="40"/>
      <c r="CO29" s="40"/>
      <c r="CP29" s="40"/>
      <c r="CQ29" s="40"/>
      <c r="CV29" s="40"/>
      <c r="CW29" s="40"/>
      <c r="CX29" s="40"/>
      <c r="DC29" s="40"/>
      <c r="DD29" s="40"/>
      <c r="DE29" s="40"/>
    </row>
    <row r="30" spans="1:113" s="39" customFormat="1" ht="15" customHeight="1" x14ac:dyDescent="0.25">
      <c r="A30" s="38"/>
      <c r="BE30" s="40"/>
      <c r="BF30" s="40"/>
      <c r="BG30" s="40"/>
      <c r="BL30" s="40"/>
      <c r="BM30" s="40"/>
      <c r="BN30" s="40"/>
      <c r="BT30" s="40"/>
      <c r="BU30" s="40"/>
      <c r="BV30" s="40"/>
      <c r="CA30" s="40"/>
      <c r="CB30" s="40"/>
      <c r="CC30" s="40"/>
      <c r="CH30" s="40"/>
      <c r="CI30" s="40"/>
      <c r="CJ30" s="40"/>
      <c r="CO30" s="40"/>
      <c r="CP30" s="40"/>
      <c r="CQ30" s="40"/>
      <c r="CV30" s="40"/>
      <c r="CW30" s="40"/>
      <c r="CX30" s="40"/>
      <c r="DC30" s="40"/>
      <c r="DD30" s="40"/>
      <c r="DE30" s="40"/>
    </row>
    <row r="31" spans="1:113" s="39" customFormat="1" ht="15" customHeight="1" x14ac:dyDescent="0.25">
      <c r="A31" s="38"/>
      <c r="BE31" s="40"/>
      <c r="BF31" s="40"/>
      <c r="BG31" s="40"/>
      <c r="BL31" s="40"/>
      <c r="BM31" s="40"/>
      <c r="BN31" s="40"/>
      <c r="BT31" s="40"/>
      <c r="BU31" s="40"/>
      <c r="BV31" s="40"/>
      <c r="CA31" s="40"/>
      <c r="CB31" s="40"/>
      <c r="CC31" s="40"/>
      <c r="CH31" s="40"/>
      <c r="CI31" s="40"/>
      <c r="CJ31" s="40"/>
      <c r="CO31" s="40"/>
      <c r="CP31" s="40"/>
      <c r="CQ31" s="40"/>
      <c r="CV31" s="40"/>
      <c r="CW31" s="40"/>
      <c r="CX31" s="40"/>
      <c r="DC31" s="40"/>
      <c r="DD31" s="40"/>
      <c r="DE31" s="40"/>
    </row>
    <row r="32" spans="1:113" s="39" customFormat="1" ht="15" customHeight="1" x14ac:dyDescent="0.25">
      <c r="A32" s="38"/>
      <c r="BE32" s="40"/>
      <c r="BF32" s="40"/>
      <c r="BG32" s="40"/>
      <c r="BL32" s="40"/>
      <c r="BM32" s="40"/>
      <c r="BN32" s="40"/>
      <c r="BT32" s="40"/>
      <c r="BU32" s="40"/>
      <c r="BV32" s="40"/>
      <c r="CA32" s="40"/>
      <c r="CB32" s="40"/>
      <c r="CC32" s="40"/>
      <c r="CH32" s="40"/>
      <c r="CI32" s="40"/>
      <c r="CJ32" s="40"/>
      <c r="CO32" s="40"/>
      <c r="CP32" s="40"/>
      <c r="CQ32" s="40"/>
      <c r="CV32" s="40"/>
      <c r="CW32" s="40"/>
      <c r="CX32" s="40"/>
      <c r="DC32" s="40"/>
      <c r="DD32" s="40"/>
      <c r="DE32" s="40"/>
    </row>
    <row r="33" spans="1:146" s="39" customFormat="1" x14ac:dyDescent="0.25">
      <c r="A33" s="38"/>
      <c r="BE33" s="40"/>
      <c r="BF33" s="40"/>
      <c r="BG33" s="40"/>
      <c r="BL33" s="40"/>
      <c r="BM33" s="40"/>
      <c r="BN33" s="40"/>
      <c r="BT33" s="40"/>
      <c r="BU33" s="40"/>
      <c r="BV33" s="40"/>
      <c r="CA33" s="40"/>
      <c r="CB33" s="40"/>
      <c r="CC33" s="40"/>
      <c r="CH33" s="40"/>
      <c r="CI33" s="40"/>
      <c r="CJ33" s="40"/>
      <c r="CO33" s="40"/>
      <c r="CP33" s="40"/>
      <c r="CQ33" s="40"/>
      <c r="CV33" s="40"/>
      <c r="CW33" s="40"/>
      <c r="CX33" s="40"/>
      <c r="DC33" s="40"/>
      <c r="DD33" s="40"/>
      <c r="DE33" s="40"/>
    </row>
    <row r="34" spans="1:146" s="39" customFormat="1" ht="7.5" customHeight="1" x14ac:dyDescent="0.25">
      <c r="A34" s="38"/>
      <c r="BE34" s="40"/>
      <c r="BF34" s="40"/>
      <c r="BG34" s="40"/>
      <c r="BL34" s="40"/>
      <c r="BM34" s="40"/>
      <c r="BN34" s="40"/>
      <c r="BT34" s="40"/>
      <c r="BU34" s="40"/>
      <c r="BV34" s="40"/>
      <c r="CA34" s="40"/>
      <c r="CB34" s="40"/>
      <c r="CC34" s="40"/>
      <c r="CH34" s="40"/>
      <c r="CI34" s="40"/>
      <c r="CJ34" s="40"/>
      <c r="CO34" s="40"/>
      <c r="CP34" s="40"/>
      <c r="CQ34" s="40"/>
      <c r="CV34" s="40"/>
      <c r="CW34" s="40"/>
      <c r="CX34" s="40"/>
      <c r="DC34" s="40"/>
      <c r="DD34" s="40"/>
      <c r="DE34" s="40"/>
    </row>
    <row r="35" spans="1:146" s="42" customFormat="1" ht="22.5" customHeight="1" x14ac:dyDescent="0.25">
      <c r="A35" s="41">
        <f ca="1">TODAY()</f>
        <v>43363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4"/>
    </row>
    <row r="36" spans="1:146" s="50" customFormat="1" ht="18.75" customHeight="1" thickBot="1" x14ac:dyDescent="0.75">
      <c r="A36" s="45">
        <f>C44</f>
        <v>43361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7"/>
      <c r="R36" s="47"/>
      <c r="S36" s="48"/>
      <c r="T36" s="49"/>
      <c r="U36" s="49"/>
      <c r="V36" s="49"/>
      <c r="W36" s="49"/>
      <c r="X36" s="49"/>
      <c r="Y36" s="49"/>
      <c r="Z36" s="49"/>
      <c r="AB36" s="48"/>
      <c r="AD36" s="48"/>
      <c r="AE36" s="49"/>
      <c r="AF36" s="48"/>
      <c r="AG36" s="48"/>
      <c r="AH36" s="49"/>
      <c r="AI36" s="49"/>
      <c r="AJ36" s="49"/>
      <c r="AK36" s="48"/>
      <c r="AL36" s="48"/>
      <c r="AM36" s="48"/>
      <c r="AN36" s="48"/>
      <c r="AO36" s="48"/>
      <c r="AP36" s="48"/>
      <c r="AQ36" s="48"/>
      <c r="AR36" s="48"/>
      <c r="AS36" s="51"/>
      <c r="AT36" s="51"/>
      <c r="AU36" s="51"/>
      <c r="AV36" s="51"/>
      <c r="AW36" s="51"/>
      <c r="AX36" s="51"/>
      <c r="AY36" s="51"/>
      <c r="AZ36" s="51"/>
      <c r="BA36" s="51"/>
      <c r="BB36" s="51"/>
      <c r="BC36" s="52" t="s">
        <v>1</v>
      </c>
      <c r="BD36" s="49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2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2"/>
    </row>
    <row r="37" spans="1:146" s="50" customFormat="1" ht="18.75" customHeight="1" x14ac:dyDescent="0.7">
      <c r="A37" s="45">
        <f>A36-WEEKDAY(A36-1)+1*1</f>
        <v>43360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7"/>
      <c r="R37" s="47"/>
      <c r="S37" s="48"/>
      <c r="T37" s="49"/>
      <c r="U37" s="54"/>
      <c r="V37" s="55"/>
      <c r="W37" s="55"/>
      <c r="X37" s="55"/>
      <c r="Y37" s="56"/>
      <c r="Z37" s="57"/>
      <c r="AB37" s="48"/>
      <c r="AD37" s="48"/>
      <c r="AE37" s="49"/>
      <c r="AF37" s="56"/>
      <c r="AG37" s="56"/>
      <c r="AH37" s="56"/>
      <c r="AI37" s="57"/>
      <c r="AJ37" s="49"/>
      <c r="AK37" s="48"/>
      <c r="AL37" s="48"/>
      <c r="AM37" s="48"/>
      <c r="AN37" s="48"/>
      <c r="AO37" s="48"/>
      <c r="AP37" s="48"/>
      <c r="AQ37" s="48"/>
      <c r="AR37" s="48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2"/>
      <c r="BD37" s="49"/>
      <c r="BE37" s="54" t="s">
        <v>2</v>
      </c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8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2"/>
    </row>
    <row r="38" spans="1:146" s="50" customFormat="1" ht="18.75" customHeight="1" x14ac:dyDescent="0.7">
      <c r="A38" s="45">
        <f>A37-14</f>
        <v>43346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7"/>
      <c r="R38" s="47"/>
      <c r="S38" s="48"/>
      <c r="T38" s="49"/>
      <c r="U38" s="59"/>
      <c r="V38" s="60"/>
      <c r="W38" s="60"/>
      <c r="X38" s="60"/>
      <c r="Y38" s="61"/>
      <c r="Z38" s="62"/>
      <c r="AB38" s="48"/>
      <c r="AD38" s="48"/>
      <c r="AE38" s="49"/>
      <c r="AF38" s="61"/>
      <c r="AG38" s="61"/>
      <c r="AH38" s="61"/>
      <c r="AI38" s="62"/>
      <c r="AJ38" s="49"/>
      <c r="AK38" s="48"/>
      <c r="AL38" s="48"/>
      <c r="AM38" s="48"/>
      <c r="AN38" s="48"/>
      <c r="AO38" s="48"/>
      <c r="AP38" s="48"/>
      <c r="AQ38" s="48"/>
      <c r="AR38" s="48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2"/>
      <c r="BD38" s="49"/>
      <c r="BE38" s="59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2"/>
    </row>
    <row r="39" spans="1:146" s="50" customFormat="1" ht="18.75" customHeight="1" x14ac:dyDescent="0.7">
      <c r="A39" s="45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7"/>
      <c r="R39" s="47"/>
      <c r="S39" s="48"/>
      <c r="T39" s="49"/>
      <c r="U39" s="59"/>
      <c r="V39" s="60"/>
      <c r="W39" s="60"/>
      <c r="X39" s="60"/>
      <c r="Y39" s="64"/>
      <c r="Z39" s="65"/>
      <c r="AB39" s="48"/>
      <c r="AD39" s="48"/>
      <c r="AE39" s="49"/>
      <c r="AF39" s="48"/>
      <c r="AG39" s="48"/>
      <c r="AH39" s="49"/>
      <c r="AI39" s="49"/>
      <c r="AJ39" s="49"/>
      <c r="AK39" s="48"/>
      <c r="AL39" s="48"/>
      <c r="AM39" s="48"/>
      <c r="AN39" s="48"/>
      <c r="AO39" s="48"/>
      <c r="AP39" s="48"/>
      <c r="AQ39" s="48"/>
      <c r="AR39" s="48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2"/>
      <c r="BD39" s="49"/>
      <c r="BE39" s="66"/>
      <c r="BF39" s="67"/>
      <c r="BG39" s="67"/>
      <c r="BH39" s="67"/>
      <c r="BI39" s="67"/>
      <c r="BJ39" s="67"/>
      <c r="BK39" s="67"/>
      <c r="BL39" s="67"/>
      <c r="BM39" s="67"/>
      <c r="BN39" s="67"/>
      <c r="BO39" s="67"/>
      <c r="BP39" s="67"/>
      <c r="BQ39" s="67"/>
      <c r="BR39" s="67"/>
      <c r="BS39" s="68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2"/>
    </row>
    <row r="40" spans="1:146" ht="18" customHeight="1" x14ac:dyDescent="0.25">
      <c r="A40" s="69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1"/>
      <c r="P40" s="72"/>
      <c r="Q40" s="72"/>
      <c r="R40" s="72"/>
      <c r="S40" s="72"/>
      <c r="U40" s="73"/>
      <c r="V40" s="74"/>
      <c r="W40" s="74"/>
      <c r="X40" s="74"/>
      <c r="Y40" s="74"/>
      <c r="Z40" s="68"/>
      <c r="AC40" s="72"/>
      <c r="BE40" s="75"/>
      <c r="BF40" s="76"/>
      <c r="BG40" s="77"/>
      <c r="BH40" s="77"/>
      <c r="BI40" s="77"/>
      <c r="BJ40" s="77"/>
      <c r="BK40" s="77"/>
      <c r="BL40" s="76"/>
      <c r="BM40" s="76"/>
      <c r="BN40" s="77"/>
      <c r="BO40" s="77"/>
      <c r="BP40" s="77"/>
      <c r="BQ40" s="77"/>
      <c r="BR40" s="77"/>
      <c r="BS40" s="68"/>
      <c r="BV40" s="72"/>
      <c r="BW40" s="72"/>
      <c r="BX40" s="72"/>
      <c r="BY40" s="72"/>
      <c r="BZ40" s="72"/>
      <c r="CC40" s="72"/>
      <c r="CD40" s="72"/>
      <c r="CE40" s="72"/>
      <c r="CF40" s="72"/>
      <c r="CG40" s="72"/>
      <c r="CJ40" s="72"/>
      <c r="CK40" s="72"/>
      <c r="CL40" s="72"/>
      <c r="CM40" s="72"/>
      <c r="CN40" s="72"/>
      <c r="CQ40" s="72"/>
      <c r="CR40" s="72"/>
      <c r="CS40" s="72"/>
      <c r="CT40" s="72"/>
      <c r="CU40" s="72"/>
      <c r="CX40" s="72"/>
      <c r="CY40" s="72"/>
      <c r="CZ40" s="72"/>
      <c r="DA40" s="72"/>
      <c r="DB40" s="72"/>
      <c r="DE40" s="72"/>
      <c r="DF40" s="72"/>
      <c r="DG40" s="72"/>
      <c r="DH40" s="72"/>
      <c r="DI40" s="72"/>
      <c r="DU40" s="2"/>
      <c r="DV40" s="2"/>
      <c r="DW40" s="2"/>
      <c r="EB40" s="2"/>
      <c r="EC40" s="2"/>
      <c r="ED40" s="2"/>
      <c r="EJ40" s="2"/>
      <c r="EK40" s="2"/>
      <c r="EL40" s="72"/>
      <c r="EM40" s="72"/>
      <c r="EN40" s="72"/>
      <c r="EO40" s="72"/>
      <c r="EP40" s="72"/>
    </row>
    <row r="41" spans="1:146" ht="18" customHeight="1" x14ac:dyDescent="0.25">
      <c r="A41" s="69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2"/>
      <c r="S41" s="72"/>
      <c r="U41" s="73"/>
      <c r="V41" s="74"/>
      <c r="W41" s="74"/>
      <c r="X41" s="74"/>
      <c r="Y41" s="74"/>
      <c r="Z41" s="68"/>
      <c r="AC41" s="72"/>
      <c r="AD41" s="72"/>
      <c r="AF41" s="72"/>
      <c r="AH41" s="72"/>
      <c r="AI41" s="72"/>
      <c r="AK41" s="72"/>
      <c r="AL41" s="72"/>
      <c r="AM41" s="72"/>
      <c r="AN41" s="72"/>
      <c r="AO41" s="72"/>
      <c r="AP41" s="72"/>
      <c r="AQ41" s="72"/>
      <c r="AR41" s="72"/>
      <c r="BE41" s="75"/>
      <c r="BF41" s="76"/>
      <c r="BG41" s="77"/>
      <c r="BH41" s="77"/>
      <c r="BI41" s="77"/>
      <c r="BJ41" s="77"/>
      <c r="BK41" s="77"/>
      <c r="BL41" s="76"/>
      <c r="BM41" s="76"/>
      <c r="BN41" s="77"/>
      <c r="BO41" s="77"/>
      <c r="BP41" s="77"/>
      <c r="BQ41" s="77"/>
      <c r="BR41" s="77"/>
      <c r="BS41" s="68"/>
      <c r="BV41" s="72"/>
      <c r="BW41" s="72"/>
      <c r="BX41" s="72"/>
      <c r="BY41" s="72"/>
      <c r="BZ41" s="72"/>
      <c r="CC41" s="72"/>
      <c r="CD41" s="72"/>
      <c r="CE41" s="72"/>
      <c r="CF41" s="72"/>
      <c r="CG41" s="72"/>
      <c r="CJ41" s="72"/>
      <c r="CK41" s="72"/>
      <c r="CL41" s="72"/>
      <c r="CM41" s="72"/>
      <c r="CN41" s="72"/>
      <c r="CQ41" s="72"/>
      <c r="CR41" s="72"/>
      <c r="CS41" s="72"/>
      <c r="CT41" s="72"/>
      <c r="CU41" s="72"/>
      <c r="CX41" s="72"/>
      <c r="CY41" s="72"/>
      <c r="CZ41" s="72"/>
      <c r="DA41" s="72"/>
      <c r="DB41" s="72"/>
      <c r="DE41" s="72"/>
      <c r="DF41" s="72"/>
      <c r="DG41" s="72"/>
      <c r="DH41" s="72"/>
      <c r="DI41" s="72"/>
    </row>
    <row r="42" spans="1:146" s="78" customFormat="1" ht="6.75" customHeight="1" x14ac:dyDescent="0.25">
      <c r="A42" s="69"/>
      <c r="C42" s="79"/>
      <c r="D42" s="79"/>
      <c r="E42" s="79"/>
      <c r="F42" s="79"/>
      <c r="G42" s="79"/>
      <c r="H42" s="79"/>
      <c r="I42" s="79"/>
      <c r="J42" s="79"/>
      <c r="K42" s="79"/>
      <c r="L42" s="80"/>
      <c r="M42" s="80"/>
      <c r="N42" s="81"/>
      <c r="P42" s="82"/>
      <c r="Q42" s="83"/>
      <c r="R42" s="83"/>
      <c r="S42" s="84"/>
      <c r="T42" s="85"/>
      <c r="U42" s="73"/>
      <c r="V42" s="74"/>
      <c r="W42" s="74"/>
      <c r="X42" s="74"/>
      <c r="Y42" s="74"/>
      <c r="Z42" s="68"/>
      <c r="AA42" s="83"/>
      <c r="AB42" s="84"/>
      <c r="AE42" s="85"/>
      <c r="AJ42" s="85"/>
      <c r="AS42" s="85"/>
      <c r="AT42" s="86"/>
      <c r="AU42" s="86"/>
      <c r="AV42" s="86"/>
      <c r="AW42" s="86"/>
      <c r="AX42" s="86"/>
      <c r="AY42" s="86"/>
      <c r="AZ42" s="86"/>
      <c r="BA42" s="86"/>
      <c r="BB42" s="86"/>
      <c r="BD42" s="85"/>
      <c r="BE42" s="87"/>
      <c r="BF42" s="88"/>
      <c r="BG42" s="88"/>
      <c r="BH42" s="88"/>
      <c r="BI42" s="88"/>
      <c r="BJ42" s="88"/>
      <c r="BK42" s="88"/>
      <c r="BL42" s="88"/>
      <c r="BM42" s="88"/>
      <c r="BN42" s="88"/>
      <c r="BO42" s="88"/>
      <c r="BP42" s="88"/>
      <c r="BQ42" s="88"/>
      <c r="BR42" s="88"/>
      <c r="BS42" s="68"/>
    </row>
    <row r="43" spans="1:146" ht="7.5" customHeight="1" x14ac:dyDescent="0.25">
      <c r="A43" s="69"/>
      <c r="C43" s="89"/>
      <c r="D43" s="89"/>
      <c r="E43" s="89"/>
      <c r="F43" s="89"/>
      <c r="G43" s="89"/>
      <c r="H43" s="89"/>
      <c r="I43" s="89"/>
      <c r="J43" s="89"/>
      <c r="K43" s="89"/>
      <c r="L43" s="80"/>
      <c r="M43" s="80"/>
      <c r="N43" s="90"/>
      <c r="P43" s="91"/>
      <c r="Q43" s="72"/>
      <c r="R43" s="72"/>
      <c r="S43" s="92"/>
      <c r="T43" s="93"/>
      <c r="U43" s="73"/>
      <c r="V43" s="74"/>
      <c r="W43" s="74"/>
      <c r="X43" s="74"/>
      <c r="Y43" s="74"/>
      <c r="Z43" s="68"/>
      <c r="AA43" s="72"/>
      <c r="AB43" s="94"/>
      <c r="AE43" s="93"/>
      <c r="AJ43" s="93"/>
      <c r="AS43" s="93"/>
      <c r="AT43" s="95"/>
      <c r="AU43" s="95"/>
      <c r="AV43" s="95"/>
      <c r="AW43" s="95"/>
      <c r="AX43" s="95"/>
      <c r="AY43" s="95"/>
      <c r="AZ43" s="95"/>
      <c r="BA43" s="95"/>
      <c r="BB43" s="95"/>
      <c r="BD43" s="93"/>
      <c r="BE43" s="73"/>
      <c r="BF43" s="96"/>
      <c r="BG43" s="96"/>
      <c r="BH43" s="96"/>
      <c r="BI43" s="96"/>
      <c r="BJ43" s="96"/>
      <c r="BK43" s="96"/>
      <c r="BL43" s="96"/>
      <c r="BM43" s="96"/>
      <c r="BN43" s="96"/>
      <c r="BO43" s="96"/>
      <c r="BP43" s="96"/>
      <c r="BQ43" s="96"/>
      <c r="BR43" s="96"/>
      <c r="BS43" s="68"/>
      <c r="BT43" s="1"/>
      <c r="BU43" s="1"/>
      <c r="BV43" s="1"/>
      <c r="CA43" s="1"/>
      <c r="CB43" s="1"/>
      <c r="CC43" s="1"/>
      <c r="CH43" s="1"/>
      <c r="CI43" s="1"/>
      <c r="CJ43" s="1"/>
      <c r="CO43" s="1"/>
      <c r="CP43" s="1"/>
      <c r="CQ43" s="1"/>
      <c r="CV43" s="1"/>
      <c r="CW43" s="1"/>
      <c r="CX43" s="1"/>
      <c r="DC43" s="1"/>
      <c r="DD43" s="1"/>
      <c r="DE43" s="1"/>
    </row>
    <row r="44" spans="1:146" ht="18.75" customHeight="1" thickBot="1" x14ac:dyDescent="0.3">
      <c r="A44" s="69"/>
      <c r="C44" s="97">
        <v>43361</v>
      </c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13"/>
      <c r="P44" s="98"/>
      <c r="Q44" s="99"/>
      <c r="R44" s="99"/>
      <c r="S44" s="100"/>
      <c r="T44" s="101"/>
      <c r="U44" s="73"/>
      <c r="V44" s="74"/>
      <c r="W44" s="74"/>
      <c r="X44" s="74"/>
      <c r="Y44" s="74"/>
      <c r="Z44" s="68"/>
      <c r="AA44" s="99"/>
      <c r="AB44" s="102"/>
      <c r="AC44" s="103"/>
      <c r="AD44" s="104"/>
      <c r="AE44" s="93"/>
      <c r="AJ44" s="93"/>
      <c r="AS44" s="93"/>
      <c r="AT44" s="95"/>
      <c r="AU44" s="95"/>
      <c r="AV44" s="95"/>
      <c r="AW44" s="95"/>
      <c r="AX44" s="95"/>
      <c r="AY44" s="95"/>
      <c r="AZ44" s="95"/>
      <c r="BA44" s="95"/>
      <c r="BB44" s="95"/>
      <c r="BD44" s="93"/>
      <c r="BE44" s="105" t="s">
        <v>3</v>
      </c>
      <c r="BF44" s="106" t="s">
        <v>3</v>
      </c>
      <c r="BG44" s="106" t="s">
        <v>3</v>
      </c>
      <c r="BH44" s="106" t="s">
        <v>3</v>
      </c>
      <c r="BI44" s="106" t="s">
        <v>3</v>
      </c>
      <c r="BJ44" s="106" t="s">
        <v>3</v>
      </c>
      <c r="BK44" s="106" t="s">
        <v>3</v>
      </c>
      <c r="BL44" s="106" t="s">
        <v>3</v>
      </c>
      <c r="BM44" s="106" t="s">
        <v>3</v>
      </c>
      <c r="BN44" s="106" t="s">
        <v>3</v>
      </c>
      <c r="BO44" s="106" t="s">
        <v>3</v>
      </c>
      <c r="BP44" s="106" t="s">
        <v>3</v>
      </c>
      <c r="BQ44" s="106" t="s">
        <v>3</v>
      </c>
      <c r="BR44" s="106" t="s">
        <v>3</v>
      </c>
      <c r="BS44" s="68"/>
      <c r="BT44" s="107" t="s">
        <v>3</v>
      </c>
      <c r="BU44" s="107" t="s">
        <v>3</v>
      </c>
      <c r="BV44" s="107" t="s">
        <v>3</v>
      </c>
      <c r="BW44" s="107" t="s">
        <v>3</v>
      </c>
      <c r="BX44" s="107" t="s">
        <v>3</v>
      </c>
      <c r="BY44" s="107" t="s">
        <v>3</v>
      </c>
      <c r="BZ44" s="107" t="s">
        <v>3</v>
      </c>
      <c r="CA44" s="107" t="s">
        <v>3</v>
      </c>
      <c r="CB44" s="107" t="s">
        <v>3</v>
      </c>
      <c r="CC44" s="107" t="s">
        <v>3</v>
      </c>
      <c r="CD44" s="107" t="s">
        <v>3</v>
      </c>
      <c r="CE44" s="107" t="s">
        <v>3</v>
      </c>
      <c r="CF44" s="107" t="s">
        <v>3</v>
      </c>
      <c r="CG44" s="107" t="s">
        <v>3</v>
      </c>
      <c r="CH44" s="107" t="s">
        <v>3</v>
      </c>
      <c r="CI44" s="107" t="s">
        <v>3</v>
      </c>
      <c r="CJ44" s="107" t="s">
        <v>3</v>
      </c>
      <c r="CK44" s="107" t="s">
        <v>3</v>
      </c>
      <c r="CL44" s="107" t="s">
        <v>3</v>
      </c>
      <c r="CM44" s="107" t="s">
        <v>3</v>
      </c>
      <c r="CN44" s="107" t="s">
        <v>3</v>
      </c>
      <c r="CO44" s="107" t="s">
        <v>3</v>
      </c>
      <c r="CP44" s="107" t="s">
        <v>3</v>
      </c>
      <c r="CQ44" s="107" t="s">
        <v>3</v>
      </c>
      <c r="CR44" s="107" t="s">
        <v>3</v>
      </c>
      <c r="CS44" s="107" t="s">
        <v>3</v>
      </c>
      <c r="CT44" s="107" t="s">
        <v>3</v>
      </c>
      <c r="CU44" s="107" t="s">
        <v>3</v>
      </c>
      <c r="CV44" s="107" t="s">
        <v>3</v>
      </c>
      <c r="CW44" s="107" t="s">
        <v>3</v>
      </c>
      <c r="CX44" s="107" t="s">
        <v>3</v>
      </c>
      <c r="CY44" s="107" t="s">
        <v>3</v>
      </c>
      <c r="CZ44" s="107" t="s">
        <v>3</v>
      </c>
      <c r="DA44" s="107" t="s">
        <v>3</v>
      </c>
      <c r="DB44" s="107" t="s">
        <v>3</v>
      </c>
      <c r="DC44" s="107" t="s">
        <v>3</v>
      </c>
      <c r="DD44" s="107" t="s">
        <v>3</v>
      </c>
      <c r="DE44" s="107" t="s">
        <v>3</v>
      </c>
      <c r="DF44" s="107" t="s">
        <v>3</v>
      </c>
      <c r="DG44" s="107" t="s">
        <v>3</v>
      </c>
      <c r="DH44" s="107" t="s">
        <v>3</v>
      </c>
      <c r="DI44" s="107" t="s">
        <v>3</v>
      </c>
    </row>
    <row r="45" spans="1:146" ht="18.75" customHeight="1" x14ac:dyDescent="0.25"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13"/>
      <c r="P45" s="108"/>
      <c r="Q45" s="109"/>
      <c r="R45" s="109"/>
      <c r="S45" s="110"/>
      <c r="T45" s="111"/>
      <c r="U45" s="73"/>
      <c r="V45" s="74"/>
      <c r="W45" s="74"/>
      <c r="X45" s="74"/>
      <c r="Y45" s="74"/>
      <c r="Z45" s="68"/>
      <c r="AA45" s="109"/>
      <c r="AB45" s="112"/>
      <c r="AC45" s="111"/>
      <c r="AD45" s="113"/>
      <c r="BE45" s="114">
        <f>BE48</f>
        <v>43346</v>
      </c>
      <c r="BF45" s="115"/>
      <c r="BG45" s="115"/>
      <c r="BH45" s="115"/>
      <c r="BI45" s="115"/>
      <c r="BJ45" s="115"/>
      <c r="BK45" s="116"/>
      <c r="BL45" s="114">
        <f>BL48</f>
        <v>43353</v>
      </c>
      <c r="BM45" s="115"/>
      <c r="BN45" s="115"/>
      <c r="BO45" s="115"/>
      <c r="BP45" s="115"/>
      <c r="BQ45" s="115"/>
      <c r="BR45" s="116"/>
      <c r="BS45" s="117"/>
      <c r="BT45" s="114">
        <f>BT48</f>
        <v>43360</v>
      </c>
      <c r="BU45" s="115"/>
      <c r="BV45" s="115"/>
      <c r="BW45" s="115"/>
      <c r="BX45" s="115"/>
      <c r="BY45" s="115"/>
      <c r="BZ45" s="116"/>
      <c r="CA45" s="118">
        <f>CA48</f>
        <v>43367</v>
      </c>
      <c r="CB45" s="115"/>
      <c r="CC45" s="115"/>
      <c r="CD45" s="115"/>
      <c r="CE45" s="115"/>
      <c r="CF45" s="115"/>
      <c r="CG45" s="116"/>
      <c r="CH45" s="114">
        <f>CH48</f>
        <v>43374</v>
      </c>
      <c r="CI45" s="115"/>
      <c r="CJ45" s="115"/>
      <c r="CK45" s="115"/>
      <c r="CL45" s="115"/>
      <c r="CM45" s="115"/>
      <c r="CN45" s="116"/>
      <c r="CO45" s="114">
        <f>CO48</f>
        <v>43381</v>
      </c>
      <c r="CP45" s="115"/>
      <c r="CQ45" s="115"/>
      <c r="CR45" s="115"/>
      <c r="CS45" s="115"/>
      <c r="CT45" s="115"/>
      <c r="CU45" s="116"/>
      <c r="CV45" s="114">
        <f>CV48</f>
        <v>43388</v>
      </c>
      <c r="CW45" s="115"/>
      <c r="CX45" s="115"/>
      <c r="CY45" s="115"/>
      <c r="CZ45" s="115"/>
      <c r="DA45" s="115"/>
      <c r="DB45" s="116"/>
      <c r="DC45" s="114">
        <f>DC48</f>
        <v>43395</v>
      </c>
      <c r="DD45" s="115"/>
      <c r="DE45" s="115"/>
      <c r="DF45" s="115"/>
      <c r="DG45" s="115"/>
      <c r="DH45" s="115"/>
      <c r="DI45" s="116"/>
    </row>
    <row r="46" spans="1:146" ht="18.75" customHeight="1" thickBot="1" x14ac:dyDescent="0.3">
      <c r="G46" s="80"/>
      <c r="K46" s="119"/>
      <c r="L46" s="119"/>
      <c r="M46" s="119"/>
      <c r="O46" s="13"/>
      <c r="Q46" s="119"/>
      <c r="R46" s="119"/>
      <c r="T46" s="120"/>
      <c r="U46" s="121"/>
      <c r="V46" s="74"/>
      <c r="W46" s="74"/>
      <c r="X46" s="74"/>
      <c r="Y46" s="74"/>
      <c r="Z46" s="68"/>
      <c r="AA46" s="119"/>
      <c r="AE46" s="120"/>
      <c r="AF46" s="122">
        <f>YEAR(C44)</f>
        <v>2018</v>
      </c>
      <c r="AG46" s="123">
        <f>BT46</f>
        <v>38</v>
      </c>
      <c r="AH46" s="124" t="s">
        <v>4</v>
      </c>
      <c r="AI46" s="124" t="s">
        <v>5</v>
      </c>
      <c r="AJ46" s="120"/>
      <c r="AS46" s="120"/>
      <c r="BC46" s="125" t="s">
        <v>6</v>
      </c>
      <c r="BD46" s="120"/>
      <c r="BE46" s="126">
        <f>WEEKNUM(BE$48,21)</f>
        <v>36</v>
      </c>
      <c r="BF46" s="127"/>
      <c r="BG46" s="127"/>
      <c r="BH46" s="127"/>
      <c r="BI46" s="127"/>
      <c r="BJ46" s="127"/>
      <c r="BK46" s="128"/>
      <c r="BL46" s="126">
        <f>WEEKNUM(BL$48,21)</f>
        <v>37</v>
      </c>
      <c r="BM46" s="127"/>
      <c r="BN46" s="127"/>
      <c r="BO46" s="127"/>
      <c r="BP46" s="127"/>
      <c r="BQ46" s="127"/>
      <c r="BR46" s="128"/>
      <c r="BS46" s="117"/>
      <c r="BT46" s="126">
        <f>WEEKNUM(BT$48,21)</f>
        <v>38</v>
      </c>
      <c r="BU46" s="127"/>
      <c r="BV46" s="127"/>
      <c r="BW46" s="127"/>
      <c r="BX46" s="127"/>
      <c r="BY46" s="127"/>
      <c r="BZ46" s="128"/>
      <c r="CA46" s="129">
        <f>WEEKNUM(CA$48,21)</f>
        <v>39</v>
      </c>
      <c r="CB46" s="127"/>
      <c r="CC46" s="127"/>
      <c r="CD46" s="127"/>
      <c r="CE46" s="127"/>
      <c r="CF46" s="127"/>
      <c r="CG46" s="128"/>
      <c r="CH46" s="126">
        <f>WEEKNUM(CH$48,21)</f>
        <v>40</v>
      </c>
      <c r="CI46" s="127"/>
      <c r="CJ46" s="127"/>
      <c r="CK46" s="127"/>
      <c r="CL46" s="127"/>
      <c r="CM46" s="127"/>
      <c r="CN46" s="128"/>
      <c r="CO46" s="126">
        <f>WEEKNUM(CO$48,21)</f>
        <v>41</v>
      </c>
      <c r="CP46" s="127"/>
      <c r="CQ46" s="127"/>
      <c r="CR46" s="127"/>
      <c r="CS46" s="127"/>
      <c r="CT46" s="127"/>
      <c r="CU46" s="128"/>
      <c r="CV46" s="126">
        <f>WEEKNUM(CV$48,21)</f>
        <v>42</v>
      </c>
      <c r="CW46" s="127"/>
      <c r="CX46" s="127"/>
      <c r="CY46" s="127"/>
      <c r="CZ46" s="127"/>
      <c r="DA46" s="127"/>
      <c r="DB46" s="128"/>
      <c r="DC46" s="126">
        <f>WEEKNUM(DC$48,21)</f>
        <v>43</v>
      </c>
      <c r="DD46" s="127"/>
      <c r="DE46" s="127"/>
      <c r="DF46" s="127"/>
      <c r="DG46" s="127"/>
      <c r="DH46" s="127"/>
      <c r="DI46" s="128"/>
    </row>
    <row r="47" spans="1:146" ht="18.75" customHeight="1" x14ac:dyDescent="0.25">
      <c r="C47" s="130" t="s">
        <v>7</v>
      </c>
      <c r="D47" s="37"/>
      <c r="F47" s="131" t="s">
        <v>8</v>
      </c>
      <c r="G47" s="132"/>
      <c r="H47" s="37"/>
      <c r="K47" s="131"/>
      <c r="L47" s="133"/>
      <c r="M47" s="133"/>
      <c r="N47" s="132"/>
      <c r="O47" s="13"/>
      <c r="P47" s="131" t="s">
        <v>9</v>
      </c>
      <c r="Q47" s="134"/>
      <c r="R47" s="135" t="s">
        <v>10</v>
      </c>
      <c r="S47" s="132" t="s">
        <v>11</v>
      </c>
      <c r="T47" s="136"/>
      <c r="U47" s="131" t="s">
        <v>12</v>
      </c>
      <c r="V47" s="137" t="s">
        <v>71</v>
      </c>
      <c r="W47" s="137" t="s">
        <v>13</v>
      </c>
      <c r="X47" s="137" t="s">
        <v>13</v>
      </c>
      <c r="Y47" s="138" t="s">
        <v>13</v>
      </c>
      <c r="Z47" s="139"/>
      <c r="AA47" s="140" t="s">
        <v>14</v>
      </c>
      <c r="AB47" s="141" t="s">
        <v>15</v>
      </c>
      <c r="AC47" s="141" t="s">
        <v>16</v>
      </c>
      <c r="AD47" s="142" t="s">
        <v>17</v>
      </c>
      <c r="AE47" s="18"/>
      <c r="AF47" s="143" t="s">
        <v>18</v>
      </c>
      <c r="AG47" s="143" t="s">
        <v>19</v>
      </c>
      <c r="AH47" s="124"/>
      <c r="AI47" s="124" t="s">
        <v>5</v>
      </c>
      <c r="AJ47" s="144" t="s">
        <v>20</v>
      </c>
      <c r="AK47" s="145"/>
      <c r="AL47" s="145"/>
      <c r="AM47" s="145"/>
      <c r="AN47" s="145"/>
      <c r="AO47" s="145"/>
      <c r="AP47" s="145"/>
      <c r="AQ47" s="145"/>
      <c r="AR47" s="145"/>
      <c r="AS47" s="18"/>
      <c r="AT47" s="146" t="s">
        <v>21</v>
      </c>
      <c r="AU47" s="147" t="s">
        <v>22</v>
      </c>
      <c r="AV47" s="147" t="s">
        <v>23</v>
      </c>
      <c r="AW47" s="147" t="s">
        <v>24</v>
      </c>
      <c r="AX47" s="147" t="s">
        <v>25</v>
      </c>
      <c r="AY47" s="147" t="s">
        <v>26</v>
      </c>
      <c r="AZ47" s="147" t="s">
        <v>27</v>
      </c>
      <c r="BA47" s="147" t="s">
        <v>28</v>
      </c>
      <c r="BB47" s="148" t="s">
        <v>29</v>
      </c>
      <c r="BC47" s="149" t="s">
        <v>5</v>
      </c>
      <c r="BD47" s="18"/>
      <c r="BE47" s="150" t="s">
        <v>30</v>
      </c>
      <c r="BF47" s="151" t="s">
        <v>31</v>
      </c>
      <c r="BG47" s="151" t="s">
        <v>32</v>
      </c>
      <c r="BH47" s="151" t="s">
        <v>33</v>
      </c>
      <c r="BI47" s="151" t="s">
        <v>34</v>
      </c>
      <c r="BJ47" s="152" t="s">
        <v>35</v>
      </c>
      <c r="BK47" s="153" t="s">
        <v>36</v>
      </c>
      <c r="BL47" s="150" t="s">
        <v>30</v>
      </c>
      <c r="BM47" s="151" t="s">
        <v>31</v>
      </c>
      <c r="BN47" s="151" t="s">
        <v>32</v>
      </c>
      <c r="BO47" s="151" t="s">
        <v>33</v>
      </c>
      <c r="BP47" s="151" t="s">
        <v>34</v>
      </c>
      <c r="BQ47" s="152" t="s">
        <v>35</v>
      </c>
      <c r="BR47" s="153" t="s">
        <v>36</v>
      </c>
      <c r="BS47" s="117"/>
      <c r="BT47" s="150" t="s">
        <v>30</v>
      </c>
      <c r="BU47" s="151" t="s">
        <v>31</v>
      </c>
      <c r="BV47" s="151" t="s">
        <v>32</v>
      </c>
      <c r="BW47" s="151" t="s">
        <v>33</v>
      </c>
      <c r="BX47" s="151" t="s">
        <v>34</v>
      </c>
      <c r="BY47" s="152" t="s">
        <v>35</v>
      </c>
      <c r="BZ47" s="153" t="s">
        <v>36</v>
      </c>
      <c r="CA47" s="154" t="s">
        <v>30</v>
      </c>
      <c r="CB47" s="151" t="s">
        <v>31</v>
      </c>
      <c r="CC47" s="151" t="s">
        <v>32</v>
      </c>
      <c r="CD47" s="151" t="s">
        <v>33</v>
      </c>
      <c r="CE47" s="151" t="s">
        <v>34</v>
      </c>
      <c r="CF47" s="152" t="s">
        <v>35</v>
      </c>
      <c r="CG47" s="153" t="s">
        <v>36</v>
      </c>
      <c r="CH47" s="150" t="s">
        <v>30</v>
      </c>
      <c r="CI47" s="151" t="s">
        <v>31</v>
      </c>
      <c r="CJ47" s="151" t="s">
        <v>32</v>
      </c>
      <c r="CK47" s="151" t="s">
        <v>33</v>
      </c>
      <c r="CL47" s="151" t="s">
        <v>34</v>
      </c>
      <c r="CM47" s="152" t="s">
        <v>35</v>
      </c>
      <c r="CN47" s="153" t="s">
        <v>36</v>
      </c>
      <c r="CO47" s="150" t="s">
        <v>30</v>
      </c>
      <c r="CP47" s="151" t="s">
        <v>31</v>
      </c>
      <c r="CQ47" s="151" t="s">
        <v>32</v>
      </c>
      <c r="CR47" s="151" t="s">
        <v>33</v>
      </c>
      <c r="CS47" s="151" t="s">
        <v>34</v>
      </c>
      <c r="CT47" s="152" t="s">
        <v>35</v>
      </c>
      <c r="CU47" s="153" t="s">
        <v>36</v>
      </c>
      <c r="CV47" s="150" t="s">
        <v>30</v>
      </c>
      <c r="CW47" s="151" t="s">
        <v>31</v>
      </c>
      <c r="CX47" s="151" t="s">
        <v>32</v>
      </c>
      <c r="CY47" s="151" t="s">
        <v>33</v>
      </c>
      <c r="CZ47" s="151" t="s">
        <v>34</v>
      </c>
      <c r="DA47" s="152" t="s">
        <v>35</v>
      </c>
      <c r="DB47" s="153" t="s">
        <v>36</v>
      </c>
      <c r="DC47" s="150" t="s">
        <v>30</v>
      </c>
      <c r="DD47" s="151" t="s">
        <v>31</v>
      </c>
      <c r="DE47" s="151" t="s">
        <v>32</v>
      </c>
      <c r="DF47" s="151" t="s">
        <v>33</v>
      </c>
      <c r="DG47" s="151" t="s">
        <v>34</v>
      </c>
      <c r="DH47" s="152" t="s">
        <v>35</v>
      </c>
      <c r="DI47" s="153" t="s">
        <v>36</v>
      </c>
    </row>
    <row r="48" spans="1:146" ht="18.75" customHeight="1" x14ac:dyDescent="0.25">
      <c r="C48" s="155"/>
      <c r="D48" s="37"/>
      <c r="F48" s="156"/>
      <c r="G48" s="157"/>
      <c r="H48" s="37"/>
      <c r="K48" s="158"/>
      <c r="L48" s="159"/>
      <c r="M48" s="159"/>
      <c r="N48" s="160"/>
      <c r="O48" s="13"/>
      <c r="P48" s="158"/>
      <c r="Q48" s="161"/>
      <c r="R48" s="162"/>
      <c r="S48" s="157"/>
      <c r="T48" s="136"/>
      <c r="U48" s="156"/>
      <c r="V48" s="163"/>
      <c r="W48" s="163"/>
      <c r="X48" s="163"/>
      <c r="Y48" s="164"/>
      <c r="Z48" s="139"/>
      <c r="AA48" s="165"/>
      <c r="AB48" s="166"/>
      <c r="AC48" s="166"/>
      <c r="AD48" s="167"/>
      <c r="AE48" s="18"/>
      <c r="AF48" s="143"/>
      <c r="AG48" s="143"/>
      <c r="AH48" s="124"/>
      <c r="AI48" s="124"/>
      <c r="AJ48" s="144"/>
      <c r="AK48" s="168"/>
      <c r="AL48" s="168"/>
      <c r="AM48" s="168"/>
      <c r="AN48" s="168"/>
      <c r="AO48" s="168"/>
      <c r="AP48" s="168"/>
      <c r="AQ48" s="168"/>
      <c r="AR48" s="168"/>
      <c r="AS48" s="18"/>
      <c r="AT48" s="169"/>
      <c r="AU48" s="170"/>
      <c r="AV48" s="170"/>
      <c r="AW48" s="170"/>
      <c r="AX48" s="170"/>
      <c r="AY48" s="170"/>
      <c r="AZ48" s="170"/>
      <c r="BA48" s="170"/>
      <c r="BB48" s="171"/>
      <c r="BC48" s="149"/>
      <c r="BD48" s="18"/>
      <c r="BE48" s="172">
        <f>A38</f>
        <v>43346</v>
      </c>
      <c r="BF48" s="173">
        <f t="shared" ref="BF48:BK48" si="7">BE48+1</f>
        <v>43347</v>
      </c>
      <c r="BG48" s="173">
        <f t="shared" si="7"/>
        <v>43348</v>
      </c>
      <c r="BH48" s="173">
        <f t="shared" si="7"/>
        <v>43349</v>
      </c>
      <c r="BI48" s="173">
        <f t="shared" si="7"/>
        <v>43350</v>
      </c>
      <c r="BJ48" s="174">
        <f t="shared" si="7"/>
        <v>43351</v>
      </c>
      <c r="BK48" s="175">
        <f t="shared" si="7"/>
        <v>43352</v>
      </c>
      <c r="BL48" s="172">
        <f>BK48+1</f>
        <v>43353</v>
      </c>
      <c r="BM48" s="173">
        <f t="shared" ref="BM48:BR48" si="8">BL48+1</f>
        <v>43354</v>
      </c>
      <c r="BN48" s="173">
        <f t="shared" si="8"/>
        <v>43355</v>
      </c>
      <c r="BO48" s="173">
        <f t="shared" si="8"/>
        <v>43356</v>
      </c>
      <c r="BP48" s="173">
        <f t="shared" si="8"/>
        <v>43357</v>
      </c>
      <c r="BQ48" s="174">
        <f t="shared" si="8"/>
        <v>43358</v>
      </c>
      <c r="BR48" s="175">
        <f t="shared" si="8"/>
        <v>43359</v>
      </c>
      <c r="BS48" s="117"/>
      <c r="BT48" s="172">
        <f>BR48+1</f>
        <v>43360</v>
      </c>
      <c r="BU48" s="173">
        <f t="shared" ref="BU48:BZ48" si="9">BT48+1</f>
        <v>43361</v>
      </c>
      <c r="BV48" s="173">
        <f t="shared" si="9"/>
        <v>43362</v>
      </c>
      <c r="BW48" s="173">
        <f t="shared" si="9"/>
        <v>43363</v>
      </c>
      <c r="BX48" s="173">
        <f t="shared" si="9"/>
        <v>43364</v>
      </c>
      <c r="BY48" s="174">
        <f t="shared" si="9"/>
        <v>43365</v>
      </c>
      <c r="BZ48" s="175">
        <f t="shared" si="9"/>
        <v>43366</v>
      </c>
      <c r="CA48" s="176">
        <f>BZ48+1</f>
        <v>43367</v>
      </c>
      <c r="CB48" s="173">
        <f t="shared" ref="CB48:CG48" si="10">CA48+1</f>
        <v>43368</v>
      </c>
      <c r="CC48" s="173">
        <f t="shared" si="10"/>
        <v>43369</v>
      </c>
      <c r="CD48" s="173">
        <f t="shared" si="10"/>
        <v>43370</v>
      </c>
      <c r="CE48" s="173">
        <f t="shared" si="10"/>
        <v>43371</v>
      </c>
      <c r="CF48" s="174">
        <f t="shared" si="10"/>
        <v>43372</v>
      </c>
      <c r="CG48" s="175">
        <f t="shared" si="10"/>
        <v>43373</v>
      </c>
      <c r="CH48" s="172">
        <f>CG48+1</f>
        <v>43374</v>
      </c>
      <c r="CI48" s="173">
        <f t="shared" ref="CI48:CN48" si="11">CH48+1</f>
        <v>43375</v>
      </c>
      <c r="CJ48" s="173">
        <f t="shared" si="11"/>
        <v>43376</v>
      </c>
      <c r="CK48" s="173">
        <f t="shared" si="11"/>
        <v>43377</v>
      </c>
      <c r="CL48" s="173">
        <f t="shared" si="11"/>
        <v>43378</v>
      </c>
      <c r="CM48" s="174">
        <f t="shared" si="11"/>
        <v>43379</v>
      </c>
      <c r="CN48" s="175">
        <f t="shared" si="11"/>
        <v>43380</v>
      </c>
      <c r="CO48" s="172">
        <f>CN48+1</f>
        <v>43381</v>
      </c>
      <c r="CP48" s="173">
        <f t="shared" ref="CP48:DI48" si="12">CO48+1</f>
        <v>43382</v>
      </c>
      <c r="CQ48" s="173">
        <f t="shared" si="12"/>
        <v>43383</v>
      </c>
      <c r="CR48" s="173">
        <f t="shared" si="12"/>
        <v>43384</v>
      </c>
      <c r="CS48" s="173">
        <f t="shared" si="12"/>
        <v>43385</v>
      </c>
      <c r="CT48" s="174">
        <f t="shared" si="12"/>
        <v>43386</v>
      </c>
      <c r="CU48" s="175">
        <f t="shared" si="12"/>
        <v>43387</v>
      </c>
      <c r="CV48" s="172">
        <f t="shared" si="12"/>
        <v>43388</v>
      </c>
      <c r="CW48" s="173">
        <f t="shared" si="12"/>
        <v>43389</v>
      </c>
      <c r="CX48" s="173">
        <f t="shared" si="12"/>
        <v>43390</v>
      </c>
      <c r="CY48" s="173">
        <f t="shared" si="12"/>
        <v>43391</v>
      </c>
      <c r="CZ48" s="173">
        <f t="shared" si="12"/>
        <v>43392</v>
      </c>
      <c r="DA48" s="174">
        <f t="shared" si="12"/>
        <v>43393</v>
      </c>
      <c r="DB48" s="175">
        <f t="shared" si="12"/>
        <v>43394</v>
      </c>
      <c r="DC48" s="172">
        <f t="shared" si="12"/>
        <v>43395</v>
      </c>
      <c r="DD48" s="173">
        <f t="shared" si="12"/>
        <v>43396</v>
      </c>
      <c r="DE48" s="173">
        <f t="shared" si="12"/>
        <v>43397</v>
      </c>
      <c r="DF48" s="173">
        <f t="shared" si="12"/>
        <v>43398</v>
      </c>
      <c r="DG48" s="173">
        <f t="shared" si="12"/>
        <v>43399</v>
      </c>
      <c r="DH48" s="174">
        <f t="shared" si="12"/>
        <v>43400</v>
      </c>
      <c r="DI48" s="175">
        <f t="shared" si="12"/>
        <v>43401</v>
      </c>
    </row>
    <row r="49" spans="1:113" s="180" customFormat="1" ht="7.5" customHeight="1" x14ac:dyDescent="0.25">
      <c r="A49" s="177"/>
      <c r="B49" s="178"/>
      <c r="C49" s="179"/>
      <c r="E49" s="181" t="s">
        <v>37</v>
      </c>
      <c r="F49" s="182" t="s">
        <v>39</v>
      </c>
      <c r="G49" s="183" t="s">
        <v>38</v>
      </c>
      <c r="H49" s="180" t="s">
        <v>72</v>
      </c>
      <c r="I49" s="184" t="s">
        <v>73</v>
      </c>
      <c r="J49" s="185" t="s">
        <v>74</v>
      </c>
      <c r="K49" s="186" t="s">
        <v>75</v>
      </c>
      <c r="L49" s="187" t="s">
        <v>76</v>
      </c>
      <c r="M49" s="187" t="s">
        <v>77</v>
      </c>
      <c r="N49" s="188" t="s">
        <v>78</v>
      </c>
      <c r="O49" s="189" t="s">
        <v>79</v>
      </c>
      <c r="P49" s="186" t="s">
        <v>80</v>
      </c>
      <c r="Q49" s="190" t="s">
        <v>81</v>
      </c>
      <c r="R49" s="191" t="s">
        <v>82</v>
      </c>
      <c r="S49" s="188" t="s">
        <v>83</v>
      </c>
      <c r="T49" s="192" t="s">
        <v>84</v>
      </c>
      <c r="U49" s="186" t="s">
        <v>85</v>
      </c>
      <c r="V49" s="186" t="s">
        <v>86</v>
      </c>
      <c r="W49" s="186" t="s">
        <v>87</v>
      </c>
      <c r="X49" s="186" t="s">
        <v>88</v>
      </c>
      <c r="Y49" s="193" t="s">
        <v>89</v>
      </c>
      <c r="Z49" s="194" t="s">
        <v>90</v>
      </c>
      <c r="AA49" s="195" t="s">
        <v>91</v>
      </c>
      <c r="AB49" s="191" t="s">
        <v>92</v>
      </c>
      <c r="AC49" s="191" t="s">
        <v>93</v>
      </c>
      <c r="AD49" s="183" t="s">
        <v>94</v>
      </c>
      <c r="AE49" s="180" t="s">
        <v>40</v>
      </c>
      <c r="AF49" s="196" t="s">
        <v>41</v>
      </c>
      <c r="AG49" s="196" t="s">
        <v>42</v>
      </c>
      <c r="AH49" s="197" t="s">
        <v>43</v>
      </c>
      <c r="AI49" s="197" t="s">
        <v>44</v>
      </c>
      <c r="AJ49" s="184" t="s">
        <v>45</v>
      </c>
      <c r="AK49" s="180" t="s">
        <v>46</v>
      </c>
      <c r="AL49" s="180" t="s">
        <v>47</v>
      </c>
      <c r="AM49" s="180" t="s">
        <v>48</v>
      </c>
      <c r="AN49" s="180" t="s">
        <v>49</v>
      </c>
      <c r="AO49" s="180" t="s">
        <v>50</v>
      </c>
      <c r="AP49" s="180" t="s">
        <v>51</v>
      </c>
      <c r="AQ49" s="180" t="s">
        <v>52</v>
      </c>
      <c r="AR49" s="180" t="s">
        <v>53</v>
      </c>
      <c r="AS49" s="180" t="s">
        <v>54</v>
      </c>
      <c r="AT49" s="198" t="s">
        <v>55</v>
      </c>
      <c r="AU49" s="198" t="s">
        <v>56</v>
      </c>
      <c r="AV49" s="198" t="s">
        <v>57</v>
      </c>
      <c r="AW49" s="198" t="s">
        <v>58</v>
      </c>
      <c r="AX49" s="198" t="s">
        <v>59</v>
      </c>
      <c r="AY49" s="198" t="s">
        <v>60</v>
      </c>
      <c r="AZ49" s="198" t="s">
        <v>61</v>
      </c>
      <c r="BA49" s="198" t="s">
        <v>62</v>
      </c>
      <c r="BB49" s="198" t="s">
        <v>63</v>
      </c>
      <c r="BC49" s="180" t="s">
        <v>64</v>
      </c>
      <c r="BE49" s="199"/>
      <c r="BF49" s="200"/>
      <c r="BG49" s="200"/>
      <c r="BH49" s="200"/>
      <c r="BI49" s="200"/>
      <c r="BJ49" s="200"/>
      <c r="BK49" s="200"/>
      <c r="BL49" s="200"/>
      <c r="BM49" s="200"/>
      <c r="BN49" s="200"/>
      <c r="BO49" s="200"/>
      <c r="BP49" s="200"/>
      <c r="BQ49" s="200"/>
      <c r="BR49" s="201"/>
      <c r="BS49" s="202"/>
      <c r="BT49" s="199"/>
      <c r="BU49" s="200"/>
      <c r="BV49" s="200"/>
      <c r="BW49" s="200"/>
      <c r="BX49" s="200"/>
      <c r="BY49" s="200"/>
      <c r="BZ49" s="201"/>
      <c r="CA49" s="200"/>
      <c r="CB49" s="200"/>
      <c r="CC49" s="200"/>
      <c r="CD49" s="200"/>
      <c r="CE49" s="200"/>
      <c r="CF49" s="200"/>
      <c r="CG49" s="200"/>
      <c r="CH49" s="200"/>
      <c r="CI49" s="200"/>
      <c r="CJ49" s="200"/>
      <c r="CK49" s="200"/>
      <c r="CL49" s="200"/>
      <c r="CM49" s="200"/>
      <c r="CN49" s="200"/>
      <c r="CO49" s="200"/>
      <c r="CP49" s="200"/>
      <c r="CQ49" s="200"/>
      <c r="CR49" s="200"/>
      <c r="CS49" s="200"/>
      <c r="CT49" s="200"/>
      <c r="CU49" s="200"/>
      <c r="CV49" s="200"/>
      <c r="CW49" s="200"/>
      <c r="CX49" s="200"/>
      <c r="CY49" s="200"/>
      <c r="CZ49" s="200"/>
      <c r="DA49" s="200"/>
      <c r="DB49" s="200"/>
      <c r="DC49" s="200"/>
      <c r="DD49" s="200"/>
      <c r="DE49" s="200"/>
      <c r="DF49" s="200"/>
      <c r="DG49" s="200"/>
      <c r="DH49" s="200"/>
      <c r="DI49" s="195"/>
    </row>
    <row r="50" spans="1:113" ht="18.75" customHeight="1" x14ac:dyDescent="0.25">
      <c r="C50" s="3">
        <f t="shared" ref="C50:C57" ca="1" si="13">IF(ROW()&gt;1,INDIRECT(ADDRESS(ROW()-1,COLUMN())),"")+1</f>
        <v>1</v>
      </c>
      <c r="E50" s="4" t="e">
        <f>VLOOKUP($F50,[1]Prozesse!$A$2:$B$21,2,FALSE)</f>
        <v>#N/A</v>
      </c>
      <c r="F50" s="5"/>
      <c r="G50" s="6"/>
      <c r="I50" s="7" t="e">
        <f>VLOOKUP($K50,[1]DUOAMPFIS!$A$2:$B$22,2,FALSE)</f>
        <v>#N/A</v>
      </c>
      <c r="J50" s="8" t="e">
        <f>VLOOKUP($K50,[1]DUOAMPFIS!$A$1:$C$22,3,FALSE)</f>
        <v>#N/A</v>
      </c>
      <c r="K50" s="9"/>
      <c r="L50" s="10">
        <f>VLOOKUP($N50,[1]DUOAMPFIS_3!$A$5:$C$194,2,FALSE)</f>
        <v>0</v>
      </c>
      <c r="M50" s="11">
        <f>VLOOKUP($N50,[1]DUOAMPFIS_3!$A$5:$C$194,3,FALSE)</f>
        <v>0</v>
      </c>
      <c r="N50" s="12"/>
      <c r="O50" s="13"/>
      <c r="P50" s="14"/>
      <c r="Q50" s="15" t="str">
        <f t="shared" ref="Q50:Q56" si="14">$M50&amp;"."&amp;$P50</f>
        <v>0.</v>
      </c>
      <c r="R50" s="16"/>
      <c r="S50" s="17" t="s">
        <v>95</v>
      </c>
      <c r="T50" s="136"/>
      <c r="U50" s="203"/>
      <c r="V50" s="255"/>
      <c r="W50" s="19"/>
      <c r="X50" s="19"/>
      <c r="Y50" s="20"/>
      <c r="Z50" s="139"/>
      <c r="AA50" s="204">
        <v>43363</v>
      </c>
      <c r="AB50" s="21">
        <v>43371</v>
      </c>
      <c r="AC50" s="23">
        <v>0.5</v>
      </c>
      <c r="AD50" s="24">
        <f t="shared" ref="AD50:AD57" ca="1" si="15">IF($AB50="",0,IF($AC50=100%,3,IF($AB50=$A$36,2,IF($AB50&lt;$A$35,1,2))))</f>
        <v>2</v>
      </c>
      <c r="AE50" s="18"/>
      <c r="AF50" s="25" t="b">
        <f t="shared" ref="AF50:AF57" ca="1" si="16">IF(YEAR(AA50)=$AF$46,TRUE,IFERROR(SUMPRODUCT((ROW(INDIRECT(AA50&amp;":"&amp;AB50))&gt;=DATE($AF$46,1,1))*(ROW(INDIRECT(AA50&amp;":"&amp;AB50))&lt;=DATE($AF$46,12,31)))&gt;0,""))</f>
        <v>1</v>
      </c>
      <c r="AG50" s="25" t="b">
        <f t="shared" ref="AG50:AG57" ca="1" si="17">IFERROR(SUMPRODUCT((ROW(INDIRECT(AI50&amp;":"&amp;AH50))&gt;=($AG$46))*(ROW(INDIRECT(AI50&amp;":"&amp;AH50))&lt;=($AG$46)))&gt;0,"")</f>
        <v>1</v>
      </c>
      <c r="AH50" s="26">
        <f t="shared" ref="AH50:AH57" si="18">IF(AA50="",0,WEEKNUM(AA50))</f>
        <v>38</v>
      </c>
      <c r="AI50" s="26">
        <f t="shared" ref="AI50:AI57" si="19">IF(YEAR(AB50)&lt;&gt;$AF$46,0,WEEKNUM(AB50))</f>
        <v>39</v>
      </c>
      <c r="AJ50" s="27"/>
      <c r="AK50" s="28"/>
      <c r="AL50" s="28"/>
      <c r="AM50" s="28"/>
      <c r="AN50" s="28"/>
      <c r="AO50" s="28"/>
      <c r="AP50" s="28"/>
      <c r="AQ50" s="28"/>
      <c r="AR50" s="28"/>
      <c r="AS50" s="18"/>
      <c r="AT50" s="29"/>
      <c r="AU50" s="29"/>
      <c r="AV50" s="29"/>
      <c r="AW50" s="29"/>
      <c r="AX50" s="29"/>
      <c r="AY50" s="29"/>
      <c r="AZ50" s="29"/>
      <c r="BA50" s="29"/>
      <c r="BB50" s="30"/>
      <c r="BC50" s="31"/>
      <c r="BD50" s="18"/>
      <c r="BE50" s="32"/>
      <c r="BF50" s="33"/>
      <c r="BG50" s="33"/>
      <c r="BH50" s="33"/>
      <c r="BI50" s="33"/>
      <c r="BJ50" s="34"/>
      <c r="BK50" s="35"/>
      <c r="BL50" s="32"/>
      <c r="BM50" s="33"/>
      <c r="BN50" s="33"/>
      <c r="BO50" s="33"/>
      <c r="BP50" s="33"/>
      <c r="BQ50" s="34"/>
      <c r="BR50" s="35"/>
      <c r="BS50" s="205"/>
      <c r="BT50" s="32"/>
      <c r="BU50" s="33"/>
      <c r="BV50" s="33"/>
      <c r="BW50" s="33"/>
      <c r="BX50" s="33"/>
      <c r="BY50" s="34"/>
      <c r="BZ50" s="35"/>
      <c r="CA50" s="206"/>
      <c r="CB50" s="33"/>
      <c r="CC50" s="33"/>
      <c r="CD50" s="33"/>
      <c r="CE50" s="33"/>
      <c r="CF50" s="34"/>
      <c r="CG50" s="35"/>
      <c r="CH50" s="32"/>
      <c r="CI50" s="33"/>
      <c r="CJ50" s="33"/>
      <c r="CK50" s="33"/>
      <c r="CL50" s="33"/>
      <c r="CM50" s="34"/>
      <c r="CN50" s="35"/>
      <c r="CO50" s="32"/>
      <c r="CP50" s="33"/>
      <c r="CQ50" s="33"/>
      <c r="CR50" s="33"/>
      <c r="CS50" s="33"/>
      <c r="CT50" s="34"/>
      <c r="CU50" s="35"/>
      <c r="CV50" s="32"/>
      <c r="CW50" s="33"/>
      <c r="CX50" s="33"/>
      <c r="CY50" s="33"/>
      <c r="CZ50" s="33"/>
      <c r="DA50" s="34"/>
      <c r="DB50" s="35"/>
      <c r="DC50" s="32"/>
      <c r="DD50" s="33"/>
      <c r="DE50" s="33"/>
      <c r="DF50" s="33"/>
      <c r="DG50" s="33"/>
      <c r="DH50" s="34"/>
      <c r="DI50" s="35"/>
    </row>
    <row r="51" spans="1:113" ht="18.75" hidden="1" customHeight="1" thickBot="1" x14ac:dyDescent="0.3">
      <c r="C51" s="3">
        <f t="shared" ca="1" si="13"/>
        <v>2</v>
      </c>
      <c r="E51" s="4" t="str">
        <f>VLOOKUP($F51,[1]Prozesse!$A$2:$B$21,2,FALSE)</f>
        <v>1. ALC</v>
      </c>
      <c r="F51" s="5" t="s">
        <v>65</v>
      </c>
      <c r="G51" s="6" t="s">
        <v>66</v>
      </c>
      <c r="H51" s="37"/>
      <c r="I51" s="7" t="str">
        <f>VLOOKUP($K51,[1]DUOAMPFIS!$A$2:$B$22,2,FALSE)</f>
        <v>08. Infrastruktur</v>
      </c>
      <c r="J51" s="8">
        <f>VLOOKUP($K51,[1]DUOAMPFIS!$A$1:$C$22,3,FALSE)</f>
        <v>8</v>
      </c>
      <c r="K51" s="9" t="s">
        <v>68</v>
      </c>
      <c r="L51" s="10" t="str">
        <f>VLOOKUP($N51,[1]DUOAMPFIS_3!$A$5:$C$194,2,FALSE)</f>
        <v>802. Sperrung</v>
      </c>
      <c r="M51" s="11">
        <f>VLOOKUP($N51,[1]DUOAMPFIS_3!$A$5:$C$194,3,FALSE)</f>
        <v>802</v>
      </c>
      <c r="N51" s="12" t="s">
        <v>69</v>
      </c>
      <c r="O51" s="13"/>
      <c r="P51" s="14">
        <v>1</v>
      </c>
      <c r="Q51" s="15" t="str">
        <f t="shared" si="14"/>
        <v>802.1</v>
      </c>
      <c r="R51" s="16" t="s">
        <v>70</v>
      </c>
      <c r="S51" s="17" t="s">
        <v>67</v>
      </c>
      <c r="T51" s="136"/>
      <c r="U51" s="203"/>
      <c r="V51" s="19"/>
      <c r="W51" s="19"/>
      <c r="X51" s="19"/>
      <c r="Y51" s="20"/>
      <c r="Z51" s="139"/>
      <c r="AA51" s="204">
        <v>43368</v>
      </c>
      <c r="AB51" s="22">
        <v>43368</v>
      </c>
      <c r="AC51" s="23">
        <v>0</v>
      </c>
      <c r="AD51" s="24">
        <f t="shared" ca="1" si="15"/>
        <v>2</v>
      </c>
      <c r="AE51" s="18"/>
      <c r="AF51" s="25" t="b">
        <f t="shared" ca="1" si="16"/>
        <v>1</v>
      </c>
      <c r="AG51" s="25" t="b">
        <f t="shared" ca="1" si="17"/>
        <v>0</v>
      </c>
      <c r="AH51" s="26">
        <f t="shared" si="18"/>
        <v>39</v>
      </c>
      <c r="AI51" s="26">
        <f t="shared" si="19"/>
        <v>39</v>
      </c>
      <c r="AJ51" s="27"/>
      <c r="AK51" s="28"/>
      <c r="AL51" s="28"/>
      <c r="AM51" s="28"/>
      <c r="AN51" s="28"/>
      <c r="AO51" s="28"/>
      <c r="AP51" s="28"/>
      <c r="AQ51" s="28"/>
      <c r="AR51" s="28"/>
      <c r="AS51" s="18"/>
      <c r="AT51" s="29"/>
      <c r="AU51" s="29"/>
      <c r="AV51" s="29"/>
      <c r="AW51" s="29"/>
      <c r="AX51" s="29"/>
      <c r="AY51" s="29"/>
      <c r="AZ51" s="29"/>
      <c r="BA51" s="29"/>
      <c r="BB51" s="30"/>
      <c r="BC51" s="31"/>
      <c r="BD51" s="18"/>
      <c r="BE51" s="32"/>
      <c r="BF51" s="33"/>
      <c r="BG51" s="33"/>
      <c r="BH51" s="33"/>
      <c r="BI51" s="33"/>
      <c r="BJ51" s="34"/>
      <c r="BK51" s="35"/>
      <c r="BL51" s="32"/>
      <c r="BM51" s="33"/>
      <c r="BN51" s="33"/>
      <c r="BO51" s="33"/>
      <c r="BP51" s="33"/>
      <c r="BQ51" s="34"/>
      <c r="BR51" s="35"/>
      <c r="BS51" s="205"/>
      <c r="BT51" s="32"/>
      <c r="BU51" s="33"/>
      <c r="BV51" s="33"/>
      <c r="BW51" s="33"/>
      <c r="BX51" s="33"/>
      <c r="BY51" s="34"/>
      <c r="BZ51" s="35"/>
      <c r="CA51" s="206"/>
      <c r="CB51" s="33"/>
      <c r="CC51" s="33"/>
      <c r="CD51" s="33"/>
      <c r="CE51" s="33"/>
      <c r="CF51" s="34"/>
      <c r="CG51" s="35"/>
      <c r="CH51" s="32"/>
      <c r="CI51" s="33"/>
      <c r="CJ51" s="33"/>
      <c r="CK51" s="33"/>
      <c r="CL51" s="33"/>
      <c r="CM51" s="34"/>
      <c r="CN51" s="35"/>
      <c r="CO51" s="32"/>
      <c r="CP51" s="33"/>
      <c r="CQ51" s="33"/>
      <c r="CR51" s="33"/>
      <c r="CS51" s="33"/>
      <c r="CT51" s="34"/>
      <c r="CU51" s="35"/>
      <c r="CV51" s="32"/>
      <c r="CW51" s="33"/>
      <c r="CX51" s="33"/>
      <c r="CY51" s="33"/>
      <c r="CZ51" s="33"/>
      <c r="DA51" s="34"/>
      <c r="DB51" s="35"/>
      <c r="DC51" s="32"/>
      <c r="DD51" s="33"/>
      <c r="DE51" s="33"/>
      <c r="DF51" s="33"/>
      <c r="DG51" s="33"/>
      <c r="DH51" s="34"/>
      <c r="DI51" s="35"/>
    </row>
    <row r="52" spans="1:113" ht="18.75" customHeight="1" x14ac:dyDescent="0.25">
      <c r="C52" s="3">
        <f t="shared" ca="1" si="13"/>
        <v>3</v>
      </c>
      <c r="E52" s="4" t="e">
        <f>VLOOKUP($F52,[1]Prozesse!$A$2:$B$21,2,FALSE)</f>
        <v>#N/A</v>
      </c>
      <c r="F52" s="5"/>
      <c r="G52" s="6"/>
      <c r="H52" s="37"/>
      <c r="I52" s="7" t="e">
        <f>VLOOKUP($K52,[1]DUOAMPFIS!$A$2:$B$22,2,FALSE)</f>
        <v>#N/A</v>
      </c>
      <c r="J52" s="8" t="e">
        <f>VLOOKUP($K52,[1]DUOAMPFIS!$A$1:$C$22,3,FALSE)</f>
        <v>#N/A</v>
      </c>
      <c r="K52" s="9"/>
      <c r="L52" s="10">
        <f>VLOOKUP($N52,[1]DUOAMPFIS_3!$A$5:$C$194,2,FALSE)</f>
        <v>0</v>
      </c>
      <c r="M52" s="11">
        <f>VLOOKUP($N52,[1]DUOAMPFIS_3!$A$5:$C$194,3,FALSE)</f>
        <v>0</v>
      </c>
      <c r="N52" s="12"/>
      <c r="O52" s="13"/>
      <c r="P52" s="14"/>
      <c r="Q52" s="15" t="str">
        <f t="shared" si="14"/>
        <v>0.</v>
      </c>
      <c r="R52" s="16"/>
      <c r="S52" s="17" t="s">
        <v>95</v>
      </c>
      <c r="T52" s="136"/>
      <c r="U52" s="203"/>
      <c r="V52" s="255"/>
      <c r="W52" s="19"/>
      <c r="X52" s="19"/>
      <c r="Y52" s="20"/>
      <c r="Z52" s="139"/>
      <c r="AA52" s="204">
        <v>43383</v>
      </c>
      <c r="AB52" s="22">
        <v>43383</v>
      </c>
      <c r="AC52" s="23">
        <v>0</v>
      </c>
      <c r="AD52" s="24">
        <f t="shared" ca="1" si="15"/>
        <v>2</v>
      </c>
      <c r="AE52" s="18"/>
      <c r="AF52" s="25" t="b">
        <f t="shared" ca="1" si="16"/>
        <v>1</v>
      </c>
      <c r="AG52" s="25" t="b">
        <f t="shared" ca="1" si="17"/>
        <v>0</v>
      </c>
      <c r="AH52" s="26">
        <f t="shared" si="18"/>
        <v>41</v>
      </c>
      <c r="AI52" s="26">
        <f t="shared" si="19"/>
        <v>41</v>
      </c>
      <c r="AJ52" s="27"/>
      <c r="AK52" s="28"/>
      <c r="AL52" s="28"/>
      <c r="AM52" s="28"/>
      <c r="AN52" s="28"/>
      <c r="AO52" s="28"/>
      <c r="AP52" s="28"/>
      <c r="AQ52" s="28"/>
      <c r="AR52" s="28"/>
      <c r="AS52" s="18"/>
      <c r="AT52" s="29"/>
      <c r="AU52" s="29"/>
      <c r="AV52" s="29"/>
      <c r="AW52" s="29"/>
      <c r="AX52" s="29"/>
      <c r="AY52" s="29"/>
      <c r="AZ52" s="29"/>
      <c r="BA52" s="29"/>
      <c r="BB52" s="30"/>
      <c r="BC52" s="31"/>
      <c r="BD52" s="18"/>
      <c r="BE52" s="32"/>
      <c r="BF52" s="33"/>
      <c r="BG52" s="33"/>
      <c r="BH52" s="33"/>
      <c r="BI52" s="33"/>
      <c r="BJ52" s="34"/>
      <c r="BK52" s="35"/>
      <c r="BL52" s="32"/>
      <c r="BM52" s="33"/>
      <c r="BN52" s="33"/>
      <c r="BO52" s="33"/>
      <c r="BP52" s="33"/>
      <c r="BQ52" s="34"/>
      <c r="BR52" s="35"/>
      <c r="BS52" s="205"/>
      <c r="BT52" s="32"/>
      <c r="BU52" s="33"/>
      <c r="BV52" s="33"/>
      <c r="BW52" s="33"/>
      <c r="BX52" s="33"/>
      <c r="BY52" s="34"/>
      <c r="BZ52" s="35"/>
      <c r="CA52" s="206"/>
      <c r="CB52" s="33"/>
      <c r="CC52" s="33"/>
      <c r="CD52" s="33"/>
      <c r="CE52" s="33"/>
      <c r="CF52" s="34"/>
      <c r="CG52" s="35"/>
      <c r="CH52" s="32"/>
      <c r="CI52" s="33"/>
      <c r="CJ52" s="33"/>
      <c r="CK52" s="33"/>
      <c r="CL52" s="33"/>
      <c r="CM52" s="34"/>
      <c r="CN52" s="35"/>
      <c r="CO52" s="32"/>
      <c r="CP52" s="33"/>
      <c r="CQ52" s="33"/>
      <c r="CR52" s="33"/>
      <c r="CS52" s="33"/>
      <c r="CT52" s="34"/>
      <c r="CU52" s="35"/>
      <c r="CV52" s="32"/>
      <c r="CW52" s="33"/>
      <c r="CX52" s="33"/>
      <c r="CY52" s="33"/>
      <c r="CZ52" s="33"/>
      <c r="DA52" s="34"/>
      <c r="DB52" s="35"/>
      <c r="DC52" s="32"/>
      <c r="DD52" s="33"/>
      <c r="DE52" s="33"/>
      <c r="DF52" s="33"/>
      <c r="DG52" s="33"/>
      <c r="DH52" s="34"/>
      <c r="DI52" s="35"/>
    </row>
    <row r="53" spans="1:113" ht="18.75" customHeight="1" x14ac:dyDescent="0.25">
      <c r="C53" s="3">
        <f t="shared" ca="1" si="13"/>
        <v>4</v>
      </c>
      <c r="E53" s="4" t="e">
        <f>VLOOKUP($F53,[1]Prozesse!$A$2:$B$21,2,FALSE)</f>
        <v>#N/A</v>
      </c>
      <c r="F53" s="5"/>
      <c r="G53" s="6"/>
      <c r="I53" s="7" t="e">
        <f>VLOOKUP($K53,[1]DUOAMPFIS!$A$2:$B$22,2,FALSE)</f>
        <v>#N/A</v>
      </c>
      <c r="J53" s="8" t="e">
        <f>VLOOKUP($K53,[1]DUOAMPFIS!$A$1:$C$22,3,FALSE)</f>
        <v>#N/A</v>
      </c>
      <c r="K53" s="9"/>
      <c r="L53" s="10">
        <f>VLOOKUP($N53,[1]DUOAMPFIS_3!$A$5:$C$194,2,FALSE)</f>
        <v>0</v>
      </c>
      <c r="M53" s="11">
        <f>VLOOKUP($N53,[1]DUOAMPFIS_3!$A$5:$C$194,3,FALSE)</f>
        <v>0</v>
      </c>
      <c r="N53" s="12"/>
      <c r="O53" s="13"/>
      <c r="P53" s="14"/>
      <c r="Q53" s="15" t="str">
        <f t="shared" si="14"/>
        <v>0.</v>
      </c>
      <c r="R53" s="16"/>
      <c r="S53" s="17" t="s">
        <v>95</v>
      </c>
      <c r="T53" s="136"/>
      <c r="U53" s="203"/>
      <c r="V53" s="255"/>
      <c r="W53" s="19"/>
      <c r="X53" s="19"/>
      <c r="Y53" s="20"/>
      <c r="Z53" s="139"/>
      <c r="AA53" s="204">
        <v>43384</v>
      </c>
      <c r="AB53" s="22">
        <v>43385</v>
      </c>
      <c r="AC53" s="23">
        <v>0</v>
      </c>
      <c r="AD53" s="24">
        <f t="shared" ca="1" si="15"/>
        <v>2</v>
      </c>
      <c r="AE53" s="18"/>
      <c r="AF53" s="25" t="b">
        <f t="shared" ca="1" si="16"/>
        <v>1</v>
      </c>
      <c r="AG53" s="25" t="b">
        <f t="shared" ca="1" si="17"/>
        <v>0</v>
      </c>
      <c r="AH53" s="26">
        <f t="shared" si="18"/>
        <v>41</v>
      </c>
      <c r="AI53" s="26">
        <f t="shared" si="19"/>
        <v>41</v>
      </c>
      <c r="AJ53" s="27"/>
      <c r="AK53" s="28"/>
      <c r="AL53" s="28"/>
      <c r="AM53" s="28"/>
      <c r="AN53" s="28"/>
      <c r="AO53" s="28"/>
      <c r="AP53" s="28"/>
      <c r="AQ53" s="28"/>
      <c r="AR53" s="28"/>
      <c r="AS53" s="18"/>
      <c r="AT53" s="29"/>
      <c r="AU53" s="29"/>
      <c r="AV53" s="29"/>
      <c r="AW53" s="29"/>
      <c r="AX53" s="29"/>
      <c r="AY53" s="29"/>
      <c r="AZ53" s="29"/>
      <c r="BA53" s="29"/>
      <c r="BB53" s="30"/>
      <c r="BC53" s="31"/>
      <c r="BD53" s="18"/>
      <c r="BE53" s="32"/>
      <c r="BF53" s="33"/>
      <c r="BG53" s="33"/>
      <c r="BH53" s="33"/>
      <c r="BI53" s="33"/>
      <c r="BJ53" s="34"/>
      <c r="BK53" s="35"/>
      <c r="BL53" s="32"/>
      <c r="BM53" s="33"/>
      <c r="BN53" s="33"/>
      <c r="BO53" s="33"/>
      <c r="BP53" s="33"/>
      <c r="BQ53" s="34"/>
      <c r="BR53" s="35"/>
      <c r="BS53" s="205"/>
      <c r="BT53" s="32"/>
      <c r="BU53" s="33"/>
      <c r="BV53" s="33"/>
      <c r="BW53" s="33"/>
      <c r="BX53" s="33"/>
      <c r="BY53" s="34"/>
      <c r="BZ53" s="35"/>
      <c r="CA53" s="206"/>
      <c r="CB53" s="33"/>
      <c r="CC53" s="33"/>
      <c r="CD53" s="33"/>
      <c r="CE53" s="33"/>
      <c r="CF53" s="34"/>
      <c r="CG53" s="35"/>
      <c r="CH53" s="32"/>
      <c r="CI53" s="33"/>
      <c r="CJ53" s="33"/>
      <c r="CK53" s="33"/>
      <c r="CL53" s="33"/>
      <c r="CM53" s="34"/>
      <c r="CN53" s="35"/>
      <c r="CO53" s="32"/>
      <c r="CP53" s="33"/>
      <c r="CQ53" s="33"/>
      <c r="CR53" s="33"/>
      <c r="CS53" s="33"/>
      <c r="CT53" s="34"/>
      <c r="CU53" s="35"/>
      <c r="CV53" s="32"/>
      <c r="CW53" s="33"/>
      <c r="CX53" s="33"/>
      <c r="CY53" s="33"/>
      <c r="CZ53" s="33"/>
      <c r="DA53" s="34"/>
      <c r="DB53" s="35"/>
      <c r="DC53" s="32"/>
      <c r="DD53" s="33"/>
      <c r="DE53" s="33"/>
      <c r="DF53" s="33"/>
      <c r="DG53" s="33"/>
      <c r="DH53" s="34"/>
      <c r="DI53" s="35"/>
    </row>
    <row r="54" spans="1:113" ht="18.75" customHeight="1" x14ac:dyDescent="0.25">
      <c r="C54" s="3">
        <f t="shared" ca="1" si="13"/>
        <v>5</v>
      </c>
      <c r="E54" s="4" t="e">
        <f>VLOOKUP($F54,[1]Prozesse!$A$2:$B$21,2,FALSE)</f>
        <v>#N/A</v>
      </c>
      <c r="F54" s="5"/>
      <c r="G54" s="6"/>
      <c r="I54" s="7" t="e">
        <f>VLOOKUP($K54,[1]DUOAMPFIS!$A$2:$B$22,2,FALSE)</f>
        <v>#N/A</v>
      </c>
      <c r="J54" s="8" t="e">
        <f>VLOOKUP($K54,[1]DUOAMPFIS!$A$1:$C$22,3,FALSE)</f>
        <v>#N/A</v>
      </c>
      <c r="K54" s="9"/>
      <c r="L54" s="10">
        <f>VLOOKUP($N54,[1]DUOAMPFIS_3!$A$5:$C$194,2,FALSE)</f>
        <v>0</v>
      </c>
      <c r="M54" s="11">
        <f>VLOOKUP($N54,[1]DUOAMPFIS_3!$A$5:$C$194,3,FALSE)</f>
        <v>0</v>
      </c>
      <c r="N54" s="12"/>
      <c r="O54" s="13"/>
      <c r="P54" s="14"/>
      <c r="Q54" s="15" t="str">
        <f t="shared" si="14"/>
        <v>0.</v>
      </c>
      <c r="R54" s="16"/>
      <c r="S54" s="17" t="s">
        <v>95</v>
      </c>
      <c r="T54" s="136"/>
      <c r="U54" s="203"/>
      <c r="V54" s="255"/>
      <c r="W54" s="19"/>
      <c r="X54" s="19"/>
      <c r="Y54" s="20"/>
      <c r="Z54" s="139"/>
      <c r="AA54" s="204">
        <v>43396</v>
      </c>
      <c r="AB54" s="22">
        <v>43396</v>
      </c>
      <c r="AC54" s="23">
        <v>0</v>
      </c>
      <c r="AD54" s="24">
        <f t="shared" ca="1" si="15"/>
        <v>2</v>
      </c>
      <c r="AE54" s="18"/>
      <c r="AF54" s="25" t="b">
        <f t="shared" ca="1" si="16"/>
        <v>1</v>
      </c>
      <c r="AG54" s="25" t="b">
        <f t="shared" ca="1" si="17"/>
        <v>0</v>
      </c>
      <c r="AH54" s="26">
        <f t="shared" si="18"/>
        <v>43</v>
      </c>
      <c r="AI54" s="26">
        <f t="shared" si="19"/>
        <v>43</v>
      </c>
      <c r="AJ54" s="27"/>
      <c r="AK54" s="28"/>
      <c r="AL54" s="28"/>
      <c r="AM54" s="28"/>
      <c r="AN54" s="28"/>
      <c r="AO54" s="28"/>
      <c r="AP54" s="28"/>
      <c r="AQ54" s="28"/>
      <c r="AR54" s="28"/>
      <c r="AS54" s="18"/>
      <c r="AT54" s="29"/>
      <c r="AU54" s="29"/>
      <c r="AV54" s="29"/>
      <c r="AW54" s="29"/>
      <c r="AX54" s="29"/>
      <c r="AY54" s="29"/>
      <c r="AZ54" s="29"/>
      <c r="BA54" s="29"/>
      <c r="BB54" s="30"/>
      <c r="BC54" s="31"/>
      <c r="BD54" s="18"/>
      <c r="BE54" s="32"/>
      <c r="BF54" s="33"/>
      <c r="BG54" s="33"/>
      <c r="BH54" s="33"/>
      <c r="BI54" s="33"/>
      <c r="BJ54" s="34"/>
      <c r="BK54" s="35"/>
      <c r="BL54" s="32"/>
      <c r="BM54" s="33"/>
      <c r="BN54" s="33"/>
      <c r="BO54" s="33"/>
      <c r="BP54" s="33"/>
      <c r="BQ54" s="34"/>
      <c r="BR54" s="35"/>
      <c r="BS54" s="205"/>
      <c r="BT54" s="32"/>
      <c r="BU54" s="33"/>
      <c r="BV54" s="33"/>
      <c r="BW54" s="33"/>
      <c r="BX54" s="33"/>
      <c r="BY54" s="34"/>
      <c r="BZ54" s="35"/>
      <c r="CA54" s="206"/>
      <c r="CB54" s="33"/>
      <c r="CC54" s="33"/>
      <c r="CD54" s="33"/>
      <c r="CE54" s="33"/>
      <c r="CF54" s="34"/>
      <c r="CG54" s="35"/>
      <c r="CH54" s="32"/>
      <c r="CI54" s="33"/>
      <c r="CJ54" s="33"/>
      <c r="CK54" s="33"/>
      <c r="CL54" s="33"/>
      <c r="CM54" s="34"/>
      <c r="CN54" s="35"/>
      <c r="CO54" s="32"/>
      <c r="CP54" s="33"/>
      <c r="CQ54" s="33"/>
      <c r="CR54" s="33"/>
      <c r="CS54" s="33"/>
      <c r="CT54" s="34"/>
      <c r="CU54" s="35"/>
      <c r="CV54" s="32"/>
      <c r="CW54" s="33"/>
      <c r="CX54" s="33"/>
      <c r="CY54" s="33"/>
      <c r="CZ54" s="33"/>
      <c r="DA54" s="34"/>
      <c r="DB54" s="35"/>
      <c r="DC54" s="32"/>
      <c r="DD54" s="33"/>
      <c r="DE54" s="33"/>
      <c r="DF54" s="33"/>
      <c r="DG54" s="33"/>
      <c r="DH54" s="34"/>
      <c r="DI54" s="35"/>
    </row>
    <row r="55" spans="1:113" ht="18.75" customHeight="1" x14ac:dyDescent="0.25">
      <c r="C55" s="3">
        <f t="shared" ca="1" si="13"/>
        <v>6</v>
      </c>
      <c r="E55" s="4" t="e">
        <f>VLOOKUP($F55,[1]Prozesse!$A$2:$B$21,2,FALSE)</f>
        <v>#N/A</v>
      </c>
      <c r="F55" s="5"/>
      <c r="G55" s="6"/>
      <c r="I55" s="7" t="e">
        <f>VLOOKUP($K55,[1]DUOAMPFIS!$A$2:$B$22,2,FALSE)</f>
        <v>#N/A</v>
      </c>
      <c r="J55" s="8" t="e">
        <f>VLOOKUP($K55,[1]DUOAMPFIS!$A$1:$C$22,3,FALSE)</f>
        <v>#N/A</v>
      </c>
      <c r="K55" s="9"/>
      <c r="L55" s="10">
        <f>VLOOKUP($N55,[1]DUOAMPFIS_3!$A$5:$C$194,2,FALSE)</f>
        <v>0</v>
      </c>
      <c r="M55" s="11">
        <f>VLOOKUP($N55,[1]DUOAMPFIS_3!$A$5:$C$194,3,FALSE)</f>
        <v>0</v>
      </c>
      <c r="N55" s="12"/>
      <c r="O55" s="13"/>
      <c r="P55" s="14"/>
      <c r="Q55" s="15" t="str">
        <f t="shared" si="14"/>
        <v>0.</v>
      </c>
      <c r="R55" s="16"/>
      <c r="S55" s="17" t="s">
        <v>95</v>
      </c>
      <c r="T55" s="136"/>
      <c r="U55" s="203"/>
      <c r="V55" s="255"/>
      <c r="W55" s="19"/>
      <c r="X55" s="19"/>
      <c r="Y55" s="20"/>
      <c r="Z55" s="139"/>
      <c r="AA55" s="204">
        <v>43410</v>
      </c>
      <c r="AB55" s="22">
        <v>43410</v>
      </c>
      <c r="AC55" s="23">
        <v>0</v>
      </c>
      <c r="AD55" s="24">
        <f t="shared" ca="1" si="15"/>
        <v>2</v>
      </c>
      <c r="AE55" s="18"/>
      <c r="AF55" s="25" t="b">
        <f t="shared" ca="1" si="16"/>
        <v>1</v>
      </c>
      <c r="AG55" s="25" t="b">
        <f t="shared" ca="1" si="17"/>
        <v>0</v>
      </c>
      <c r="AH55" s="26">
        <f t="shared" si="18"/>
        <v>45</v>
      </c>
      <c r="AI55" s="26">
        <f t="shared" si="19"/>
        <v>45</v>
      </c>
      <c r="AJ55" s="27"/>
      <c r="AK55" s="28"/>
      <c r="AL55" s="28"/>
      <c r="AM55" s="28"/>
      <c r="AN55" s="28"/>
      <c r="AO55" s="28"/>
      <c r="AP55" s="28"/>
      <c r="AQ55" s="28"/>
      <c r="AR55" s="28"/>
      <c r="AS55" s="18"/>
      <c r="AT55" s="29"/>
      <c r="AU55" s="29"/>
      <c r="AV55" s="29"/>
      <c r="AW55" s="29"/>
      <c r="AX55" s="29"/>
      <c r="AY55" s="29"/>
      <c r="AZ55" s="29"/>
      <c r="BA55" s="29"/>
      <c r="BB55" s="30"/>
      <c r="BC55" s="31"/>
      <c r="BD55" s="18"/>
      <c r="BE55" s="32"/>
      <c r="BF55" s="33"/>
      <c r="BG55" s="33"/>
      <c r="BH55" s="33"/>
      <c r="BI55" s="33"/>
      <c r="BJ55" s="34"/>
      <c r="BK55" s="35"/>
      <c r="BL55" s="32"/>
      <c r="BM55" s="33"/>
      <c r="BN55" s="33"/>
      <c r="BO55" s="33"/>
      <c r="BP55" s="33"/>
      <c r="BQ55" s="34"/>
      <c r="BR55" s="35"/>
      <c r="BS55" s="205"/>
      <c r="BT55" s="32"/>
      <c r="BU55" s="33"/>
      <c r="BV55" s="33"/>
      <c r="BW55" s="33"/>
      <c r="BX55" s="33"/>
      <c r="BY55" s="34"/>
      <c r="BZ55" s="35"/>
      <c r="CA55" s="206"/>
      <c r="CB55" s="33"/>
      <c r="CC55" s="33"/>
      <c r="CD55" s="33"/>
      <c r="CE55" s="33"/>
      <c r="CF55" s="34"/>
      <c r="CG55" s="35"/>
      <c r="CH55" s="32"/>
      <c r="CI55" s="33"/>
      <c r="CJ55" s="33"/>
      <c r="CK55" s="33"/>
      <c r="CL55" s="33"/>
      <c r="CM55" s="34"/>
      <c r="CN55" s="35"/>
      <c r="CO55" s="32"/>
      <c r="CP55" s="33"/>
      <c r="CQ55" s="33"/>
      <c r="CR55" s="33"/>
      <c r="CS55" s="33"/>
      <c r="CT55" s="34"/>
      <c r="CU55" s="35"/>
      <c r="CV55" s="32"/>
      <c r="CW55" s="33"/>
      <c r="CX55" s="33"/>
      <c r="CY55" s="33"/>
      <c r="CZ55" s="33"/>
      <c r="DA55" s="34"/>
      <c r="DB55" s="35"/>
      <c r="DC55" s="32"/>
      <c r="DD55" s="33"/>
      <c r="DE55" s="33"/>
      <c r="DF55" s="33"/>
      <c r="DG55" s="33"/>
      <c r="DH55" s="34"/>
      <c r="DI55" s="35"/>
    </row>
    <row r="56" spans="1:113" ht="18.75" customHeight="1" thickBot="1" x14ac:dyDescent="0.3">
      <c r="C56" s="207">
        <f t="shared" ca="1" si="13"/>
        <v>7</v>
      </c>
      <c r="E56" s="4" t="e">
        <f>VLOOKUP($F56,[1]Prozesse!$A$2:$B$21,2,FALSE)</f>
        <v>#N/A</v>
      </c>
      <c r="F56" s="208"/>
      <c r="G56" s="209"/>
      <c r="I56" s="7" t="e">
        <f>VLOOKUP($K56,[1]DUOAMPFIS!$A$2:$B$22,2,FALSE)</f>
        <v>#N/A</v>
      </c>
      <c r="J56" s="8" t="e">
        <f>VLOOKUP($K56,[1]DUOAMPFIS!$A$1:$C$22,3,FALSE)</f>
        <v>#N/A</v>
      </c>
      <c r="K56" s="210"/>
      <c r="L56" s="211">
        <f>VLOOKUP($N56,[1]DUOAMPFIS_3!$A$5:$C$194,2,FALSE)</f>
        <v>0</v>
      </c>
      <c r="M56" s="212">
        <f>VLOOKUP($N56,[1]DUOAMPFIS_3!$A$5:$C$194,3,FALSE)</f>
        <v>0</v>
      </c>
      <c r="N56" s="213"/>
      <c r="O56" s="13"/>
      <c r="P56" s="214"/>
      <c r="Q56" s="215" t="str">
        <f t="shared" si="14"/>
        <v>0.</v>
      </c>
      <c r="R56" s="216"/>
      <c r="S56" s="217"/>
      <c r="T56" s="136"/>
      <c r="U56" s="218"/>
      <c r="V56" s="256"/>
      <c r="W56" s="219"/>
      <c r="X56" s="219"/>
      <c r="Y56" s="220"/>
      <c r="Z56" s="139"/>
      <c r="AA56" s="221">
        <v>43424</v>
      </c>
      <c r="AB56" s="222">
        <v>43424</v>
      </c>
      <c r="AC56" s="223">
        <v>0</v>
      </c>
      <c r="AD56" s="224">
        <f t="shared" ca="1" si="15"/>
        <v>2</v>
      </c>
      <c r="AE56" s="18"/>
      <c r="AF56" s="25" t="b">
        <f t="shared" ca="1" si="16"/>
        <v>1</v>
      </c>
      <c r="AG56" s="25" t="b">
        <f t="shared" ca="1" si="17"/>
        <v>0</v>
      </c>
      <c r="AH56" s="26">
        <f t="shared" si="18"/>
        <v>47</v>
      </c>
      <c r="AI56" s="26">
        <f t="shared" si="19"/>
        <v>47</v>
      </c>
      <c r="AJ56" s="27"/>
      <c r="AK56" s="28"/>
      <c r="AL56" s="28"/>
      <c r="AM56" s="28"/>
      <c r="AN56" s="28"/>
      <c r="AO56" s="28"/>
      <c r="AP56" s="28"/>
      <c r="AQ56" s="28"/>
      <c r="AR56" s="28"/>
      <c r="AS56" s="18"/>
      <c r="AT56" s="29"/>
      <c r="AU56" s="29"/>
      <c r="AV56" s="29"/>
      <c r="AW56" s="29"/>
      <c r="AX56" s="29"/>
      <c r="AY56" s="29"/>
      <c r="AZ56" s="29"/>
      <c r="BA56" s="29"/>
      <c r="BB56" s="30"/>
      <c r="BC56" s="31"/>
      <c r="BD56" s="18"/>
      <c r="BE56" s="225"/>
      <c r="BF56" s="226"/>
      <c r="BG56" s="226"/>
      <c r="BH56" s="226"/>
      <c r="BI56" s="226"/>
      <c r="BJ56" s="227"/>
      <c r="BK56" s="228"/>
      <c r="BL56" s="225"/>
      <c r="BM56" s="226"/>
      <c r="BN56" s="226"/>
      <c r="BO56" s="226"/>
      <c r="BP56" s="226"/>
      <c r="BQ56" s="227"/>
      <c r="BR56" s="228"/>
      <c r="BS56" s="205"/>
      <c r="BT56" s="225"/>
      <c r="BU56" s="226"/>
      <c r="BV56" s="226"/>
      <c r="BW56" s="226"/>
      <c r="BX56" s="226"/>
      <c r="BY56" s="227"/>
      <c r="BZ56" s="228"/>
      <c r="CA56" s="206"/>
      <c r="CB56" s="33"/>
      <c r="CC56" s="33"/>
      <c r="CD56" s="33"/>
      <c r="CE56" s="33"/>
      <c r="CF56" s="34"/>
      <c r="CG56" s="35"/>
      <c r="CH56" s="229"/>
      <c r="CI56" s="230"/>
      <c r="CJ56" s="230"/>
      <c r="CK56" s="230"/>
      <c r="CL56" s="230"/>
      <c r="CM56" s="231"/>
      <c r="CN56" s="232"/>
      <c r="CO56" s="229"/>
      <c r="CP56" s="230"/>
      <c r="CQ56" s="230"/>
      <c r="CR56" s="230"/>
      <c r="CS56" s="230"/>
      <c r="CT56" s="231"/>
      <c r="CU56" s="232"/>
      <c r="CV56" s="229"/>
      <c r="CW56" s="230"/>
      <c r="CX56" s="230"/>
      <c r="CY56" s="230"/>
      <c r="CZ56" s="230"/>
      <c r="DA56" s="231"/>
      <c r="DB56" s="232"/>
      <c r="DC56" s="229"/>
      <c r="DD56" s="230"/>
      <c r="DE56" s="230"/>
      <c r="DF56" s="230"/>
      <c r="DG56" s="230"/>
      <c r="DH56" s="231"/>
      <c r="DI56" s="232"/>
    </row>
    <row r="57" spans="1:113" ht="6.75" customHeight="1" thickBot="1" x14ac:dyDescent="0.3">
      <c r="C57" s="233">
        <f t="shared" ca="1" si="13"/>
        <v>8</v>
      </c>
      <c r="E57" s="4" t="str">
        <f>VLOOKUP($F57,[1]Prozesse!$A$2:$B$21,2,FALSE)</f>
        <v>1. ALC</v>
      </c>
      <c r="F57" s="234" t="s">
        <v>65</v>
      </c>
      <c r="G57" s="235"/>
      <c r="I57" s="7"/>
      <c r="J57" s="8"/>
      <c r="K57" s="236"/>
      <c r="L57" s="237"/>
      <c r="M57" s="238"/>
      <c r="N57" s="239"/>
      <c r="O57" s="13"/>
      <c r="P57" s="240"/>
      <c r="Q57" s="241"/>
      <c r="R57" s="242"/>
      <c r="S57" s="243"/>
      <c r="T57" s="136"/>
      <c r="U57" s="240"/>
      <c r="V57" s="241"/>
      <c r="W57" s="242"/>
      <c r="X57" s="242"/>
      <c r="Y57" s="242"/>
      <c r="Z57" s="244"/>
      <c r="AA57" s="245">
        <f>C45</f>
        <v>0</v>
      </c>
      <c r="AB57" s="245">
        <f>C45</f>
        <v>0</v>
      </c>
      <c r="AC57" s="246">
        <v>1</v>
      </c>
      <c r="AD57" s="247">
        <f t="shared" si="15"/>
        <v>3</v>
      </c>
      <c r="AE57" s="18"/>
      <c r="AF57" s="25" t="str">
        <f t="shared" ca="1" si="16"/>
        <v/>
      </c>
      <c r="AG57" s="25" t="str">
        <f t="shared" ca="1" si="17"/>
        <v/>
      </c>
      <c r="AH57" s="26">
        <f t="shared" si="18"/>
        <v>0</v>
      </c>
      <c r="AI57" s="26">
        <f t="shared" si="19"/>
        <v>0</v>
      </c>
      <c r="AJ57" s="27"/>
      <c r="AK57" s="28"/>
      <c r="AL57" s="28"/>
      <c r="AM57" s="28"/>
      <c r="AN57" s="28"/>
      <c r="AO57" s="28"/>
      <c r="AP57" s="28"/>
      <c r="AQ57" s="28"/>
      <c r="AR57" s="28"/>
      <c r="AS57" s="18"/>
      <c r="AT57" s="29"/>
      <c r="AU57" s="29"/>
      <c r="AV57" s="29"/>
      <c r="AW57" s="29"/>
      <c r="AX57" s="29"/>
      <c r="AY57" s="29"/>
      <c r="AZ57" s="29"/>
      <c r="BA57" s="29"/>
      <c r="BB57" s="30"/>
      <c r="BC57" s="31"/>
      <c r="BD57" s="18"/>
      <c r="BE57" s="248"/>
      <c r="BF57" s="249"/>
      <c r="BG57" s="249"/>
      <c r="BH57" s="249"/>
      <c r="BI57" s="249"/>
      <c r="BJ57" s="249"/>
      <c r="BK57" s="249"/>
      <c r="BL57" s="249"/>
      <c r="BM57" s="249"/>
      <c r="BN57" s="249"/>
      <c r="BO57" s="249"/>
      <c r="BP57" s="249"/>
      <c r="BQ57" s="249"/>
      <c r="BR57" s="250"/>
      <c r="BS57" s="251"/>
      <c r="BT57" s="248"/>
      <c r="BU57" s="249"/>
      <c r="BV57" s="249"/>
      <c r="BW57" s="249"/>
      <c r="BX57" s="249"/>
      <c r="BY57" s="249"/>
      <c r="BZ57" s="249"/>
      <c r="CA57" s="249"/>
      <c r="CB57" s="249"/>
      <c r="CC57" s="249"/>
      <c r="CD57" s="249"/>
      <c r="CE57" s="249"/>
      <c r="CF57" s="249"/>
      <c r="CG57" s="249"/>
      <c r="CH57" s="249"/>
      <c r="CI57" s="249"/>
      <c r="CJ57" s="249"/>
      <c r="CK57" s="249"/>
      <c r="CL57" s="249"/>
      <c r="CM57" s="249"/>
      <c r="CN57" s="249"/>
      <c r="CO57" s="249"/>
      <c r="CP57" s="249"/>
      <c r="CQ57" s="249"/>
      <c r="CR57" s="249"/>
      <c r="CS57" s="249"/>
      <c r="CT57" s="249"/>
      <c r="CU57" s="249"/>
      <c r="CV57" s="249"/>
      <c r="CW57" s="249"/>
      <c r="CX57" s="249"/>
      <c r="CY57" s="249"/>
      <c r="CZ57" s="249"/>
      <c r="DA57" s="249"/>
      <c r="DB57" s="249"/>
      <c r="DC57" s="249"/>
      <c r="DD57" s="249"/>
      <c r="DE57" s="249"/>
      <c r="DF57" s="249"/>
      <c r="DG57" s="249"/>
      <c r="DH57" s="249"/>
      <c r="DI57" s="250"/>
    </row>
    <row r="58" spans="1:113" x14ac:dyDescent="0.25">
      <c r="Q58" s="252"/>
    </row>
    <row r="59" spans="1:113" x14ac:dyDescent="0.25">
      <c r="Q59" s="253"/>
    </row>
    <row r="60" spans="1:113" x14ac:dyDescent="0.25">
      <c r="Q60" s="253"/>
    </row>
    <row r="61" spans="1:113" x14ac:dyDescent="0.25">
      <c r="Q61" s="254"/>
    </row>
  </sheetData>
  <sheetProtection formatCells="0" sort="0" autoFilter="0" pivotTables="0"/>
  <mergeCells count="65">
    <mergeCell ref="AX47:AX48"/>
    <mergeCell ref="AY47:AY48"/>
    <mergeCell ref="AZ47:AZ48"/>
    <mergeCell ref="BA47:BA48"/>
    <mergeCell ref="BB47:BB48"/>
    <mergeCell ref="AQ47:AQ48"/>
    <mergeCell ref="AR47:AR48"/>
    <mergeCell ref="AT47:AT48"/>
    <mergeCell ref="AU47:AU48"/>
    <mergeCell ref="AV47:AV48"/>
    <mergeCell ref="AW47:AW48"/>
    <mergeCell ref="AK47:AK48"/>
    <mergeCell ref="AL47:AL48"/>
    <mergeCell ref="AM47:AM48"/>
    <mergeCell ref="AN47:AN48"/>
    <mergeCell ref="AO47:AO48"/>
    <mergeCell ref="AP47:AP48"/>
    <mergeCell ref="AB47:AB48"/>
    <mergeCell ref="AC47:AC48"/>
    <mergeCell ref="AD47:AD48"/>
    <mergeCell ref="AF47:AF48"/>
    <mergeCell ref="AG47:AG48"/>
    <mergeCell ref="AJ47:AJ48"/>
    <mergeCell ref="U47:U48"/>
    <mergeCell ref="V47:V48"/>
    <mergeCell ref="W47:W48"/>
    <mergeCell ref="X47:X48"/>
    <mergeCell ref="Y47:Y48"/>
    <mergeCell ref="AA47:AA48"/>
    <mergeCell ref="CA46:CG46"/>
    <mergeCell ref="CH46:CN46"/>
    <mergeCell ref="CO46:CU46"/>
    <mergeCell ref="CV46:DB46"/>
    <mergeCell ref="DC46:DI46"/>
    <mergeCell ref="C47:C48"/>
    <mergeCell ref="F47:F48"/>
    <mergeCell ref="G47:G48"/>
    <mergeCell ref="K47:K48"/>
    <mergeCell ref="N47:N48"/>
    <mergeCell ref="CA45:CG45"/>
    <mergeCell ref="CH45:CN45"/>
    <mergeCell ref="CO45:CU45"/>
    <mergeCell ref="CV45:DB45"/>
    <mergeCell ref="DC45:DI45"/>
    <mergeCell ref="AH46:AH48"/>
    <mergeCell ref="AI46:AI48"/>
    <mergeCell ref="BC46:BC48"/>
    <mergeCell ref="BE46:BK46"/>
    <mergeCell ref="BL46:BR46"/>
    <mergeCell ref="C44:N45"/>
    <mergeCell ref="S44:S45"/>
    <mergeCell ref="BE45:BK45"/>
    <mergeCell ref="BL45:BR45"/>
    <mergeCell ref="BS45:BS48"/>
    <mergeCell ref="BT45:BZ45"/>
    <mergeCell ref="BT46:BZ46"/>
    <mergeCell ref="P47:P48"/>
    <mergeCell ref="R47:R48"/>
    <mergeCell ref="S47:S48"/>
    <mergeCell ref="C35:N35"/>
    <mergeCell ref="B36:P39"/>
    <mergeCell ref="U37:X39"/>
    <mergeCell ref="BE37:BS38"/>
    <mergeCell ref="B40:N40"/>
    <mergeCell ref="C42:K43"/>
  </mergeCells>
  <conditionalFormatting sqref="AC51:AC52">
    <cfRule type="expression" dxfId="198" priority="86">
      <formula>#REF!="X"</formula>
    </cfRule>
  </conditionalFormatting>
  <conditionalFormatting sqref="AA51:AB52">
    <cfRule type="expression" dxfId="197" priority="85">
      <formula>#REF!="X"</formula>
    </cfRule>
  </conditionalFormatting>
  <conditionalFormatting sqref="AD51:AD52">
    <cfRule type="cellIs" dxfId="196" priority="81" operator="equal">
      <formula>3</formula>
    </cfRule>
    <cfRule type="cellIs" dxfId="195" priority="82" operator="equal">
      <formula>2</formula>
    </cfRule>
    <cfRule type="cellIs" dxfId="194" priority="83" operator="equal">
      <formula>1</formula>
    </cfRule>
    <cfRule type="cellIs" dxfId="193" priority="84" operator="equal">
      <formula>0</formula>
    </cfRule>
  </conditionalFormatting>
  <conditionalFormatting sqref="BE45">
    <cfRule type="expression" dxfId="192" priority="80">
      <formula>OR(TEXT(BE45,"MMMM")="Februar",TEXT(BE45,"MMMM")="April",TEXT(BE45,"MMMM")="Juni",TEXT(BE45,"MMMM")="August",TEXT(BE45,"MMMM")="Oktober",TEXT(BE45,"MMMM")="Dezember")</formula>
    </cfRule>
  </conditionalFormatting>
  <conditionalFormatting sqref="BL45">
    <cfRule type="expression" dxfId="191" priority="79">
      <formula>OR(TEXT(BL45,"MMMM")="Februar",TEXT(BL45,"MMMM")="April",TEXT(BL45,"MMMM")="Juni",TEXT(BL45,"MMMM")="August",TEXT(BL45,"MMMM")="Oktober",TEXT(BL45,"MMMM")="Dezember")</formula>
    </cfRule>
  </conditionalFormatting>
  <conditionalFormatting sqref="BE2:BR21 BT2:DI21 CH55:DI55 BE57:BR57 CH50:DI53 BT50:CG56 BE50:BR55">
    <cfRule type="expression" dxfId="190" priority="28">
      <formula>AND($S2="Rapporte",$AB2&lt;&gt;"",AND(BE$48&gt;=$AA2,BE$48&lt;=$AB2))</formula>
    </cfRule>
  </conditionalFormatting>
  <conditionalFormatting sqref="DD2:DD21 CB2:CB21 CW2:CW21 CP2:CP21 CI2:CI21 BM2:BM21 BF2:BF21 BU2:BU21 DD50:DD56 CB50:CB56 CW50:CW56 CP50:CP56 CI50:CI56 BM50:BM57 BF50:BF57 BU50:BU56">
    <cfRule type="expression" dxfId="189" priority="91">
      <formula>AND($S2="Mob Ü Typ B",$AB2&lt;&gt;"",AND(BE$48&gt;=$AA2,BE$48&lt;=$AB2))</formula>
    </cfRule>
  </conditionalFormatting>
  <conditionalFormatting sqref="BE2:BR21 BT2:DI21 BE50:BR57 BT50:DI56">
    <cfRule type="expression" dxfId="188" priority="101">
      <formula>AND($AA2=BE$48,$S2="Meilenstein",$AC2=100%)</formula>
    </cfRule>
  </conditionalFormatting>
  <conditionalFormatting sqref="BE2:BR21 BT2:DI21 BE50:BR57 BT50:DI56">
    <cfRule type="expression" dxfId="187" priority="104">
      <formula>AND($S2="Projekt",$AC2&gt;0,AND(BE$48&gt;=$AA2,BE$48&lt;=$AA2+($AB2-$AA2)*$AC2))</formula>
    </cfRule>
    <cfRule type="expression" dxfId="186" priority="105">
      <formula>AND($S2="Projekt",$AB2&lt;&gt;"",AND(BE$48&gt;=$AA2,BE$48&lt;=$AB2))</formula>
    </cfRule>
  </conditionalFormatting>
  <conditionalFormatting sqref="AK51:AR52">
    <cfRule type="cellIs" dxfId="185" priority="78" operator="equal">
      <formula>"X"</formula>
    </cfRule>
  </conditionalFormatting>
  <conditionalFormatting sqref="BE51:BR52 CH51:DI52 BT51:CG56">
    <cfRule type="expression" dxfId="184" priority="108">
      <formula>#REF!="X"</formula>
    </cfRule>
  </conditionalFormatting>
  <conditionalFormatting sqref="BE44:BR44 BT44:DI44">
    <cfRule type="expression" dxfId="183" priority="109">
      <formula>BE$48=$A$35</formula>
    </cfRule>
  </conditionalFormatting>
  <conditionalFormatting sqref="BE47:BR48 BT47:DI48">
    <cfRule type="expression" dxfId="182" priority="110">
      <formula>BE$48=$A$35</formula>
    </cfRule>
  </conditionalFormatting>
  <conditionalFormatting sqref="BT45 CA45 CH45 CO45 CV45 DC45">
    <cfRule type="expression" dxfId="181" priority="77">
      <formula>OR(TEXT(BT45,"MMMM")="Februar",TEXT(BT45,"MMMM")="April",TEXT(BT45,"MMMM")="Juni",TEXT(BT45,"MMMM")="August",TEXT(BT45,"MMMM")="Oktober",TEXT(BT45,"MMMM")="Dezember")</formula>
    </cfRule>
  </conditionalFormatting>
  <conditionalFormatting sqref="R51">
    <cfRule type="expression" dxfId="180" priority="76">
      <formula>#REF!="X"</formula>
    </cfRule>
  </conditionalFormatting>
  <conditionalFormatting sqref="R52">
    <cfRule type="expression" dxfId="179" priority="75">
      <formula>#REF!="X"</formula>
    </cfRule>
  </conditionalFormatting>
  <conditionalFormatting sqref="AC55">
    <cfRule type="expression" dxfId="178" priority="73">
      <formula>#REF!="X"</formula>
    </cfRule>
  </conditionalFormatting>
  <conditionalFormatting sqref="AA55:AB55">
    <cfRule type="expression" dxfId="177" priority="72">
      <formula>#REF!="X"</formula>
    </cfRule>
  </conditionalFormatting>
  <conditionalFormatting sqref="AD55">
    <cfRule type="cellIs" dxfId="176" priority="68" operator="equal">
      <formula>3</formula>
    </cfRule>
    <cfRule type="cellIs" dxfId="175" priority="69" operator="equal">
      <formula>2</formula>
    </cfRule>
    <cfRule type="cellIs" dxfId="174" priority="70" operator="equal">
      <formula>1</formula>
    </cfRule>
    <cfRule type="cellIs" dxfId="173" priority="71" operator="equal">
      <formula>0</formula>
    </cfRule>
  </conditionalFormatting>
  <conditionalFormatting sqref="AK55:AR55">
    <cfRule type="cellIs" dxfId="172" priority="67" operator="equal">
      <formula>"X"</formula>
    </cfRule>
  </conditionalFormatting>
  <conditionalFormatting sqref="BE55:BR55 CH55:DI55">
    <cfRule type="expression" dxfId="171" priority="74">
      <formula>#REF!="X"</formula>
    </cfRule>
  </conditionalFormatting>
  <conditionalFormatting sqref="R55">
    <cfRule type="expression" dxfId="170" priority="66">
      <formula>#REF!="X"</formula>
    </cfRule>
  </conditionalFormatting>
  <conditionalFormatting sqref="AC53">
    <cfRule type="expression" dxfId="169" priority="63">
      <formula>#REF!="X"</formula>
    </cfRule>
  </conditionalFormatting>
  <conditionalFormatting sqref="AA53:AB53">
    <cfRule type="expression" dxfId="168" priority="62">
      <formula>#REF!="X"</formula>
    </cfRule>
  </conditionalFormatting>
  <conditionalFormatting sqref="AD53">
    <cfRule type="cellIs" dxfId="167" priority="58" operator="equal">
      <formula>3</formula>
    </cfRule>
    <cfRule type="cellIs" dxfId="166" priority="59" operator="equal">
      <formula>2</formula>
    </cfRule>
    <cfRule type="cellIs" dxfId="165" priority="60" operator="equal">
      <formula>1</formula>
    </cfRule>
    <cfRule type="cellIs" dxfId="164" priority="61" operator="equal">
      <formula>0</formula>
    </cfRule>
  </conditionalFormatting>
  <conditionalFormatting sqref="AK53:AR53">
    <cfRule type="cellIs" dxfId="163" priority="57" operator="equal">
      <formula>"X"</formula>
    </cfRule>
  </conditionalFormatting>
  <conditionalFormatting sqref="BE53:BR53 CH53:DI53">
    <cfRule type="expression" dxfId="162" priority="64">
      <formula>#REF!="X"</formula>
    </cfRule>
  </conditionalFormatting>
  <conditionalFormatting sqref="R53">
    <cfRule type="expression" dxfId="161" priority="56">
      <formula>#REF!="X"</formula>
    </cfRule>
  </conditionalFormatting>
  <conditionalFormatting sqref="CH54:DI54 BE56:BR56 CH56:DI56">
    <cfRule type="expression" dxfId="160" priority="54">
      <formula>AND($AA54=BE$48,$S54="Meilenstein")</formula>
    </cfRule>
    <cfRule type="expression" dxfId="159" priority="55">
      <formula>AND($S54="Planung",$AB54&lt;&gt;"",AND(BE$48&gt;=$AA54,BE$48&lt;=$AB54))</formula>
    </cfRule>
  </conditionalFormatting>
  <conditionalFormatting sqref="AC54">
    <cfRule type="expression" dxfId="158" priority="52">
      <formula>#REF!="X"</formula>
    </cfRule>
  </conditionalFormatting>
  <conditionalFormatting sqref="AA54:AB54">
    <cfRule type="expression" dxfId="157" priority="51">
      <formula>#REF!="X"</formula>
    </cfRule>
  </conditionalFormatting>
  <conditionalFormatting sqref="AD54">
    <cfRule type="cellIs" dxfId="156" priority="47" operator="equal">
      <formula>3</formula>
    </cfRule>
    <cfRule type="cellIs" dxfId="155" priority="48" operator="equal">
      <formula>2</formula>
    </cfRule>
    <cfRule type="cellIs" dxfId="154" priority="49" operator="equal">
      <formula>1</formula>
    </cfRule>
    <cfRule type="cellIs" dxfId="153" priority="50" operator="equal">
      <formula>0</formula>
    </cfRule>
  </conditionalFormatting>
  <conditionalFormatting sqref="AK54:AR54">
    <cfRule type="cellIs" dxfId="152" priority="46" operator="equal">
      <formula>"X"</formula>
    </cfRule>
  </conditionalFormatting>
  <conditionalFormatting sqref="BE54:BR54 CH54:DI54">
    <cfRule type="expression" dxfId="151" priority="53">
      <formula>#REF!="X"</formula>
    </cfRule>
  </conditionalFormatting>
  <conditionalFormatting sqref="R54">
    <cfRule type="expression" dxfId="150" priority="45">
      <formula>#REF!="X"</formula>
    </cfRule>
  </conditionalFormatting>
  <conditionalFormatting sqref="AA56:AB56">
    <cfRule type="expression" dxfId="149" priority="43">
      <formula>#REF!="X"</formula>
    </cfRule>
  </conditionalFormatting>
  <conditionalFormatting sqref="R56">
    <cfRule type="expression" dxfId="148" priority="42">
      <formula>#REF!="X"</formula>
    </cfRule>
  </conditionalFormatting>
  <conditionalFormatting sqref="AC56">
    <cfRule type="expression" dxfId="147" priority="41">
      <formula>#REF!="X"</formula>
    </cfRule>
  </conditionalFormatting>
  <conditionalFormatting sqref="AD56">
    <cfRule type="cellIs" dxfId="146" priority="37" operator="equal">
      <formula>3</formula>
    </cfRule>
    <cfRule type="cellIs" dxfId="145" priority="38" operator="equal">
      <formula>2</formula>
    </cfRule>
    <cfRule type="cellIs" dxfId="144" priority="39" operator="equal">
      <formula>1</formula>
    </cfRule>
    <cfRule type="cellIs" dxfId="143" priority="40" operator="equal">
      <formula>0</formula>
    </cfRule>
  </conditionalFormatting>
  <conditionalFormatting sqref="AK56:AR56">
    <cfRule type="cellIs" dxfId="142" priority="36" operator="equal">
      <formula>"X"</formula>
    </cfRule>
  </conditionalFormatting>
  <conditionalFormatting sqref="CH56:DI56 BE56:BR56">
    <cfRule type="expression" dxfId="141" priority="44">
      <formula>#REF!="X"</formula>
    </cfRule>
  </conditionalFormatting>
  <conditionalFormatting sqref="S56">
    <cfRule type="expression" dxfId="140" priority="35">
      <formula>#REF!="X"</formula>
    </cfRule>
  </conditionalFormatting>
  <conditionalFormatting sqref="AA57:AB57">
    <cfRule type="expression" dxfId="139" priority="33">
      <formula>#REF!="X"</formula>
    </cfRule>
  </conditionalFormatting>
  <conditionalFormatting sqref="R57">
    <cfRule type="expression" dxfId="138" priority="32">
      <formula>#REF!="X"</formula>
    </cfRule>
  </conditionalFormatting>
  <conditionalFormatting sqref="AC57">
    <cfRule type="expression" dxfId="137" priority="31">
      <formula>#REF!="X"</formula>
    </cfRule>
  </conditionalFormatting>
  <conditionalFormatting sqref="AK57:AR57">
    <cfRule type="cellIs" dxfId="136" priority="30" operator="equal">
      <formula>"X"</formula>
    </cfRule>
  </conditionalFormatting>
  <conditionalFormatting sqref="BE57:BR57">
    <cfRule type="expression" dxfId="135" priority="34">
      <formula>#REF!="X"</formula>
    </cfRule>
  </conditionalFormatting>
  <conditionalFormatting sqref="S57">
    <cfRule type="expression" dxfId="134" priority="29">
      <formula>#REF!="X"</formula>
    </cfRule>
  </conditionalFormatting>
  <conditionalFormatting sqref="S51">
    <cfRule type="expression" dxfId="133" priority="27">
      <formula>#REF!="X"</formula>
    </cfRule>
  </conditionalFormatting>
  <conditionalFormatting sqref="AC50">
    <cfRule type="expression" dxfId="132" priority="22">
      <formula>#REF!="X"</formula>
    </cfRule>
  </conditionalFormatting>
  <conditionalFormatting sqref="AA50:AC50">
    <cfRule type="expression" dxfId="131" priority="21">
      <formula>#REF!="X"</formula>
    </cfRule>
  </conditionalFormatting>
  <conditionalFormatting sqref="AD50">
    <cfRule type="cellIs" dxfId="130" priority="17" operator="equal">
      <formula>3</formula>
    </cfRule>
    <cfRule type="cellIs" dxfId="129" priority="18" operator="equal">
      <formula>2</formula>
    </cfRule>
    <cfRule type="cellIs" dxfId="128" priority="19" operator="equal">
      <formula>1</formula>
    </cfRule>
    <cfRule type="cellIs" dxfId="127" priority="20" operator="equal">
      <formula>0</formula>
    </cfRule>
  </conditionalFormatting>
  <conditionalFormatting sqref="AK50:AR50">
    <cfRule type="cellIs" dxfId="126" priority="16" operator="equal">
      <formula>"X"</formula>
    </cfRule>
  </conditionalFormatting>
  <conditionalFormatting sqref="BE50:BR50 BT50:BZ50 CH50:DI50">
    <cfRule type="expression" dxfId="125" priority="23">
      <formula>#REF!="X"</formula>
    </cfRule>
  </conditionalFormatting>
  <conditionalFormatting sqref="R50">
    <cfRule type="expression" dxfId="124" priority="15">
      <formula>#REF!="X"</formula>
    </cfRule>
  </conditionalFormatting>
  <conditionalFormatting sqref="S50">
    <cfRule type="expression" dxfId="123" priority="14">
      <formula>#REF!="X"</formula>
    </cfRule>
  </conditionalFormatting>
  <conditionalFormatting sqref="CA50:CG50">
    <cfRule type="expression" dxfId="122" priority="13">
      <formula>#REF!="X"</formula>
    </cfRule>
  </conditionalFormatting>
  <conditionalFormatting sqref="R2:R21">
    <cfRule type="expression" dxfId="121" priority="4">
      <formula>#REF!="X"</formula>
    </cfRule>
  </conditionalFormatting>
  <conditionalFormatting sqref="AC2:AC21">
    <cfRule type="expression" dxfId="120" priority="11">
      <formula>#REF!="X"</formula>
    </cfRule>
  </conditionalFormatting>
  <conditionalFormatting sqref="AA2:AB21">
    <cfRule type="expression" dxfId="119" priority="10">
      <formula>#REF!="X"</formula>
    </cfRule>
  </conditionalFormatting>
  <conditionalFormatting sqref="AD2:AD21">
    <cfRule type="cellIs" dxfId="118" priority="6" operator="equal">
      <formula>3</formula>
    </cfRule>
    <cfRule type="cellIs" dxfId="117" priority="7" operator="equal">
      <formula>2</formula>
    </cfRule>
    <cfRule type="cellIs" dxfId="116" priority="8" operator="equal">
      <formula>1</formula>
    </cfRule>
    <cfRule type="cellIs" dxfId="115" priority="9" operator="equal">
      <formula>0</formula>
    </cfRule>
  </conditionalFormatting>
  <conditionalFormatting sqref="AK2:AR21">
    <cfRule type="cellIs" dxfId="114" priority="5" operator="equal">
      <formula>"X"</formula>
    </cfRule>
  </conditionalFormatting>
  <conditionalFormatting sqref="BE2:BR21 BT2:DI21">
    <cfRule type="expression" dxfId="113" priority="12">
      <formula>#REF!="X"</formula>
    </cfRule>
  </conditionalFormatting>
  <conditionalFormatting sqref="S2:S21">
    <cfRule type="expression" dxfId="112" priority="3">
      <formula>#REF!="X"</formula>
    </cfRule>
  </conditionalFormatting>
  <conditionalFormatting sqref="W57:Y57">
    <cfRule type="expression" dxfId="111" priority="2">
      <formula>#REF!="X"</formula>
    </cfRule>
  </conditionalFormatting>
  <conditionalFormatting sqref="S52:S55">
    <cfRule type="expression" dxfId="110" priority="1">
      <formula>#REF!="X"</formula>
    </cfRule>
  </conditionalFormatting>
  <dataValidations count="6">
    <dataValidation type="list" allowBlank="1" showInputMessage="1" showErrorMessage="1" sqref="G2:G21 G50:G57">
      <formula1>INDIRECT($F2)</formula1>
    </dataValidation>
    <dataValidation type="list" allowBlank="1" showInputMessage="1" showErrorMessage="1" sqref="F2:F21 F50:F57">
      <formula1>Prozesse</formula1>
    </dataValidation>
    <dataValidation type="list" allowBlank="1" showInputMessage="1" showErrorMessage="1" sqref="S2:S21 S50:S57">
      <formula1>Angaben_Typ</formula1>
    </dataValidation>
    <dataValidation type="list" allowBlank="1" showInputMessage="1" showErrorMessage="1" sqref="AK2:AR21 AK50:AR57">
      <formula1>"X"</formula1>
    </dataValidation>
    <dataValidation type="list" allowBlank="1" showInputMessage="1" showErrorMessage="1" sqref="N2:N21 N50:N57">
      <formula1>INDIRECT($K2)</formula1>
    </dataValidation>
    <dataValidation type="list" allowBlank="1" showInputMessage="1" showErrorMessage="1" sqref="K2:K21 K50:K57">
      <formula1>DUOAMPFIS</formula1>
    </dataValidation>
  </dataValidations>
  <pageMargins left="0.25" right="0.25" top="0.75" bottom="0.75" header="0.3" footer="0.3"/>
  <pageSetup paperSize="8" scale="15" fitToHeight="0" orientation="landscape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Terminplan</vt:lpstr>
      <vt:lpstr>Feuil1</vt:lpstr>
      <vt:lpstr>Terminplan!Criteres</vt:lpstr>
      <vt:lpstr>Terminplan!Zone_d_impression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Verdon Laurent William LBA</cp:lastModifiedBy>
  <dcterms:created xsi:type="dcterms:W3CDTF">2018-09-20T09:44:14Z</dcterms:created>
  <dcterms:modified xsi:type="dcterms:W3CDTF">2018-09-20T09:57:01Z</dcterms:modified>
</cp:coreProperties>
</file>