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109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Jennifer/Desktop/"/>
    </mc:Choice>
  </mc:AlternateContent>
  <bookViews>
    <workbookView xWindow="0" yWindow="460" windowWidth="28800" windowHeight="16140"/>
  </bookViews>
  <sheets>
    <sheet name="COMPTEUR" sheetId="1" r:id="rId1"/>
    <sheet name="CONVERTISSEUR" sheetId="4" r:id="rId2"/>
    <sheet name="DETENTE" sheetId="3" r:id="rId3"/>
  </sheets>
  <externalReferences>
    <externalReference r:id="rId4"/>
  </externalReferences>
  <definedNames>
    <definedName name="Nom_Poste">[1]!Nom_Poste</definedName>
    <definedName name="PROG">[0]!PROG</definedName>
    <definedName name="_xlnm.Print_Area" localSheetId="0">COMPTEUR!$A$1:$AL$94</definedName>
    <definedName name="_xlnm.Print_Area" localSheetId="1">CONVERTISSEUR!$A$1:$AQ$96</definedName>
    <definedName name="_xlnm.Print_Area" localSheetId="2">DETENTE!$A$1:$H$27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C31" i="1" l="1"/>
  <c r="J27" i="1"/>
  <c r="Y34" i="1"/>
  <c r="C2" i="3"/>
  <c r="G11" i="4"/>
  <c r="N64" i="1"/>
  <c r="F64" i="1"/>
  <c r="H62" i="1"/>
  <c r="C62" i="1"/>
  <c r="M58" i="1"/>
  <c r="F58" i="1"/>
  <c r="O53" i="1"/>
  <c r="I38" i="1"/>
  <c r="D38" i="1"/>
  <c r="I36" i="1"/>
  <c r="AC27" i="1"/>
  <c r="AF8" i="4"/>
  <c r="C5" i="3"/>
  <c r="C6" i="3"/>
  <c r="N8" i="4"/>
  <c r="D6" i="3"/>
  <c r="E6" i="3"/>
  <c r="F6" i="3"/>
  <c r="G6" i="3"/>
  <c r="D5" i="3"/>
  <c r="E5" i="3"/>
  <c r="E7" i="3"/>
  <c r="F5" i="3"/>
  <c r="G5" i="3"/>
  <c r="AC3" i="4"/>
  <c r="G3" i="4"/>
  <c r="AC13" i="4"/>
  <c r="D7" i="3"/>
  <c r="F7" i="3"/>
  <c r="C7" i="3"/>
  <c r="G7" i="3"/>
</calcChain>
</file>

<file path=xl/sharedStrings.xml><?xml version="1.0" encoding="utf-8"?>
<sst xmlns="http://schemas.openxmlformats.org/spreadsheetml/2006/main" count="346" uniqueCount="233">
  <si>
    <t>FICHE A TRANSMETTRE (FAX , LOTUS) AU GUICHET COMPTAGE RELEVE + POLE REGIONAL SAM  SI  ELECTRONIQUE  N° FAX : ________ OU PAR MESSAGERIE  à  EGS-______-PRSAM-_________/EGS/EDFGDF/FR@EDFGDF</t>
  </si>
  <si>
    <t>EMETTEUR :</t>
  </si>
  <si>
    <t>DESTINATAIRE :</t>
  </si>
  <si>
    <t xml:space="preserve">Nom technicien </t>
  </si>
  <si>
    <t xml:space="preserve">Tél  : </t>
  </si>
  <si>
    <t xml:space="preserve">Fax :  </t>
  </si>
  <si>
    <t xml:space="preserve">  1 PAGE</t>
  </si>
  <si>
    <t xml:space="preserve">  2 PAGES</t>
  </si>
  <si>
    <t xml:space="preserve">VERIFICATION </t>
  </si>
  <si>
    <t>DATE D'INTERVENTION</t>
  </si>
  <si>
    <t>DATE DE TRANSMISSION</t>
  </si>
  <si>
    <t>Nom du Poste</t>
  </si>
  <si>
    <t>Nature du GAZ :</t>
  </si>
  <si>
    <t>GN ,PROPANE……</t>
  </si>
  <si>
    <t xml:space="preserve">Adresse du point de service </t>
  </si>
  <si>
    <t xml:space="preserve"> </t>
  </si>
  <si>
    <t>Altitude PDS :</t>
  </si>
  <si>
    <t>M</t>
  </si>
  <si>
    <t>(1 fiche par groupe de comptage)</t>
  </si>
  <si>
    <t xml:space="preserve">Nom Rue </t>
  </si>
  <si>
    <t>Renseignements Accessibilité du Poste</t>
  </si>
  <si>
    <t xml:space="preserve">C.P. </t>
  </si>
  <si>
    <t>interlocuteur technique du client</t>
  </si>
  <si>
    <t>PROPRIETE de l'ensemble du poste</t>
  </si>
  <si>
    <t>Nom du contact</t>
  </si>
  <si>
    <r>
      <t xml:space="preserve">Nota </t>
    </r>
    <r>
      <rPr>
        <sz val="12"/>
        <color indexed="10"/>
        <rFont val="Arial"/>
        <family val="2"/>
      </rPr>
      <t>:si régime global , remplir uniquement ce pavé régime de propriété .</t>
    </r>
  </si>
  <si>
    <t>Téléphone / E mail</t>
  </si>
  <si>
    <t xml:space="preserve"> Prêt GDF</t>
  </si>
  <si>
    <t>GDF</t>
  </si>
  <si>
    <t xml:space="preserve"> Client</t>
  </si>
  <si>
    <t>LE COMPTEUR CLASSIQUE BRUT</t>
  </si>
  <si>
    <t>Année de Fab.</t>
  </si>
  <si>
    <t>Année Vérif</t>
  </si>
  <si>
    <t xml:space="preserve"> Propriété Client</t>
  </si>
  <si>
    <t>PRESSIONS</t>
  </si>
  <si>
    <t>AMONT (Livraison)</t>
  </si>
  <si>
    <t>AVAL (Compteur)</t>
  </si>
  <si>
    <t>INDEX LUS LORS DE L'INTERVENTION</t>
  </si>
  <si>
    <t>NB ROUES M3</t>
  </si>
  <si>
    <t>NOTEZ TOUS LES CHIFFRES SIGNIFICATIFS  &gt; ou = au M3</t>
  </si>
  <si>
    <t>OBSERVATIONS</t>
  </si>
  <si>
    <t xml:space="preserve">Gestionnaire ou guichet </t>
  </si>
  <si>
    <t>E Mail :</t>
  </si>
  <si>
    <t>Commune</t>
  </si>
  <si>
    <t>Constructeur:</t>
  </si>
  <si>
    <t>m3</t>
  </si>
  <si>
    <t>EMETTEUR</t>
  </si>
  <si>
    <t>COMPTE RENDU D'INTERVENTION  TECHNIQUE GAZ</t>
  </si>
  <si>
    <t xml:space="preserve"> 2ème PAGE</t>
  </si>
  <si>
    <t>n° de PDS</t>
  </si>
  <si>
    <t>NBRE  DE  Groupes de COMPTAGES</t>
  </si>
  <si>
    <r>
      <t xml:space="preserve">                                                                                        </t>
    </r>
    <r>
      <rPr>
        <b/>
        <sz val="20"/>
        <rFont val="Arial"/>
        <family val="2"/>
      </rPr>
      <t>LE CONVERTISSEUR</t>
    </r>
  </si>
  <si>
    <t>DEPOSE</t>
  </si>
  <si>
    <t>PROPRIETE DU CONVERTISSEUR</t>
  </si>
  <si>
    <t>CONVERSION</t>
  </si>
  <si>
    <t>Convertisseur T (Température)</t>
  </si>
  <si>
    <t>Nb de roues "digits"</t>
  </si>
  <si>
    <t>Convertisseur T (température)</t>
  </si>
  <si>
    <t xml:space="preserve">Convertisseur PT (Pression &amp; Température) </t>
  </si>
  <si>
    <t xml:space="preserve">Coeff lecture </t>
  </si>
  <si>
    <t>Convertisseur PTZ ( Pression-Température-Compressibilité)</t>
  </si>
  <si>
    <t>Convertisseur PTZ ( Pression-Température-Compressibilité )</t>
  </si>
  <si>
    <t>INDEX INTERVENTION</t>
  </si>
  <si>
    <t>BRUT</t>
  </si>
  <si>
    <t>POSE</t>
  </si>
  <si>
    <t xml:space="preserve">N° de téléphone EGE </t>
  </si>
  <si>
    <t xml:space="preserve">N° Voie brute </t>
  </si>
  <si>
    <t>N° voie Corrigée</t>
  </si>
  <si>
    <t>PROPRIETE EGE</t>
  </si>
  <si>
    <t>Prêt GDF</t>
  </si>
  <si>
    <t>Technicien</t>
  </si>
  <si>
    <t xml:space="preserve">                                                                 </t>
  </si>
  <si>
    <t>Ref: TG MDPC F01</t>
  </si>
  <si>
    <r>
      <t xml:space="preserve">Modification technique d'un comptage sur poste de livraison client </t>
    </r>
    <r>
      <rPr>
        <b/>
        <sz val="14"/>
        <color indexed="12"/>
        <rFont val="Arial"/>
        <family val="2"/>
      </rPr>
      <t xml:space="preserve">                                                                                                                                                                                                   </t>
    </r>
  </si>
  <si>
    <t xml:space="preserve">  Ref  (SAM/QE)</t>
  </si>
  <si>
    <t>Mois/Année de Validité</t>
  </si>
  <si>
    <t>/</t>
  </si>
  <si>
    <t>Prise BF (oui/non)</t>
  </si>
  <si>
    <t>ENTRAXE</t>
  </si>
  <si>
    <t>DESTINATAIRE</t>
  </si>
  <si>
    <t>Altitude exacte du PDS en m</t>
  </si>
  <si>
    <t>index</t>
  </si>
  <si>
    <t>après intervention</t>
  </si>
  <si>
    <t>avant intervention</t>
  </si>
  <si>
    <t>Différence</t>
  </si>
  <si>
    <t>Avant mise en phase</t>
  </si>
  <si>
    <t>index compteur</t>
  </si>
  <si>
    <t>brut Correcteur</t>
  </si>
  <si>
    <t>Corr. Correcteur</t>
  </si>
  <si>
    <t>Brut Enregistreur</t>
  </si>
  <si>
    <t>LIGNE PRINCIPALE</t>
  </si>
  <si>
    <t>LIGNE SECONDAIRE</t>
  </si>
  <si>
    <t>Vanne d'entrée type</t>
  </si>
  <si>
    <t>Diamètre vanne type</t>
  </si>
  <si>
    <t>Filtre type</t>
  </si>
  <si>
    <t>Régulateur</t>
  </si>
  <si>
    <t>N°</t>
  </si>
  <si>
    <t>Corr. Enregistreur</t>
  </si>
  <si>
    <t>Vanne de sortie</t>
  </si>
  <si>
    <t>Diamètre vanne de sortie</t>
  </si>
  <si>
    <t>VS mini</t>
  </si>
  <si>
    <t>VS maxi</t>
  </si>
  <si>
    <t>Valeur de terre</t>
  </si>
  <si>
    <t>N° filtre</t>
  </si>
  <si>
    <t>LA DETENTE</t>
  </si>
  <si>
    <t>p 3/3</t>
  </si>
  <si>
    <t>p 2/3</t>
  </si>
  <si>
    <t>pose compteur</t>
  </si>
  <si>
    <t>pose manchette</t>
  </si>
  <si>
    <t>Numéro du groupe de comptage</t>
  </si>
  <si>
    <t xml:space="preserve"> VPE définitive</t>
  </si>
  <si>
    <t xml:space="preserve"> VPE provisoire</t>
  </si>
  <si>
    <t>type</t>
  </si>
  <si>
    <t>Piston</t>
  </si>
  <si>
    <t>Soufflet</t>
  </si>
  <si>
    <t>Turbine</t>
  </si>
  <si>
    <t>Frontal
Latéral</t>
  </si>
  <si>
    <t>Diamètre</t>
  </si>
  <si>
    <t>MISE HORS GAZ</t>
  </si>
  <si>
    <t>Observations</t>
  </si>
  <si>
    <t>MAINTENANCE</t>
  </si>
  <si>
    <t>Nom Gestionnaire</t>
  </si>
  <si>
    <t>dépose compteur</t>
  </si>
  <si>
    <t>dépose manchette</t>
  </si>
  <si>
    <t>cablage</t>
  </si>
  <si>
    <t>poids d'impulsion</t>
  </si>
  <si>
    <t xml:space="preserve">N° </t>
  </si>
  <si>
    <t>MAT CPT</t>
  </si>
  <si>
    <t>PROPRIETE DU COMPTEUR</t>
  </si>
  <si>
    <t>bars</t>
  </si>
  <si>
    <t>mbars</t>
  </si>
  <si>
    <t>RENSEIGNER LA DETENTE SUR LA PAGE 3</t>
  </si>
  <si>
    <t xml:space="preserve">                                                     DEPOSE </t>
  </si>
  <si>
    <t>constructeur</t>
  </si>
  <si>
    <t>Type chez constructeur</t>
  </si>
  <si>
    <t>N°DE SERIE</t>
  </si>
  <si>
    <t>CONVERTI</t>
  </si>
  <si>
    <r>
      <t xml:space="preserve">                                                                                        </t>
    </r>
    <r>
      <rPr>
        <b/>
        <sz val="20"/>
        <rFont val="Arial"/>
        <family val="2"/>
      </rPr>
      <t>L'ENREGISTREUR</t>
    </r>
  </si>
  <si>
    <t>Constructeur / type</t>
  </si>
  <si>
    <t>P 1/3</t>
  </si>
  <si>
    <t>3 PAGES</t>
  </si>
  <si>
    <t>COMPTEUR DEFECTUEUX</t>
  </si>
  <si>
    <t>DEPANNAGE TELERELEVE</t>
  </si>
  <si>
    <t>Alimentation:</t>
  </si>
  <si>
    <t>Pile</t>
  </si>
  <si>
    <t>Secteur</t>
  </si>
  <si>
    <t>Solaire</t>
  </si>
  <si>
    <t>Signal GSM</t>
  </si>
  <si>
    <t>N° SCELLE</t>
  </si>
  <si>
    <t>non</t>
  </si>
  <si>
    <t>SI TELERELEVE ET/OU CONVERTISSEUR COMPLETER LA PAGE  2</t>
  </si>
  <si>
    <t>Local</t>
  </si>
  <si>
    <t>Spécial</t>
  </si>
  <si>
    <t>Gaine</t>
  </si>
  <si>
    <t>Autre</t>
  </si>
  <si>
    <t>Armoire</t>
  </si>
  <si>
    <t>S300</t>
  </si>
  <si>
    <t>Chassis</t>
  </si>
  <si>
    <t xml:space="preserve">oui </t>
  </si>
  <si>
    <t>CLE</t>
  </si>
  <si>
    <t>kW</t>
  </si>
  <si>
    <t>G10 (16m3)</t>
  </si>
  <si>
    <t>Calibre (débit max)</t>
  </si>
  <si>
    <t>G16 (25m3)</t>
  </si>
  <si>
    <t>G25 (40m3)</t>
  </si>
  <si>
    <t>G40 (65m3)</t>
  </si>
  <si>
    <t>G65 (100m3)</t>
  </si>
  <si>
    <t>G100 (160m3)</t>
  </si>
  <si>
    <t>G160 (250m3)</t>
  </si>
  <si>
    <t>G250 (400m3)</t>
  </si>
  <si>
    <t>G400 (650m3)</t>
  </si>
  <si>
    <t>G650 (1000m3)</t>
  </si>
  <si>
    <t>G1000 (1600m3)</t>
  </si>
  <si>
    <t>G1600 (2500m3)</t>
  </si>
  <si>
    <t>G2500 (4000m3)</t>
  </si>
  <si>
    <t>G4000 (6500m3)</t>
  </si>
  <si>
    <t>Mode d'alimentation</t>
  </si>
  <si>
    <t>Nature opération</t>
  </si>
  <si>
    <t>Nature de la coupure</t>
  </si>
  <si>
    <t>Motif de la coupure</t>
  </si>
  <si>
    <t>0 : Non coupé</t>
  </si>
  <si>
    <t>1 : Robinet fermé</t>
  </si>
  <si>
    <t>2 : obturation par goupille</t>
  </si>
  <si>
    <t>3 : obturation par bouchon</t>
  </si>
  <si>
    <t>4 : obturation plaque pleine</t>
  </si>
  <si>
    <t>5 : autres obturations</t>
  </si>
  <si>
    <t>6 : obturation partielle</t>
  </si>
  <si>
    <t>1 : non paiement</t>
  </si>
  <si>
    <t>2 : non accessible</t>
  </si>
  <si>
    <t>3 : Sécurité</t>
  </si>
  <si>
    <t>4 : Autres</t>
  </si>
  <si>
    <t>5 : Résil. Index calculé</t>
  </si>
  <si>
    <t>6 : Abs. Relève</t>
  </si>
  <si>
    <t>1 : Brt d'immeuble individuel Productif</t>
  </si>
  <si>
    <t>2 : Brt d'immeuble individuel Improductif</t>
  </si>
  <si>
    <t>6 : Brt d'immeuble collectif Improductif</t>
  </si>
  <si>
    <t>1 : BP</t>
  </si>
  <si>
    <t>3 : MPB sans detente indiv/CPTR</t>
  </si>
  <si>
    <t>5 : MPB avec détente indiv/CPTR</t>
  </si>
  <si>
    <t>1 : Brt nouveau logt neuf</t>
  </si>
  <si>
    <t>3 : Brt nouveau logement ancien autres locaux</t>
  </si>
  <si>
    <t>7 : CPTR et BRT déposés</t>
  </si>
  <si>
    <t>8 : CPTR déposé</t>
  </si>
  <si>
    <t>0 : CPTR sur place</t>
  </si>
  <si>
    <r>
      <rPr>
        <b/>
        <u/>
        <sz val="18"/>
        <color indexed="8"/>
        <rFont val="Arial"/>
        <family val="2"/>
      </rPr>
      <t>infos complémentaires à renseigner si PCE QE</t>
    </r>
    <r>
      <rPr>
        <b/>
        <sz val="18"/>
        <color indexed="8"/>
        <rFont val="Arial"/>
        <family val="2"/>
      </rPr>
      <t xml:space="preserve"> :</t>
    </r>
  </si>
  <si>
    <t>5 : Brt d'immeuble collectif Productif</t>
  </si>
  <si>
    <t>G4 (6m3)</t>
  </si>
  <si>
    <t>G6 (10m3)</t>
  </si>
  <si>
    <t>Poste technique GMAO</t>
  </si>
  <si>
    <t>Type Compteur</t>
  </si>
  <si>
    <t>Type de raccordement</t>
  </si>
  <si>
    <t>MES</t>
  </si>
  <si>
    <t xml:space="preserve"> Passage T3/T2 ou T2/T3</t>
  </si>
  <si>
    <t>GrDF</t>
  </si>
  <si>
    <t xml:space="preserve"> Prêt GrDF</t>
  </si>
  <si>
    <t xml:space="preserve"> GrDF</t>
  </si>
  <si>
    <t>Situation compteur</t>
  </si>
  <si>
    <t>Type d'enveloppe</t>
  </si>
  <si>
    <t>Type de brcht</t>
  </si>
  <si>
    <t>Accessibilité relève</t>
  </si>
  <si>
    <r>
      <rPr>
        <b/>
        <u/>
        <sz val="18"/>
        <color indexed="8"/>
        <rFont val="Arial"/>
        <family val="2"/>
      </rPr>
      <t xml:space="preserve">infos complémentaires à renseigner si PCE QE </t>
    </r>
    <r>
      <rPr>
        <b/>
        <sz val="18"/>
        <color indexed="8"/>
        <rFont val="Arial"/>
        <family val="2"/>
      </rPr>
      <t>:</t>
    </r>
  </si>
  <si>
    <t>Puissance installée client (nécessaire pour calibrage compteur)
 chez le client</t>
  </si>
  <si>
    <t>Version n° 13.3 du 10/10/2013</t>
  </si>
  <si>
    <r>
      <t>COMPTE RENDU d'INTERVENTION  GAZ 1</t>
    </r>
    <r>
      <rPr>
        <b/>
        <vertAlign val="superscript"/>
        <sz val="20"/>
        <rFont val="Arial"/>
        <family val="2"/>
      </rPr>
      <t>ère</t>
    </r>
    <r>
      <rPr>
        <b/>
        <sz val="20"/>
        <rFont val="Arial"/>
        <family val="2"/>
      </rPr>
      <t xml:space="preserve"> PAGE </t>
    </r>
  </si>
  <si>
    <t xml:space="preserve"> DECALAGE Télérelève</t>
  </si>
  <si>
    <t>FICHE A TRANSMETTRE (FAX , LOTUS) AU GUICHET AMSG :   egs-amsgbourgogne@erdf-grdf.fr  et au POLE REGIONAL SAM    grd-comptagebourgogne@grdf.fr  si  GI</t>
  </si>
  <si>
    <t>egs-amsgbourgogne@erdf-grdf.fr ; grd-comptagebourgogne@grdf.fr</t>
  </si>
  <si>
    <t>C T GAZ</t>
  </si>
  <si>
    <t>dpci.ctg@gmail.com</t>
  </si>
  <si>
    <t>04 95 34 92 15</t>
  </si>
  <si>
    <t>GNX</t>
  </si>
  <si>
    <t>Rachid AMSAL</t>
  </si>
  <si>
    <t>HYVA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</si>
</sst>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0#&quot; - &quot;##&quot; - &quot;##&quot; - &quot;##&quot; - &quot;##"/>
    <numFmt numFmtId="166" formatCode="dd/mm/yy;@"/>
  </numFmts>
  <fonts count="39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sz val="18"/>
      <name val="Arial"/>
      <family val="2"/>
    </font>
    <font>
      <u/>
      <sz val="12"/>
      <name val="Arial"/>
      <family val="2"/>
    </font>
    <font>
      <sz val="20"/>
      <name val="Arial"/>
      <family val="2"/>
    </font>
    <font>
      <b/>
      <sz val="20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b/>
      <u/>
      <sz val="12"/>
      <color indexed="10"/>
      <name val="Arial"/>
      <family val="2"/>
    </font>
    <font>
      <sz val="12"/>
      <color indexed="10"/>
      <name val="Arial"/>
      <family val="2"/>
    </font>
    <font>
      <b/>
      <sz val="26"/>
      <name val="Arial"/>
      <family val="2"/>
    </font>
    <font>
      <u/>
      <sz val="18"/>
      <name val="Arial"/>
      <family val="2"/>
    </font>
    <font>
      <u/>
      <sz val="14"/>
      <name val="Arial"/>
      <family val="2"/>
    </font>
    <font>
      <b/>
      <sz val="7"/>
      <color indexed="12"/>
      <name val="Arial"/>
      <family val="2"/>
    </font>
    <font>
      <b/>
      <sz val="14"/>
      <color indexed="12"/>
      <name val="Arial"/>
      <family val="2"/>
    </font>
    <font>
      <b/>
      <sz val="10"/>
      <color indexed="12"/>
      <name val="Arial"/>
      <family val="2"/>
    </font>
    <font>
      <b/>
      <sz val="20"/>
      <color indexed="8"/>
      <name val="Arial"/>
      <family val="2"/>
    </font>
    <font>
      <sz val="20"/>
      <color indexed="8"/>
      <name val="Arial"/>
      <family val="2"/>
    </font>
    <font>
      <sz val="20"/>
      <color indexed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9"/>
      <name val="Arial"/>
      <family val="2"/>
    </font>
    <font>
      <i/>
      <sz val="20"/>
      <name val="Arial"/>
      <family val="2"/>
    </font>
    <font>
      <b/>
      <sz val="18"/>
      <color indexed="8"/>
      <name val="Arial"/>
      <family val="2"/>
    </font>
    <font>
      <b/>
      <u/>
      <sz val="18"/>
      <color indexed="8"/>
      <name val="Arial"/>
      <family val="2"/>
    </font>
    <font>
      <u/>
      <sz val="7.7"/>
      <color theme="10"/>
      <name val="Arial"/>
      <family val="2"/>
    </font>
    <font>
      <b/>
      <sz val="18"/>
      <color theme="1"/>
      <name val="Arial"/>
      <family val="2"/>
    </font>
    <font>
      <u/>
      <sz val="14"/>
      <color theme="10"/>
      <name val="Arial"/>
      <family val="2"/>
    </font>
    <font>
      <b/>
      <vertAlign val="superscript"/>
      <sz val="20"/>
      <name val="Arial"/>
      <family val="2"/>
    </font>
    <font>
      <b/>
      <sz val="12"/>
      <color rgb="FFFF0000"/>
      <name val="Arial"/>
      <family val="2"/>
    </font>
    <font>
      <sz val="12"/>
      <color rgb="FF000000"/>
      <name val="Helvetica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5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33" fillId="0" borderId="0" applyNumberFormat="0" applyFill="0" applyBorder="0" applyAlignment="0" applyProtection="0">
      <alignment vertical="top"/>
      <protection locked="0"/>
    </xf>
  </cellStyleXfs>
  <cellXfs count="731">
    <xf numFmtId="0" fontId="0" fillId="0" borderId="0" xfId="0"/>
    <xf numFmtId="0" fontId="2" fillId="0" borderId="0" xfId="0" applyFont="1"/>
    <xf numFmtId="0" fontId="2" fillId="2" borderId="0" xfId="0" applyFont="1" applyFill="1" applyBorder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3" fillId="2" borderId="2" xfId="0" applyFont="1" applyFill="1" applyBorder="1"/>
    <xf numFmtId="0" fontId="2" fillId="2" borderId="4" xfId="0" applyFont="1" applyFill="1" applyBorder="1"/>
    <xf numFmtId="0" fontId="2" fillId="0" borderId="0" xfId="0" applyFont="1" applyFill="1" applyBorder="1"/>
    <xf numFmtId="0" fontId="5" fillId="0" borderId="0" xfId="0" applyFont="1" applyFill="1" applyBorder="1"/>
    <xf numFmtId="0" fontId="3" fillId="2" borderId="2" xfId="0" applyFont="1" applyFill="1" applyBorder="1" applyAlignment="1">
      <alignment vertical="top"/>
    </xf>
    <xf numFmtId="0" fontId="2" fillId="3" borderId="0" xfId="0" applyFont="1" applyFill="1"/>
    <xf numFmtId="0" fontId="2" fillId="0" borderId="3" xfId="0" applyFont="1" applyFill="1" applyBorder="1"/>
    <xf numFmtId="0" fontId="2" fillId="0" borderId="5" xfId="0" applyFont="1" applyFill="1" applyBorder="1"/>
    <xf numFmtId="0" fontId="10" fillId="0" borderId="3" xfId="0" applyFont="1" applyFill="1" applyBorder="1"/>
    <xf numFmtId="0" fontId="2" fillId="0" borderId="6" xfId="0" applyFont="1" applyFill="1" applyBorder="1"/>
    <xf numFmtId="0" fontId="2" fillId="3" borderId="3" xfId="0" applyFont="1" applyFill="1" applyBorder="1"/>
    <xf numFmtId="0" fontId="2" fillId="0" borderId="2" xfId="0" applyFont="1" applyFill="1" applyBorder="1"/>
    <xf numFmtId="0" fontId="2" fillId="4" borderId="7" xfId="0" applyFont="1" applyFill="1" applyBorder="1"/>
    <xf numFmtId="0" fontId="2" fillId="3" borderId="2" xfId="0" applyFont="1" applyFill="1" applyBorder="1"/>
    <xf numFmtId="0" fontId="5" fillId="0" borderId="3" xfId="0" applyFont="1" applyFill="1" applyBorder="1"/>
    <xf numFmtId="0" fontId="5" fillId="0" borderId="3" xfId="0" applyFont="1" applyFill="1" applyBorder="1" applyAlignment="1">
      <alignment horizontal="centerContinuous"/>
    </xf>
    <xf numFmtId="0" fontId="13" fillId="4" borderId="8" xfId="0" applyFont="1" applyFill="1" applyBorder="1" applyAlignment="1">
      <alignment horizontal="centerContinuous"/>
    </xf>
    <xf numFmtId="0" fontId="2" fillId="3" borderId="5" xfId="0" applyFont="1" applyFill="1" applyBorder="1"/>
    <xf numFmtId="0" fontId="2" fillId="3" borderId="1" xfId="0" applyFont="1" applyFill="1" applyBorder="1"/>
    <xf numFmtId="0" fontId="2" fillId="0" borderId="3" xfId="0" applyFont="1" applyFill="1" applyBorder="1" applyAlignment="1">
      <alignment horizontal="centerContinuous"/>
    </xf>
    <xf numFmtId="0" fontId="5" fillId="0" borderId="9" xfId="0" applyFont="1" applyFill="1" applyBorder="1"/>
    <xf numFmtId="0" fontId="5" fillId="0" borderId="8" xfId="0" applyFont="1" applyFill="1" applyBorder="1"/>
    <xf numFmtId="0" fontId="2" fillId="3" borderId="4" xfId="0" applyFont="1" applyFill="1" applyBorder="1"/>
    <xf numFmtId="0" fontId="2" fillId="3" borderId="6" xfId="0" applyFont="1" applyFill="1" applyBorder="1"/>
    <xf numFmtId="0" fontId="2" fillId="3" borderId="7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0" borderId="11" xfId="0" applyFont="1" applyFill="1" applyBorder="1"/>
    <xf numFmtId="0" fontId="10" fillId="2" borderId="2" xfId="0" applyFont="1" applyFill="1" applyBorder="1"/>
    <xf numFmtId="0" fontId="10" fillId="3" borderId="0" xfId="0" applyFont="1" applyFill="1"/>
    <xf numFmtId="0" fontId="3" fillId="3" borderId="0" xfId="0" applyFont="1" applyFill="1"/>
    <xf numFmtId="0" fontId="2" fillId="3" borderId="11" xfId="0" applyFont="1" applyFill="1" applyBorder="1"/>
    <xf numFmtId="0" fontId="12" fillId="4" borderId="7" xfId="0" applyFont="1" applyFill="1" applyBorder="1"/>
    <xf numFmtId="0" fontId="12" fillId="3" borderId="0" xfId="0" applyFont="1" applyFill="1"/>
    <xf numFmtId="0" fontId="2" fillId="3" borderId="2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5" fillId="3" borderId="12" xfId="0" applyFont="1" applyFill="1" applyBorder="1"/>
    <xf numFmtId="0" fontId="5" fillId="3" borderId="3" xfId="0" applyFont="1" applyFill="1" applyBorder="1"/>
    <xf numFmtId="0" fontId="5" fillId="0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6" xfId="0" applyFont="1" applyFill="1" applyBorder="1"/>
    <xf numFmtId="0" fontId="13" fillId="4" borderId="7" xfId="0" applyFont="1" applyFill="1" applyBorder="1"/>
    <xf numFmtId="0" fontId="13" fillId="3" borderId="0" xfId="0" applyFont="1" applyFill="1"/>
    <xf numFmtId="0" fontId="11" fillId="0" borderId="0" xfId="0" applyFont="1" applyFill="1" applyBorder="1" applyAlignment="1">
      <alignment horizontal="centerContinuous"/>
    </xf>
    <xf numFmtId="0" fontId="11" fillId="3" borderId="3" xfId="0" applyFont="1" applyFill="1" applyBorder="1" applyAlignment="1">
      <alignment horizontal="centerContinuous"/>
    </xf>
    <xf numFmtId="0" fontId="5" fillId="3" borderId="9" xfId="0" applyFont="1" applyFill="1" applyBorder="1"/>
    <xf numFmtId="0" fontId="5" fillId="3" borderId="13" xfId="0" applyFont="1" applyFill="1" applyBorder="1"/>
    <xf numFmtId="0" fontId="2" fillId="4" borderId="8" xfId="0" applyFont="1" applyFill="1" applyBorder="1"/>
    <xf numFmtId="0" fontId="2" fillId="3" borderId="0" xfId="0" applyFont="1" applyFill="1" applyAlignment="1">
      <alignment horizontal="center" vertical="center" wrapText="1"/>
    </xf>
    <xf numFmtId="0" fontId="2" fillId="5" borderId="0" xfId="0" applyFont="1" applyFill="1"/>
    <xf numFmtId="0" fontId="14" fillId="6" borderId="14" xfId="0" applyFont="1" applyFill="1" applyBorder="1" applyAlignment="1" applyProtection="1">
      <alignment horizontal="center" vertical="center"/>
      <protection locked="0"/>
    </xf>
    <xf numFmtId="0" fontId="5" fillId="5" borderId="0" xfId="0" applyFont="1" applyFill="1" applyBorder="1" applyAlignment="1">
      <alignment vertical="center"/>
    </xf>
    <xf numFmtId="0" fontId="0" fillId="5" borderId="0" xfId="0" applyFill="1"/>
    <xf numFmtId="0" fontId="14" fillId="6" borderId="14" xfId="0" applyFont="1" applyFill="1" applyBorder="1" applyAlignment="1" applyProtection="1">
      <alignment horizontal="center"/>
      <protection locked="0"/>
    </xf>
    <xf numFmtId="0" fontId="2" fillId="5" borderId="16" xfId="0" applyFont="1" applyFill="1" applyBorder="1" applyAlignment="1" applyProtection="1">
      <alignment horizontal="center" vertical="center"/>
    </xf>
    <xf numFmtId="0" fontId="2" fillId="5" borderId="17" xfId="0" applyFont="1" applyFill="1" applyBorder="1" applyAlignment="1" applyProtection="1">
      <alignment horizontal="center" vertical="center"/>
    </xf>
    <xf numFmtId="0" fontId="2" fillId="5" borderId="18" xfId="0" applyFont="1" applyFill="1" applyBorder="1" applyAlignment="1" applyProtection="1">
      <alignment horizontal="center" vertical="center"/>
    </xf>
    <xf numFmtId="0" fontId="0" fillId="5" borderId="19" xfId="0" applyFill="1" applyBorder="1" applyAlignment="1" applyProtection="1">
      <alignment horizontal="center" vertical="center"/>
    </xf>
    <xf numFmtId="0" fontId="2" fillId="5" borderId="20" xfId="0" applyFont="1" applyFill="1" applyBorder="1" applyProtection="1"/>
    <xf numFmtId="0" fontId="2" fillId="5" borderId="5" xfId="0" applyFont="1" applyFill="1" applyBorder="1" applyProtection="1"/>
    <xf numFmtId="0" fontId="2" fillId="5" borderId="0" xfId="0" applyFont="1" applyFill="1" applyBorder="1" applyProtection="1"/>
    <xf numFmtId="0" fontId="2" fillId="5" borderId="3" xfId="0" applyFont="1" applyFill="1" applyBorder="1" applyProtection="1"/>
    <xf numFmtId="0" fontId="10" fillId="5" borderId="2" xfId="0" applyFont="1" applyFill="1" applyBorder="1" applyAlignment="1" applyProtection="1"/>
    <xf numFmtId="0" fontId="10" fillId="5" borderId="3" xfId="0" applyFont="1" applyFill="1" applyBorder="1" applyProtection="1"/>
    <xf numFmtId="0" fontId="2" fillId="5" borderId="2" xfId="0" applyFont="1" applyFill="1" applyBorder="1" applyProtection="1"/>
    <xf numFmtId="0" fontId="2" fillId="5" borderId="0" xfId="0" applyFont="1" applyFill="1" applyBorder="1" applyAlignment="1" applyProtection="1">
      <alignment horizontal="centerContinuous"/>
    </xf>
    <xf numFmtId="0" fontId="2" fillId="5" borderId="22" xfId="0" applyFont="1" applyFill="1" applyBorder="1" applyProtection="1"/>
    <xf numFmtId="0" fontId="2" fillId="5" borderId="23" xfId="0" applyFont="1" applyFill="1" applyBorder="1" applyProtection="1"/>
    <xf numFmtId="0" fontId="2" fillId="5" borderId="23" xfId="0" applyFont="1" applyFill="1" applyBorder="1" applyAlignment="1" applyProtection="1">
      <alignment horizontal="centerContinuous"/>
    </xf>
    <xf numFmtId="0" fontId="2" fillId="5" borderId="23" xfId="0" applyFont="1" applyFill="1" applyBorder="1" applyAlignment="1" applyProtection="1">
      <alignment horizontal="center"/>
    </xf>
    <xf numFmtId="0" fontId="2" fillId="5" borderId="23" xfId="0" applyFont="1" applyFill="1" applyBorder="1" applyAlignment="1" applyProtection="1">
      <alignment horizontal="left"/>
    </xf>
    <xf numFmtId="0" fontId="3" fillId="5" borderId="2" xfId="0" applyFont="1" applyFill="1" applyBorder="1" applyProtection="1"/>
    <xf numFmtId="0" fontId="2" fillId="5" borderId="4" xfId="0" applyFont="1" applyFill="1" applyBorder="1" applyProtection="1"/>
    <xf numFmtId="0" fontId="2" fillId="5" borderId="24" xfId="0" applyFont="1" applyFill="1" applyBorder="1" applyProtection="1"/>
    <xf numFmtId="0" fontId="2" fillId="5" borderId="6" xfId="0" applyFont="1" applyFill="1" applyBorder="1" applyProtection="1"/>
    <xf numFmtId="0" fontId="12" fillId="5" borderId="0" xfId="0" applyFont="1" applyFill="1" applyBorder="1" applyProtection="1"/>
    <xf numFmtId="0" fontId="1" fillId="5" borderId="0" xfId="0" applyFont="1" applyFill="1" applyBorder="1" applyProtection="1"/>
    <xf numFmtId="0" fontId="5" fillId="5" borderId="0" xfId="0" applyFont="1" applyFill="1" applyBorder="1" applyProtection="1"/>
    <xf numFmtId="0" fontId="2" fillId="5" borderId="0" xfId="0" applyFont="1" applyFill="1" applyBorder="1" applyAlignment="1" applyProtection="1">
      <alignment horizontal="center"/>
    </xf>
    <xf numFmtId="0" fontId="5" fillId="5" borderId="0" xfId="0" applyFont="1" applyFill="1" applyBorder="1" applyAlignment="1" applyProtection="1">
      <alignment horizontal="center" vertical="center"/>
    </xf>
    <xf numFmtId="0" fontId="4" fillId="5" borderId="0" xfId="0" applyFont="1" applyFill="1" applyBorder="1" applyProtection="1"/>
    <xf numFmtId="0" fontId="0" fillId="5" borderId="0" xfId="0" applyFill="1" applyBorder="1" applyProtection="1"/>
    <xf numFmtId="0" fontId="1" fillId="5" borderId="24" xfId="0" applyFont="1" applyFill="1" applyBorder="1" applyProtection="1"/>
    <xf numFmtId="0" fontId="0" fillId="5" borderId="24" xfId="0" applyFill="1" applyBorder="1" applyProtection="1"/>
    <xf numFmtId="0" fontId="2" fillId="5" borderId="26" xfId="0" applyFont="1" applyFill="1" applyBorder="1" applyProtection="1"/>
    <xf numFmtId="0" fontId="4" fillId="5" borderId="0" xfId="0" applyFont="1" applyFill="1" applyBorder="1" applyAlignment="1" applyProtection="1">
      <alignment horizontal="centerContinuous" vertical="center"/>
    </xf>
    <xf numFmtId="0" fontId="2" fillId="5" borderId="25" xfId="0" applyFont="1" applyFill="1" applyBorder="1" applyProtection="1"/>
    <xf numFmtId="0" fontId="2" fillId="5" borderId="26" xfId="0" applyFont="1" applyFill="1" applyBorder="1" applyAlignment="1" applyProtection="1">
      <alignment horizontal="center"/>
    </xf>
    <xf numFmtId="0" fontId="2" fillId="5" borderId="13" xfId="0" applyFont="1" applyFill="1" applyBorder="1" applyProtection="1"/>
    <xf numFmtId="0" fontId="8" fillId="5" borderId="27" xfId="0" applyFont="1" applyFill="1" applyBorder="1" applyAlignment="1" applyProtection="1">
      <alignment horizontal="center" vertical="center"/>
    </xf>
    <xf numFmtId="0" fontId="2" fillId="5" borderId="1" xfId="0" applyFont="1" applyFill="1" applyBorder="1" applyProtection="1"/>
    <xf numFmtId="0" fontId="6" fillId="5" borderId="0" xfId="0" applyFont="1" applyFill="1" applyBorder="1" applyProtection="1"/>
    <xf numFmtId="0" fontId="5" fillId="5" borderId="0" xfId="0" applyFont="1" applyFill="1" applyBorder="1" applyAlignment="1" applyProtection="1"/>
    <xf numFmtId="0" fontId="18" fillId="5" borderId="0" xfId="0" applyFont="1" applyFill="1" applyBorder="1" applyAlignment="1" applyProtection="1">
      <alignment horizontal="center" vertical="center"/>
    </xf>
    <xf numFmtId="0" fontId="15" fillId="5" borderId="0" xfId="0" applyFont="1" applyFill="1" applyBorder="1" applyAlignment="1" applyProtection="1">
      <alignment vertical="center"/>
    </xf>
    <xf numFmtId="0" fontId="13" fillId="5" borderId="0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5" borderId="3" xfId="0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vertical="center"/>
    </xf>
    <xf numFmtId="0" fontId="2" fillId="5" borderId="0" xfId="0" applyFont="1" applyFill="1" applyBorder="1" applyAlignment="1" applyProtection="1">
      <alignment horizontal="center" vertical="top"/>
    </xf>
    <xf numFmtId="0" fontId="2" fillId="5" borderId="21" xfId="0" applyFont="1" applyFill="1" applyBorder="1" applyAlignment="1" applyProtection="1">
      <alignment horizontal="centerContinuous"/>
    </xf>
    <xf numFmtId="0" fontId="2" fillId="5" borderId="8" xfId="0" applyFont="1" applyFill="1" applyBorder="1" applyAlignment="1" applyProtection="1">
      <alignment horizontal="centerContinuous"/>
    </xf>
    <xf numFmtId="0" fontId="5" fillId="5" borderId="3" xfId="0" applyFont="1" applyFill="1" applyBorder="1" applyProtection="1"/>
    <xf numFmtId="0" fontId="5" fillId="5" borderId="4" xfId="0" applyFont="1" applyFill="1" applyBorder="1" applyProtection="1"/>
    <xf numFmtId="0" fontId="5" fillId="5" borderId="24" xfId="0" applyFont="1" applyFill="1" applyBorder="1" applyProtection="1"/>
    <xf numFmtId="0" fontId="2" fillId="5" borderId="24" xfId="0" applyFont="1" applyFill="1" applyBorder="1" applyAlignment="1" applyProtection="1">
      <alignment horizontal="centerContinuous"/>
    </xf>
    <xf numFmtId="0" fontId="5" fillId="5" borderId="6" xfId="0" applyFont="1" applyFill="1" applyBorder="1" applyProtection="1"/>
    <xf numFmtId="0" fontId="6" fillId="6" borderId="14" xfId="0" applyFont="1" applyFill="1" applyBorder="1" applyAlignment="1" applyProtection="1">
      <alignment horizontal="center"/>
      <protection locked="0"/>
    </xf>
    <xf numFmtId="0" fontId="3" fillId="6" borderId="14" xfId="0" applyFont="1" applyFill="1" applyBorder="1" applyAlignment="1" applyProtection="1">
      <alignment horizontal="center"/>
      <protection locked="0"/>
    </xf>
    <xf numFmtId="0" fontId="7" fillId="5" borderId="7" xfId="0" applyFont="1" applyFill="1" applyBorder="1" applyAlignment="1" applyProtection="1">
      <alignment horizontal="left" vertical="center"/>
    </xf>
    <xf numFmtId="0" fontId="7" fillId="5" borderId="21" xfId="0" applyFont="1" applyFill="1" applyBorder="1" applyAlignment="1" applyProtection="1">
      <alignment horizontal="center" vertical="center"/>
    </xf>
    <xf numFmtId="0" fontId="2" fillId="5" borderId="21" xfId="0" applyFont="1" applyFill="1" applyBorder="1" applyAlignment="1" applyProtection="1">
      <alignment horizontal="center" vertical="center"/>
    </xf>
    <xf numFmtId="0" fontId="2" fillId="5" borderId="20" xfId="0" applyFont="1" applyFill="1" applyBorder="1" applyAlignment="1" applyProtection="1">
      <alignment horizontal="center" vertical="center"/>
    </xf>
    <xf numFmtId="0" fontId="7" fillId="5" borderId="20" xfId="0" applyFont="1" applyFill="1" applyBorder="1" applyProtection="1"/>
    <xf numFmtId="0" fontId="2" fillId="5" borderId="21" xfId="0" applyFont="1" applyFill="1" applyBorder="1" applyProtection="1"/>
    <xf numFmtId="0" fontId="8" fillId="5" borderId="21" xfId="0" applyFont="1" applyFill="1" applyBorder="1" applyAlignment="1" applyProtection="1">
      <alignment horizontal="center" vertical="center"/>
    </xf>
    <xf numFmtId="0" fontId="10" fillId="5" borderId="28" xfId="0" applyFont="1" applyFill="1" applyBorder="1" applyAlignment="1" applyProtection="1">
      <alignment horizontal="centerContinuous"/>
    </xf>
    <xf numFmtId="0" fontId="14" fillId="5" borderId="28" xfId="0" applyFont="1" applyFill="1" applyBorder="1" applyAlignment="1" applyProtection="1">
      <alignment horizontal="centerContinuous"/>
    </xf>
    <xf numFmtId="0" fontId="19" fillId="5" borderId="28" xfId="0" applyFont="1" applyFill="1" applyBorder="1" applyAlignment="1" applyProtection="1">
      <alignment horizontal="centerContinuous"/>
    </xf>
    <xf numFmtId="0" fontId="14" fillId="5" borderId="30" xfId="0" applyFont="1" applyFill="1" applyBorder="1" applyAlignment="1" applyProtection="1">
      <alignment horizontal="centerContinuous"/>
    </xf>
    <xf numFmtId="0" fontId="10" fillId="5" borderId="28" xfId="0" applyFont="1" applyFill="1" applyBorder="1" applyProtection="1"/>
    <xf numFmtId="0" fontId="1" fillId="5" borderId="28" xfId="0" applyFont="1" applyFill="1" applyBorder="1" applyAlignment="1" applyProtection="1">
      <alignment horizontal="centerContinuous"/>
    </xf>
    <xf numFmtId="0" fontId="1" fillId="5" borderId="31" xfId="0" applyFont="1" applyFill="1" applyBorder="1" applyProtection="1"/>
    <xf numFmtId="0" fontId="3" fillId="5" borderId="0" xfId="0" applyFont="1" applyFill="1" applyBorder="1" applyProtection="1"/>
    <xf numFmtId="0" fontId="5" fillId="5" borderId="2" xfId="0" applyFont="1" applyFill="1" applyBorder="1" applyAlignment="1" applyProtection="1">
      <alignment vertical="center"/>
    </xf>
    <xf numFmtId="0" fontId="8" fillId="5" borderId="0" xfId="0" applyFont="1" applyFill="1" applyBorder="1" applyProtection="1"/>
    <xf numFmtId="0" fontId="11" fillId="5" borderId="0" xfId="0" applyFont="1" applyFill="1" applyBorder="1" applyAlignment="1" applyProtection="1">
      <alignment horizontal="centerContinuous" vertical="center"/>
    </xf>
    <xf numFmtId="0" fontId="1" fillId="5" borderId="20" xfId="0" applyFont="1" applyFill="1" applyBorder="1" applyProtection="1"/>
    <xf numFmtId="0" fontId="2" fillId="5" borderId="7" xfId="0" applyFont="1" applyFill="1" applyBorder="1" applyProtection="1"/>
    <xf numFmtId="0" fontId="15" fillId="5" borderId="21" xfId="0" applyFont="1" applyFill="1" applyBorder="1" applyAlignment="1" applyProtection="1">
      <alignment horizontal="center"/>
    </xf>
    <xf numFmtId="0" fontId="2" fillId="5" borderId="21" xfId="0" applyFont="1" applyFill="1" applyBorder="1" applyAlignment="1" applyProtection="1">
      <alignment horizontal="center"/>
    </xf>
    <xf numFmtId="0" fontId="12" fillId="5" borderId="14" xfId="0" applyFont="1" applyFill="1" applyBorder="1" applyProtection="1"/>
    <xf numFmtId="0" fontId="12" fillId="5" borderId="21" xfId="0" applyFont="1" applyFill="1" applyBorder="1" applyAlignment="1" applyProtection="1">
      <alignment horizontal="center"/>
    </xf>
    <xf numFmtId="0" fontId="12" fillId="5" borderId="21" xfId="0" applyFont="1" applyFill="1" applyBorder="1" applyProtection="1"/>
    <xf numFmtId="0" fontId="12" fillId="5" borderId="21" xfId="0" applyFont="1" applyFill="1" applyBorder="1" applyAlignment="1" applyProtection="1">
      <alignment horizontal="centerContinuous"/>
    </xf>
    <xf numFmtId="0" fontId="15" fillId="5" borderId="21" xfId="0" applyFont="1" applyFill="1" applyBorder="1" applyAlignment="1" applyProtection="1">
      <alignment horizontal="left"/>
    </xf>
    <xf numFmtId="0" fontId="2" fillId="5" borderId="32" xfId="0" applyFont="1" applyFill="1" applyBorder="1" applyProtection="1"/>
    <xf numFmtId="0" fontId="2" fillId="5" borderId="2" xfId="0" applyFont="1" applyFill="1" applyBorder="1" applyAlignment="1" applyProtection="1">
      <alignment horizontal="center" vertical="top"/>
    </xf>
    <xf numFmtId="0" fontId="2" fillId="5" borderId="32" xfId="0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left" vertical="top"/>
    </xf>
    <xf numFmtId="0" fontId="5" fillId="5" borderId="32" xfId="0" applyFont="1" applyFill="1" applyBorder="1" applyProtection="1"/>
    <xf numFmtId="0" fontId="5" fillId="5" borderId="2" xfId="0" applyFont="1" applyFill="1" applyBorder="1" applyProtection="1"/>
    <xf numFmtId="0" fontId="4" fillId="5" borderId="21" xfId="0" applyFont="1" applyFill="1" applyBorder="1" applyAlignment="1" applyProtection="1">
      <alignment horizontal="left" vertical="center"/>
    </xf>
    <xf numFmtId="0" fontId="4" fillId="5" borderId="21" xfId="0" applyFont="1" applyFill="1" applyBorder="1" applyAlignment="1" applyProtection="1"/>
    <xf numFmtId="0" fontId="2" fillId="5" borderId="8" xfId="0" applyFont="1" applyFill="1" applyBorder="1" applyProtection="1"/>
    <xf numFmtId="0" fontId="0" fillId="5" borderId="3" xfId="0" applyFill="1" applyBorder="1" applyProtection="1"/>
    <xf numFmtId="0" fontId="5" fillId="5" borderId="7" xfId="0" applyFont="1" applyFill="1" applyBorder="1" applyAlignment="1" applyProtection="1">
      <alignment horizontal="centerContinuous"/>
    </xf>
    <xf numFmtId="0" fontId="5" fillId="5" borderId="21" xfId="0" applyFont="1" applyFill="1" applyBorder="1" applyAlignment="1" applyProtection="1">
      <alignment horizontal="centerContinuous"/>
    </xf>
    <xf numFmtId="0" fontId="5" fillId="5" borderId="8" xfId="0" applyFont="1" applyFill="1" applyBorder="1" applyAlignment="1" applyProtection="1">
      <alignment horizontal="centerContinuous"/>
    </xf>
    <xf numFmtId="0" fontId="5" fillId="5" borderId="0" xfId="0" applyFont="1" applyFill="1" applyBorder="1" applyAlignment="1" applyProtection="1">
      <alignment horizontal="centerContinuous"/>
    </xf>
    <xf numFmtId="0" fontId="5" fillId="5" borderId="0" xfId="0" applyFont="1" applyFill="1" applyBorder="1" applyAlignment="1" applyProtection="1">
      <alignment horizontal="center"/>
    </xf>
    <xf numFmtId="0" fontId="5" fillId="5" borderId="0" xfId="0" applyFont="1" applyFill="1" applyBorder="1" applyAlignment="1" applyProtection="1">
      <alignment horizontal="left"/>
    </xf>
    <xf numFmtId="0" fontId="4" fillId="5" borderId="0" xfId="0" applyFont="1" applyFill="1" applyBorder="1" applyAlignment="1" applyProtection="1">
      <alignment horizontal="centerContinuous"/>
    </xf>
    <xf numFmtId="0" fontId="5" fillId="5" borderId="3" xfId="0" applyFont="1" applyFill="1" applyBorder="1" applyAlignment="1" applyProtection="1">
      <alignment horizontal="centerContinuous"/>
    </xf>
    <xf numFmtId="0" fontId="3" fillId="5" borderId="0" xfId="0" applyFont="1" applyFill="1" applyBorder="1" applyAlignment="1" applyProtection="1">
      <alignment horizontal="center" vertical="center"/>
    </xf>
    <xf numFmtId="0" fontId="5" fillId="5" borderId="24" xfId="0" applyFont="1" applyFill="1" applyBorder="1" applyAlignment="1" applyProtection="1">
      <alignment horizontal="centerContinuous"/>
    </xf>
    <xf numFmtId="0" fontId="5" fillId="5" borderId="24" xfId="0" applyFont="1" applyFill="1" applyBorder="1" applyAlignment="1" applyProtection="1">
      <alignment horizontal="left"/>
    </xf>
    <xf numFmtId="0" fontId="5" fillId="5" borderId="34" xfId="0" applyFont="1" applyFill="1" applyBorder="1" applyProtection="1"/>
    <xf numFmtId="0" fontId="5" fillId="5" borderId="6" xfId="0" applyFont="1" applyFill="1" applyBorder="1" applyAlignment="1" applyProtection="1">
      <alignment horizontal="centerContinuous"/>
    </xf>
    <xf numFmtId="0" fontId="2" fillId="5" borderId="27" xfId="0" applyFont="1" applyFill="1" applyBorder="1" applyProtection="1"/>
    <xf numFmtId="0" fontId="5" fillId="5" borderId="32" xfId="0" applyFont="1" applyFill="1" applyBorder="1" applyAlignment="1" applyProtection="1">
      <alignment horizontal="centerContinuous"/>
    </xf>
    <xf numFmtId="0" fontId="20" fillId="5" borderId="2" xfId="0" applyFont="1" applyFill="1" applyBorder="1" applyAlignment="1" applyProtection="1">
      <alignment horizontal="left"/>
    </xf>
    <xf numFmtId="0" fontId="2" fillId="5" borderId="2" xfId="0" applyFont="1" applyFill="1" applyBorder="1" applyAlignment="1" applyProtection="1">
      <alignment horizontal="centerContinuous"/>
    </xf>
    <xf numFmtId="0" fontId="12" fillId="5" borderId="0" xfId="0" applyFont="1" applyFill="1" applyBorder="1" applyAlignment="1" applyProtection="1">
      <alignment horizontal="centerContinuous" vertical="center"/>
    </xf>
    <xf numFmtId="0" fontId="2" fillId="5" borderId="3" xfId="0" applyFont="1" applyFill="1" applyBorder="1" applyAlignment="1" applyProtection="1">
      <alignment horizontal="centerContinuous"/>
    </xf>
    <xf numFmtId="0" fontId="2" fillId="5" borderId="32" xfId="0" applyFont="1" applyFill="1" applyBorder="1" applyAlignment="1" applyProtection="1">
      <alignment horizontal="centerContinuous"/>
    </xf>
    <xf numFmtId="0" fontId="2" fillId="5" borderId="2" xfId="0" applyFont="1" applyFill="1" applyBorder="1" applyAlignment="1" applyProtection="1"/>
    <xf numFmtId="164" fontId="0" fillId="5" borderId="0" xfId="0" applyNumberForma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centerContinuous" vertical="top"/>
    </xf>
    <xf numFmtId="0" fontId="5" fillId="5" borderId="2" xfId="0" applyFont="1" applyFill="1" applyBorder="1" applyAlignment="1" applyProtection="1">
      <alignment horizontal="centerContinuous" vertical="top"/>
    </xf>
    <xf numFmtId="0" fontId="4" fillId="5" borderId="7" xfId="0" applyFont="1" applyFill="1" applyBorder="1" applyAlignment="1" applyProtection="1">
      <alignment horizontal="left" vertical="center"/>
    </xf>
    <xf numFmtId="0" fontId="5" fillId="5" borderId="8" xfId="0" applyFont="1" applyFill="1" applyBorder="1" applyProtection="1"/>
    <xf numFmtId="0" fontId="7" fillId="5" borderId="1" xfId="0" applyFont="1" applyFill="1" applyBorder="1" applyAlignment="1" applyProtection="1">
      <alignment horizontal="left"/>
    </xf>
    <xf numFmtId="0" fontId="2" fillId="5" borderId="20" xfId="0" applyFont="1" applyFill="1" applyBorder="1" applyAlignment="1" applyProtection="1">
      <alignment horizontal="centerContinuous"/>
    </xf>
    <xf numFmtId="0" fontId="7" fillId="5" borderId="2" xfId="0" applyFont="1" applyFill="1" applyBorder="1" applyAlignment="1" applyProtection="1">
      <alignment horizontal="centerContinuous"/>
    </xf>
    <xf numFmtId="0" fontId="3" fillId="5" borderId="1" xfId="0" applyFont="1" applyFill="1" applyBorder="1" applyAlignment="1" applyProtection="1">
      <alignment vertical="top"/>
    </xf>
    <xf numFmtId="0" fontId="8" fillId="6" borderId="14" xfId="0" applyFont="1" applyFill="1" applyBorder="1" applyAlignment="1" applyProtection="1">
      <alignment horizontal="center" vertical="center"/>
      <protection locked="0"/>
    </xf>
    <xf numFmtId="0" fontId="14" fillId="6" borderId="7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/>
    </xf>
    <xf numFmtId="0" fontId="13" fillId="5" borderId="0" xfId="0" applyFont="1" applyFill="1" applyBorder="1" applyAlignment="1" applyProtection="1">
      <alignment vertical="center"/>
    </xf>
    <xf numFmtId="0" fontId="5" fillId="5" borderId="36" xfId="0" applyFont="1" applyFill="1" applyBorder="1" applyAlignment="1" applyProtection="1">
      <alignment vertical="center"/>
    </xf>
    <xf numFmtId="0" fontId="5" fillId="5" borderId="37" xfId="0" applyFont="1" applyFill="1" applyBorder="1" applyAlignment="1" applyProtection="1">
      <alignment vertical="center"/>
    </xf>
    <xf numFmtId="0" fontId="2" fillId="5" borderId="0" xfId="0" applyFont="1" applyFill="1" applyAlignment="1">
      <alignment horizontal="center" vertical="center"/>
    </xf>
    <xf numFmtId="0" fontId="10" fillId="5" borderId="0" xfId="0" applyFont="1" applyFill="1"/>
    <xf numFmtId="0" fontId="3" fillId="5" borderId="0" xfId="0" applyFont="1" applyFill="1"/>
    <xf numFmtId="0" fontId="12" fillId="5" borderId="0" xfId="0" applyFont="1" applyFill="1"/>
    <xf numFmtId="0" fontId="13" fillId="5" borderId="0" xfId="0" applyFont="1" applyFill="1"/>
    <xf numFmtId="0" fontId="5" fillId="5" borderId="2" xfId="0" applyFont="1" applyFill="1" applyBorder="1" applyAlignment="1" applyProtection="1">
      <alignment horizontal="center"/>
    </xf>
    <xf numFmtId="0" fontId="5" fillId="5" borderId="36" xfId="0" applyFont="1" applyFill="1" applyBorder="1" applyAlignment="1" applyProtection="1">
      <alignment horizontal="centerContinuous" vertical="top"/>
    </xf>
    <xf numFmtId="0" fontId="5" fillId="5" borderId="37" xfId="0" applyFont="1" applyFill="1" applyBorder="1" applyAlignment="1" applyProtection="1">
      <alignment horizontal="centerContinuous"/>
    </xf>
    <xf numFmtId="0" fontId="5" fillId="5" borderId="38" xfId="0" applyFont="1" applyFill="1" applyBorder="1" applyAlignment="1" applyProtection="1">
      <alignment horizontal="centerContinuous"/>
    </xf>
    <xf numFmtId="0" fontId="7" fillId="5" borderId="38" xfId="0" applyFont="1" applyFill="1" applyBorder="1" applyAlignment="1" applyProtection="1">
      <alignment horizontal="centerContinuous"/>
    </xf>
    <xf numFmtId="0" fontId="5" fillId="5" borderId="0" xfId="0" applyFont="1" applyFill="1" applyBorder="1" applyAlignment="1" applyProtection="1">
      <alignment horizontal="centerContinuous" vertical="top" wrapText="1"/>
    </xf>
    <xf numFmtId="0" fontId="2" fillId="3" borderId="0" xfId="0" applyFont="1" applyFill="1" applyBorder="1" applyAlignment="1">
      <alignment horizontal="center" vertical="center"/>
    </xf>
    <xf numFmtId="0" fontId="2" fillId="3" borderId="0" xfId="0" applyFont="1" applyFill="1" applyBorder="1"/>
    <xf numFmtId="0" fontId="5" fillId="3" borderId="0" xfId="0" applyFont="1" applyFill="1" applyBorder="1"/>
    <xf numFmtId="0" fontId="14" fillId="6" borderId="0" xfId="0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Border="1"/>
    <xf numFmtId="0" fontId="10" fillId="5" borderId="3" xfId="0" applyFont="1" applyFill="1" applyBorder="1"/>
    <xf numFmtId="0" fontId="2" fillId="5" borderId="3" xfId="0" applyFont="1" applyFill="1" applyBorder="1"/>
    <xf numFmtId="0" fontId="2" fillId="5" borderId="3" xfId="0" applyFont="1" applyFill="1" applyBorder="1" applyAlignment="1">
      <alignment horizontal="center" vertical="center"/>
    </xf>
    <xf numFmtId="0" fontId="5" fillId="5" borderId="0" xfId="0" applyFont="1" applyFill="1" applyBorder="1"/>
    <xf numFmtId="0" fontId="5" fillId="5" borderId="3" xfId="0" applyFont="1" applyFill="1" applyBorder="1"/>
    <xf numFmtId="0" fontId="5" fillId="5" borderId="3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Continuous"/>
    </xf>
    <xf numFmtId="0" fontId="2" fillId="5" borderId="3" xfId="0" applyFont="1" applyFill="1" applyBorder="1" applyAlignment="1">
      <alignment horizontal="centerContinuous"/>
    </xf>
    <xf numFmtId="0" fontId="2" fillId="5" borderId="3" xfId="0" applyFont="1" applyFill="1" applyBorder="1" applyAlignment="1">
      <alignment horizontal="center" vertical="center" wrapText="1"/>
    </xf>
    <xf numFmtId="0" fontId="12" fillId="5" borderId="3" xfId="0" applyFont="1" applyFill="1" applyBorder="1" applyAlignment="1">
      <alignment horizontal="centerContinuous"/>
    </xf>
    <xf numFmtId="0" fontId="13" fillId="5" borderId="3" xfId="0" applyFont="1" applyFill="1" applyBorder="1" applyAlignment="1">
      <alignment horizontal="centerContinuous"/>
    </xf>
    <xf numFmtId="0" fontId="5" fillId="5" borderId="34" xfId="0" applyFont="1" applyFill="1" applyBorder="1"/>
    <xf numFmtId="0" fontId="2" fillId="3" borderId="20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0" fillId="5" borderId="30" xfId="0" applyFont="1" applyFill="1" applyBorder="1" applyProtection="1"/>
    <xf numFmtId="0" fontId="2" fillId="5" borderId="21" xfId="0" applyFont="1" applyFill="1" applyBorder="1" applyAlignment="1" applyProtection="1">
      <alignment horizontal="center"/>
    </xf>
    <xf numFmtId="0" fontId="2" fillId="3" borderId="24" xfId="0" applyFont="1" applyFill="1" applyBorder="1"/>
    <xf numFmtId="0" fontId="12" fillId="4" borderId="21" xfId="0" applyFont="1" applyFill="1" applyBorder="1" applyAlignment="1">
      <alignment horizontal="centerContinuous"/>
    </xf>
    <xf numFmtId="0" fontId="2" fillId="6" borderId="0" xfId="0" applyFont="1" applyFill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/>
    </xf>
    <xf numFmtId="0" fontId="2" fillId="6" borderId="0" xfId="0" applyFont="1" applyFill="1" applyBorder="1"/>
    <xf numFmtId="0" fontId="10" fillId="6" borderId="0" xfId="0" applyFont="1" applyFill="1" applyBorder="1"/>
    <xf numFmtId="0" fontId="12" fillId="6" borderId="0" xfId="0" applyFont="1" applyFill="1" applyBorder="1" applyAlignment="1">
      <alignment horizontal="centerContinuous"/>
    </xf>
    <xf numFmtId="0" fontId="5" fillId="6" borderId="0" xfId="0" applyFont="1" applyFill="1" applyBorder="1"/>
    <xf numFmtId="0" fontId="5" fillId="6" borderId="0" xfId="0" applyFont="1" applyFill="1" applyBorder="1" applyAlignment="1">
      <alignment horizontal="center" vertical="center"/>
    </xf>
    <xf numFmtId="0" fontId="13" fillId="6" borderId="0" xfId="0" applyFont="1" applyFill="1" applyBorder="1" applyAlignment="1">
      <alignment horizontal="centerContinuous"/>
    </xf>
    <xf numFmtId="0" fontId="5" fillId="6" borderId="0" xfId="0" applyFont="1" applyFill="1" applyBorder="1" applyAlignment="1">
      <alignment horizontal="centerContinuous"/>
    </xf>
    <xf numFmtId="0" fontId="2" fillId="6" borderId="0" xfId="0" applyFont="1" applyFill="1" applyBorder="1" applyAlignment="1">
      <alignment horizontal="centerContinuous"/>
    </xf>
    <xf numFmtId="0" fontId="2" fillId="6" borderId="0" xfId="0" applyFont="1" applyFill="1"/>
    <xf numFmtId="0" fontId="5" fillId="3" borderId="29" xfId="0" applyFont="1" applyFill="1" applyBorder="1"/>
    <xf numFmtId="0" fontId="8" fillId="5" borderId="7" xfId="0" applyFont="1" applyFill="1" applyBorder="1" applyAlignment="1" applyProtection="1">
      <alignment horizontal="centerContinuous"/>
    </xf>
    <xf numFmtId="0" fontId="5" fillId="5" borderId="32" xfId="0" applyFont="1" applyFill="1" applyBorder="1" applyAlignment="1" applyProtection="1">
      <alignment horizontal="center"/>
    </xf>
    <xf numFmtId="0" fontId="5" fillId="5" borderId="0" xfId="0" applyFont="1" applyFill="1"/>
    <xf numFmtId="0" fontId="5" fillId="0" borderId="0" xfId="0" applyFont="1"/>
    <xf numFmtId="0" fontId="6" fillId="5" borderId="15" xfId="0" applyFont="1" applyFill="1" applyBorder="1" applyAlignment="1">
      <alignment horizontal="center"/>
    </xf>
    <xf numFmtId="0" fontId="5" fillId="5" borderId="15" xfId="0" applyFont="1" applyFill="1" applyBorder="1"/>
    <xf numFmtId="0" fontId="5" fillId="5" borderId="15" xfId="0" applyFont="1" applyFill="1" applyBorder="1" applyAlignment="1">
      <alignment horizontal="center"/>
    </xf>
    <xf numFmtId="0" fontId="5" fillId="5" borderId="39" xfId="0" applyFont="1" applyFill="1" applyBorder="1"/>
    <xf numFmtId="0" fontId="5" fillId="0" borderId="15" xfId="0" applyFont="1" applyFill="1" applyBorder="1" applyAlignment="1" applyProtection="1">
      <alignment horizontal="center"/>
      <protection locked="0"/>
    </xf>
    <xf numFmtId="0" fontId="5" fillId="5" borderId="29" xfId="0" applyFont="1" applyFill="1" applyBorder="1"/>
    <xf numFmtId="0" fontId="5" fillId="5" borderId="15" xfId="0" applyFont="1" applyFill="1" applyBorder="1" applyAlignment="1">
      <alignment wrapText="1"/>
    </xf>
    <xf numFmtId="0" fontId="0" fillId="5" borderId="0" xfId="0" applyFill="1" applyBorder="1" applyAlignment="1" applyProtection="1"/>
    <xf numFmtId="0" fontId="8" fillId="6" borderId="40" xfId="0" applyFont="1" applyFill="1" applyBorder="1" applyAlignment="1" applyProtection="1">
      <alignment horizontal="center" vertical="center"/>
      <protection locked="0"/>
    </xf>
    <xf numFmtId="0" fontId="8" fillId="6" borderId="41" xfId="0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Border="1" applyAlignment="1" applyProtection="1">
      <alignment horizontal="right"/>
    </xf>
    <xf numFmtId="0" fontId="4" fillId="5" borderId="0" xfId="0" applyFont="1" applyFill="1" applyBorder="1" applyAlignment="1" applyProtection="1">
      <alignment horizontal="left"/>
    </xf>
    <xf numFmtId="0" fontId="2" fillId="5" borderId="23" xfId="0" applyFont="1" applyFill="1" applyBorder="1" applyAlignment="1" applyProtection="1"/>
    <xf numFmtId="0" fontId="2" fillId="5" borderId="42" xfId="0" applyFont="1" applyFill="1" applyBorder="1" applyAlignment="1" applyProtection="1"/>
    <xf numFmtId="0" fontId="5" fillId="5" borderId="0" xfId="0" applyFont="1" applyFill="1" applyBorder="1" applyAlignment="1" applyProtection="1">
      <alignment horizontal="right"/>
    </xf>
    <xf numFmtId="0" fontId="2" fillId="7" borderId="0" xfId="0" applyFont="1" applyFill="1" applyBorder="1" applyProtection="1"/>
    <xf numFmtId="0" fontId="2" fillId="7" borderId="3" xfId="0" applyFont="1" applyFill="1" applyBorder="1" applyAlignment="1" applyProtection="1">
      <alignment vertical="center"/>
    </xf>
    <xf numFmtId="0" fontId="2" fillId="7" borderId="2" xfId="0" applyFont="1" applyFill="1" applyBorder="1" applyProtection="1"/>
    <xf numFmtId="0" fontId="4" fillId="5" borderId="7" xfId="0" applyFont="1" applyFill="1" applyBorder="1" applyAlignment="1" applyProtection="1">
      <alignment vertical="center"/>
    </xf>
    <xf numFmtId="0" fontId="0" fillId="5" borderId="24" xfId="0" applyFill="1" applyBorder="1" applyAlignment="1" applyProtection="1">
      <alignment vertical="center"/>
    </xf>
    <xf numFmtId="0" fontId="0" fillId="5" borderId="3" xfId="0" applyFill="1" applyBorder="1" applyAlignment="1" applyProtection="1">
      <alignment vertical="center"/>
    </xf>
    <xf numFmtId="0" fontId="5" fillId="5" borderId="26" xfId="0" applyFont="1" applyFill="1" applyBorder="1" applyAlignment="1" applyProtection="1">
      <alignment vertical="center"/>
    </xf>
    <xf numFmtId="0" fontId="16" fillId="5" borderId="0" xfId="0" applyFont="1" applyFill="1" applyBorder="1" applyAlignment="1" applyProtection="1">
      <alignment vertical="center"/>
    </xf>
    <xf numFmtId="0" fontId="16" fillId="5" borderId="3" xfId="0" applyFont="1" applyFill="1" applyBorder="1" applyAlignment="1" applyProtection="1">
      <alignment vertical="center"/>
    </xf>
    <xf numFmtId="0" fontId="14" fillId="5" borderId="0" xfId="0" applyFont="1" applyFill="1" applyBorder="1" applyAlignment="1" applyProtection="1">
      <alignment horizontal="center" vertical="center"/>
    </xf>
    <xf numFmtId="0" fontId="0" fillId="5" borderId="24" xfId="0" applyFill="1" applyBorder="1" applyAlignment="1" applyProtection="1"/>
    <xf numFmtId="0" fontId="3" fillId="5" borderId="24" xfId="0" applyFont="1" applyFill="1" applyBorder="1" applyAlignment="1" applyProtection="1">
      <alignment horizontal="center" vertical="center"/>
    </xf>
    <xf numFmtId="0" fontId="3" fillId="5" borderId="3" xfId="0" applyFont="1" applyFill="1" applyBorder="1" applyAlignment="1" applyProtection="1">
      <alignment horizontal="center" vertical="center"/>
    </xf>
    <xf numFmtId="0" fontId="16" fillId="5" borderId="2" xfId="0" applyFont="1" applyFill="1" applyBorder="1" applyAlignment="1" applyProtection="1">
      <alignment vertical="center"/>
    </xf>
    <xf numFmtId="0" fontId="5" fillId="5" borderId="0" xfId="0" applyFont="1" applyFill="1" applyBorder="1" applyAlignment="1" applyProtection="1">
      <alignment vertical="top"/>
    </xf>
    <xf numFmtId="0" fontId="5" fillId="5" borderId="4" xfId="0" applyFont="1" applyFill="1" applyBorder="1" applyAlignment="1" applyProtection="1">
      <alignment vertical="center"/>
    </xf>
    <xf numFmtId="0" fontId="5" fillId="5" borderId="43" xfId="0" applyFont="1" applyFill="1" applyBorder="1" applyAlignment="1" applyProtection="1">
      <alignment vertical="center"/>
    </xf>
    <xf numFmtId="0" fontId="0" fillId="5" borderId="3" xfId="0" applyFill="1" applyBorder="1"/>
    <xf numFmtId="0" fontId="4" fillId="5" borderId="0" xfId="0" applyFont="1" applyFill="1" applyBorder="1" applyAlignment="1" applyProtection="1"/>
    <xf numFmtId="0" fontId="3" fillId="5" borderId="2" xfId="0" applyFont="1" applyFill="1" applyBorder="1" applyAlignment="1" applyProtection="1">
      <alignment horizontal="left" vertical="center"/>
    </xf>
    <xf numFmtId="0" fontId="3" fillId="5" borderId="24" xfId="0" applyFont="1" applyFill="1" applyBorder="1" applyAlignment="1" applyProtection="1">
      <alignment vertical="center"/>
    </xf>
    <xf numFmtId="0" fontId="3" fillId="5" borderId="24" xfId="0" applyFont="1" applyFill="1" applyBorder="1" applyAlignment="1" applyProtection="1">
      <alignment horizontal="left" vertical="center"/>
    </xf>
    <xf numFmtId="0" fontId="3" fillId="5" borderId="6" xfId="0" applyFont="1" applyFill="1" applyBorder="1" applyAlignment="1" applyProtection="1">
      <alignment horizontal="center" vertical="center"/>
    </xf>
    <xf numFmtId="0" fontId="3" fillId="5" borderId="3" xfId="0" applyFont="1" applyFill="1" applyBorder="1" applyAlignment="1" applyProtection="1">
      <alignment vertical="center"/>
    </xf>
    <xf numFmtId="0" fontId="5" fillId="5" borderId="30" xfId="0" applyFont="1" applyFill="1" applyBorder="1" applyAlignment="1" applyProtection="1">
      <alignment vertical="center"/>
    </xf>
    <xf numFmtId="0" fontId="5" fillId="5" borderId="28" xfId="0" applyFont="1" applyFill="1" applyBorder="1" applyAlignment="1" applyProtection="1">
      <alignment vertical="center"/>
    </xf>
    <xf numFmtId="0" fontId="12" fillId="6" borderId="8" xfId="0" applyFont="1" applyFill="1" applyBorder="1" applyAlignment="1" applyProtection="1">
      <alignment vertical="center"/>
    </xf>
    <xf numFmtId="0" fontId="28" fillId="7" borderId="4" xfId="0" applyFont="1" applyFill="1" applyBorder="1" applyAlignment="1" applyProtection="1">
      <alignment horizontal="center" vertical="center" wrapText="1"/>
    </xf>
    <xf numFmtId="0" fontId="29" fillId="7" borderId="3" xfId="0" applyFont="1" applyFill="1" applyBorder="1" applyAlignment="1" applyProtection="1">
      <alignment vertical="center" wrapText="1"/>
    </xf>
    <xf numFmtId="0" fontId="28" fillId="7" borderId="3" xfId="0" applyFont="1" applyFill="1" applyBorder="1" applyAlignment="1" applyProtection="1">
      <alignment vertical="center" wrapText="1"/>
    </xf>
    <xf numFmtId="0" fontId="28" fillId="7" borderId="6" xfId="0" applyFont="1" applyFill="1" applyBorder="1" applyAlignment="1" applyProtection="1">
      <alignment horizontal="center" vertical="center" wrapText="1"/>
    </xf>
    <xf numFmtId="0" fontId="2" fillId="7" borderId="1" xfId="0" applyFont="1" applyFill="1" applyBorder="1" applyAlignment="1" applyProtection="1">
      <alignment vertical="center"/>
    </xf>
    <xf numFmtId="0" fontId="34" fillId="7" borderId="20" xfId="0" applyFont="1" applyFill="1" applyBorder="1" applyAlignment="1" applyProtection="1">
      <alignment vertical="center"/>
    </xf>
    <xf numFmtId="0" fontId="2" fillId="7" borderId="20" xfId="0" applyFont="1" applyFill="1" applyBorder="1" applyAlignment="1" applyProtection="1">
      <alignment vertical="center"/>
    </xf>
    <xf numFmtId="0" fontId="2" fillId="7" borderId="5" xfId="0" applyFont="1" applyFill="1" applyBorder="1" applyAlignment="1" applyProtection="1">
      <alignment vertical="center"/>
    </xf>
    <xf numFmtId="0" fontId="2" fillId="7" borderId="3" xfId="0" applyFont="1" applyFill="1" applyBorder="1" applyProtection="1"/>
    <xf numFmtId="0" fontId="1" fillId="7" borderId="20" xfId="0" applyFont="1" applyFill="1" applyBorder="1" applyAlignment="1" applyProtection="1">
      <alignment vertical="center"/>
    </xf>
    <xf numFmtId="0" fontId="28" fillId="7" borderId="24" xfId="0" applyFont="1" applyFill="1" applyBorder="1" applyAlignment="1" applyProtection="1">
      <alignment horizontal="center" vertical="center" wrapText="1"/>
    </xf>
    <xf numFmtId="0" fontId="12" fillId="7" borderId="24" xfId="0" applyFont="1" applyFill="1" applyBorder="1" applyAlignment="1" applyProtection="1">
      <alignment horizontal="center" vertical="center"/>
    </xf>
    <xf numFmtId="0" fontId="2" fillId="7" borderId="24" xfId="0" applyFont="1" applyFill="1" applyBorder="1" applyAlignment="1" applyProtection="1">
      <alignment horizontal="center"/>
    </xf>
    <xf numFmtId="0" fontId="5" fillId="7" borderId="24" xfId="0" applyFont="1" applyFill="1" applyBorder="1" applyAlignment="1" applyProtection="1">
      <alignment horizontal="center" vertical="center" wrapText="1"/>
    </xf>
    <xf numFmtId="0" fontId="2" fillId="7" borderId="24" xfId="0" applyFont="1" applyFill="1" applyBorder="1" applyProtection="1"/>
    <xf numFmtId="0" fontId="34" fillId="7" borderId="1" xfId="0" applyFont="1" applyFill="1" applyBorder="1" applyAlignment="1" applyProtection="1">
      <alignment vertical="center"/>
    </xf>
    <xf numFmtId="0" fontId="2" fillId="5" borderId="0" xfId="0" applyFont="1" applyFill="1" applyBorder="1" applyAlignment="1" applyProtection="1">
      <alignment vertical="center"/>
    </xf>
    <xf numFmtId="0" fontId="5" fillId="5" borderId="15" xfId="0" applyNumberFormat="1" applyFont="1" applyFill="1" applyBorder="1" applyAlignment="1">
      <alignment horizontal="center"/>
    </xf>
    <xf numFmtId="49" fontId="8" fillId="6" borderId="1" xfId="0" applyNumberFormat="1" applyFont="1" applyFill="1" applyBorder="1" applyAlignment="1" applyProtection="1">
      <alignment horizontal="center" vertical="center"/>
      <protection locked="0"/>
    </xf>
    <xf numFmtId="49" fontId="8" fillId="6" borderId="20" xfId="0" applyNumberFormat="1" applyFont="1" applyFill="1" applyBorder="1" applyAlignment="1" applyProtection="1">
      <alignment horizontal="center" vertical="center"/>
      <protection locked="0"/>
    </xf>
    <xf numFmtId="49" fontId="8" fillId="6" borderId="5" xfId="0" applyNumberFormat="1" applyFont="1" applyFill="1" applyBorder="1" applyAlignment="1" applyProtection="1">
      <alignment horizontal="center" vertical="center"/>
      <protection locked="0"/>
    </xf>
    <xf numFmtId="49" fontId="8" fillId="6" borderId="4" xfId="0" applyNumberFormat="1" applyFont="1" applyFill="1" applyBorder="1" applyAlignment="1" applyProtection="1">
      <alignment horizontal="center" vertical="center"/>
      <protection locked="0"/>
    </xf>
    <xf numFmtId="49" fontId="8" fillId="6" borderId="24" xfId="0" applyNumberFormat="1" applyFont="1" applyFill="1" applyBorder="1" applyAlignment="1" applyProtection="1">
      <alignment horizontal="center" vertical="center"/>
      <protection locked="0"/>
    </xf>
    <xf numFmtId="49" fontId="8" fillId="6" borderId="6" xfId="0" applyNumberFormat="1" applyFont="1" applyFill="1" applyBorder="1" applyAlignment="1" applyProtection="1">
      <alignment horizontal="center" vertical="center"/>
      <protection locked="0"/>
    </xf>
    <xf numFmtId="164" fontId="8" fillId="6" borderId="7" xfId="0" applyNumberFormat="1" applyFont="1" applyFill="1" applyBorder="1" applyAlignment="1" applyProtection="1">
      <alignment horizontal="center" vertical="center"/>
      <protection locked="0"/>
    </xf>
    <xf numFmtId="164" fontId="8" fillId="6" borderId="21" xfId="0" applyNumberFormat="1" applyFont="1" applyFill="1" applyBorder="1" applyAlignment="1" applyProtection="1">
      <alignment horizontal="center" vertical="center"/>
      <protection locked="0"/>
    </xf>
    <xf numFmtId="164" fontId="8" fillId="6" borderId="8" xfId="0" applyNumberFormat="1" applyFont="1" applyFill="1" applyBorder="1" applyAlignment="1" applyProtection="1">
      <alignment horizontal="center" vertical="center"/>
      <protection locked="0"/>
    </xf>
    <xf numFmtId="0" fontId="14" fillId="0" borderId="14" xfId="0" applyFont="1" applyFill="1" applyBorder="1" applyAlignment="1" applyProtection="1">
      <alignment horizontal="center"/>
      <protection locked="0"/>
    </xf>
    <xf numFmtId="0" fontId="2" fillId="5" borderId="0" xfId="0" applyFont="1" applyFill="1" applyBorder="1" applyAlignment="1" applyProtection="1">
      <alignment horizontal="center" vertical="center"/>
    </xf>
    <xf numFmtId="0" fontId="2" fillId="5" borderId="3" xfId="0" applyFont="1" applyFill="1" applyBorder="1" applyAlignment="1" applyProtection="1">
      <alignment horizontal="center" vertical="center"/>
    </xf>
    <xf numFmtId="0" fontId="2" fillId="5" borderId="2" xfId="0" applyFont="1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/>
    <xf numFmtId="0" fontId="2" fillId="5" borderId="3" xfId="0" applyFont="1" applyFill="1" applyBorder="1" applyAlignment="1" applyProtection="1"/>
    <xf numFmtId="0" fontId="3" fillId="5" borderId="0" xfId="0" applyFont="1" applyFill="1" applyBorder="1" applyAlignment="1" applyProtection="1">
      <alignment horizontal="left"/>
    </xf>
    <xf numFmtId="0" fontId="15" fillId="5" borderId="15" xfId="0" applyFont="1" applyFill="1" applyBorder="1" applyAlignment="1" applyProtection="1">
      <alignment horizontal="center" vertical="center" wrapText="1"/>
    </xf>
    <xf numFmtId="0" fontId="5" fillId="5" borderId="0" xfId="0" applyFont="1" applyFill="1" applyBorder="1" applyAlignment="1" applyProtection="1">
      <alignment vertical="center"/>
    </xf>
    <xf numFmtId="0" fontId="0" fillId="5" borderId="0" xfId="0" applyFill="1" applyBorder="1" applyAlignment="1" applyProtection="1">
      <alignment vertical="center"/>
    </xf>
    <xf numFmtId="0" fontId="3" fillId="5" borderId="2" xfId="0" applyFont="1" applyFill="1" applyBorder="1" applyAlignment="1" applyProtection="1">
      <alignment vertical="center"/>
    </xf>
    <xf numFmtId="0" fontId="6" fillId="5" borderId="0" xfId="0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center" vertical="center"/>
    </xf>
    <xf numFmtId="0" fontId="2" fillId="5" borderId="20" xfId="0" applyFont="1" applyFill="1" applyBorder="1" applyAlignment="1" applyProtection="1"/>
    <xf numFmtId="0" fontId="2" fillId="5" borderId="5" xfId="0" applyFont="1" applyFill="1" applyBorder="1" applyAlignment="1" applyProtection="1"/>
    <xf numFmtId="0" fontId="5" fillId="5" borderId="24" xfId="0" applyFont="1" applyFill="1" applyBorder="1" applyAlignment="1" applyProtection="1">
      <alignment vertical="center"/>
    </xf>
    <xf numFmtId="0" fontId="0" fillId="5" borderId="21" xfId="0" applyFill="1" applyBorder="1" applyAlignment="1" applyProtection="1">
      <alignment vertical="center"/>
    </xf>
    <xf numFmtId="0" fontId="6" fillId="5" borderId="0" xfId="0" applyFont="1" applyFill="1" applyBorder="1" applyAlignment="1" applyProtection="1">
      <alignment vertical="center"/>
    </xf>
    <xf numFmtId="0" fontId="1" fillId="5" borderId="0" xfId="0" applyFont="1" applyFill="1" applyBorder="1" applyAlignment="1" applyProtection="1">
      <alignment vertical="center"/>
    </xf>
    <xf numFmtId="0" fontId="5" fillId="5" borderId="2" xfId="0" applyFont="1" applyFill="1" applyBorder="1" applyAlignment="1" applyProtection="1">
      <alignment vertical="center"/>
    </xf>
    <xf numFmtId="0" fontId="3" fillId="5" borderId="0" xfId="0" applyFont="1" applyFill="1" applyBorder="1" applyAlignment="1" applyProtection="1">
      <alignment vertical="center"/>
    </xf>
    <xf numFmtId="0" fontId="4" fillId="5" borderId="0" xfId="0" applyFont="1" applyFill="1" applyBorder="1" applyAlignment="1" applyProtection="1">
      <alignment vertical="center"/>
    </xf>
    <xf numFmtId="0" fontId="13" fillId="5" borderId="0" xfId="0" applyFont="1" applyFill="1" applyBorder="1" applyAlignment="1" applyProtection="1">
      <alignment horizontal="center" vertical="center"/>
    </xf>
    <xf numFmtId="0" fontId="13" fillId="5" borderId="3" xfId="0" applyFont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vertical="center"/>
    </xf>
    <xf numFmtId="0" fontId="2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0" borderId="0" xfId="0" applyFont="1" applyProtection="1"/>
    <xf numFmtId="0" fontId="14" fillId="6" borderId="14" xfId="0" applyFont="1" applyFill="1" applyBorder="1" applyAlignment="1" applyProtection="1">
      <alignment horizontal="center" vertical="center"/>
    </xf>
    <xf numFmtId="0" fontId="10" fillId="0" borderId="0" xfId="0" applyFont="1" applyProtection="1"/>
    <xf numFmtId="0" fontId="0" fillId="5" borderId="0" xfId="0" applyFill="1" applyAlignment="1" applyProtection="1"/>
    <xf numFmtId="0" fontId="14" fillId="6" borderId="14" xfId="0" applyFont="1" applyFill="1" applyBorder="1" applyProtection="1"/>
    <xf numFmtId="0" fontId="14" fillId="5" borderId="24" xfId="0" applyFont="1" applyFill="1" applyBorder="1" applyAlignment="1" applyProtection="1">
      <alignment horizontal="center" vertical="center"/>
    </xf>
    <xf numFmtId="0" fontId="3" fillId="0" borderId="0" xfId="0" applyFont="1" applyProtection="1"/>
    <xf numFmtId="0" fontId="0" fillId="5" borderId="0" xfId="0" applyFill="1" applyProtection="1"/>
    <xf numFmtId="49" fontId="14" fillId="5" borderId="0" xfId="0" applyNumberFormat="1" applyFont="1" applyFill="1" applyBorder="1" applyAlignment="1" applyProtection="1">
      <alignment vertical="center"/>
    </xf>
    <xf numFmtId="0" fontId="2" fillId="5" borderId="0" xfId="0" applyFont="1" applyFill="1" applyProtection="1"/>
    <xf numFmtId="0" fontId="6" fillId="6" borderId="14" xfId="0" applyFont="1" applyFill="1" applyBorder="1" applyProtection="1"/>
    <xf numFmtId="0" fontId="0" fillId="0" borderId="0" xfId="0" applyProtection="1"/>
    <xf numFmtId="0" fontId="7" fillId="0" borderId="0" xfId="0" applyFont="1" applyProtection="1"/>
    <xf numFmtId="0" fontId="14" fillId="6" borderId="14" xfId="0" applyFont="1" applyFill="1" applyBorder="1" applyAlignment="1" applyProtection="1">
      <alignment horizontal="center"/>
    </xf>
    <xf numFmtId="0" fontId="8" fillId="6" borderId="14" xfId="0" applyFont="1" applyFill="1" applyBorder="1" applyAlignment="1" applyProtection="1">
      <alignment horizontal="center" vertical="center"/>
    </xf>
    <xf numFmtId="0" fontId="8" fillId="6" borderId="14" xfId="0" applyFont="1" applyFill="1" applyBorder="1" applyAlignment="1" applyProtection="1">
      <alignment horizontal="center"/>
    </xf>
    <xf numFmtId="49" fontId="15" fillId="6" borderId="8" xfId="0" applyNumberFormat="1" applyFont="1" applyFill="1" applyBorder="1" applyAlignment="1" applyProtection="1">
      <alignment vertical="center"/>
    </xf>
    <xf numFmtId="0" fontId="2" fillId="2" borderId="0" xfId="0" applyFont="1" applyFill="1" applyBorder="1" applyProtection="1"/>
    <xf numFmtId="0" fontId="2" fillId="0" borderId="0" xfId="0" applyFont="1" applyBorder="1" applyProtection="1"/>
    <xf numFmtId="0" fontId="6" fillId="6" borderId="27" xfId="0" applyFont="1" applyFill="1" applyBorder="1" applyAlignment="1" applyProtection="1">
      <alignment vertical="center"/>
    </xf>
    <xf numFmtId="0" fontId="15" fillId="0" borderId="14" xfId="0" applyFont="1" applyFill="1" applyBorder="1" applyAlignment="1" applyProtection="1">
      <alignment horizontal="center"/>
    </xf>
    <xf numFmtId="0" fontId="15" fillId="6" borderId="14" xfId="0" applyFont="1" applyFill="1" applyBorder="1" applyAlignment="1" applyProtection="1">
      <alignment horizontal="center"/>
    </xf>
    <xf numFmtId="0" fontId="15" fillId="6" borderId="14" xfId="0" applyFont="1" applyFill="1" applyBorder="1" applyAlignment="1" applyProtection="1">
      <alignment horizontal="center" vertical="center"/>
    </xf>
    <xf numFmtId="0" fontId="0" fillId="7" borderId="2" xfId="0" applyFill="1" applyBorder="1" applyProtection="1"/>
    <xf numFmtId="0" fontId="0" fillId="7" borderId="0" xfId="0" applyFill="1" applyBorder="1" applyProtection="1"/>
    <xf numFmtId="0" fontId="0" fillId="7" borderId="3" xfId="0" applyFill="1" applyBorder="1" applyProtection="1"/>
    <xf numFmtId="0" fontId="10" fillId="6" borderId="8" xfId="0" applyFont="1" applyFill="1" applyBorder="1" applyAlignment="1" applyProtection="1">
      <alignment vertical="center"/>
    </xf>
    <xf numFmtId="0" fontId="0" fillId="7" borderId="4" xfId="0" applyFill="1" applyBorder="1" applyProtection="1"/>
    <xf numFmtId="0" fontId="0" fillId="7" borderId="24" xfId="0" applyFill="1" applyBorder="1" applyProtection="1"/>
    <xf numFmtId="0" fontId="0" fillId="7" borderId="6" xfId="0" applyFill="1" applyBorder="1" applyProtection="1"/>
    <xf numFmtId="49" fontId="14" fillId="6" borderId="14" xfId="0" applyNumberFormat="1" applyFont="1" applyFill="1" applyBorder="1" applyAlignment="1" applyProtection="1">
      <alignment horizontal="center" vertical="center"/>
    </xf>
    <xf numFmtId="0" fontId="14" fillId="6" borderId="14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wrapText="1"/>
    </xf>
    <xf numFmtId="0" fontId="8" fillId="5" borderId="1" xfId="0" applyFont="1" applyFill="1" applyBorder="1" applyAlignment="1" applyProtection="1">
      <alignment horizontal="center" vertical="center"/>
    </xf>
    <xf numFmtId="0" fontId="8" fillId="5" borderId="20" xfId="0" applyFont="1" applyFill="1" applyBorder="1" applyAlignment="1" applyProtection="1">
      <alignment horizontal="center" vertical="center"/>
    </xf>
    <xf numFmtId="0" fontId="8" fillId="5" borderId="5" xfId="0" applyFont="1" applyFill="1" applyBorder="1" applyAlignment="1" applyProtection="1">
      <alignment horizontal="center" vertical="center"/>
    </xf>
    <xf numFmtId="0" fontId="8" fillId="5" borderId="1" xfId="0" applyFont="1" applyFill="1" applyBorder="1" applyAlignment="1" applyProtection="1">
      <alignment horizontal="center"/>
    </xf>
    <xf numFmtId="0" fontId="8" fillId="5" borderId="20" xfId="0" applyFont="1" applyFill="1" applyBorder="1" applyAlignment="1" applyProtection="1">
      <alignment horizontal="center"/>
    </xf>
    <xf numFmtId="0" fontId="8" fillId="5" borderId="5" xfId="0" applyFont="1" applyFill="1" applyBorder="1" applyAlignment="1" applyProtection="1">
      <alignment horizontal="center"/>
    </xf>
    <xf numFmtId="0" fontId="2" fillId="7" borderId="44" xfId="0" applyFont="1" applyFill="1" applyBorder="1" applyAlignment="1" applyProtection="1">
      <alignment horizontal="center" vertical="center" wrapText="1"/>
    </xf>
    <xf numFmtId="0" fontId="2" fillId="7" borderId="28" xfId="0" applyFont="1" applyFill="1" applyBorder="1" applyAlignment="1" applyProtection="1">
      <alignment horizontal="center" vertical="center" wrapText="1"/>
    </xf>
    <xf numFmtId="0" fontId="2" fillId="7" borderId="31" xfId="0" applyFont="1" applyFill="1" applyBorder="1" applyAlignment="1" applyProtection="1">
      <alignment horizontal="center" vertical="center" wrapText="1"/>
    </xf>
    <xf numFmtId="0" fontId="30" fillId="6" borderId="4" xfId="0" applyFont="1" applyFill="1" applyBorder="1" applyAlignment="1" applyProtection="1">
      <alignment horizontal="center" vertical="top" wrapText="1"/>
    </xf>
    <xf numFmtId="0" fontId="30" fillId="6" borderId="24" xfId="0" applyFont="1" applyFill="1" applyBorder="1" applyAlignment="1" applyProtection="1">
      <alignment horizontal="center" vertical="top" wrapText="1"/>
    </xf>
    <xf numFmtId="0" fontId="30" fillId="6" borderId="6" xfId="0" applyFont="1" applyFill="1" applyBorder="1" applyAlignment="1" applyProtection="1">
      <alignment horizontal="center" vertical="top" wrapText="1"/>
    </xf>
    <xf numFmtId="0" fontId="2" fillId="11" borderId="20" xfId="0" applyFont="1" applyFill="1" applyBorder="1" applyAlignment="1" applyProtection="1">
      <alignment horizontal="center"/>
    </xf>
    <xf numFmtId="0" fontId="28" fillId="6" borderId="21" xfId="0" applyFont="1" applyFill="1" applyBorder="1" applyAlignment="1" applyProtection="1">
      <alignment horizontal="center" vertical="center" wrapText="1"/>
    </xf>
    <xf numFmtId="0" fontId="28" fillId="6" borderId="8" xfId="0" applyFont="1" applyFill="1" applyBorder="1" applyAlignment="1" applyProtection="1">
      <alignment horizontal="center" vertical="center" wrapText="1"/>
    </xf>
    <xf numFmtId="0" fontId="29" fillId="6" borderId="7" xfId="0" applyFont="1" applyFill="1" applyBorder="1" applyAlignment="1" applyProtection="1">
      <alignment horizontal="center" vertical="center" wrapText="1"/>
    </xf>
    <xf numFmtId="0" fontId="29" fillId="6" borderId="8" xfId="0" applyFont="1" applyFill="1" applyBorder="1" applyAlignment="1" applyProtection="1">
      <alignment horizontal="center" vertical="center" wrapText="1"/>
    </xf>
    <xf numFmtId="0" fontId="28" fillId="6" borderId="7" xfId="0" applyFont="1" applyFill="1" applyBorder="1" applyAlignment="1" applyProtection="1">
      <alignment horizontal="center" vertical="center" wrapText="1"/>
    </xf>
    <xf numFmtId="0" fontId="12" fillId="6" borderId="7" xfId="0" applyFont="1" applyFill="1" applyBorder="1" applyAlignment="1" applyProtection="1">
      <alignment horizontal="center" vertical="center"/>
    </xf>
    <xf numFmtId="0" fontId="12" fillId="6" borderId="21" xfId="0" applyFont="1" applyFill="1" applyBorder="1" applyAlignment="1" applyProtection="1">
      <alignment horizontal="center" vertical="center"/>
    </xf>
    <xf numFmtId="0" fontId="12" fillId="6" borderId="8" xfId="0" applyFont="1" applyFill="1" applyBorder="1" applyAlignment="1" applyProtection="1">
      <alignment horizontal="center" vertical="center"/>
    </xf>
    <xf numFmtId="0" fontId="2" fillId="7" borderId="2" xfId="0" applyFont="1" applyFill="1" applyBorder="1" applyAlignment="1" applyProtection="1">
      <alignment horizontal="center"/>
    </xf>
    <xf numFmtId="0" fontId="2" fillId="7" borderId="33" xfId="0" applyFont="1" applyFill="1" applyBorder="1" applyAlignment="1" applyProtection="1">
      <alignment horizontal="center"/>
    </xf>
    <xf numFmtId="0" fontId="6" fillId="5" borderId="7" xfId="0" applyFont="1" applyFill="1" applyBorder="1" applyAlignment="1" applyProtection="1">
      <alignment horizontal="center" vertical="center"/>
    </xf>
    <xf numFmtId="0" fontId="6" fillId="5" borderId="21" xfId="0" applyFont="1" applyFill="1" applyBorder="1" applyAlignment="1" applyProtection="1">
      <alignment horizontal="center" vertical="center"/>
    </xf>
    <xf numFmtId="0" fontId="6" fillId="5" borderId="8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5" borderId="3" xfId="0" applyFont="1" applyFill="1" applyBorder="1" applyAlignment="1" applyProtection="1">
      <alignment horizontal="center" vertical="center"/>
    </xf>
    <xf numFmtId="0" fontId="2" fillId="5" borderId="7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5" fillId="5" borderId="7" xfId="0" applyFont="1" applyFill="1" applyBorder="1" applyAlignment="1" applyProtection="1">
      <alignment horizontal="center" vertical="center"/>
    </xf>
    <xf numFmtId="0" fontId="5" fillId="5" borderId="21" xfId="0" applyFont="1" applyFill="1" applyBorder="1" applyAlignment="1" applyProtection="1">
      <alignment horizontal="center" vertical="center"/>
    </xf>
    <xf numFmtId="0" fontId="5" fillId="5" borderId="52" xfId="0" applyFont="1" applyFill="1" applyBorder="1" applyAlignment="1" applyProtection="1">
      <alignment horizontal="center" vertical="center"/>
    </xf>
    <xf numFmtId="0" fontId="13" fillId="8" borderId="45" xfId="0" applyFont="1" applyFill="1" applyBorder="1" applyAlignment="1" applyProtection="1">
      <alignment horizontal="center" vertical="center"/>
    </xf>
    <xf numFmtId="0" fontId="13" fillId="8" borderId="21" xfId="0" applyFont="1" applyFill="1" applyBorder="1" applyAlignment="1" applyProtection="1">
      <alignment horizontal="center" vertical="center"/>
    </xf>
    <xf numFmtId="0" fontId="13" fillId="8" borderId="8" xfId="0" applyFont="1" applyFill="1" applyBorder="1" applyAlignment="1" applyProtection="1">
      <alignment horizontal="center" vertical="center"/>
    </xf>
    <xf numFmtId="1" fontId="15" fillId="0" borderId="7" xfId="0" applyNumberFormat="1" applyFont="1" applyFill="1" applyBorder="1" applyAlignment="1" applyProtection="1">
      <alignment horizontal="center" vertical="center"/>
    </xf>
    <xf numFmtId="1" fontId="15" fillId="0" borderId="21" xfId="0" applyNumberFormat="1" applyFont="1" applyFill="1" applyBorder="1" applyAlignment="1" applyProtection="1">
      <alignment horizontal="center" vertical="center"/>
    </xf>
    <xf numFmtId="1" fontId="15" fillId="0" borderId="52" xfId="0" applyNumberFormat="1" applyFont="1" applyFill="1" applyBorder="1" applyAlignment="1" applyProtection="1">
      <alignment horizontal="center" vertical="center"/>
    </xf>
    <xf numFmtId="49" fontId="15" fillId="6" borderId="7" xfId="0" applyNumberFormat="1" applyFont="1" applyFill="1" applyBorder="1" applyAlignment="1" applyProtection="1">
      <alignment horizontal="center" vertical="center"/>
    </xf>
    <xf numFmtId="49" fontId="15" fillId="6" borderId="21" xfId="0" applyNumberFormat="1" applyFont="1" applyFill="1" applyBorder="1" applyAlignment="1" applyProtection="1">
      <alignment horizontal="center" vertical="center"/>
    </xf>
    <xf numFmtId="49" fontId="15" fillId="6" borderId="52" xfId="0" applyNumberFormat="1" applyFont="1" applyFill="1" applyBorder="1" applyAlignment="1" applyProtection="1">
      <alignment horizontal="center" vertical="center"/>
    </xf>
    <xf numFmtId="0" fontId="5" fillId="5" borderId="8" xfId="0" applyFont="1" applyFill="1" applyBorder="1" applyAlignment="1" applyProtection="1">
      <alignment horizontal="center" vertical="center"/>
    </xf>
    <xf numFmtId="0" fontId="2" fillId="5" borderId="21" xfId="0" applyFont="1" applyFill="1" applyBorder="1" applyAlignment="1" applyProtection="1">
      <alignment horizontal="center" vertical="center"/>
    </xf>
    <xf numFmtId="0" fontId="1" fillId="5" borderId="17" xfId="0" applyFont="1" applyFill="1" applyBorder="1" applyAlignment="1" applyProtection="1">
      <alignment horizontal="center" vertical="center"/>
    </xf>
    <xf numFmtId="0" fontId="23" fillId="5" borderId="47" xfId="0" applyFont="1" applyFill="1" applyBorder="1" applyAlignment="1" applyProtection="1">
      <alignment horizontal="center" vertical="center" wrapText="1"/>
    </xf>
    <xf numFmtId="0" fontId="23" fillId="5" borderId="48" xfId="0" applyFont="1" applyFill="1" applyBorder="1" applyAlignment="1" applyProtection="1">
      <alignment horizontal="center" vertical="center" wrapText="1"/>
    </xf>
    <xf numFmtId="0" fontId="23" fillId="5" borderId="49" xfId="0" applyFont="1" applyFill="1" applyBorder="1" applyAlignment="1" applyProtection="1">
      <alignment horizontal="center" vertical="center" wrapText="1"/>
    </xf>
    <xf numFmtId="0" fontId="33" fillId="10" borderId="21" xfId="1" applyFill="1" applyBorder="1" applyAlignment="1" applyProtection="1">
      <alignment vertical="center"/>
    </xf>
    <xf numFmtId="0" fontId="4" fillId="10" borderId="21" xfId="0" applyFont="1" applyFill="1" applyBorder="1" applyAlignment="1" applyProtection="1">
      <alignment vertical="center"/>
    </xf>
    <xf numFmtId="0" fontId="4" fillId="10" borderId="8" xfId="0" applyFont="1" applyFill="1" applyBorder="1" applyAlignment="1" applyProtection="1">
      <alignment vertical="center"/>
    </xf>
    <xf numFmtId="0" fontId="2" fillId="5" borderId="2" xfId="0" applyFont="1" applyFill="1" applyBorder="1" applyAlignment="1" applyProtection="1">
      <alignment horizontal="center" vertical="center"/>
    </xf>
    <xf numFmtId="0" fontId="0" fillId="5" borderId="2" xfId="0" applyFill="1" applyBorder="1" applyAlignment="1" applyProtection="1"/>
    <xf numFmtId="0" fontId="0" fillId="5" borderId="4" xfId="0" applyFill="1" applyBorder="1" applyAlignment="1" applyProtection="1"/>
    <xf numFmtId="0" fontId="5" fillId="5" borderId="2" xfId="0" applyFont="1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0" fontId="6" fillId="0" borderId="7" xfId="0" applyFont="1" applyFill="1" applyBorder="1" applyAlignment="1" applyProtection="1">
      <alignment vertical="center"/>
    </xf>
    <xf numFmtId="0" fontId="5" fillId="0" borderId="21" xfId="0" applyFont="1" applyFill="1" applyBorder="1" applyAlignment="1" applyProtection="1">
      <alignment vertical="center"/>
    </xf>
    <xf numFmtId="0" fontId="5" fillId="0" borderId="8" xfId="0" applyFont="1" applyFill="1" applyBorder="1" applyAlignment="1" applyProtection="1">
      <alignment vertical="center"/>
    </xf>
    <xf numFmtId="0" fontId="2" fillId="5" borderId="2" xfId="0" applyFont="1" applyFill="1" applyBorder="1" applyAlignment="1" applyProtection="1"/>
    <xf numFmtId="0" fontId="2" fillId="5" borderId="0" xfId="0" applyFont="1" applyFill="1" applyBorder="1" applyAlignment="1" applyProtection="1"/>
    <xf numFmtId="0" fontId="2" fillId="5" borderId="3" xfId="0" applyFont="1" applyFill="1" applyBorder="1" applyAlignment="1" applyProtection="1"/>
    <xf numFmtId="0" fontId="3" fillId="5" borderId="0" xfId="0" applyFont="1" applyFill="1" applyBorder="1" applyAlignment="1" applyProtection="1">
      <alignment horizontal="left"/>
    </xf>
    <xf numFmtId="0" fontId="3" fillId="5" borderId="3" xfId="0" applyFont="1" applyFill="1" applyBorder="1" applyAlignment="1" applyProtection="1">
      <alignment horizontal="left"/>
    </xf>
    <xf numFmtId="0" fontId="21" fillId="5" borderId="50" xfId="0" applyFont="1" applyFill="1" applyBorder="1" applyAlignment="1" applyProtection="1">
      <alignment horizontal="center" vertical="center" wrapText="1"/>
    </xf>
    <xf numFmtId="0" fontId="0" fillId="5" borderId="15" xfId="0" applyFill="1" applyBorder="1" applyAlignment="1" applyProtection="1">
      <alignment horizontal="center" vertical="center" wrapText="1"/>
    </xf>
    <xf numFmtId="0" fontId="15" fillId="5" borderId="15" xfId="0" applyFont="1" applyFill="1" applyBorder="1" applyAlignment="1" applyProtection="1">
      <alignment horizontal="center" vertical="center" wrapText="1"/>
    </xf>
    <xf numFmtId="0" fontId="10" fillId="5" borderId="4" xfId="0" applyFont="1" applyFill="1" applyBorder="1" applyAlignment="1" applyProtection="1"/>
    <xf numFmtId="0" fontId="10" fillId="5" borderId="24" xfId="0" applyFont="1" applyFill="1" applyBorder="1" applyAlignment="1" applyProtection="1"/>
    <xf numFmtId="0" fontId="10" fillId="5" borderId="6" xfId="0" applyFont="1" applyFill="1" applyBorder="1" applyAlignment="1" applyProtection="1"/>
    <xf numFmtId="0" fontId="15" fillId="5" borderId="1" xfId="0" applyFont="1" applyFill="1" applyBorder="1" applyAlignment="1" applyProtection="1">
      <alignment horizontal="center" vertical="center"/>
    </xf>
    <xf numFmtId="0" fontId="15" fillId="5" borderId="20" xfId="0" applyFont="1" applyFill="1" applyBorder="1" applyAlignment="1" applyProtection="1">
      <alignment horizontal="center" vertical="center"/>
    </xf>
    <xf numFmtId="0" fontId="15" fillId="5" borderId="5" xfId="0" applyFont="1" applyFill="1" applyBorder="1" applyAlignment="1" applyProtection="1">
      <alignment horizontal="center" vertical="center"/>
    </xf>
    <xf numFmtId="0" fontId="15" fillId="5" borderId="35" xfId="0" applyFont="1" applyFill="1" applyBorder="1" applyAlignment="1" applyProtection="1">
      <alignment horizontal="center" vertical="center"/>
    </xf>
    <xf numFmtId="0" fontId="15" fillId="5" borderId="0" xfId="0" applyFont="1" applyFill="1" applyBorder="1" applyAlignment="1" applyProtection="1">
      <alignment horizontal="center" vertical="center"/>
    </xf>
    <xf numFmtId="0" fontId="15" fillId="5" borderId="26" xfId="0" applyFont="1" applyFill="1" applyBorder="1" applyAlignment="1" applyProtection="1">
      <alignment horizontal="center" vertical="center"/>
    </xf>
    <xf numFmtId="0" fontId="15" fillId="5" borderId="3" xfId="0" applyFont="1" applyFill="1" applyBorder="1" applyAlignment="1" applyProtection="1">
      <alignment horizontal="center" vertical="center"/>
    </xf>
    <xf numFmtId="0" fontId="2" fillId="10" borderId="2" xfId="0" applyFont="1" applyFill="1" applyBorder="1" applyAlignment="1" applyProtection="1">
      <alignment horizontal="center" vertical="center" wrapText="1"/>
    </xf>
    <xf numFmtId="0" fontId="2" fillId="10" borderId="0" xfId="0" applyFont="1" applyFill="1" applyBorder="1" applyAlignment="1" applyProtection="1">
      <alignment horizontal="center" vertical="center" wrapText="1"/>
    </xf>
    <xf numFmtId="0" fontId="2" fillId="10" borderId="3" xfId="0" applyFont="1" applyFill="1" applyBorder="1" applyAlignment="1" applyProtection="1">
      <alignment horizontal="center" vertical="center" wrapText="1"/>
    </xf>
    <xf numFmtId="0" fontId="2" fillId="10" borderId="4" xfId="0" applyFont="1" applyFill="1" applyBorder="1" applyAlignment="1" applyProtection="1">
      <alignment horizontal="center" vertical="center" wrapText="1"/>
    </xf>
    <xf numFmtId="0" fontId="2" fillId="10" borderId="24" xfId="0" applyFont="1" applyFill="1" applyBorder="1" applyAlignment="1" applyProtection="1">
      <alignment horizontal="center" vertical="center" wrapText="1"/>
    </xf>
    <xf numFmtId="0" fontId="2" fillId="10" borderId="6" xfId="0" applyFont="1" applyFill="1" applyBorder="1" applyAlignment="1" applyProtection="1">
      <alignment horizontal="center" vertical="center" wrapText="1"/>
    </xf>
    <xf numFmtId="0" fontId="5" fillId="5" borderId="0" xfId="0" applyFont="1" applyFill="1" applyBorder="1" applyAlignment="1" applyProtection="1">
      <alignment vertical="center"/>
    </xf>
    <xf numFmtId="0" fontId="0" fillId="5" borderId="0" xfId="0" applyFill="1" applyBorder="1" applyAlignment="1" applyProtection="1">
      <alignment vertical="center"/>
    </xf>
    <xf numFmtId="0" fontId="3" fillId="5" borderId="2" xfId="0" applyFont="1" applyFill="1" applyBorder="1" applyAlignment="1" applyProtection="1">
      <alignment vertical="center"/>
    </xf>
    <xf numFmtId="0" fontId="7" fillId="5" borderId="7" xfId="0" applyFont="1" applyFill="1" applyBorder="1" applyAlignment="1" applyProtection="1">
      <alignment vertical="center"/>
    </xf>
    <xf numFmtId="0" fontId="7" fillId="5" borderId="21" xfId="0" applyFont="1" applyFill="1" applyBorder="1" applyAlignment="1" applyProtection="1">
      <alignment vertical="center"/>
    </xf>
    <xf numFmtId="0" fontId="13" fillId="9" borderId="21" xfId="0" applyFont="1" applyFill="1" applyBorder="1" applyAlignment="1" applyProtection="1">
      <alignment horizontal="center" vertical="center"/>
    </xf>
    <xf numFmtId="0" fontId="13" fillId="9" borderId="8" xfId="0" applyFont="1" applyFill="1" applyBorder="1" applyAlignment="1" applyProtection="1">
      <alignment horizontal="center" vertical="center"/>
    </xf>
    <xf numFmtId="0" fontId="15" fillId="9" borderId="7" xfId="0" applyFont="1" applyFill="1" applyBorder="1" applyAlignment="1" applyProtection="1">
      <alignment horizontal="center" vertical="center"/>
    </xf>
    <xf numFmtId="0" fontId="15" fillId="9" borderId="21" xfId="0" applyFont="1" applyFill="1" applyBorder="1" applyAlignment="1" applyProtection="1">
      <alignment horizontal="center" vertical="center"/>
    </xf>
    <xf numFmtId="0" fontId="15" fillId="9" borderId="8" xfId="0" applyFont="1" applyFill="1" applyBorder="1" applyAlignment="1" applyProtection="1">
      <alignment horizontal="center" vertical="center"/>
    </xf>
    <xf numFmtId="0" fontId="6" fillId="5" borderId="0" xfId="0" applyFont="1" applyFill="1" applyBorder="1" applyAlignment="1" applyProtection="1">
      <alignment horizontal="center" vertical="center"/>
    </xf>
    <xf numFmtId="0" fontId="6" fillId="5" borderId="3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</xf>
    <xf numFmtId="0" fontId="5" fillId="0" borderId="21" xfId="0" applyFont="1" applyFill="1" applyBorder="1" applyAlignment="1" applyProtection="1">
      <alignment horizontal="center" vertical="center"/>
    </xf>
    <xf numFmtId="0" fontId="5" fillId="0" borderId="8" xfId="0" applyFont="1" applyFill="1" applyBorder="1" applyAlignment="1" applyProtection="1">
      <alignment horizontal="center" vertical="center"/>
    </xf>
    <xf numFmtId="0" fontId="5" fillId="6" borderId="7" xfId="0" applyFont="1" applyFill="1" applyBorder="1" applyAlignment="1" applyProtection="1">
      <alignment horizontal="center" vertical="center"/>
    </xf>
    <xf numFmtId="0" fontId="5" fillId="6" borderId="21" xfId="0" applyFont="1" applyFill="1" applyBorder="1" applyAlignment="1" applyProtection="1">
      <alignment horizontal="center" vertical="center"/>
    </xf>
    <xf numFmtId="0" fontId="5" fillId="6" borderId="8" xfId="0" applyFont="1" applyFill="1" applyBorder="1" applyAlignment="1" applyProtection="1">
      <alignment horizontal="center" vertical="center"/>
    </xf>
    <xf numFmtId="166" fontId="37" fillId="10" borderId="7" xfId="0" applyNumberFormat="1" applyFont="1" applyFill="1" applyBorder="1" applyAlignment="1" applyProtection="1">
      <alignment horizontal="center" vertical="center"/>
    </xf>
    <xf numFmtId="166" fontId="37" fillId="10" borderId="21" xfId="0" applyNumberFormat="1" applyFont="1" applyFill="1" applyBorder="1" applyAlignment="1" applyProtection="1">
      <alignment horizontal="center" vertical="center"/>
    </xf>
    <xf numFmtId="166" fontId="37" fillId="10" borderId="8" xfId="0" applyNumberFormat="1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center" vertical="center"/>
    </xf>
    <xf numFmtId="0" fontId="2" fillId="5" borderId="1" xfId="0" applyFont="1" applyFill="1" applyBorder="1" applyAlignment="1" applyProtection="1"/>
    <xf numFmtId="0" fontId="2" fillId="5" borderId="20" xfId="0" applyFont="1" applyFill="1" applyBorder="1" applyAlignment="1" applyProtection="1"/>
    <xf numFmtId="0" fontId="2" fillId="5" borderId="5" xfId="0" applyFont="1" applyFill="1" applyBorder="1" applyAlignment="1" applyProtection="1"/>
    <xf numFmtId="0" fontId="5" fillId="5" borderId="24" xfId="0" applyFont="1" applyFill="1" applyBorder="1" applyAlignment="1" applyProtection="1">
      <alignment vertical="center"/>
    </xf>
    <xf numFmtId="0" fontId="0" fillId="5" borderId="21" xfId="0" applyFill="1" applyBorder="1" applyAlignment="1" applyProtection="1">
      <alignment vertical="center"/>
    </xf>
    <xf numFmtId="0" fontId="6" fillId="5" borderId="0" xfId="0" applyFont="1" applyFill="1" applyBorder="1" applyAlignment="1" applyProtection="1">
      <alignment vertical="center"/>
    </xf>
    <xf numFmtId="0" fontId="1" fillId="5" borderId="0" xfId="0" applyFont="1" applyFill="1" applyBorder="1" applyAlignment="1" applyProtection="1">
      <alignment vertical="center"/>
    </xf>
    <xf numFmtId="0" fontId="15" fillId="0" borderId="7" xfId="0" applyFont="1" applyFill="1" applyBorder="1" applyAlignment="1" applyProtection="1">
      <alignment horizontal="center" vertical="center"/>
    </xf>
    <xf numFmtId="0" fontId="15" fillId="0" borderId="21" xfId="0" applyFont="1" applyFill="1" applyBorder="1" applyAlignment="1" applyProtection="1">
      <alignment horizontal="center" vertical="center"/>
    </xf>
    <xf numFmtId="0" fontId="15" fillId="0" borderId="8" xfId="0" applyFont="1" applyFill="1" applyBorder="1" applyAlignment="1" applyProtection="1">
      <alignment horizontal="center" vertical="center"/>
    </xf>
    <xf numFmtId="0" fontId="7" fillId="5" borderId="0" xfId="0" applyFont="1" applyFill="1" applyBorder="1" applyAlignment="1" applyProtection="1"/>
    <xf numFmtId="0" fontId="7" fillId="5" borderId="3" xfId="0" applyFont="1" applyFill="1" applyBorder="1" applyAlignment="1" applyProtection="1"/>
    <xf numFmtId="0" fontId="2" fillId="5" borderId="27" xfId="0" applyFont="1" applyFill="1" applyBorder="1" applyAlignment="1" applyProtection="1"/>
    <xf numFmtId="0" fontId="0" fillId="5" borderId="32" xfId="0" applyFill="1" applyBorder="1" applyAlignment="1" applyProtection="1"/>
    <xf numFmtId="0" fontId="0" fillId="5" borderId="34" xfId="0" applyFill="1" applyBorder="1" applyAlignment="1" applyProtection="1"/>
    <xf numFmtId="0" fontId="15" fillId="6" borderId="7" xfId="0" applyFont="1" applyFill="1" applyBorder="1" applyAlignment="1" applyProtection="1">
      <alignment horizontal="center" vertical="center"/>
    </xf>
    <xf numFmtId="0" fontId="15" fillId="6" borderId="21" xfId="0" applyFont="1" applyFill="1" applyBorder="1" applyAlignment="1" applyProtection="1">
      <alignment horizontal="center" vertical="center"/>
    </xf>
    <xf numFmtId="0" fontId="15" fillId="6" borderId="8" xfId="0" applyFont="1" applyFill="1" applyBorder="1" applyAlignment="1" applyProtection="1">
      <alignment horizontal="center" vertical="center"/>
    </xf>
    <xf numFmtId="0" fontId="8" fillId="5" borderId="7" xfId="0" applyFont="1" applyFill="1" applyBorder="1" applyAlignment="1" applyProtection="1">
      <alignment horizontal="center" vertical="center"/>
    </xf>
    <xf numFmtId="0" fontId="8" fillId="5" borderId="21" xfId="0" applyFont="1" applyFill="1" applyBorder="1" applyAlignment="1" applyProtection="1">
      <alignment horizontal="center" vertical="center"/>
    </xf>
    <xf numFmtId="0" fontId="8" fillId="5" borderId="8" xfId="0" applyFont="1" applyFill="1" applyBorder="1" applyAlignment="1" applyProtection="1">
      <alignment horizontal="center" vertical="center"/>
    </xf>
    <xf numFmtId="0" fontId="5" fillId="5" borderId="2" xfId="0" applyFont="1" applyFill="1" applyBorder="1" applyAlignment="1" applyProtection="1">
      <alignment vertical="center"/>
    </xf>
    <xf numFmtId="0" fontId="9" fillId="6" borderId="7" xfId="0" applyFont="1" applyFill="1" applyBorder="1" applyAlignment="1" applyProtection="1">
      <alignment horizontal="center" vertical="center"/>
    </xf>
    <xf numFmtId="0" fontId="9" fillId="6" borderId="21" xfId="0" applyFont="1" applyFill="1" applyBorder="1" applyAlignment="1" applyProtection="1">
      <alignment horizontal="center" vertical="center"/>
    </xf>
    <xf numFmtId="0" fontId="9" fillId="6" borderId="8" xfId="0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vertical="center"/>
    </xf>
    <xf numFmtId="0" fontId="18" fillId="5" borderId="7" xfId="0" applyFont="1" applyFill="1" applyBorder="1" applyAlignment="1" applyProtection="1">
      <alignment horizontal="center" vertical="center"/>
    </xf>
    <xf numFmtId="0" fontId="18" fillId="5" borderId="21" xfId="0" applyFont="1" applyFill="1" applyBorder="1" applyAlignment="1" applyProtection="1">
      <alignment horizontal="center" vertical="center"/>
    </xf>
    <xf numFmtId="0" fontId="18" fillId="5" borderId="8" xfId="0" applyFont="1" applyFill="1" applyBorder="1" applyAlignment="1" applyProtection="1">
      <alignment horizontal="center" vertical="center"/>
    </xf>
    <xf numFmtId="0" fontId="14" fillId="0" borderId="7" xfId="0" applyFont="1" applyFill="1" applyBorder="1" applyAlignment="1" applyProtection="1">
      <alignment vertical="center"/>
    </xf>
    <xf numFmtId="0" fontId="14" fillId="0" borderId="21" xfId="0" applyFont="1" applyFill="1" applyBorder="1" applyAlignment="1" applyProtection="1">
      <alignment vertical="center"/>
    </xf>
    <xf numFmtId="0" fontId="14" fillId="0" borderId="8" xfId="0" applyFont="1" applyFill="1" applyBorder="1" applyAlignment="1" applyProtection="1">
      <alignment vertical="center"/>
    </xf>
    <xf numFmtId="0" fontId="6" fillId="0" borderId="7" xfId="0" applyNumberFormat="1" applyFont="1" applyFill="1" applyBorder="1" applyAlignment="1" applyProtection="1">
      <alignment horizontal="center" vertical="center"/>
    </xf>
    <xf numFmtId="0" fontId="5" fillId="0" borderId="21" xfId="0" applyNumberFormat="1" applyFont="1" applyFill="1" applyBorder="1" applyAlignment="1" applyProtection="1">
      <alignment horizontal="center" vertical="center"/>
    </xf>
    <xf numFmtId="0" fontId="5" fillId="0" borderId="8" xfId="0" applyNumberFormat="1" applyFont="1" applyFill="1" applyBorder="1" applyAlignment="1" applyProtection="1">
      <alignment horizontal="center" vertical="center"/>
    </xf>
    <xf numFmtId="0" fontId="8" fillId="5" borderId="7" xfId="0" applyFont="1" applyFill="1" applyBorder="1" applyAlignment="1" applyProtection="1">
      <alignment horizontal="center"/>
    </xf>
    <xf numFmtId="0" fontId="8" fillId="5" borderId="21" xfId="0" applyFont="1" applyFill="1" applyBorder="1" applyAlignment="1" applyProtection="1">
      <alignment horizontal="center"/>
    </xf>
    <xf numFmtId="0" fontId="8" fillId="5" borderId="8" xfId="0" applyFont="1" applyFill="1" applyBorder="1" applyAlignment="1" applyProtection="1">
      <alignment horizontal="center"/>
    </xf>
    <xf numFmtId="0" fontId="4" fillId="5" borderId="0" xfId="0" applyFont="1" applyFill="1" applyBorder="1" applyAlignment="1" applyProtection="1">
      <alignment vertical="center"/>
    </xf>
    <xf numFmtId="0" fontId="14" fillId="0" borderId="7" xfId="0" applyNumberFormat="1" applyFont="1" applyFill="1" applyBorder="1" applyAlignment="1" applyProtection="1">
      <alignment horizontal="center" vertical="center"/>
    </xf>
    <xf numFmtId="0" fontId="14" fillId="0" borderId="21" xfId="0" applyNumberFormat="1" applyFont="1" applyFill="1" applyBorder="1" applyAlignment="1" applyProtection="1">
      <alignment horizontal="center" vertical="center"/>
    </xf>
    <xf numFmtId="0" fontId="14" fillId="0" borderId="8" xfId="0" applyNumberFormat="1" applyFont="1" applyFill="1" applyBorder="1" applyAlignment="1" applyProtection="1">
      <alignment horizontal="center" vertical="center"/>
    </xf>
    <xf numFmtId="0" fontId="6" fillId="6" borderId="7" xfId="0" applyFont="1" applyFill="1" applyBorder="1" applyAlignment="1" applyProtection="1">
      <alignment horizontal="center" vertical="center"/>
    </xf>
    <xf numFmtId="0" fontId="6" fillId="6" borderId="8" xfId="0" applyFont="1" applyFill="1" applyBorder="1" applyAlignment="1" applyProtection="1">
      <alignment horizontal="center" vertical="center"/>
    </xf>
    <xf numFmtId="0" fontId="6" fillId="6" borderId="21" xfId="0" applyFont="1" applyFill="1" applyBorder="1" applyAlignment="1" applyProtection="1">
      <alignment horizontal="center" vertical="center"/>
    </xf>
    <xf numFmtId="0" fontId="6" fillId="5" borderId="1" xfId="0" applyFont="1" applyFill="1" applyBorder="1" applyAlignment="1" applyProtection="1">
      <alignment vertical="center"/>
    </xf>
    <xf numFmtId="0" fontId="1" fillId="5" borderId="20" xfId="0" applyFont="1" applyFill="1" applyBorder="1" applyAlignment="1" applyProtection="1">
      <alignment vertical="center"/>
    </xf>
    <xf numFmtId="0" fontId="1" fillId="5" borderId="5" xfId="0" applyFont="1" applyFill="1" applyBorder="1" applyAlignment="1" applyProtection="1">
      <alignment vertical="center"/>
    </xf>
    <xf numFmtId="166" fontId="6" fillId="6" borderId="7" xfId="0" applyNumberFormat="1" applyFont="1" applyFill="1" applyBorder="1" applyAlignment="1" applyProtection="1">
      <alignment horizontal="center" vertical="center"/>
    </xf>
    <xf numFmtId="166" fontId="6" fillId="6" borderId="21" xfId="0" applyNumberFormat="1" applyFont="1" applyFill="1" applyBorder="1" applyAlignment="1" applyProtection="1">
      <alignment horizontal="center" vertical="center"/>
    </xf>
    <xf numFmtId="166" fontId="6" fillId="6" borderId="8" xfId="0" applyNumberFormat="1" applyFont="1" applyFill="1" applyBorder="1" applyAlignment="1" applyProtection="1">
      <alignment horizontal="center" vertical="center"/>
    </xf>
    <xf numFmtId="0" fontId="2" fillId="5" borderId="32" xfId="0" applyFont="1" applyFill="1" applyBorder="1" applyAlignment="1" applyProtection="1"/>
    <xf numFmtId="0" fontId="15" fillId="0" borderId="51" xfId="0" applyFont="1" applyFill="1" applyBorder="1" applyAlignment="1" applyProtection="1">
      <alignment horizontal="center" vertical="center"/>
    </xf>
    <xf numFmtId="0" fontId="15" fillId="0" borderId="41" xfId="0" applyFont="1" applyFill="1" applyBorder="1" applyAlignment="1" applyProtection="1">
      <alignment horizontal="center" vertical="center"/>
    </xf>
    <xf numFmtId="0" fontId="13" fillId="0" borderId="40" xfId="0" applyFont="1" applyFill="1" applyBorder="1" applyAlignment="1" applyProtection="1">
      <alignment horizontal="center" vertical="center"/>
    </xf>
    <xf numFmtId="0" fontId="13" fillId="0" borderId="51" xfId="0" applyFont="1" applyFill="1" applyBorder="1" applyAlignment="1" applyProtection="1">
      <alignment horizontal="center" vertical="center"/>
    </xf>
    <xf numFmtId="0" fontId="13" fillId="0" borderId="41" xfId="0" applyFont="1" applyFill="1" applyBorder="1" applyAlignment="1" applyProtection="1">
      <alignment horizontal="center" vertical="center"/>
    </xf>
    <xf numFmtId="49" fontId="13" fillId="0" borderId="7" xfId="0" applyNumberFormat="1" applyFont="1" applyFill="1" applyBorder="1" applyAlignment="1" applyProtection="1">
      <alignment horizontal="center" vertical="center"/>
    </xf>
    <xf numFmtId="49" fontId="13" fillId="0" borderId="8" xfId="0" applyNumberFormat="1" applyFont="1" applyFill="1" applyBorder="1" applyAlignment="1" applyProtection="1">
      <alignment horizontal="center" vertical="center"/>
    </xf>
    <xf numFmtId="0" fontId="2" fillId="5" borderId="7" xfId="0" applyFont="1" applyFill="1" applyBorder="1" applyAlignment="1" applyProtection="1">
      <alignment horizontal="center" vertical="center" wrapText="1"/>
    </xf>
    <xf numFmtId="0" fontId="2" fillId="5" borderId="21" xfId="0" applyFont="1" applyFill="1" applyBorder="1" applyAlignment="1" applyProtection="1">
      <alignment horizontal="center" vertical="center" wrapText="1"/>
    </xf>
    <xf numFmtId="0" fontId="2" fillId="5" borderId="52" xfId="0" applyFont="1" applyFill="1" applyBorder="1" applyAlignment="1" applyProtection="1">
      <alignment horizontal="center" vertical="center" wrapText="1"/>
    </xf>
    <xf numFmtId="0" fontId="4" fillId="5" borderId="2" xfId="0" applyFont="1" applyFill="1" applyBorder="1" applyAlignment="1" applyProtection="1">
      <alignment vertical="center"/>
    </xf>
    <xf numFmtId="0" fontId="5" fillId="5" borderId="3" xfId="0" applyFont="1" applyFill="1" applyBorder="1" applyAlignment="1" applyProtection="1">
      <alignment horizontal="center" vertical="center"/>
    </xf>
    <xf numFmtId="0" fontId="9" fillId="5" borderId="0" xfId="0" applyFont="1" applyFill="1" applyBorder="1" applyAlignment="1" applyProtection="1"/>
    <xf numFmtId="0" fontId="9" fillId="5" borderId="3" xfId="0" applyFont="1" applyFill="1" applyBorder="1" applyAlignment="1" applyProtection="1"/>
    <xf numFmtId="0" fontId="9" fillId="5" borderId="24" xfId="0" applyFont="1" applyFill="1" applyBorder="1" applyAlignment="1" applyProtection="1"/>
    <xf numFmtId="0" fontId="9" fillId="5" borderId="6" xfId="0" applyFont="1" applyFill="1" applyBorder="1" applyAlignment="1" applyProtection="1"/>
    <xf numFmtId="165" fontId="15" fillId="6" borderId="16" xfId="0" applyNumberFormat="1" applyFont="1" applyFill="1" applyBorder="1" applyAlignment="1" applyProtection="1">
      <alignment horizontal="center" vertical="center"/>
    </xf>
    <xf numFmtId="165" fontId="15" fillId="6" borderId="17" xfId="0" applyNumberFormat="1" applyFont="1" applyFill="1" applyBorder="1" applyAlignment="1" applyProtection="1">
      <alignment horizontal="center" vertical="center"/>
    </xf>
    <xf numFmtId="165" fontId="15" fillId="6" borderId="18" xfId="0" applyNumberFormat="1" applyFont="1" applyFill="1" applyBorder="1" applyAlignment="1" applyProtection="1">
      <alignment horizontal="center" vertical="center"/>
    </xf>
    <xf numFmtId="0" fontId="33" fillId="6" borderId="50" xfId="1" applyFill="1" applyBorder="1" applyAlignment="1" applyProtection="1">
      <alignment horizontal="center" vertical="center"/>
    </xf>
    <xf numFmtId="0" fontId="35" fillId="6" borderId="15" xfId="1" applyFont="1" applyFill="1" applyBorder="1" applyAlignment="1" applyProtection="1">
      <alignment horizontal="center" vertical="center"/>
    </xf>
    <xf numFmtId="0" fontId="35" fillId="6" borderId="19" xfId="1" applyFont="1" applyFill="1" applyBorder="1" applyAlignment="1" applyProtection="1">
      <alignment horizontal="center" vertical="center"/>
    </xf>
    <xf numFmtId="165" fontId="15" fillId="9" borderId="47" xfId="0" applyNumberFormat="1" applyFont="1" applyFill="1" applyBorder="1" applyAlignment="1" applyProtection="1">
      <alignment horizontal="center" vertical="center"/>
    </xf>
    <xf numFmtId="165" fontId="15" fillId="9" borderId="48" xfId="0" applyNumberFormat="1" applyFont="1" applyFill="1" applyBorder="1" applyAlignment="1" applyProtection="1">
      <alignment horizontal="center" vertical="center"/>
    </xf>
    <xf numFmtId="165" fontId="15" fillId="9" borderId="49" xfId="0" applyNumberFormat="1" applyFont="1" applyFill="1" applyBorder="1" applyAlignment="1" applyProtection="1">
      <alignment horizontal="center" vertical="center"/>
    </xf>
    <xf numFmtId="165" fontId="15" fillId="6" borderId="47" xfId="0" applyNumberFormat="1" applyFont="1" applyFill="1" applyBorder="1" applyAlignment="1" applyProtection="1">
      <alignment horizontal="center" vertical="center"/>
    </xf>
    <xf numFmtId="165" fontId="15" fillId="6" borderId="48" xfId="0" applyNumberFormat="1" applyFont="1" applyFill="1" applyBorder="1" applyAlignment="1" applyProtection="1">
      <alignment horizontal="center" vertical="center"/>
    </xf>
    <xf numFmtId="165" fontId="15" fillId="6" borderId="49" xfId="0" applyNumberFormat="1" applyFont="1" applyFill="1" applyBorder="1" applyAlignment="1" applyProtection="1">
      <alignment horizontal="center" vertical="center"/>
    </xf>
    <xf numFmtId="165" fontId="15" fillId="9" borderId="16" xfId="0" applyNumberFormat="1" applyFont="1" applyFill="1" applyBorder="1" applyAlignment="1" applyProtection="1">
      <alignment horizontal="center" vertical="center"/>
    </xf>
    <xf numFmtId="165" fontId="15" fillId="9" borderId="17" xfId="0" applyNumberFormat="1" applyFont="1" applyFill="1" applyBorder="1" applyAlignment="1" applyProtection="1">
      <alignment horizontal="center" vertical="center"/>
    </xf>
    <xf numFmtId="165" fontId="15" fillId="9" borderId="18" xfId="0" applyNumberFormat="1" applyFont="1" applyFill="1" applyBorder="1" applyAlignment="1" applyProtection="1">
      <alignment horizontal="center" vertical="center"/>
    </xf>
    <xf numFmtId="0" fontId="35" fillId="9" borderId="50" xfId="1" applyFont="1" applyFill="1" applyBorder="1" applyAlignment="1" applyProtection="1">
      <alignment horizontal="center" vertical="center"/>
    </xf>
    <xf numFmtId="0" fontId="35" fillId="9" borderId="15" xfId="1" applyFont="1" applyFill="1" applyBorder="1" applyAlignment="1" applyProtection="1">
      <alignment horizontal="center" vertical="center"/>
    </xf>
    <xf numFmtId="0" fontId="35" fillId="9" borderId="19" xfId="1" applyFont="1" applyFill="1" applyBorder="1" applyAlignment="1" applyProtection="1">
      <alignment horizontal="center" vertical="center"/>
    </xf>
    <xf numFmtId="0" fontId="13" fillId="5" borderId="1" xfId="0" applyFont="1" applyFill="1" applyBorder="1" applyAlignment="1" applyProtection="1">
      <alignment horizontal="center" vertical="center"/>
    </xf>
    <xf numFmtId="0" fontId="13" fillId="5" borderId="20" xfId="0" applyFont="1" applyFill="1" applyBorder="1" applyAlignment="1" applyProtection="1">
      <alignment horizontal="center" vertical="center"/>
    </xf>
    <xf numFmtId="0" fontId="13" fillId="5" borderId="5" xfId="0" applyFont="1" applyFill="1" applyBorder="1" applyAlignment="1" applyProtection="1">
      <alignment horizontal="center" vertical="center"/>
    </xf>
    <xf numFmtId="0" fontId="13" fillId="5" borderId="2" xfId="0" applyFont="1" applyFill="1" applyBorder="1" applyAlignment="1" applyProtection="1">
      <alignment horizontal="center" vertical="center"/>
    </xf>
    <xf numFmtId="0" fontId="13" fillId="5" borderId="0" xfId="0" applyFont="1" applyFill="1" applyBorder="1" applyAlignment="1" applyProtection="1">
      <alignment horizontal="center" vertical="center"/>
    </xf>
    <xf numFmtId="0" fontId="13" fillId="5" borderId="3" xfId="0" applyFont="1" applyFill="1" applyBorder="1" applyAlignment="1" applyProtection="1">
      <alignment horizontal="center" vertical="center"/>
    </xf>
    <xf numFmtId="0" fontId="13" fillId="5" borderId="4" xfId="0" applyFont="1" applyFill="1" applyBorder="1" applyAlignment="1" applyProtection="1">
      <alignment horizontal="center" vertical="center"/>
    </xf>
    <xf numFmtId="0" fontId="13" fillId="5" borderId="24" xfId="0" applyFont="1" applyFill="1" applyBorder="1" applyAlignment="1" applyProtection="1">
      <alignment horizontal="center" vertical="center"/>
    </xf>
    <xf numFmtId="0" fontId="13" fillId="5" borderId="6" xfId="0" applyFont="1" applyFill="1" applyBorder="1" applyAlignment="1" applyProtection="1">
      <alignment horizontal="center" vertical="center"/>
    </xf>
    <xf numFmtId="0" fontId="3" fillId="5" borderId="2" xfId="0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</xf>
    <xf numFmtId="0" fontId="4" fillId="5" borderId="7" xfId="0" applyFont="1" applyFill="1" applyBorder="1" applyAlignment="1" applyProtection="1">
      <alignment horizontal="center" vertical="center"/>
    </xf>
    <xf numFmtId="0" fontId="4" fillId="5" borderId="21" xfId="0" applyFont="1" applyFill="1" applyBorder="1" applyAlignment="1" applyProtection="1">
      <alignment horizontal="center" vertical="center"/>
    </xf>
    <xf numFmtId="0" fontId="4" fillId="5" borderId="8" xfId="0" applyFont="1" applyFill="1" applyBorder="1" applyAlignment="1" applyProtection="1">
      <alignment horizontal="center" vertical="center"/>
    </xf>
    <xf numFmtId="0" fontId="5" fillId="5" borderId="7" xfId="0" applyFont="1" applyFill="1" applyBorder="1" applyAlignment="1" applyProtection="1">
      <alignment vertical="center"/>
    </xf>
    <xf numFmtId="0" fontId="0" fillId="5" borderId="8" xfId="0" applyFill="1" applyBorder="1" applyAlignment="1" applyProtection="1">
      <alignment vertical="center"/>
    </xf>
    <xf numFmtId="0" fontId="1" fillId="5" borderId="0" xfId="0" applyFont="1" applyFill="1" applyBorder="1" applyAlignment="1" applyProtection="1">
      <alignment horizontal="center" vertical="center" wrapText="1"/>
    </xf>
    <xf numFmtId="0" fontId="5" fillId="5" borderId="20" xfId="0" applyFont="1" applyFill="1" applyBorder="1" applyAlignment="1" applyProtection="1">
      <alignment horizontal="center" vertical="center"/>
    </xf>
    <xf numFmtId="49" fontId="13" fillId="0" borderId="21" xfId="0" applyNumberFormat="1" applyFont="1" applyFill="1" applyBorder="1" applyAlignment="1" applyProtection="1">
      <alignment horizontal="center" vertical="center"/>
    </xf>
    <xf numFmtId="0" fontId="9" fillId="0" borderId="7" xfId="0" applyFont="1" applyFill="1" applyBorder="1" applyAlignment="1" applyProtection="1">
      <alignment horizontal="center" vertical="center"/>
    </xf>
    <xf numFmtId="0" fontId="9" fillId="0" borderId="21" xfId="0" applyFont="1" applyFill="1" applyBorder="1" applyAlignment="1" applyProtection="1">
      <alignment horizontal="center" vertical="center"/>
    </xf>
    <xf numFmtId="0" fontId="9" fillId="0" borderId="8" xfId="0" applyFont="1" applyFill="1" applyBorder="1" applyAlignment="1" applyProtection="1">
      <alignment horizontal="center" vertical="center"/>
    </xf>
    <xf numFmtId="0" fontId="5" fillId="5" borderId="53" xfId="0" applyFont="1" applyFill="1" applyBorder="1" applyAlignment="1" applyProtection="1">
      <alignment horizontal="left" vertical="center"/>
    </xf>
    <xf numFmtId="0" fontId="5" fillId="5" borderId="46" xfId="0" applyFont="1" applyFill="1" applyBorder="1" applyAlignment="1" applyProtection="1">
      <alignment horizontal="left" vertical="center"/>
    </xf>
    <xf numFmtId="0" fontId="9" fillId="5" borderId="0" xfId="0" applyFont="1" applyFill="1" applyBorder="1" applyAlignment="1" applyProtection="1">
      <alignment horizontal="center" vertical="center" wrapText="1"/>
    </xf>
    <xf numFmtId="0" fontId="9" fillId="5" borderId="3" xfId="0" applyFont="1" applyFill="1" applyBorder="1" applyAlignment="1" applyProtection="1">
      <alignment horizontal="center" vertical="center" wrapText="1"/>
    </xf>
    <xf numFmtId="0" fontId="1" fillId="5" borderId="3" xfId="0" applyFont="1" applyFill="1" applyBorder="1" applyAlignment="1" applyProtection="1">
      <alignment horizontal="center" vertical="center" wrapText="1"/>
    </xf>
    <xf numFmtId="0" fontId="5" fillId="5" borderId="40" xfId="0" applyFont="1" applyFill="1" applyBorder="1" applyAlignment="1" applyProtection="1">
      <alignment horizontal="center" vertical="center"/>
    </xf>
    <xf numFmtId="0" fontId="5" fillId="5" borderId="51" xfId="0" applyFont="1" applyFill="1" applyBorder="1" applyAlignment="1" applyProtection="1">
      <alignment horizontal="center" vertical="center"/>
    </xf>
    <xf numFmtId="0" fontId="5" fillId="5" borderId="41" xfId="0" applyFont="1" applyFill="1" applyBorder="1" applyAlignment="1" applyProtection="1">
      <alignment horizontal="center" vertical="center"/>
    </xf>
    <xf numFmtId="0" fontId="1" fillId="6" borderId="1" xfId="0" applyFont="1" applyFill="1" applyBorder="1" applyAlignment="1" applyProtection="1">
      <alignment horizontal="center" vertical="center"/>
    </xf>
    <xf numFmtId="0" fontId="1" fillId="6" borderId="20" xfId="0" applyFont="1" applyFill="1" applyBorder="1" applyAlignment="1" applyProtection="1">
      <alignment horizontal="center" vertical="center"/>
    </xf>
    <xf numFmtId="0" fontId="1" fillId="6" borderId="5" xfId="0" applyFont="1" applyFill="1" applyBorder="1" applyAlignment="1" applyProtection="1">
      <alignment horizontal="center" vertical="center"/>
    </xf>
    <xf numFmtId="0" fontId="1" fillId="6" borderId="4" xfId="0" applyFont="1" applyFill="1" applyBorder="1" applyAlignment="1" applyProtection="1">
      <alignment horizontal="center" vertical="center"/>
    </xf>
    <xf numFmtId="0" fontId="1" fillId="6" borderId="24" xfId="0" applyFont="1" applyFill="1" applyBorder="1" applyAlignment="1" applyProtection="1">
      <alignment horizontal="center" vertical="center"/>
    </xf>
    <xf numFmtId="0" fontId="1" fillId="6" borderId="6" xfId="0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left" vertical="center"/>
    </xf>
    <xf numFmtId="0" fontId="0" fillId="5" borderId="0" xfId="0" applyFill="1" applyBorder="1" applyAlignment="1" applyProtection="1">
      <alignment horizontal="left" vertical="center"/>
    </xf>
    <xf numFmtId="1" fontId="14" fillId="0" borderId="7" xfId="0" applyNumberFormat="1" applyFont="1" applyFill="1" applyBorder="1" applyAlignment="1" applyProtection="1">
      <alignment horizontal="center" vertical="center"/>
    </xf>
    <xf numFmtId="1" fontId="14" fillId="0" borderId="21" xfId="0" applyNumberFormat="1" applyFont="1" applyFill="1" applyBorder="1" applyAlignment="1" applyProtection="1">
      <alignment horizontal="center" vertical="center"/>
    </xf>
    <xf numFmtId="1" fontId="14" fillId="0" borderId="8" xfId="0" applyNumberFormat="1" applyFont="1" applyFill="1" applyBorder="1" applyAlignment="1" applyProtection="1">
      <alignment horizontal="center" vertical="center"/>
    </xf>
    <xf numFmtId="0" fontId="13" fillId="6" borderId="45" xfId="0" applyFont="1" applyFill="1" applyBorder="1" applyAlignment="1" applyProtection="1">
      <alignment horizontal="center" vertical="center"/>
    </xf>
    <xf numFmtId="0" fontId="13" fillId="6" borderId="21" xfId="0" applyFont="1" applyFill="1" applyBorder="1" applyAlignment="1" applyProtection="1">
      <alignment horizontal="center" vertical="center"/>
    </xf>
    <xf numFmtId="0" fontId="13" fillId="6" borderId="8" xfId="0" applyFont="1" applyFill="1" applyBorder="1" applyAlignment="1" applyProtection="1">
      <alignment horizontal="center" vertical="center"/>
    </xf>
    <xf numFmtId="0" fontId="13" fillId="6" borderId="40" xfId="0" applyFont="1" applyFill="1" applyBorder="1" applyAlignment="1" applyProtection="1">
      <alignment horizontal="center" vertical="center"/>
    </xf>
    <xf numFmtId="0" fontId="13" fillId="6" borderId="51" xfId="0" applyFont="1" applyFill="1" applyBorder="1" applyAlignment="1" applyProtection="1">
      <alignment horizontal="center" vertical="center"/>
    </xf>
    <xf numFmtId="0" fontId="13" fillId="6" borderId="41" xfId="0" applyFont="1" applyFill="1" applyBorder="1" applyAlignment="1" applyProtection="1">
      <alignment horizontal="center" vertical="center"/>
    </xf>
    <xf numFmtId="49" fontId="13" fillId="6" borderId="7" xfId="0" applyNumberFormat="1" applyFont="1" applyFill="1" applyBorder="1" applyAlignment="1" applyProtection="1">
      <alignment horizontal="center" vertical="center"/>
    </xf>
    <xf numFmtId="49" fontId="13" fillId="6" borderId="8" xfId="0" applyNumberFormat="1" applyFont="1" applyFill="1" applyBorder="1" applyAlignment="1" applyProtection="1">
      <alignment horizontal="center" vertical="center"/>
    </xf>
    <xf numFmtId="0" fontId="13" fillId="6" borderId="7" xfId="0" applyFont="1" applyFill="1" applyBorder="1" applyAlignment="1" applyProtection="1">
      <alignment horizontal="center" vertical="center"/>
    </xf>
    <xf numFmtId="0" fontId="15" fillId="6" borderId="51" xfId="0" applyFont="1" applyFill="1" applyBorder="1" applyAlignment="1" applyProtection="1">
      <alignment horizontal="center" vertical="center"/>
    </xf>
    <xf numFmtId="0" fontId="15" fillId="6" borderId="41" xfId="0" applyFont="1" applyFill="1" applyBorder="1" applyAlignment="1" applyProtection="1">
      <alignment horizontal="center" vertical="center"/>
    </xf>
    <xf numFmtId="0" fontId="27" fillId="6" borderId="1" xfId="0" applyFont="1" applyFill="1" applyBorder="1" applyAlignment="1" applyProtection="1">
      <alignment horizontal="center" wrapText="1"/>
    </xf>
    <xf numFmtId="0" fontId="27" fillId="6" borderId="20" xfId="0" applyFont="1" applyFill="1" applyBorder="1" applyAlignment="1" applyProtection="1">
      <alignment horizontal="center" wrapText="1"/>
    </xf>
    <xf numFmtId="0" fontId="27" fillId="6" borderId="5" xfId="0" applyFont="1" applyFill="1" applyBorder="1" applyAlignment="1" applyProtection="1">
      <alignment horizontal="center" wrapText="1"/>
    </xf>
    <xf numFmtId="0" fontId="27" fillId="6" borderId="4" xfId="0" applyFont="1" applyFill="1" applyBorder="1" applyAlignment="1" applyProtection="1">
      <alignment horizontal="center" wrapText="1"/>
    </xf>
    <xf numFmtId="0" fontId="27" fillId="6" borderId="24" xfId="0" applyFont="1" applyFill="1" applyBorder="1" applyAlignment="1" applyProtection="1">
      <alignment horizontal="center" wrapText="1"/>
    </xf>
    <xf numFmtId="0" fontId="27" fillId="6" borderId="6" xfId="0" applyFont="1" applyFill="1" applyBorder="1" applyAlignment="1" applyProtection="1">
      <alignment horizontal="center" wrapText="1"/>
    </xf>
    <xf numFmtId="0" fontId="14" fillId="6" borderId="7" xfId="0" applyFont="1" applyFill="1" applyBorder="1" applyAlignment="1" applyProtection="1">
      <alignment horizontal="center" vertical="center"/>
    </xf>
    <xf numFmtId="0" fontId="14" fillId="6" borderId="21" xfId="0" applyFont="1" applyFill="1" applyBorder="1" applyAlignment="1" applyProtection="1">
      <alignment horizontal="center" vertical="center"/>
    </xf>
    <xf numFmtId="0" fontId="14" fillId="6" borderId="8" xfId="0" applyFont="1" applyFill="1" applyBorder="1" applyAlignment="1" applyProtection="1">
      <alignment horizontal="center" vertical="center"/>
    </xf>
    <xf numFmtId="0" fontId="27" fillId="5" borderId="0" xfId="0" applyFont="1" applyFill="1" applyBorder="1" applyAlignment="1" applyProtection="1">
      <alignment horizontal="center" vertical="center" wrapText="1"/>
    </xf>
    <xf numFmtId="0" fontId="27" fillId="5" borderId="3" xfId="0" applyFont="1" applyFill="1" applyBorder="1" applyAlignment="1" applyProtection="1">
      <alignment horizontal="center" vertical="center" wrapText="1"/>
    </xf>
    <xf numFmtId="0" fontId="28" fillId="7" borderId="44" xfId="0" applyFont="1" applyFill="1" applyBorder="1" applyAlignment="1" applyProtection="1">
      <alignment horizontal="center" vertical="center" wrapText="1"/>
    </xf>
    <xf numFmtId="0" fontId="28" fillId="7" borderId="31" xfId="0" applyFont="1" applyFill="1" applyBorder="1" applyAlignment="1" applyProtection="1">
      <alignment horizontal="center" vertical="center" wrapText="1"/>
    </xf>
    <xf numFmtId="0" fontId="5" fillId="6" borderId="21" xfId="0" applyFont="1" applyFill="1" applyBorder="1" applyAlignment="1" applyProtection="1">
      <alignment horizontal="center" vertical="center" wrapText="1"/>
    </xf>
    <xf numFmtId="0" fontId="5" fillId="6" borderId="8" xfId="0" applyFont="1" applyFill="1" applyBorder="1" applyAlignment="1" applyProtection="1">
      <alignment horizontal="center" vertical="center" wrapText="1"/>
    </xf>
    <xf numFmtId="0" fontId="2" fillId="7" borderId="44" xfId="0" applyFont="1" applyFill="1" applyBorder="1" applyAlignment="1" applyProtection="1">
      <alignment horizontal="center" wrapText="1"/>
    </xf>
    <xf numFmtId="0" fontId="2" fillId="7" borderId="31" xfId="0" applyFont="1" applyFill="1" applyBorder="1" applyAlignment="1" applyProtection="1">
      <alignment horizontal="center" wrapText="1"/>
    </xf>
    <xf numFmtId="0" fontId="2" fillId="6" borderId="45" xfId="0" applyFont="1" applyFill="1" applyBorder="1" applyAlignment="1" applyProtection="1">
      <alignment horizontal="center" vertical="center" wrapText="1"/>
    </xf>
    <xf numFmtId="0" fontId="2" fillId="6" borderId="21" xfId="0" applyFont="1" applyFill="1" applyBorder="1" applyAlignment="1" applyProtection="1">
      <alignment horizontal="center" vertical="center" wrapText="1"/>
    </xf>
    <xf numFmtId="0" fontId="2" fillId="6" borderId="8" xfId="0" applyFont="1" applyFill="1" applyBorder="1" applyAlignment="1" applyProtection="1">
      <alignment horizontal="center" vertical="center" wrapText="1"/>
    </xf>
    <xf numFmtId="49" fontId="26" fillId="6" borderId="7" xfId="0" applyNumberFormat="1" applyFont="1" applyFill="1" applyBorder="1" applyAlignment="1" applyProtection="1">
      <alignment horizontal="center" vertical="center"/>
    </xf>
    <xf numFmtId="49" fontId="26" fillId="6" borderId="21" xfId="0" applyNumberFormat="1" applyFont="1" applyFill="1" applyBorder="1" applyAlignment="1" applyProtection="1">
      <alignment horizontal="center" vertical="center"/>
    </xf>
    <xf numFmtId="49" fontId="26" fillId="6" borderId="8" xfId="0" applyNumberFormat="1" applyFont="1" applyFill="1" applyBorder="1" applyAlignment="1" applyProtection="1">
      <alignment horizontal="center" vertical="center"/>
    </xf>
    <xf numFmtId="49" fontId="14" fillId="6" borderId="7" xfId="0" applyNumberFormat="1" applyFont="1" applyFill="1" applyBorder="1" applyAlignment="1" applyProtection="1">
      <alignment horizontal="center" vertical="center"/>
      <protection locked="0"/>
    </xf>
    <xf numFmtId="49" fontId="14" fillId="6" borderId="8" xfId="0" applyNumberFormat="1" applyFont="1" applyFill="1" applyBorder="1" applyAlignment="1" applyProtection="1">
      <alignment horizontal="center" vertical="center"/>
      <protection locked="0"/>
    </xf>
    <xf numFmtId="0" fontId="2" fillId="5" borderId="7" xfId="0" applyFont="1" applyFill="1" applyBorder="1" applyAlignment="1" applyProtection="1">
      <alignment horizontal="center"/>
    </xf>
    <xf numFmtId="0" fontId="2" fillId="5" borderId="21" xfId="0" applyFont="1" applyFill="1" applyBorder="1" applyAlignment="1" applyProtection="1">
      <alignment horizontal="center"/>
    </xf>
    <xf numFmtId="0" fontId="5" fillId="5" borderId="36" xfId="0" applyFont="1" applyFill="1" applyBorder="1" applyAlignment="1" applyProtection="1">
      <alignment horizontal="center"/>
    </xf>
    <xf numFmtId="0" fontId="5" fillId="5" borderId="37" xfId="0" applyFont="1" applyFill="1" applyBorder="1" applyAlignment="1" applyProtection="1">
      <alignment horizontal="center"/>
    </xf>
    <xf numFmtId="0" fontId="5" fillId="5" borderId="38" xfId="0" applyFont="1" applyFill="1" applyBorder="1" applyAlignment="1" applyProtection="1">
      <alignment horizontal="center"/>
    </xf>
    <xf numFmtId="0" fontId="14" fillId="6" borderId="7" xfId="0" applyFont="1" applyFill="1" applyBorder="1" applyAlignment="1" applyProtection="1">
      <alignment horizontal="center" vertical="center"/>
      <protection locked="0"/>
    </xf>
    <xf numFmtId="0" fontId="14" fillId="6" borderId="8" xfId="0" applyFont="1" applyFill="1" applyBorder="1" applyAlignment="1" applyProtection="1">
      <alignment horizontal="center" vertical="center"/>
      <protection locked="0"/>
    </xf>
    <xf numFmtId="0" fontId="15" fillId="6" borderId="7" xfId="0" applyFont="1" applyFill="1" applyBorder="1" applyAlignment="1" applyProtection="1">
      <alignment horizontal="center" vertical="center"/>
      <protection locked="0"/>
    </xf>
    <xf numFmtId="0" fontId="15" fillId="6" borderId="21" xfId="0" applyFont="1" applyFill="1" applyBorder="1" applyAlignment="1" applyProtection="1">
      <alignment horizontal="center" vertical="center"/>
      <protection locked="0"/>
    </xf>
    <xf numFmtId="0" fontId="15" fillId="6" borderId="8" xfId="0" applyFont="1" applyFill="1" applyBorder="1" applyAlignment="1" applyProtection="1">
      <alignment horizontal="center" vertical="center"/>
      <protection locked="0"/>
    </xf>
    <xf numFmtId="49" fontId="8" fillId="6" borderId="1" xfId="0" applyNumberFormat="1" applyFont="1" applyFill="1" applyBorder="1" applyAlignment="1" applyProtection="1">
      <alignment horizontal="center" vertical="center"/>
      <protection locked="0"/>
    </xf>
    <xf numFmtId="49" fontId="8" fillId="6" borderId="20" xfId="0" applyNumberFormat="1" applyFont="1" applyFill="1" applyBorder="1" applyAlignment="1" applyProtection="1">
      <alignment horizontal="center" vertical="center"/>
      <protection locked="0"/>
    </xf>
    <xf numFmtId="49" fontId="8" fillId="6" borderId="5" xfId="0" applyNumberFormat="1" applyFont="1" applyFill="1" applyBorder="1" applyAlignment="1" applyProtection="1">
      <alignment horizontal="center" vertical="center"/>
      <protection locked="0"/>
    </xf>
    <xf numFmtId="49" fontId="8" fillId="6" borderId="4" xfId="0" applyNumberFormat="1" applyFont="1" applyFill="1" applyBorder="1" applyAlignment="1" applyProtection="1">
      <alignment horizontal="center" vertical="center"/>
      <protection locked="0"/>
    </xf>
    <xf numFmtId="49" fontId="8" fillId="6" borderId="24" xfId="0" applyNumberFormat="1" applyFont="1" applyFill="1" applyBorder="1" applyAlignment="1" applyProtection="1">
      <alignment horizontal="center" vertical="center"/>
      <protection locked="0"/>
    </xf>
    <xf numFmtId="49" fontId="8" fillId="6" borderId="6" xfId="0" applyNumberFormat="1" applyFont="1" applyFill="1" applyBorder="1" applyAlignment="1" applyProtection="1">
      <alignment horizontal="center" vertical="center"/>
      <protection locked="0"/>
    </xf>
    <xf numFmtId="0" fontId="7" fillId="6" borderId="20" xfId="0" applyFont="1" applyFill="1" applyBorder="1" applyAlignment="1" applyProtection="1">
      <alignment horizontal="center" vertical="top"/>
      <protection locked="0"/>
    </xf>
    <xf numFmtId="0" fontId="7" fillId="6" borderId="5" xfId="0" applyFont="1" applyFill="1" applyBorder="1" applyAlignment="1" applyProtection="1">
      <alignment horizontal="center" vertical="top"/>
      <protection locked="0"/>
    </xf>
    <xf numFmtId="0" fontId="7" fillId="6" borderId="0" xfId="0" applyFont="1" applyFill="1" applyBorder="1" applyAlignment="1" applyProtection="1">
      <alignment horizontal="center" vertical="top"/>
      <protection locked="0"/>
    </xf>
    <xf numFmtId="0" fontId="7" fillId="6" borderId="3" xfId="0" applyFont="1" applyFill="1" applyBorder="1" applyAlignment="1" applyProtection="1">
      <alignment horizontal="center" vertical="top"/>
      <protection locked="0"/>
    </xf>
    <xf numFmtId="0" fontId="7" fillId="6" borderId="24" xfId="0" applyFont="1" applyFill="1" applyBorder="1" applyAlignment="1" applyProtection="1">
      <alignment horizontal="center" vertical="top"/>
      <protection locked="0"/>
    </xf>
    <xf numFmtId="0" fontId="7" fillId="6" borderId="6" xfId="0" applyFont="1" applyFill="1" applyBorder="1" applyAlignment="1" applyProtection="1">
      <alignment horizontal="center" vertical="top"/>
      <protection locked="0"/>
    </xf>
    <xf numFmtId="0" fontId="6" fillId="6" borderId="7" xfId="0" applyFont="1" applyFill="1" applyBorder="1" applyAlignment="1" applyProtection="1">
      <alignment horizontal="center" vertical="center"/>
      <protection locked="0"/>
    </xf>
    <xf numFmtId="0" fontId="5" fillId="0" borderId="21" xfId="0" applyFont="1" applyBorder="1"/>
    <xf numFmtId="0" fontId="5" fillId="0" borderId="8" xfId="0" applyFont="1" applyBorder="1"/>
    <xf numFmtId="49" fontId="8" fillId="6" borderId="53" xfId="0" applyNumberFormat="1" applyFont="1" applyFill="1" applyBorder="1" applyAlignment="1" applyProtection="1">
      <alignment horizontal="center" vertical="center"/>
      <protection locked="0"/>
    </xf>
    <xf numFmtId="49" fontId="8" fillId="6" borderId="46" xfId="0" applyNumberFormat="1" applyFont="1" applyFill="1" applyBorder="1" applyAlignment="1" applyProtection="1">
      <alignment horizontal="center" vertical="center"/>
      <protection locked="0"/>
    </xf>
    <xf numFmtId="49" fontId="8" fillId="6" borderId="54" xfId="0" applyNumberFormat="1" applyFont="1" applyFill="1" applyBorder="1" applyAlignment="1" applyProtection="1">
      <alignment horizontal="center" vertical="center"/>
      <protection locked="0"/>
    </xf>
    <xf numFmtId="0" fontId="6" fillId="6" borderId="21" xfId="0" applyFont="1" applyFill="1" applyBorder="1" applyAlignment="1" applyProtection="1">
      <alignment horizontal="center" vertical="center"/>
      <protection locked="0"/>
    </xf>
    <xf numFmtId="0" fontId="6" fillId="6" borderId="8" xfId="0" applyFont="1" applyFill="1" applyBorder="1" applyAlignment="1" applyProtection="1">
      <alignment horizontal="center" vertical="center"/>
      <protection locked="0"/>
    </xf>
    <xf numFmtId="166" fontId="13" fillId="5" borderId="7" xfId="0" applyNumberFormat="1" applyFont="1" applyFill="1" applyBorder="1" applyAlignment="1" applyProtection="1">
      <alignment horizontal="center" vertical="center"/>
    </xf>
    <xf numFmtId="166" fontId="13" fillId="5" borderId="21" xfId="0" applyNumberFormat="1" applyFont="1" applyFill="1" applyBorder="1" applyAlignment="1" applyProtection="1">
      <alignment horizontal="center" vertical="center"/>
    </xf>
    <xf numFmtId="166" fontId="13" fillId="5" borderId="8" xfId="0" applyNumberFormat="1" applyFont="1" applyFill="1" applyBorder="1" applyAlignment="1" applyProtection="1">
      <alignment horizontal="center" vertical="center"/>
    </xf>
    <xf numFmtId="0" fontId="3" fillId="6" borderId="7" xfId="0" applyFont="1" applyFill="1" applyBorder="1" applyAlignment="1" applyProtection="1">
      <alignment horizontal="center" vertical="center"/>
      <protection locked="0"/>
    </xf>
    <xf numFmtId="0" fontId="3" fillId="6" borderId="21" xfId="0" applyFont="1" applyFill="1" applyBorder="1" applyAlignment="1" applyProtection="1">
      <alignment horizontal="center" vertical="center"/>
      <protection locked="0"/>
    </xf>
    <xf numFmtId="0" fontId="3" fillId="6" borderId="8" xfId="0" applyFont="1" applyFill="1" applyBorder="1" applyAlignment="1" applyProtection="1">
      <alignment horizontal="center" vertical="center"/>
      <protection locked="0"/>
    </xf>
    <xf numFmtId="1" fontId="24" fillId="5" borderId="7" xfId="0" applyNumberFormat="1" applyFont="1" applyFill="1" applyBorder="1" applyAlignment="1" applyProtection="1">
      <alignment horizontal="center" vertical="center"/>
    </xf>
    <xf numFmtId="1" fontId="25" fillId="5" borderId="21" xfId="0" applyNumberFormat="1" applyFont="1" applyFill="1" applyBorder="1" applyAlignment="1" applyProtection="1">
      <alignment horizontal="center" vertical="center"/>
    </xf>
    <xf numFmtId="1" fontId="25" fillId="5" borderId="8" xfId="0" applyNumberFormat="1" applyFont="1" applyFill="1" applyBorder="1" applyAlignment="1" applyProtection="1">
      <alignment horizontal="center" vertical="center"/>
    </xf>
    <xf numFmtId="0" fontId="5" fillId="5" borderId="7" xfId="0" applyFont="1" applyFill="1" applyBorder="1" applyAlignment="1" applyProtection="1">
      <alignment horizontal="center" vertical="top"/>
    </xf>
    <xf numFmtId="0" fontId="5" fillId="5" borderId="21" xfId="0" applyFont="1" applyFill="1" applyBorder="1" applyAlignment="1" applyProtection="1">
      <alignment horizontal="center" vertical="top"/>
    </xf>
    <xf numFmtId="0" fontId="5" fillId="5" borderId="8" xfId="0" applyFont="1" applyFill="1" applyBorder="1" applyAlignment="1" applyProtection="1">
      <alignment horizontal="center" vertical="top"/>
    </xf>
    <xf numFmtId="0" fontId="2" fillId="5" borderId="1" xfId="0" applyFont="1" applyFill="1" applyBorder="1" applyAlignment="1" applyProtection="1">
      <alignment horizontal="center" vertical="center" wrapText="1"/>
    </xf>
    <xf numFmtId="0" fontId="2" fillId="5" borderId="20" xfId="0" applyFont="1" applyFill="1" applyBorder="1" applyAlignment="1" applyProtection="1">
      <alignment horizontal="center" vertical="center" wrapText="1"/>
    </xf>
    <xf numFmtId="0" fontId="2" fillId="5" borderId="4" xfId="0" applyFont="1" applyFill="1" applyBorder="1" applyAlignment="1" applyProtection="1">
      <alignment horizontal="center" vertical="center" wrapText="1"/>
    </xf>
    <xf numFmtId="0" fontId="2" fillId="5" borderId="24" xfId="0" applyFont="1" applyFill="1" applyBorder="1" applyAlignment="1" applyProtection="1">
      <alignment horizontal="center" vertical="center" wrapText="1"/>
    </xf>
    <xf numFmtId="0" fontId="8" fillId="0" borderId="7" xfId="0" applyFont="1" applyFill="1" applyBorder="1" applyAlignment="1" applyProtection="1">
      <alignment horizontal="center" vertical="center"/>
      <protection locked="0"/>
    </xf>
    <xf numFmtId="0" fontId="8" fillId="0" borderId="21" xfId="0" applyFont="1" applyFill="1" applyBorder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center" vertical="center"/>
      <protection locked="0"/>
    </xf>
    <xf numFmtId="0" fontId="8" fillId="6" borderId="7" xfId="0" applyFont="1" applyFill="1" applyBorder="1" applyAlignment="1" applyProtection="1">
      <alignment horizontal="center" vertical="center"/>
      <protection locked="0"/>
    </xf>
    <xf numFmtId="0" fontId="8" fillId="6" borderId="21" xfId="0" applyFont="1" applyFill="1" applyBorder="1" applyAlignment="1" applyProtection="1">
      <alignment horizontal="center" vertical="center"/>
      <protection locked="0"/>
    </xf>
    <xf numFmtId="0" fontId="8" fillId="6" borderId="8" xfId="0" applyFont="1" applyFill="1" applyBorder="1" applyAlignment="1" applyProtection="1">
      <alignment horizontal="center" vertical="center"/>
      <protection locked="0"/>
    </xf>
    <xf numFmtId="49" fontId="8" fillId="0" borderId="1" xfId="0" applyNumberFormat="1" applyFont="1" applyFill="1" applyBorder="1" applyAlignment="1" applyProtection="1">
      <alignment horizontal="center" vertical="center"/>
      <protection locked="0"/>
    </xf>
    <xf numFmtId="49" fontId="8" fillId="0" borderId="20" xfId="0" applyNumberFormat="1" applyFont="1" applyFill="1" applyBorder="1" applyAlignment="1" applyProtection="1">
      <alignment horizontal="center" vertical="center"/>
      <protection locked="0"/>
    </xf>
    <xf numFmtId="49" fontId="8" fillId="0" borderId="5" xfId="0" applyNumberFormat="1" applyFont="1" applyFill="1" applyBorder="1" applyAlignment="1" applyProtection="1">
      <alignment horizontal="center" vertical="center"/>
      <protection locked="0"/>
    </xf>
    <xf numFmtId="49" fontId="8" fillId="0" borderId="4" xfId="0" applyNumberFormat="1" applyFont="1" applyFill="1" applyBorder="1" applyAlignment="1" applyProtection="1">
      <alignment horizontal="center" vertical="center"/>
      <protection locked="0"/>
    </xf>
    <xf numFmtId="49" fontId="8" fillId="0" borderId="24" xfId="0" applyNumberFormat="1" applyFont="1" applyFill="1" applyBorder="1" applyAlignment="1" applyProtection="1">
      <alignment horizontal="center" vertical="center"/>
      <protection locked="0"/>
    </xf>
    <xf numFmtId="49" fontId="8" fillId="0" borderId="6" xfId="0" applyNumberFormat="1" applyFont="1" applyFill="1" applyBorder="1" applyAlignment="1" applyProtection="1">
      <alignment horizontal="center" vertical="center"/>
      <protection locked="0"/>
    </xf>
    <xf numFmtId="0" fontId="8" fillId="6" borderId="53" xfId="0" applyFont="1" applyFill="1" applyBorder="1" applyAlignment="1" applyProtection="1">
      <alignment horizontal="center" vertical="center"/>
      <protection locked="0"/>
    </xf>
    <xf numFmtId="0" fontId="8" fillId="6" borderId="46" xfId="0" applyFont="1" applyFill="1" applyBorder="1" applyAlignment="1" applyProtection="1">
      <alignment horizontal="center" vertical="center"/>
      <protection locked="0"/>
    </xf>
    <xf numFmtId="0" fontId="8" fillId="6" borderId="54" xfId="0" applyFont="1" applyFill="1" applyBorder="1" applyAlignment="1" applyProtection="1">
      <alignment horizontal="center" vertical="center"/>
      <protection locked="0"/>
    </xf>
    <xf numFmtId="0" fontId="15" fillId="5" borderId="21" xfId="0" applyFont="1" applyFill="1" applyBorder="1" applyAlignment="1" applyProtection="1">
      <alignment horizontal="center" vertical="center" wrapText="1"/>
    </xf>
    <xf numFmtId="0" fontId="15" fillId="5" borderId="8" xfId="0" applyFont="1" applyFill="1" applyBorder="1" applyAlignment="1" applyProtection="1">
      <alignment horizontal="center" vertical="center" wrapText="1"/>
    </xf>
    <xf numFmtId="0" fontId="3" fillId="5" borderId="21" xfId="0" applyFont="1" applyFill="1" applyBorder="1" applyAlignment="1" applyProtection="1">
      <alignment horizontal="center" vertical="center" wrapText="1"/>
    </xf>
    <xf numFmtId="0" fontId="3" fillId="5" borderId="8" xfId="0" applyFont="1" applyFill="1" applyBorder="1" applyAlignment="1" applyProtection="1">
      <alignment horizontal="center" vertical="center" wrapText="1"/>
    </xf>
    <xf numFmtId="166" fontId="15" fillId="5" borderId="7" xfId="0" applyNumberFormat="1" applyFont="1" applyFill="1" applyBorder="1" applyAlignment="1" applyProtection="1">
      <alignment horizontal="center" vertical="center"/>
    </xf>
    <xf numFmtId="166" fontId="15" fillId="5" borderId="21" xfId="0" applyNumberFormat="1" applyFont="1" applyFill="1" applyBorder="1" applyAlignment="1" applyProtection="1">
      <alignment horizontal="center" vertical="center"/>
    </xf>
    <xf numFmtId="166" fontId="15" fillId="5" borderId="8" xfId="0" applyNumberFormat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/>
    </xf>
    <xf numFmtId="0" fontId="5" fillId="5" borderId="20" xfId="0" applyFont="1" applyFill="1" applyBorder="1" applyAlignment="1" applyProtection="1">
      <alignment horizontal="center"/>
    </xf>
    <xf numFmtId="0" fontId="5" fillId="5" borderId="5" xfId="0" applyFont="1" applyFill="1" applyBorder="1" applyAlignment="1" applyProtection="1">
      <alignment horizontal="center"/>
    </xf>
    <xf numFmtId="0" fontId="5" fillId="5" borderId="4" xfId="0" applyFont="1" applyFill="1" applyBorder="1" applyAlignment="1" applyProtection="1">
      <alignment horizontal="center"/>
    </xf>
    <xf numFmtId="0" fontId="5" fillId="5" borderId="24" xfId="0" applyFont="1" applyFill="1" applyBorder="1" applyAlignment="1" applyProtection="1">
      <alignment horizontal="center"/>
    </xf>
    <xf numFmtId="0" fontId="5" fillId="5" borderId="6" xfId="0" applyFont="1" applyFill="1" applyBorder="1" applyAlignment="1" applyProtection="1">
      <alignment horizontal="center"/>
    </xf>
    <xf numFmtId="0" fontId="5" fillId="5" borderId="1" xfId="0" applyFont="1" applyFill="1" applyBorder="1" applyAlignment="1" applyProtection="1">
      <alignment horizontal="center" vertical="center"/>
    </xf>
    <xf numFmtId="0" fontId="5" fillId="5" borderId="5" xfId="0" applyFont="1" applyFill="1" applyBorder="1" applyAlignment="1" applyProtection="1">
      <alignment horizontal="center" vertical="center"/>
    </xf>
    <xf numFmtId="0" fontId="5" fillId="5" borderId="4" xfId="0" applyFont="1" applyFill="1" applyBorder="1" applyAlignment="1" applyProtection="1">
      <alignment horizontal="center" vertical="center"/>
    </xf>
    <xf numFmtId="0" fontId="5" fillId="5" borderId="24" xfId="0" applyFont="1" applyFill="1" applyBorder="1" applyAlignment="1" applyProtection="1">
      <alignment horizontal="center" vertical="center"/>
    </xf>
    <xf numFmtId="0" fontId="5" fillId="5" borderId="6" xfId="0" applyFont="1" applyFill="1" applyBorder="1" applyAlignment="1" applyProtection="1">
      <alignment horizontal="center" vertical="center"/>
    </xf>
    <xf numFmtId="164" fontId="8" fillId="0" borderId="7" xfId="0" applyNumberFormat="1" applyFont="1" applyFill="1" applyBorder="1" applyAlignment="1" applyProtection="1">
      <alignment horizontal="center" vertical="center"/>
      <protection locked="0"/>
    </xf>
    <xf numFmtId="164" fontId="8" fillId="0" borderId="21" xfId="0" applyNumberFormat="1" applyFont="1" applyFill="1" applyBorder="1" applyAlignment="1" applyProtection="1">
      <alignment horizontal="center" vertical="center"/>
      <protection locked="0"/>
    </xf>
    <xf numFmtId="164" fontId="8" fillId="0" borderId="8" xfId="0" applyNumberFormat="1" applyFont="1" applyFill="1" applyBorder="1" applyAlignment="1" applyProtection="1">
      <alignment horizontal="center" vertical="center"/>
      <protection locked="0"/>
    </xf>
    <xf numFmtId="0" fontId="4" fillId="5" borderId="7" xfId="0" applyFont="1" applyFill="1" applyBorder="1" applyAlignment="1" applyProtection="1">
      <alignment horizontal="center" vertical="top" wrapText="1"/>
    </xf>
    <xf numFmtId="0" fontId="4" fillId="5" borderId="21" xfId="0" applyFont="1" applyFill="1" applyBorder="1" applyAlignment="1" applyProtection="1">
      <alignment horizontal="center" vertical="top" wrapText="1"/>
    </xf>
    <xf numFmtId="0" fontId="4" fillId="5" borderId="8" xfId="0" applyFont="1" applyFill="1" applyBorder="1" applyAlignment="1" applyProtection="1">
      <alignment horizontal="center" vertical="top" wrapText="1"/>
    </xf>
    <xf numFmtId="1" fontId="13" fillId="5" borderId="44" xfId="0" applyNumberFormat="1" applyFont="1" applyFill="1" applyBorder="1" applyAlignment="1">
      <alignment horizontal="center" vertical="center"/>
    </xf>
    <xf numFmtId="0" fontId="13" fillId="5" borderId="31" xfId="0" applyNumberFormat="1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/>
    </xf>
    <xf numFmtId="0" fontId="5" fillId="0" borderId="15" xfId="0" applyFont="1" applyFill="1" applyBorder="1" applyAlignment="1" applyProtection="1">
      <alignment horizontal="center"/>
      <protection locked="0"/>
    </xf>
    <xf numFmtId="49" fontId="5" fillId="0" borderId="15" xfId="0" applyNumberFormat="1" applyFont="1" applyFill="1" applyBorder="1" applyAlignment="1" applyProtection="1">
      <alignment horizontal="center"/>
      <protection locked="0"/>
    </xf>
    <xf numFmtId="0" fontId="6" fillId="5" borderId="29" xfId="0" applyFont="1" applyFill="1" applyBorder="1" applyAlignment="1">
      <alignment horizontal="center"/>
    </xf>
    <xf numFmtId="0" fontId="6" fillId="5" borderId="44" xfId="0" applyFont="1" applyFill="1" applyBorder="1" applyAlignment="1">
      <alignment horizontal="center"/>
    </xf>
    <xf numFmtId="0" fontId="6" fillId="5" borderId="28" xfId="0" applyFont="1" applyFill="1" applyBorder="1" applyAlignment="1">
      <alignment horizontal="center"/>
    </xf>
    <xf numFmtId="0" fontId="6" fillId="5" borderId="3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Relationship Id="rId2" Type="http://schemas.openxmlformats.org/officeDocument/2006/relationships/image" Target="../media/image2.png"/><Relationship Id="rId3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1</xdr:row>
      <xdr:rowOff>114300</xdr:rowOff>
    </xdr:from>
    <xdr:to>
      <xdr:col>0</xdr:col>
      <xdr:colOff>76200</xdr:colOff>
      <xdr:row>1</xdr:row>
      <xdr:rowOff>733425</xdr:rowOff>
    </xdr:to>
    <xdr:pic>
      <xdr:nvPicPr>
        <xdr:cNvPr id="717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" y="276225"/>
          <a:ext cx="0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35</xdr:col>
      <xdr:colOff>0</xdr:colOff>
      <xdr:row>1</xdr:row>
      <xdr:rowOff>38100</xdr:rowOff>
    </xdr:from>
    <xdr:to>
      <xdr:col>35</xdr:col>
      <xdr:colOff>0</xdr:colOff>
      <xdr:row>1</xdr:row>
      <xdr:rowOff>561975</xdr:rowOff>
    </xdr:to>
    <xdr:pic>
      <xdr:nvPicPr>
        <xdr:cNvPr id="7175" name="Image 32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963525" y="200025"/>
          <a:ext cx="0" cy="523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27</xdr:col>
      <xdr:colOff>296729</xdr:colOff>
      <xdr:row>0</xdr:row>
      <xdr:rowOff>0</xdr:rowOff>
    </xdr:from>
    <xdr:to>
      <xdr:col>32</xdr:col>
      <xdr:colOff>211004</xdr:colOff>
      <xdr:row>1</xdr:row>
      <xdr:rowOff>235032</xdr:rowOff>
    </xdr:to>
    <xdr:sp macro="[0]!raz" textlink="">
      <xdr:nvSpPr>
        <xdr:cNvPr id="5" name="Rectangle à coins arrondis 4"/>
        <xdr:cNvSpPr/>
      </xdr:nvSpPr>
      <xdr:spPr bwMode="auto">
        <a:xfrm>
          <a:off x="10071760" y="0"/>
          <a:ext cx="1700213" cy="401720"/>
        </a:xfrm>
        <a:prstGeom prst="roundRect">
          <a:avLst/>
        </a:prstGeom>
        <a:ln>
          <a:headEnd type="none" w="med" len="med"/>
          <a:tailEnd type="none" w="med" len="med"/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2000" b="1" cap="none" spc="0">
              <a:ln w="18000">
                <a:solidFill>
                  <a:srgbClr val="FF0000"/>
                </a:solidFill>
                <a:prstDash val="solid"/>
                <a:miter lim="800000"/>
              </a:ln>
              <a:solidFill>
                <a:srgbClr val="FF0000"/>
              </a:solidFill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  <a:latin typeface="Arial Unicode MS" pitchFamily="34" charset="-128"/>
              <a:ea typeface="Arial Unicode MS" pitchFamily="34" charset="-128"/>
              <a:cs typeface="Arial Unicode MS" pitchFamily="34" charset="-128"/>
            </a:rPr>
            <a:t>R A Z </a:t>
          </a:r>
        </a:p>
      </xdr:txBody>
    </xdr:sp>
    <xdr:clientData/>
  </xdr:twoCellAnchor>
  <xdr:twoCellAnchor>
    <xdr:from>
      <xdr:col>27</xdr:col>
      <xdr:colOff>332849</xdr:colOff>
      <xdr:row>1</xdr:row>
      <xdr:rowOff>333374</xdr:rowOff>
    </xdr:from>
    <xdr:to>
      <xdr:col>32</xdr:col>
      <xdr:colOff>247124</xdr:colOff>
      <xdr:row>2</xdr:row>
      <xdr:rowOff>76385</xdr:rowOff>
    </xdr:to>
    <xdr:sp macro="[0]!impression2" textlink="">
      <xdr:nvSpPr>
        <xdr:cNvPr id="6" name="Rectangle à coins arrondis 5"/>
        <xdr:cNvSpPr/>
      </xdr:nvSpPr>
      <xdr:spPr bwMode="auto">
        <a:xfrm>
          <a:off x="10107880" y="500062"/>
          <a:ext cx="1700213" cy="374042"/>
        </a:xfrm>
        <a:prstGeom prst="roundRect">
          <a:avLst/>
        </a:prstGeom>
        <a:ln>
          <a:headEnd type="none" w="med" len="med"/>
          <a:tailEnd type="none" w="med" len="med"/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2000" b="1" cap="none" spc="0">
              <a:ln w="18000">
                <a:solidFill>
                  <a:srgbClr val="FF0000"/>
                </a:solidFill>
                <a:prstDash val="solid"/>
                <a:miter lim="800000"/>
              </a:ln>
              <a:solidFill>
                <a:srgbClr val="FF0000"/>
              </a:solidFill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  <a:latin typeface="Arial Unicode MS" pitchFamily="34" charset="-128"/>
              <a:ea typeface="Arial Unicode MS" pitchFamily="34" charset="-128"/>
              <a:cs typeface="Arial Unicode MS" pitchFamily="34" charset="-128"/>
            </a:rPr>
            <a:t>IMPRESSION</a:t>
          </a:r>
        </a:p>
      </xdr:txBody>
    </xdr:sp>
    <xdr:clientData/>
  </xdr:twoCellAnchor>
  <xdr:twoCellAnchor editAs="oneCell">
    <xdr:from>
      <xdr:col>1</xdr:col>
      <xdr:colOff>186266</xdr:colOff>
      <xdr:row>0</xdr:row>
      <xdr:rowOff>33867</xdr:rowOff>
    </xdr:from>
    <xdr:to>
      <xdr:col>4</xdr:col>
      <xdr:colOff>182033</xdr:colOff>
      <xdr:row>2</xdr:row>
      <xdr:rowOff>62442</xdr:rowOff>
    </xdr:to>
    <xdr:pic>
      <xdr:nvPicPr>
        <xdr:cNvPr id="7178" name="Image 6" descr="GrDF_noir.jp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70933" y="33867"/>
          <a:ext cx="1333500" cy="82444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139700</xdr:colOff>
          <xdr:row>1</xdr:row>
          <xdr:rowOff>254000</xdr:rowOff>
        </xdr:from>
        <xdr:to>
          <xdr:col>40</xdr:col>
          <xdr:colOff>762000</xdr:colOff>
          <xdr:row>3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enregistrer sous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GRAMME_DPCI_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E DPCI"/>
      <sheetName val="PROG_SEMAINE"/>
      <sheetName val="PLANNING SEMAINE"/>
      <sheetName val="PROG MOIS"/>
      <sheetName val="ATTACHEMENT MOIS"/>
    </sheetNames>
    <definedNames>
      <definedName name="Nom_Poste" refersTo="='PROG_SEMAINE'!$N$2:$N$31"/>
    </definedNames>
    <sheetDataSet>
      <sheetData sheetId="0">
        <row r="2">
          <cell r="N2" t="str">
            <v>CHAUFFERIE</v>
          </cell>
        </row>
        <row r="3">
          <cell r="N3" t="str">
            <v>LE SPLENDID</v>
          </cell>
        </row>
        <row r="4">
          <cell r="N4" t="str">
            <v>SALLE SPORT BIBLIOTHEQUE</v>
          </cell>
        </row>
        <row r="5">
          <cell r="N5" t="str">
            <v>CHAUFFERIE IMMEUBLE</v>
          </cell>
        </row>
        <row r="6">
          <cell r="N6" t="str">
            <v>CENTRAL AUTOS</v>
          </cell>
        </row>
        <row r="7">
          <cell r="N7" t="str">
            <v>COPROPRIETE LE DAUPHIN</v>
          </cell>
        </row>
        <row r="8">
          <cell r="N8" t="str">
            <v>IONISOS</v>
          </cell>
        </row>
        <row r="9">
          <cell r="N9" t="str">
            <v>PRE BOUILLAT</v>
          </cell>
        </row>
        <row r="10">
          <cell r="N10" t="str">
            <v>CERAMIQUES DU BEAUJOLAIS</v>
          </cell>
        </row>
        <row r="11">
          <cell r="N11" t="str">
            <v>SALLE DES FETES ET ASSOCI</v>
          </cell>
        </row>
        <row r="12">
          <cell r="N12" t="str">
            <v>ECOLE S.POLYVALENTE</v>
          </cell>
        </row>
        <row r="13">
          <cell r="N13" t="str">
            <v>GYMNASE</v>
          </cell>
        </row>
        <row r="14">
          <cell r="N14" t="str">
            <v>NALLINS</v>
          </cell>
        </row>
        <row r="15">
          <cell r="N15" t="str">
            <v>SISE SOC INDUSTRIE SERVIC</v>
          </cell>
        </row>
        <row r="16">
          <cell r="N16" t="str">
            <v>PLATANNES</v>
          </cell>
        </row>
        <row r="17">
          <cell r="N17" t="str">
            <v>MAIRIE ECOLE-SALLE POLYVA</v>
          </cell>
        </row>
        <row r="18">
          <cell r="N18" t="str">
            <v>CAT LES PLATANES</v>
          </cell>
        </row>
        <row r="19">
          <cell r="N19" t="str">
            <v>DMPI /</v>
          </cell>
        </row>
        <row r="20">
          <cell r="N20" t="str">
            <v>RESIDENCE DU PARC BAT A</v>
          </cell>
        </row>
        <row r="21">
          <cell r="N21" t="str">
            <v>LA DAME BLANCHE</v>
          </cell>
        </row>
        <row r="22">
          <cell r="N22" t="str">
            <v>IMM LE CANTON 2</v>
          </cell>
        </row>
        <row r="23">
          <cell r="N23" t="str">
            <v>ENSIMAG</v>
          </cell>
        </row>
        <row r="24">
          <cell r="N24" t="str">
            <v>IMM LE GEORGE SAND</v>
          </cell>
        </row>
        <row r="25">
          <cell r="N25" t="str">
            <v>CAT ADAPEI</v>
          </cell>
        </row>
        <row r="26">
          <cell r="N26" t="str">
            <v>UTL</v>
          </cell>
        </row>
        <row r="27">
          <cell r="N27" t="str">
            <v>GATE FRANCE</v>
          </cell>
        </row>
        <row r="28">
          <cell r="N28" t="str">
            <v>ECODIS  bat C</v>
          </cell>
        </row>
        <row r="29">
          <cell r="N29" t="str">
            <v>PISCINE</v>
          </cell>
        </row>
        <row r="30">
          <cell r="N30" t="str">
            <v>CREMATORIUM</v>
          </cell>
        </row>
        <row r="31">
          <cell r="N31" t="str">
            <v>ODH 26  LE ROC 2 ET 3 BAT</v>
          </cell>
        </row>
      </sheetData>
      <sheetData sheetId="1">
        <row r="2">
          <cell r="A2" t="str">
            <v>LUNDI</v>
          </cell>
        </row>
        <row r="5">
          <cell r="A5">
            <v>194</v>
          </cell>
          <cell r="B5" t="str">
            <v>ST ETIENNE</v>
          </cell>
          <cell r="C5" t="str">
            <v>EXTERNE - CT GAZ</v>
          </cell>
          <cell r="D5" t="str">
            <v>D69283-PDL00040</v>
          </cell>
          <cell r="E5" t="str">
            <v>C043MI</v>
          </cell>
          <cell r="F5">
            <v>19425470258573</v>
          </cell>
          <cell r="H5" t="str">
            <v>VISITE PRELIMINAIRE_x000D_07/06/2017</v>
          </cell>
          <cell r="I5" t="str">
            <v>SEMAINE 23</v>
          </cell>
          <cell r="J5">
            <v>42893</v>
          </cell>
          <cell r="L5" t="str">
            <v>HYVA FRANCE /</v>
          </cell>
          <cell r="M5" t="str">
            <v>/ 0645558974 /</v>
          </cell>
          <cell r="N5" t="str">
            <v>HYVA</v>
          </cell>
          <cell r="O5" t="str">
            <v>24 RUE DES ALBATROS</v>
          </cell>
          <cell r="P5" t="str">
            <v>69780</v>
          </cell>
          <cell r="Q5" t="str">
            <v>MIONS</v>
          </cell>
          <cell r="R5" t="str">
            <v>GrDF</v>
          </cell>
          <cell r="S5" t="str">
            <v>PAROIS DEFORMABLES</v>
          </cell>
          <cell r="T5" t="str">
            <v>G40</v>
          </cell>
          <cell r="U5" t="str">
            <v>SCHLUMBERGER</v>
          </cell>
          <cell r="V5" t="str">
            <v>SN 805</v>
          </cell>
          <cell r="W5" t="str">
            <v>4109559</v>
          </cell>
          <cell r="Y5" t="str">
            <v>80 mm</v>
          </cell>
          <cell r="Z5" t="str">
            <v>430 mm</v>
          </cell>
          <cell r="AA5" t="str">
            <v>BRIDES</v>
          </cell>
          <cell r="AB5" t="str">
            <v>FRONTAL</v>
          </cell>
          <cell r="AC5" t="str">
            <v>HORIZONTAL</v>
          </cell>
          <cell r="AD5" t="str">
            <v>2000</v>
          </cell>
          <cell r="AF5" t="str">
            <v>PRESSION AVAL NON REGLABLE</v>
          </cell>
          <cell r="AG5" t="str">
            <v>1</v>
          </cell>
          <cell r="AH5" t="str">
            <v>0,300 bar</v>
          </cell>
          <cell r="AI5" t="str">
            <v>CCH80</v>
          </cell>
          <cell r="AJ5" t="str">
            <v>ARMOIRE</v>
          </cell>
          <cell r="AO5" t="str">
            <v>EXTERIEUR</v>
          </cell>
          <cell r="AP5" t="str">
            <v>OUI</v>
          </cell>
          <cell r="AU5" t="str">
            <v>CAPEX</v>
          </cell>
          <cell r="AV5" t="str">
            <v>Ajout 10/05/17</v>
          </cell>
        </row>
        <row r="6">
          <cell r="A6">
            <v>194</v>
          </cell>
          <cell r="B6" t="str">
            <v>ST ETIENNE</v>
          </cell>
          <cell r="C6" t="str">
            <v>EXTERNE - CT GAZ</v>
          </cell>
          <cell r="D6" t="str">
            <v>D38085-PDL00017</v>
          </cell>
          <cell r="E6" t="str">
            <v>194-35-C017CA-1</v>
          </cell>
          <cell r="F6" t="str">
            <v>GI049826</v>
          </cell>
          <cell r="G6">
            <v>2016</v>
          </cell>
          <cell r="H6" t="str">
            <v>VISITE PRELIMINAIRE_x000D_08/06/2017</v>
          </cell>
          <cell r="I6" t="str">
            <v>SEMAINE 23</v>
          </cell>
          <cell r="J6">
            <v>42894</v>
          </cell>
          <cell r="L6" t="str">
            <v>COLLEGE CHARVIEU CHAVAGNE</v>
          </cell>
          <cell r="M6">
            <v>478322503</v>
          </cell>
          <cell r="N6" t="str">
            <v>COLLEGE DE CHARVIEU</v>
          </cell>
          <cell r="O6" t="str">
            <v>77 AVENUE DU COLLEGE</v>
          </cell>
          <cell r="P6" t="str">
            <v>38230</v>
          </cell>
          <cell r="Q6" t="str">
            <v>CHARVIEU CHAVAGNEUX</v>
          </cell>
          <cell r="R6" t="str">
            <v>GrDF</v>
          </cell>
          <cell r="S6" t="str">
            <v>PAROIS DEFORMABLES</v>
          </cell>
          <cell r="T6" t="str">
            <v>G40</v>
          </cell>
          <cell r="U6" t="str">
            <v>ELSTER</v>
          </cell>
          <cell r="V6" t="str">
            <v>BK</v>
          </cell>
          <cell r="W6" t="str">
            <v>15075613</v>
          </cell>
          <cell r="Y6" t="str">
            <v>80 mm</v>
          </cell>
          <cell r="Z6" t="str">
            <v>450 mm</v>
          </cell>
          <cell r="AA6" t="str">
            <v>BRIDES 8 TROUS</v>
          </cell>
          <cell r="AB6" t="str">
            <v>FRONTAL</v>
          </cell>
          <cell r="AC6" t="str">
            <v>HORIZONTAL</v>
          </cell>
          <cell r="AD6" t="str">
            <v>1999</v>
          </cell>
          <cell r="AF6" t="str">
            <v>PRESSION AVAL NON REGLABLE</v>
          </cell>
          <cell r="AG6" t="str">
            <v>1</v>
          </cell>
          <cell r="AH6" t="str">
            <v>0,300 bar</v>
          </cell>
          <cell r="AI6" t="str">
            <v>HORS LISTE</v>
          </cell>
          <cell r="AO6" t="str">
            <v>EXTERIEUR</v>
          </cell>
          <cell r="AQ6" t="str">
            <v>CHAUFFERIE</v>
          </cell>
          <cell r="AV6" t="str">
            <v>Ajout 10/05/17 - Refus client année précédente</v>
          </cell>
        </row>
        <row r="7">
          <cell r="A7" t="str">
            <v>MARDI</v>
          </cell>
        </row>
        <row r="8">
          <cell r="A8">
            <v>198</v>
          </cell>
          <cell r="B8" t="str">
            <v>ST ETIENNE</v>
          </cell>
          <cell r="C8" t="str">
            <v>EXTERNE - CTGAZ</v>
          </cell>
          <cell r="D8" t="str">
            <v>D42218-PDL00557</v>
          </cell>
          <cell r="E8" t="str">
            <v>198-37-370899</v>
          </cell>
          <cell r="F8" t="str">
            <v>GI032633</v>
          </cell>
          <cell r="G8">
            <v>9</v>
          </cell>
          <cell r="I8" t="str">
            <v>SEMAINE 23</v>
          </cell>
          <cell r="J8">
            <v>42892</v>
          </cell>
          <cell r="K8" t="str">
            <v>09H30</v>
          </cell>
          <cell r="L8" t="str">
            <v>STRONGLIGHT SA</v>
          </cell>
          <cell r="M8" t="str">
            <v>0649236695</v>
          </cell>
          <cell r="N8" t="str">
            <v>STRONGLIGHT SA</v>
          </cell>
          <cell r="O8" t="str">
            <v>11 RUE DE MEONS</v>
          </cell>
          <cell r="P8" t="str">
            <v>42000</v>
          </cell>
          <cell r="Q8" t="str">
            <v>ST ETIENNE</v>
          </cell>
          <cell r="R8" t="str">
            <v>GrDF</v>
          </cell>
          <cell r="S8" t="str">
            <v>PISTONS ROTATIFS</v>
          </cell>
          <cell r="T8" t="str">
            <v>G65</v>
          </cell>
          <cell r="U8" t="str">
            <v>ACTARIS</v>
          </cell>
          <cell r="V8" t="str">
            <v>DELTA 2050</v>
          </cell>
          <cell r="W8" t="str">
            <v>103009853</v>
          </cell>
          <cell r="Y8" t="str">
            <v>DN50</v>
          </cell>
          <cell r="Z8">
            <v>171</v>
          </cell>
          <cell r="AA8" t="str">
            <v>BRIDES 4 TROUS</v>
          </cell>
          <cell r="AB8" t="str">
            <v>FRONTAL</v>
          </cell>
          <cell r="AC8" t="str">
            <v>VERTICAL</v>
          </cell>
          <cell r="AD8" t="str">
            <v>2003</v>
          </cell>
          <cell r="AF8" t="str">
            <v>PRESSION AVAL REGLABLE</v>
          </cell>
          <cell r="AG8" t="str">
            <v>1</v>
          </cell>
          <cell r="AH8" t="str">
            <v>0,300 bar</v>
          </cell>
          <cell r="AI8" t="str">
            <v>RAD DIREXI100 0.3 13870</v>
          </cell>
          <cell r="AJ8" t="str">
            <v>ARMOIRE</v>
          </cell>
          <cell r="AK8" t="str">
            <v>CELLO V6</v>
          </cell>
          <cell r="AO8" t="str">
            <v>EXTERIEUR</v>
          </cell>
          <cell r="AP8" t="str">
            <v>OUI</v>
          </cell>
          <cell r="AQ8" t="str">
            <v>CHAUFFERIE</v>
          </cell>
          <cell r="AT8" t="str">
            <v>REVISION</v>
          </cell>
          <cell r="AU8" t="str">
            <v>OPEX</v>
          </cell>
        </row>
        <row r="9">
          <cell r="A9">
            <v>198</v>
          </cell>
          <cell r="B9" t="str">
            <v>ST ETIENNE</v>
          </cell>
          <cell r="C9" t="str">
            <v>EXTERNE - CTGAZ</v>
          </cell>
          <cell r="D9" t="str">
            <v>D42275-PDL00004</v>
          </cell>
          <cell r="E9" t="str">
            <v>198-37-370566</v>
          </cell>
          <cell r="F9" t="str">
            <v>19881620792702</v>
          </cell>
          <cell r="G9">
            <v>9</v>
          </cell>
          <cell r="I9" t="str">
            <v>SEMAINE 23</v>
          </cell>
          <cell r="J9">
            <v>42892</v>
          </cell>
          <cell r="K9" t="str">
            <v>11H00</v>
          </cell>
          <cell r="L9" t="str">
            <v>BOULODROME /</v>
          </cell>
          <cell r="M9" t="str">
            <v>0477438909 /  /</v>
          </cell>
          <cell r="N9" t="str">
            <v>BOULODROME /</v>
          </cell>
          <cell r="O9" t="str">
            <v>40 ROUTE DE L ETRAT</v>
          </cell>
          <cell r="P9" t="str">
            <v>42270</v>
          </cell>
          <cell r="Q9" t="str">
            <v>ST PRIEST EN JAREZ</v>
          </cell>
          <cell r="R9" t="str">
            <v>GrDF</v>
          </cell>
          <cell r="S9" t="str">
            <v>PISTONS ROTATIFS</v>
          </cell>
          <cell r="T9" t="str">
            <v>G65</v>
          </cell>
          <cell r="U9" t="str">
            <v>ITRON</v>
          </cell>
          <cell r="V9" t="str">
            <v>DELTA 2050</v>
          </cell>
          <cell r="W9" t="str">
            <v>02122311230287</v>
          </cell>
          <cell r="X9" t="str">
            <v>02122311230287</v>
          </cell>
          <cell r="Y9" t="str">
            <v>DN50</v>
          </cell>
          <cell r="Z9">
            <v>171</v>
          </cell>
          <cell r="AA9" t="str">
            <v>BRIDES 4 TROUS</v>
          </cell>
          <cell r="AB9" t="str">
            <v>FRONTAL</v>
          </cell>
          <cell r="AC9" t="str">
            <v>VERTICAL</v>
          </cell>
          <cell r="AD9" t="str">
            <v>2012</v>
          </cell>
          <cell r="AF9" t="str">
            <v>PRESSION AVAL REGLABLE</v>
          </cell>
          <cell r="AG9" t="str">
            <v>1</v>
          </cell>
          <cell r="AH9" t="str">
            <v>0,300 bar</v>
          </cell>
          <cell r="AI9" t="str">
            <v>RAD DIVAL 512 0.3 1</v>
          </cell>
          <cell r="AJ9" t="str">
            <v>ARMOIRE</v>
          </cell>
          <cell r="AN9" t="str">
            <v>mai</v>
          </cell>
          <cell r="AO9" t="str">
            <v>EXTERIEUR</v>
          </cell>
          <cell r="AP9" t="str">
            <v>OUI</v>
          </cell>
          <cell r="AQ9" t="str">
            <v>CHAUFFERIE</v>
          </cell>
          <cell r="AT9" t="str">
            <v>REVISION</v>
          </cell>
          <cell r="AU9" t="str">
            <v>OPEX</v>
          </cell>
        </row>
        <row r="10">
          <cell r="A10">
            <v>198</v>
          </cell>
          <cell r="B10" t="str">
            <v>ST ETIENNE</v>
          </cell>
          <cell r="C10" t="str">
            <v>EXTERNE - CTGAZ</v>
          </cell>
          <cell r="D10" t="str">
            <v>D42305-PDL00068</v>
          </cell>
          <cell r="E10" t="str">
            <v>198-37-44117</v>
          </cell>
          <cell r="F10" t="str">
            <v>GI033611</v>
          </cell>
          <cell r="G10">
            <v>9</v>
          </cell>
          <cell r="H10" t="str">
            <v>DEPOSE</v>
          </cell>
          <cell r="I10" t="str">
            <v>SEMAINE 23</v>
          </cell>
          <cell r="J10">
            <v>42892</v>
          </cell>
          <cell r="K10" t="str">
            <v>13H30</v>
          </cell>
          <cell r="L10" t="str">
            <v>SOCIETE FOCAL</v>
          </cell>
          <cell r="N10" t="str">
            <v>SOC FOCAL</v>
          </cell>
          <cell r="O10" t="str">
            <v>RUE DES FRERES LUMIERE</v>
          </cell>
          <cell r="P10" t="str">
            <v>42350</v>
          </cell>
          <cell r="Q10" t="str">
            <v>LA TALAUDIERE</v>
          </cell>
          <cell r="R10" t="str">
            <v>CLIENT</v>
          </cell>
          <cell r="S10" t="str">
            <v>PISTONS ROTATIFS</v>
          </cell>
          <cell r="T10" t="str">
            <v>G160</v>
          </cell>
          <cell r="U10" t="str">
            <v>SCHLUMBERGER</v>
          </cell>
          <cell r="V10" t="str">
            <v>DELTA 2100</v>
          </cell>
          <cell r="W10" t="str">
            <v>56722</v>
          </cell>
          <cell r="X10" t="str">
            <v>56722</v>
          </cell>
          <cell r="Y10" t="str">
            <v>DN80</v>
          </cell>
          <cell r="Z10">
            <v>240</v>
          </cell>
          <cell r="AA10" t="str">
            <v>BRIDES 8 TROUS</v>
          </cell>
          <cell r="AB10" t="str">
            <v>LATERAL</v>
          </cell>
          <cell r="AC10" t="str">
            <v>VERTICAL</v>
          </cell>
          <cell r="AD10" t="str">
            <v>1995</v>
          </cell>
          <cell r="AF10" t="str">
            <v>PRESSION AVAL REGLABLE</v>
          </cell>
          <cell r="AG10" t="str">
            <v>1</v>
          </cell>
          <cell r="AH10" t="str">
            <v>0,300 bar</v>
          </cell>
          <cell r="AI10" t="str">
            <v>RAD DIREXI160 0,3 E41499</v>
          </cell>
          <cell r="AJ10" t="str">
            <v>ARMOIRE</v>
          </cell>
          <cell r="AK10" t="str">
            <v>CELLO V6</v>
          </cell>
          <cell r="AO10" t="str">
            <v>EXTERIEUR</v>
          </cell>
          <cell r="AT10" t="str">
            <v>INSPECTION</v>
          </cell>
          <cell r="AU10" t="str">
            <v>CAPEX</v>
          </cell>
        </row>
        <row r="11">
          <cell r="A11">
            <v>198</v>
          </cell>
          <cell r="B11" t="str">
            <v>ST ETIENNE</v>
          </cell>
          <cell r="C11" t="str">
            <v>EXTERNE - CTGAZ</v>
          </cell>
          <cell r="D11" t="str">
            <v>D42110-PDL00038</v>
          </cell>
          <cell r="E11" t="str">
            <v>198-37-44438</v>
          </cell>
          <cell r="F11" t="str">
            <v>19822865374611</v>
          </cell>
          <cell r="G11">
            <v>9</v>
          </cell>
          <cell r="I11" t="str">
            <v>SEMAINE 23</v>
          </cell>
          <cell r="J11">
            <v>42892</v>
          </cell>
          <cell r="K11" t="str">
            <v>15H30</v>
          </cell>
          <cell r="L11" t="str">
            <v>C M B FRANCE /</v>
          </cell>
          <cell r="M11" t="str">
            <v>0477312222 /  / 0477312222</v>
          </cell>
          <cell r="N11" t="str">
            <v>C M B FRANCE / LOT INDUS DU GARAT</v>
          </cell>
          <cell r="O11" t="str">
            <v>20 RUE DU GARAT</v>
          </cell>
          <cell r="P11" t="str">
            <v>42152</v>
          </cell>
          <cell r="Q11" t="str">
            <v>L HORME</v>
          </cell>
          <cell r="R11" t="str">
            <v>GrDF</v>
          </cell>
          <cell r="S11" t="str">
            <v>PISTONS ROTATIFS</v>
          </cell>
          <cell r="T11" t="str">
            <v>G65</v>
          </cell>
          <cell r="U11" t="str">
            <v>ITRON</v>
          </cell>
          <cell r="V11" t="str">
            <v>DELTA 2050</v>
          </cell>
          <cell r="W11" t="str">
            <v>02122311227237</v>
          </cell>
          <cell r="X11" t="str">
            <v>02122311227237</v>
          </cell>
          <cell r="Y11" t="str">
            <v>DN50</v>
          </cell>
          <cell r="Z11">
            <v>171</v>
          </cell>
          <cell r="AA11" t="str">
            <v>BRIDES 4 TROUS</v>
          </cell>
          <cell r="AB11" t="str">
            <v>FRONTAL</v>
          </cell>
          <cell r="AC11" t="str">
            <v>VERTICAL</v>
          </cell>
          <cell r="AD11" t="str">
            <v>2012</v>
          </cell>
          <cell r="AF11" t="str">
            <v>PRESSION AVAL REGLABLE</v>
          </cell>
          <cell r="AG11" t="str">
            <v>1</v>
          </cell>
          <cell r="AH11" t="str">
            <v>0,300 bar</v>
          </cell>
          <cell r="AI11" t="str">
            <v>RAD DIREXI100 0,3 16080</v>
          </cell>
          <cell r="AJ11" t="str">
            <v>ARMOIRE</v>
          </cell>
          <cell r="AO11" t="str">
            <v>EXTERIEUR</v>
          </cell>
          <cell r="AP11" t="str">
            <v>OUI</v>
          </cell>
          <cell r="AQ11" t="str">
            <v>CHAUFFERIE</v>
          </cell>
          <cell r="AT11" t="str">
            <v>REVISION</v>
          </cell>
          <cell r="AU11" t="str">
            <v>OPEX</v>
          </cell>
        </row>
        <row r="12">
          <cell r="A12" t="str">
            <v>MERCREDI</v>
          </cell>
        </row>
        <row r="13">
          <cell r="A13">
            <v>194</v>
          </cell>
          <cell r="B13" t="str">
            <v>ST ETIENNE</v>
          </cell>
          <cell r="C13" t="str">
            <v>EXTERNE - CTGAZ</v>
          </cell>
          <cell r="D13" t="str">
            <v>D69118-PDL00006</v>
          </cell>
          <cell r="E13" t="str">
            <v>194-35-C007LR</v>
          </cell>
          <cell r="F13" t="str">
            <v>GI103294</v>
          </cell>
          <cell r="G13">
            <v>9</v>
          </cell>
          <cell r="I13" t="str">
            <v>SEMAINE 23</v>
          </cell>
          <cell r="J13">
            <v>42893</v>
          </cell>
          <cell r="K13" t="str">
            <v>08H30</v>
          </cell>
          <cell r="L13" t="str">
            <v>TUILERIE BLACHE</v>
          </cell>
          <cell r="M13" t="str">
            <v>0478732019</v>
          </cell>
          <cell r="N13" t="str">
            <v>BLACHE SA</v>
          </cell>
          <cell r="O13" t="str">
            <v>45 CHM DE LA PLANCHE</v>
          </cell>
          <cell r="P13" t="str">
            <v>69700</v>
          </cell>
          <cell r="Q13" t="str">
            <v>LOIRE SUR RHONE</v>
          </cell>
          <cell r="R13" t="str">
            <v>GrDF</v>
          </cell>
          <cell r="S13" t="str">
            <v>TURBINE</v>
          </cell>
          <cell r="T13" t="str">
            <v>G250</v>
          </cell>
          <cell r="U13" t="str">
            <v>ITRON</v>
          </cell>
          <cell r="V13" t="str">
            <v>FLUXI 2000</v>
          </cell>
          <cell r="W13" t="str">
            <v>02123310686320</v>
          </cell>
          <cell r="X13" t="str">
            <v>02123310686320</v>
          </cell>
          <cell r="Y13" t="str">
            <v>DN100</v>
          </cell>
          <cell r="Z13">
            <v>300</v>
          </cell>
          <cell r="AA13" t="str">
            <v>BRIDES 8 TROUS</v>
          </cell>
          <cell r="AB13" t="str">
            <v>FRONTAL</v>
          </cell>
          <cell r="AC13" t="str">
            <v>VERTICAL</v>
          </cell>
          <cell r="AD13" t="str">
            <v>2012</v>
          </cell>
          <cell r="AF13" t="str">
            <v>PRESSION AVAL REGLABLE</v>
          </cell>
          <cell r="AG13" t="str">
            <v>1</v>
          </cell>
          <cell r="AH13" t="str">
            <v>0,300 bar</v>
          </cell>
          <cell r="AI13" t="str">
            <v>RAD REGAL 3F 0,3 46503008</v>
          </cell>
          <cell r="AJ13" t="str">
            <v>ARMOIRE</v>
          </cell>
          <cell r="AK13" t="str">
            <v>CELLO V6</v>
          </cell>
          <cell r="AO13" t="str">
            <v>EXTERIEUR</v>
          </cell>
          <cell r="AP13" t="str">
            <v>OUI</v>
          </cell>
          <cell r="AQ13" t="str">
            <v>PROCESS INDUSTRIEL</v>
          </cell>
          <cell r="AT13" t="str">
            <v>REVISION</v>
          </cell>
          <cell r="AU13" t="str">
            <v>OPEX</v>
          </cell>
        </row>
        <row r="14">
          <cell r="A14">
            <v>194</v>
          </cell>
          <cell r="B14" t="str">
            <v>ST ETIENNE</v>
          </cell>
          <cell r="C14" t="str">
            <v>EXTERNE - CTGAZ</v>
          </cell>
          <cell r="D14" t="str">
            <v>D38544-PDL00010</v>
          </cell>
          <cell r="E14" t="str">
            <v>194-35-C009VI</v>
          </cell>
          <cell r="F14" t="str">
            <v>GI118137</v>
          </cell>
          <cell r="G14">
            <v>9</v>
          </cell>
          <cell r="I14" t="str">
            <v>SEMAINE 23</v>
          </cell>
          <cell r="J14">
            <v>42893</v>
          </cell>
          <cell r="K14" t="str">
            <v>10H30</v>
          </cell>
          <cell r="L14" t="str">
            <v>FONCIA IMMOBILIERE</v>
          </cell>
          <cell r="N14" t="str">
            <v>VGR  MEDICIS 2</v>
          </cell>
          <cell r="O14" t="str">
            <v>9 CRS BRILLIER</v>
          </cell>
          <cell r="P14" t="str">
            <v>38200</v>
          </cell>
          <cell r="Q14" t="str">
            <v>VIENNE</v>
          </cell>
          <cell r="R14" t="str">
            <v>GrDF</v>
          </cell>
          <cell r="S14" t="str">
            <v>PISTONS ROTATIFS</v>
          </cell>
          <cell r="T14" t="str">
            <v>G16</v>
          </cell>
          <cell r="U14" t="str">
            <v>ITRON</v>
          </cell>
          <cell r="V14" t="str">
            <v>DELTA 2040</v>
          </cell>
          <cell r="W14" t="str">
            <v>02122010001532</v>
          </cell>
          <cell r="Y14" t="str">
            <v>DN40</v>
          </cell>
          <cell r="Z14" t="str">
            <v>121 mm</v>
          </cell>
          <cell r="AA14" t="str">
            <v>RACCORDS FILETES</v>
          </cell>
          <cell r="AB14" t="str">
            <v>FRONTAL</v>
          </cell>
          <cell r="AC14" t="str">
            <v>HORIZONTAL</v>
          </cell>
          <cell r="AD14" t="str">
            <v>2012</v>
          </cell>
          <cell r="AE14" t="str">
            <v>.</v>
          </cell>
          <cell r="AF14" t="str">
            <v>PRESSION AVAL NON REGLABLE</v>
          </cell>
          <cell r="AG14" t="str">
            <v>1</v>
          </cell>
          <cell r="AH14" t="str">
            <v>0,300 bar</v>
          </cell>
          <cell r="AI14" t="str">
            <v>B BCH30 0.3 275807</v>
          </cell>
          <cell r="AJ14" t="str">
            <v>COFFRET</v>
          </cell>
          <cell r="AK14" t="str">
            <v>CELLO V6</v>
          </cell>
          <cell r="AO14" t="str">
            <v>ENCASTRE EN FAÇADE &amp; EXT BAT</v>
          </cell>
          <cell r="AP14" t="str">
            <v>OUI</v>
          </cell>
          <cell r="AQ14" t="str">
            <v>CHAUFFERIE</v>
          </cell>
          <cell r="AR14" t="str">
            <v>VGR</v>
          </cell>
          <cell r="AT14" t="str">
            <v>REVISION</v>
          </cell>
          <cell r="AU14" t="str">
            <v>OPEX</v>
          </cell>
        </row>
        <row r="15">
          <cell r="A15">
            <v>194</v>
          </cell>
          <cell r="B15" t="str">
            <v>ST ETIENNE</v>
          </cell>
          <cell r="C15" t="str">
            <v>EXTERNE - CTGAZ</v>
          </cell>
          <cell r="D15" t="str">
            <v>D38349-PDL00001</v>
          </cell>
          <cell r="E15" t="str">
            <v>194-35-C001SS</v>
          </cell>
          <cell r="F15" t="str">
            <v>GI049118</v>
          </cell>
          <cell r="G15">
            <v>9</v>
          </cell>
          <cell r="I15" t="str">
            <v>SEMAINE 23</v>
          </cell>
          <cell r="J15">
            <v>42893</v>
          </cell>
          <cell r="K15" t="str">
            <v>13H30</v>
          </cell>
          <cell r="L15" t="str">
            <v>IMPREGNATION</v>
          </cell>
          <cell r="M15" t="str">
            <v>0475310883</v>
          </cell>
          <cell r="N15" t="str">
            <v>SOC IMPREGNATION RHONE AL</v>
          </cell>
          <cell r="O15" t="str">
            <v>RTE DE LA GRANDE GRANGE</v>
          </cell>
          <cell r="P15" t="str">
            <v>38550</v>
          </cell>
          <cell r="Q15" t="str">
            <v>SABLONS</v>
          </cell>
          <cell r="R15" t="str">
            <v>GrDF</v>
          </cell>
          <cell r="S15" t="str">
            <v>PISTONS ROTATIFS</v>
          </cell>
          <cell r="T15" t="str">
            <v>G65</v>
          </cell>
          <cell r="U15" t="str">
            <v>ITRON</v>
          </cell>
          <cell r="V15" t="str">
            <v>DELTA 2050</v>
          </cell>
          <cell r="W15" t="str">
            <v>02122310508683</v>
          </cell>
          <cell r="X15" t="str">
            <v>02122310508683</v>
          </cell>
          <cell r="Y15" t="str">
            <v>DN50</v>
          </cell>
          <cell r="Z15">
            <v>171</v>
          </cell>
          <cell r="AA15" t="str">
            <v>BRIDES 8 TROUS</v>
          </cell>
          <cell r="AB15" t="str">
            <v>LATERAL</v>
          </cell>
          <cell r="AC15" t="str">
            <v>VERTICAL</v>
          </cell>
          <cell r="AD15" t="str">
            <v>2012</v>
          </cell>
          <cell r="AF15" t="str">
            <v>PRESSION AVAL REGLABLE</v>
          </cell>
          <cell r="AG15" t="str">
            <v>1</v>
          </cell>
          <cell r="AH15" t="str">
            <v>1,000 bar</v>
          </cell>
          <cell r="AI15" t="str">
            <v>RAD DIREXI100 1, 49532</v>
          </cell>
          <cell r="AK15" t="str">
            <v>CELLO V6</v>
          </cell>
          <cell r="AO15" t="str">
            <v>EXTERIEUR</v>
          </cell>
          <cell r="AP15" t="str">
            <v>OUI</v>
          </cell>
          <cell r="AQ15" t="str">
            <v>PROCESS INDUSTRIEL</v>
          </cell>
          <cell r="AT15" t="str">
            <v>REVISION</v>
          </cell>
          <cell r="AU15" t="str">
            <v>OPEX</v>
          </cell>
        </row>
        <row r="16">
          <cell r="A16">
            <v>194</v>
          </cell>
          <cell r="B16" t="str">
            <v>ST ETIENNE</v>
          </cell>
          <cell r="C16" t="str">
            <v>EXTERNE - CTGAZ</v>
          </cell>
          <cell r="D16" t="str">
            <v>D69283-PDL00058</v>
          </cell>
          <cell r="E16" t="str">
            <v>194-35-C062MI</v>
          </cell>
          <cell r="F16" t="str">
            <v>GI114973</v>
          </cell>
          <cell r="G16">
            <v>9</v>
          </cell>
          <cell r="I16" t="str">
            <v>SEMAINE 23</v>
          </cell>
          <cell r="J16">
            <v>42893</v>
          </cell>
          <cell r="K16" t="str">
            <v>15H30</v>
          </cell>
          <cell r="L16" t="str">
            <v>ALDES AERAULIQUE</v>
          </cell>
          <cell r="M16" t="str">
            <v>0478771515</v>
          </cell>
          <cell r="N16" t="str">
            <v>ALDES</v>
          </cell>
          <cell r="O16" t="str">
            <v>ZAC DES PIERRES BLANCHES</v>
          </cell>
          <cell r="P16" t="str">
            <v>69780</v>
          </cell>
          <cell r="Q16" t="str">
            <v>MIONS</v>
          </cell>
          <cell r="R16" t="str">
            <v>GrDF</v>
          </cell>
          <cell r="S16" t="str">
            <v>TURBINE</v>
          </cell>
          <cell r="T16" t="str">
            <v>G160</v>
          </cell>
          <cell r="U16" t="str">
            <v>ELSTER</v>
          </cell>
          <cell r="V16" t="str">
            <v>TRZ</v>
          </cell>
          <cell r="W16" t="str">
            <v>80077405</v>
          </cell>
          <cell r="Y16" t="str">
            <v>DN80</v>
          </cell>
          <cell r="Z16">
            <v>240</v>
          </cell>
          <cell r="AA16" t="str">
            <v>BRIDES 8 TROUS</v>
          </cell>
          <cell r="AB16" t="str">
            <v>FRONTAL</v>
          </cell>
          <cell r="AC16" t="str">
            <v>VERTICAL</v>
          </cell>
          <cell r="AD16" t="str">
            <v>2007</v>
          </cell>
          <cell r="AF16" t="str">
            <v>PRESSION AVAL REGLABLE</v>
          </cell>
          <cell r="AG16" t="str">
            <v>1</v>
          </cell>
          <cell r="AH16" t="str">
            <v>0,300 bar</v>
          </cell>
          <cell r="AI16" t="str">
            <v>RAD DIREXI4000 0,3 1211012001</v>
          </cell>
          <cell r="AJ16" t="str">
            <v>ARMOIRE</v>
          </cell>
          <cell r="AK16" t="str">
            <v>CELLO V6</v>
          </cell>
          <cell r="AO16" t="str">
            <v>EXTERIEUR</v>
          </cell>
          <cell r="AP16" t="str">
            <v>OUI</v>
          </cell>
          <cell r="AQ16" t="str">
            <v>CHAUFFERIE</v>
          </cell>
          <cell r="AT16" t="str">
            <v>REVISION</v>
          </cell>
          <cell r="AU16" t="str">
            <v>OPEX</v>
          </cell>
        </row>
        <row r="17">
          <cell r="A17" t="str">
            <v>JEUDI</v>
          </cell>
        </row>
        <row r="18">
          <cell r="A18">
            <v>194</v>
          </cell>
          <cell r="B18" t="str">
            <v>ST ETIENNE</v>
          </cell>
          <cell r="C18" t="str">
            <v>EXTERNE - CTGAZ</v>
          </cell>
          <cell r="D18" t="str">
            <v>D69255-PDL00002</v>
          </cell>
          <cell r="E18" t="str">
            <v>194-35-C002VA</v>
          </cell>
          <cell r="F18" t="str">
            <v>GI049496</v>
          </cell>
          <cell r="G18">
            <v>9</v>
          </cell>
          <cell r="H18" t="str">
            <v>DEPOSE</v>
          </cell>
          <cell r="I18" t="str">
            <v>SEMAINE 23</v>
          </cell>
          <cell r="J18">
            <v>42894</v>
          </cell>
          <cell r="K18" t="str">
            <v>08H30</v>
          </cell>
          <cell r="L18" t="str">
            <v>COMMUNAUTE DE COMMUNES DE</v>
          </cell>
          <cell r="M18" t="str">
            <v>0478458048</v>
          </cell>
          <cell r="N18" t="str">
            <v>PISCINE</v>
          </cell>
          <cell r="O18" t="str">
            <v>20 CHM DU STADE</v>
          </cell>
          <cell r="P18" t="str">
            <v>69670</v>
          </cell>
          <cell r="Q18" t="str">
            <v>VAUGNERAY</v>
          </cell>
          <cell r="R18" t="str">
            <v>CLIENT</v>
          </cell>
          <cell r="S18" t="str">
            <v>PISTONS ROTATIFS</v>
          </cell>
          <cell r="T18" t="str">
            <v>G100</v>
          </cell>
          <cell r="U18" t="str">
            <v>SCHLUMBERGER</v>
          </cell>
          <cell r="V18" t="str">
            <v>DELTA 2080</v>
          </cell>
          <cell r="W18" t="str">
            <v>101002180</v>
          </cell>
          <cell r="Y18" t="str">
            <v>DN80</v>
          </cell>
          <cell r="Z18" t="str">
            <v>171 mm</v>
          </cell>
          <cell r="AA18" t="str">
            <v>BRIDES 8 TROUS</v>
          </cell>
          <cell r="AB18" t="str">
            <v>FRONTAL</v>
          </cell>
          <cell r="AC18" t="str">
            <v>VERTICAL</v>
          </cell>
          <cell r="AD18" t="str">
            <v>2001</v>
          </cell>
          <cell r="AF18" t="str">
            <v>PRESSION AVAL REGLABLE</v>
          </cell>
          <cell r="AG18" t="str">
            <v>1</v>
          </cell>
          <cell r="AH18" t="str">
            <v>0,300 bar</v>
          </cell>
          <cell r="AI18" t="str">
            <v>RAD DIREXI200 0,3 19074</v>
          </cell>
          <cell r="AJ18" t="str">
            <v>ARMOIRE</v>
          </cell>
          <cell r="AK18" t="str">
            <v>CELLO V6</v>
          </cell>
          <cell r="AO18" t="str">
            <v>EXTERIEUR</v>
          </cell>
          <cell r="AP18" t="str">
            <v>OUI</v>
          </cell>
          <cell r="AQ18" t="str">
            <v>CHAUFFERIE</v>
          </cell>
          <cell r="AR18" t="str">
            <v>.</v>
          </cell>
          <cell r="AT18" t="str">
            <v>INSPECTION</v>
          </cell>
          <cell r="AU18" t="str">
            <v>CAPEX</v>
          </cell>
        </row>
        <row r="19">
          <cell r="A19">
            <v>191</v>
          </cell>
          <cell r="B19" t="str">
            <v>ST FONS</v>
          </cell>
          <cell r="C19" t="str">
            <v>EXTERNE - CT GAZ</v>
          </cell>
          <cell r="D19" t="str">
            <v>D69266-PDL00277</v>
          </cell>
          <cell r="E19" t="str">
            <v>191-54-22005</v>
          </cell>
          <cell r="F19" t="str">
            <v>GI068410</v>
          </cell>
          <cell r="G19">
            <v>2</v>
          </cell>
          <cell r="H19" t="str">
            <v>DEPOSE</v>
          </cell>
          <cell r="I19" t="str">
            <v>SEMAINE 23</v>
          </cell>
          <cell r="J19">
            <v>42894</v>
          </cell>
          <cell r="K19" t="str">
            <v>10H30</v>
          </cell>
          <cell r="L19" t="str">
            <v>GEC ALSTHOM TRANSPORT SA</v>
          </cell>
          <cell r="M19">
            <v>478698150</v>
          </cell>
          <cell r="N19" t="str">
            <v>BELAIR 1</v>
          </cell>
          <cell r="O19" t="str">
            <v>AVENUE DE BEL AIR</v>
          </cell>
          <cell r="P19" t="str">
            <v>69100</v>
          </cell>
          <cell r="Q19" t="str">
            <v>VILLEURBANNE</v>
          </cell>
          <cell r="R19" t="str">
            <v>CLIENT</v>
          </cell>
          <cell r="S19" t="str">
            <v>TURBINE</v>
          </cell>
          <cell r="T19" t="str">
            <v>G160</v>
          </cell>
          <cell r="U19" t="str">
            <v>SCHLUMBERGER</v>
          </cell>
          <cell r="V19" t="str">
            <v>FLUXI NM</v>
          </cell>
          <cell r="W19" t="str">
            <v>3213304</v>
          </cell>
          <cell r="Y19" t="str">
            <v>80 mm</v>
          </cell>
          <cell r="Z19" t="str">
            <v>240 mm</v>
          </cell>
          <cell r="AA19" t="str">
            <v>BRIDES 8 TROUS</v>
          </cell>
          <cell r="AB19" t="str">
            <v>FRONTAL</v>
          </cell>
          <cell r="AC19" t="str">
            <v>VERTICAL</v>
          </cell>
          <cell r="AD19" t="str">
            <v>1978</v>
          </cell>
          <cell r="AF19" t="str">
            <v>PRESSION AVAL REGLABLE</v>
          </cell>
          <cell r="AG19" t="str">
            <v>1</v>
          </cell>
          <cell r="AH19" t="str">
            <v>0,300 bar</v>
          </cell>
          <cell r="AI19" t="str">
            <v>DIREXI1000</v>
          </cell>
          <cell r="AJ19" t="str">
            <v>ARMOIRE</v>
          </cell>
          <cell r="AO19" t="str">
            <v>EXTERIEUR</v>
          </cell>
          <cell r="AP19" t="str">
            <v>OUI</v>
          </cell>
          <cell r="AQ19" t="str">
            <v>CHAUFFERIE</v>
          </cell>
          <cell r="AR19" t="str">
            <v>MISE EN SERVICE</v>
          </cell>
          <cell r="AU19" t="str">
            <v>CAPEX</v>
          </cell>
          <cell r="AV19" t="str">
            <v>Ajout 10/05/17</v>
          </cell>
        </row>
        <row r="20">
          <cell r="A20">
            <v>194</v>
          </cell>
          <cell r="B20" t="str">
            <v>ST ETIENNE</v>
          </cell>
          <cell r="C20" t="str">
            <v>EXTERNE - CTGAZ</v>
          </cell>
          <cell r="D20" t="str">
            <v>D38085-PDL00011</v>
          </cell>
          <cell r="E20" t="str">
            <v>C012CA</v>
          </cell>
          <cell r="F20" t="str">
            <v>GI142026</v>
          </cell>
          <cell r="G20">
            <v>9</v>
          </cell>
          <cell r="I20" t="str">
            <v>SEMAINE 23</v>
          </cell>
          <cell r="J20">
            <v>42894</v>
          </cell>
          <cell r="K20" t="str">
            <v>13H30</v>
          </cell>
          <cell r="L20" t="str">
            <v>GYMNASE DAVID DO</v>
          </cell>
          <cell r="N20" t="str">
            <v>GYMNASE DAVID DOUILLET</v>
          </cell>
          <cell r="O20" t="str">
            <v>100B AVE DU COLLEGE</v>
          </cell>
          <cell r="P20" t="str">
            <v>38230</v>
          </cell>
          <cell r="Q20" t="str">
            <v>CHARVIEU CHAVAGNEUX</v>
          </cell>
          <cell r="R20" t="str">
            <v>GrDF</v>
          </cell>
          <cell r="S20" t="str">
            <v>PISTONS ROTATIFS</v>
          </cell>
          <cell r="T20" t="str">
            <v>G25</v>
          </cell>
          <cell r="U20" t="str">
            <v>ITRON</v>
          </cell>
          <cell r="V20" t="str">
            <v>DELTA 2040</v>
          </cell>
          <cell r="W20" t="str">
            <v>757</v>
          </cell>
          <cell r="X20" t="str">
            <v>02122111275799</v>
          </cell>
          <cell r="Y20" t="str">
            <v>DN40</v>
          </cell>
          <cell r="Z20" t="str">
            <v>121 mm</v>
          </cell>
          <cell r="AA20" t="str">
            <v>RACCORDS FILETES</v>
          </cell>
          <cell r="AB20" t="str">
            <v>FRONTAL</v>
          </cell>
          <cell r="AC20" t="str">
            <v>VERTICAL</v>
          </cell>
          <cell r="AD20" t="str">
            <v>2012</v>
          </cell>
          <cell r="AF20" t="str">
            <v>PRESSION AVAL NON REGLABLE</v>
          </cell>
          <cell r="AG20" t="str">
            <v>1</v>
          </cell>
          <cell r="AH20" t="str">
            <v>0,300 bar</v>
          </cell>
          <cell r="AI20" t="str">
            <v>B BCH30 0,3 52872</v>
          </cell>
          <cell r="AJ20" t="str">
            <v>COFFRET</v>
          </cell>
          <cell r="AO20" t="str">
            <v>EXTERIEUR</v>
          </cell>
          <cell r="AP20" t="str">
            <v>OUI</v>
          </cell>
          <cell r="AQ20" t="str">
            <v>CHAUFFERIE</v>
          </cell>
          <cell r="AT20" t="str">
            <v>REVISION</v>
          </cell>
          <cell r="AU20" t="str">
            <v>OPEX</v>
          </cell>
        </row>
        <row r="22">
          <cell r="A22" t="str">
            <v>VENDREDI</v>
          </cell>
        </row>
        <row r="23">
          <cell r="A23">
            <v>198</v>
          </cell>
          <cell r="B23" t="str">
            <v>ST ETIENNE</v>
          </cell>
          <cell r="C23" t="str">
            <v>EXTERNE - CTGAZ</v>
          </cell>
          <cell r="D23" t="str">
            <v>D42189-PDL00017</v>
          </cell>
          <cell r="E23" t="str">
            <v>198-37-411154</v>
          </cell>
          <cell r="F23" t="str">
            <v>GI033159</v>
          </cell>
          <cell r="G23">
            <v>9</v>
          </cell>
          <cell r="I23" t="str">
            <v>SEMAINE 23</v>
          </cell>
          <cell r="J23">
            <v>42895</v>
          </cell>
          <cell r="K23" t="str">
            <v>08H30</v>
          </cell>
          <cell r="L23" t="str">
            <v>COLLEGE LOUIS GRUNER</v>
          </cell>
          <cell r="M23" t="str">
            <v>0477905858</v>
          </cell>
          <cell r="N23" t="str">
            <v>COLL LOUIS GRUNER</v>
          </cell>
          <cell r="O23" t="str">
            <v>RUE DES GRANGES</v>
          </cell>
          <cell r="P23" t="str">
            <v>42230</v>
          </cell>
          <cell r="Q23" t="str">
            <v>ROCHE LA MOLIERE</v>
          </cell>
          <cell r="R23" t="str">
            <v>GrDF</v>
          </cell>
          <cell r="S23" t="str">
            <v>TURBINE</v>
          </cell>
          <cell r="T23" t="str">
            <v>G160</v>
          </cell>
          <cell r="U23" t="str">
            <v>MAGNOL</v>
          </cell>
          <cell r="V23" t="str">
            <v>TRZ</v>
          </cell>
          <cell r="W23" t="str">
            <v>80074630</v>
          </cell>
          <cell r="Y23" t="str">
            <v>DN80</v>
          </cell>
          <cell r="Z23">
            <v>240</v>
          </cell>
          <cell r="AA23" t="str">
            <v>BRIDES</v>
          </cell>
          <cell r="AB23" t="str">
            <v>FRONTAL</v>
          </cell>
          <cell r="AC23" t="str">
            <v>VERTICAL</v>
          </cell>
          <cell r="AD23" t="str">
            <v>2007</v>
          </cell>
          <cell r="AF23" t="str">
            <v>PRESSION AVAL REGLABLE</v>
          </cell>
          <cell r="AG23" t="str">
            <v>1</v>
          </cell>
          <cell r="AH23" t="str">
            <v>0,300 bar</v>
          </cell>
          <cell r="AI23" t="str">
            <v>RAD NORVAL 0.3 G5849</v>
          </cell>
          <cell r="AJ23" t="str">
            <v>ARMOIRE</v>
          </cell>
          <cell r="AK23" t="str">
            <v>CELLO V6</v>
          </cell>
          <cell r="AO23" t="str">
            <v>EXTERIEUR</v>
          </cell>
          <cell r="AP23" t="str">
            <v>OUI</v>
          </cell>
          <cell r="AQ23" t="str">
            <v>CUISINE</v>
          </cell>
          <cell r="AT23" t="str">
            <v>REVISION</v>
          </cell>
          <cell r="AU23" t="str">
            <v>OPEX</v>
          </cell>
        </row>
        <row r="24">
          <cell r="A24">
            <v>198</v>
          </cell>
          <cell r="B24" t="str">
            <v>ST ETIENNE</v>
          </cell>
          <cell r="C24" t="str">
            <v>EXTERNE - CTGAZ</v>
          </cell>
          <cell r="D24" t="str">
            <v>D42044-PDL00035</v>
          </cell>
          <cell r="E24" t="str">
            <v>198-37-411062</v>
          </cell>
          <cell r="F24" t="str">
            <v>GI033667</v>
          </cell>
          <cell r="G24">
            <v>9</v>
          </cell>
          <cell r="I24" t="str">
            <v>SEMAINE 23</v>
          </cell>
          <cell r="J24">
            <v>42895</v>
          </cell>
          <cell r="K24" t="str">
            <v>10H30</v>
          </cell>
          <cell r="L24" t="str">
            <v>ETS COUSIN</v>
          </cell>
          <cell r="M24" t="str">
            <v>0671574478</v>
          </cell>
          <cell r="N24" t="str">
            <v>ETS COUSIN</v>
          </cell>
          <cell r="O24" t="str">
            <v>4 RUE BENOIT FRACHON</v>
          </cell>
          <cell r="P24" t="str">
            <v>42500</v>
          </cell>
          <cell r="Q24" t="str">
            <v>LE CHAMBON FEUGEROLLES</v>
          </cell>
          <cell r="R24" t="str">
            <v>GrDF</v>
          </cell>
          <cell r="S24" t="str">
            <v>PISTONS ROTATIFS</v>
          </cell>
          <cell r="T24" t="str">
            <v>G40</v>
          </cell>
          <cell r="U24" t="str">
            <v>ITRON</v>
          </cell>
          <cell r="V24" t="str">
            <v>DELTA 2050</v>
          </cell>
          <cell r="W24" t="str">
            <v>0212221101287</v>
          </cell>
          <cell r="X24" t="str">
            <v>212221101287</v>
          </cell>
          <cell r="Y24" t="str">
            <v>DN50</v>
          </cell>
          <cell r="Z24" t="str">
            <v>171 mm</v>
          </cell>
          <cell r="AA24" t="str">
            <v>BRIDES 4 TROUS</v>
          </cell>
          <cell r="AB24" t="str">
            <v>FRONTAL</v>
          </cell>
          <cell r="AC24" t="str">
            <v>VERTICAL</v>
          </cell>
          <cell r="AD24" t="str">
            <v>2012</v>
          </cell>
          <cell r="AF24" t="str">
            <v>PRESSION AVAL REGLABLE</v>
          </cell>
          <cell r="AG24" t="str">
            <v>1</v>
          </cell>
          <cell r="AH24" t="str">
            <v>0,300 bar</v>
          </cell>
          <cell r="AI24" t="str">
            <v>RAD ASONEX Z 0.3 000000</v>
          </cell>
          <cell r="AJ24" t="str">
            <v>ARMOIRE</v>
          </cell>
          <cell r="AK24" t="str">
            <v>CELLO V6</v>
          </cell>
          <cell r="AT24" t="str">
            <v>REVISION</v>
          </cell>
          <cell r="AU24" t="str">
            <v>OPEX</v>
          </cell>
        </row>
        <row r="25">
          <cell r="A25">
            <v>198</v>
          </cell>
          <cell r="B25" t="str">
            <v>ST ETIENNE</v>
          </cell>
          <cell r="C25" t="str">
            <v>EXTERNE - CTGAZ</v>
          </cell>
          <cell r="D25" t="str">
            <v>D42044-PDL00155</v>
          </cell>
          <cell r="E25" t="str">
            <v>411059</v>
          </cell>
          <cell r="F25" t="str">
            <v>GI131320</v>
          </cell>
          <cell r="G25">
            <v>9</v>
          </cell>
          <cell r="I25" t="str">
            <v>SEMAINE 23</v>
          </cell>
          <cell r="J25">
            <v>42895</v>
          </cell>
          <cell r="K25" t="str">
            <v>13H30</v>
          </cell>
          <cell r="L25" t="str">
            <v>MAIRIE</v>
          </cell>
          <cell r="M25" t="str">
            <v>0477403005</v>
          </cell>
          <cell r="N25" t="str">
            <v>PISCINE DE L ONDAINE</v>
          </cell>
          <cell r="O25" t="str">
            <v>RUE THOMAS</v>
          </cell>
          <cell r="P25" t="str">
            <v>42500</v>
          </cell>
          <cell r="Q25" t="str">
            <v>LE CHAMBON FEUGEROLLES</v>
          </cell>
          <cell r="R25" t="str">
            <v>GrDF</v>
          </cell>
          <cell r="S25" t="str">
            <v>TURBINE</v>
          </cell>
          <cell r="T25" t="str">
            <v>G160</v>
          </cell>
          <cell r="U25" t="str">
            <v>ELSTER</v>
          </cell>
          <cell r="V25" t="str">
            <v>TRZ</v>
          </cell>
          <cell r="W25" t="str">
            <v>80105016</v>
          </cell>
          <cell r="X25" t="str">
            <v>06123200369105</v>
          </cell>
          <cell r="Y25" t="str">
            <v>DN80</v>
          </cell>
          <cell r="Z25">
            <v>240</v>
          </cell>
          <cell r="AA25" t="str">
            <v>BRIDES 8 TROUS</v>
          </cell>
          <cell r="AB25" t="str">
            <v>FRONTAL</v>
          </cell>
          <cell r="AC25" t="str">
            <v>VERTICAL</v>
          </cell>
          <cell r="AD25" t="str">
            <v>2012</v>
          </cell>
          <cell r="AF25" t="str">
            <v>PRESSION AVAL REGLABLE</v>
          </cell>
          <cell r="AG25" t="str">
            <v>1</v>
          </cell>
          <cell r="AH25" t="str">
            <v>0,300 bar</v>
          </cell>
          <cell r="AI25" t="str">
            <v>RAD MR50 0.3 34925589</v>
          </cell>
          <cell r="AJ25" t="str">
            <v>ARMOIRE</v>
          </cell>
          <cell r="AK25" t="str">
            <v>CELLO V6</v>
          </cell>
          <cell r="AO25" t="str">
            <v>ENCASTRE EN FAÇADE &amp; EXT BAT</v>
          </cell>
          <cell r="AP25" t="str">
            <v>OUI</v>
          </cell>
          <cell r="AQ25" t="str">
            <v>CHAUFFERIE</v>
          </cell>
          <cell r="AT25" t="str">
            <v>REVISION</v>
          </cell>
          <cell r="AU25" t="str">
            <v>OPEX</v>
          </cell>
        </row>
        <row r="27">
          <cell r="A27" t="str">
            <v>SAMEDI</v>
          </cell>
        </row>
      </sheetData>
      <sheetData sheetId="2">
        <row r="16">
          <cell r="N16" t="str">
            <v>COORDONNEES CLIENT</v>
          </cell>
        </row>
        <row r="17">
          <cell r="N17" t="str">
            <v>NOM PDC</v>
          </cell>
        </row>
        <row r="18">
          <cell r="N18" t="str">
            <v/>
          </cell>
        </row>
        <row r="19">
          <cell r="N19" t="str">
            <v/>
          </cell>
        </row>
        <row r="20">
          <cell r="N20" t="str">
            <v>HYVA</v>
          </cell>
        </row>
        <row r="21">
          <cell r="N21" t="str">
            <v>COLLEGE DE CHARVIEU</v>
          </cell>
        </row>
        <row r="23">
          <cell r="N23" t="str">
            <v>COORDONNEES CLIENT</v>
          </cell>
        </row>
        <row r="24">
          <cell r="N24" t="str">
            <v>NOM PDC</v>
          </cell>
        </row>
        <row r="25">
          <cell r="N25" t="str">
            <v>STRONGLIGHT SA</v>
          </cell>
        </row>
        <row r="26">
          <cell r="N26" t="str">
            <v>BOULODROME /</v>
          </cell>
        </row>
        <row r="27">
          <cell r="N27" t="str">
            <v>SOC FOCAL</v>
          </cell>
        </row>
        <row r="28">
          <cell r="N28" t="str">
            <v>C M B FRANCE / LOT INDUS DU GARAT</v>
          </cell>
        </row>
        <row r="30">
          <cell r="N30" t="str">
            <v>COORDONNEES CLIENT</v>
          </cell>
        </row>
        <row r="31">
          <cell r="N31" t="str">
            <v>NOM PDC</v>
          </cell>
        </row>
      </sheetData>
      <sheetData sheetId="3">
        <row r="3">
          <cell r="N3" t="str">
            <v>COP LA VALLEE BLANCHE</v>
          </cell>
        </row>
        <row r="4">
          <cell r="N4" t="str">
            <v>COP LE MALBRANDE</v>
          </cell>
        </row>
        <row r="5">
          <cell r="N5" t="str">
            <v>COP LE PINCIO</v>
          </cell>
        </row>
        <row r="6">
          <cell r="N6" t="str">
            <v>COPRO LE FRANCE</v>
          </cell>
        </row>
        <row r="7">
          <cell r="N7" t="str">
            <v>SYN LE VAL MESSY</v>
          </cell>
        </row>
      </sheetData>
      <sheetData sheetId="4">
        <row r="14">
          <cell r="N14">
            <v>40013110</v>
          </cell>
        </row>
        <row r="15">
          <cell r="N15" t="str">
            <v>G100</v>
          </cell>
        </row>
        <row r="17">
          <cell r="N17">
            <v>340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Relationship Id="rId5" Type="http://schemas.openxmlformats.org/officeDocument/2006/relationships/vmlDrawing" Target="../drawings/vmlDrawing1.vml"/><Relationship Id="rId6" Type="http://schemas.openxmlformats.org/officeDocument/2006/relationships/ctrlProp" Target="../ctrlProps/ctrlProp1.xml"/><Relationship Id="rId1" Type="http://schemas.openxmlformats.org/officeDocument/2006/relationships/hyperlink" Target="mailto:egs-amsgbourgogne@erdf-grdf.fr" TargetMode="External"/><Relationship Id="rId2" Type="http://schemas.openxmlformats.org/officeDocument/2006/relationships/hyperlink" Target="mailto:dpci.ctg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>
    <pageSetUpPr fitToPage="1"/>
  </sheetPr>
  <dimension ref="A1:GO126"/>
  <sheetViews>
    <sheetView showGridLines="0" tabSelected="1" zoomScale="75" zoomScaleNormal="75" zoomScalePageLayoutView="75" workbookViewId="0">
      <selection activeCell="F31" sqref="F31:U31"/>
    </sheetView>
  </sheetViews>
  <sheetFormatPr baseColWidth="10" defaultRowHeight="13" x14ac:dyDescent="0.15"/>
  <cols>
    <col min="1" max="1" width="1.1640625" style="336" customWidth="1"/>
    <col min="2" max="2" width="2.6640625" style="336" customWidth="1"/>
    <col min="3" max="3" width="6.1640625" style="336" customWidth="1"/>
    <col min="4" max="4" width="8.6640625" style="336" customWidth="1"/>
    <col min="5" max="13" width="5.33203125" style="336" customWidth="1"/>
    <col min="14" max="19" width="5.6640625" style="336" customWidth="1"/>
    <col min="20" max="20" width="3.5" style="336" customWidth="1"/>
    <col min="21" max="21" width="2.83203125" style="336" customWidth="1"/>
    <col min="22" max="22" width="9.5" style="336" customWidth="1"/>
    <col min="23" max="23" width="2.33203125" style="336" customWidth="1"/>
    <col min="24" max="24" width="10.6640625" style="336" customWidth="1"/>
    <col min="25" max="25" width="5.6640625" style="336" customWidth="1"/>
    <col min="26" max="30" width="5.33203125" style="336" customWidth="1"/>
    <col min="31" max="31" width="6" style="336" customWidth="1"/>
    <col min="32" max="32" width="5.33203125" style="336" customWidth="1"/>
    <col min="33" max="34" width="5.6640625" style="336" customWidth="1"/>
    <col min="35" max="35" width="7.33203125" style="336" customWidth="1"/>
    <col min="36" max="36" width="7.83203125" style="336" customWidth="1"/>
    <col min="37" max="37" width="7.33203125" style="336" customWidth="1"/>
    <col min="38" max="38" width="1.33203125" style="336" customWidth="1"/>
    <col min="39" max="39" width="2.6640625" style="336" customWidth="1"/>
    <col min="40" max="16384" width="10.83203125" style="336"/>
  </cols>
  <sheetData>
    <row r="1" spans="1:38" s="334" customFormat="1" x14ac:dyDescent="0.15">
      <c r="A1" s="60"/>
      <c r="B1" s="61"/>
      <c r="C1" s="413" t="s">
        <v>72</v>
      </c>
      <c r="D1" s="413"/>
      <c r="E1" s="413"/>
      <c r="F1" s="413"/>
      <c r="G1" s="413"/>
      <c r="H1" s="413"/>
      <c r="I1" s="413"/>
      <c r="J1" s="413"/>
      <c r="K1" s="413"/>
      <c r="L1" s="413"/>
      <c r="M1" s="413"/>
      <c r="N1" s="413"/>
      <c r="O1" s="413"/>
      <c r="P1" s="413"/>
      <c r="Q1" s="413"/>
      <c r="R1" s="413"/>
      <c r="S1" s="413"/>
      <c r="T1" s="413"/>
      <c r="U1" s="413"/>
      <c r="V1" s="413"/>
      <c r="W1" s="413"/>
      <c r="X1" s="413"/>
      <c r="Y1" s="413"/>
      <c r="Z1" s="413"/>
      <c r="AA1" s="413"/>
      <c r="AB1" s="413"/>
      <c r="AC1" s="413"/>
      <c r="AD1" s="413"/>
      <c r="AE1" s="413"/>
      <c r="AF1" s="413"/>
      <c r="AG1" s="413"/>
      <c r="AH1" s="413"/>
      <c r="AI1" s="413"/>
      <c r="AJ1" s="413"/>
      <c r="AK1" s="413"/>
      <c r="AL1" s="62"/>
    </row>
    <row r="2" spans="1:38" s="335" customFormat="1" ht="49.5" customHeight="1" x14ac:dyDescent="0.15">
      <c r="A2" s="433" t="s">
        <v>71</v>
      </c>
      <c r="B2" s="434"/>
      <c r="C2" s="435" t="s">
        <v>73</v>
      </c>
      <c r="D2" s="435"/>
      <c r="E2" s="435"/>
      <c r="F2" s="435"/>
      <c r="G2" s="435"/>
      <c r="H2" s="435"/>
      <c r="I2" s="435"/>
      <c r="J2" s="435"/>
      <c r="K2" s="435"/>
      <c r="L2" s="435"/>
      <c r="M2" s="435"/>
      <c r="N2" s="435"/>
      <c r="O2" s="435"/>
      <c r="P2" s="435"/>
      <c r="Q2" s="435"/>
      <c r="R2" s="435"/>
      <c r="S2" s="435"/>
      <c r="T2" s="435"/>
      <c r="U2" s="435"/>
      <c r="V2" s="435"/>
      <c r="W2" s="435"/>
      <c r="X2" s="435"/>
      <c r="Y2" s="435"/>
      <c r="Z2" s="435"/>
      <c r="AA2" s="435"/>
      <c r="AB2" s="435"/>
      <c r="AC2" s="435"/>
      <c r="AD2" s="435"/>
      <c r="AE2" s="435"/>
      <c r="AF2" s="435"/>
      <c r="AG2" s="435"/>
      <c r="AH2" s="435"/>
      <c r="AI2" s="435"/>
      <c r="AJ2" s="316"/>
      <c r="AK2" s="316"/>
      <c r="AL2" s="63"/>
    </row>
    <row r="3" spans="1:38" s="335" customFormat="1" ht="22.5" customHeight="1" thickBot="1" x14ac:dyDescent="0.2">
      <c r="A3" s="414" t="s">
        <v>222</v>
      </c>
      <c r="B3" s="415"/>
      <c r="C3" s="415"/>
      <c r="D3" s="415"/>
      <c r="E3" s="415"/>
      <c r="F3" s="415"/>
      <c r="G3" s="415"/>
      <c r="H3" s="415"/>
      <c r="I3" s="415"/>
      <c r="J3" s="415"/>
      <c r="K3" s="415"/>
      <c r="L3" s="415"/>
      <c r="M3" s="415"/>
      <c r="N3" s="415"/>
      <c r="O3" s="415"/>
      <c r="P3" s="415"/>
      <c r="Q3" s="415"/>
      <c r="R3" s="415"/>
      <c r="S3" s="415"/>
      <c r="T3" s="415"/>
      <c r="U3" s="415"/>
      <c r="V3" s="415"/>
      <c r="W3" s="415"/>
      <c r="X3" s="415"/>
      <c r="Y3" s="415"/>
      <c r="Z3" s="415"/>
      <c r="AA3" s="415"/>
      <c r="AB3" s="415"/>
      <c r="AC3" s="415"/>
      <c r="AD3" s="415"/>
      <c r="AE3" s="415"/>
      <c r="AF3" s="415"/>
      <c r="AG3" s="415"/>
      <c r="AH3" s="415"/>
      <c r="AI3" s="415"/>
      <c r="AJ3" s="415"/>
      <c r="AK3" s="415"/>
      <c r="AL3" s="416"/>
    </row>
    <row r="4" spans="1:38" ht="25" customHeight="1" x14ac:dyDescent="0.15">
      <c r="A4" s="446" t="s">
        <v>225</v>
      </c>
      <c r="B4" s="447"/>
      <c r="C4" s="447"/>
      <c r="D4" s="447"/>
      <c r="E4" s="447"/>
      <c r="F4" s="447"/>
      <c r="G4" s="447"/>
      <c r="H4" s="447"/>
      <c r="I4" s="447"/>
      <c r="J4" s="447"/>
      <c r="K4" s="447"/>
      <c r="L4" s="447"/>
      <c r="M4" s="447"/>
      <c r="N4" s="447"/>
      <c r="O4" s="447"/>
      <c r="P4" s="447"/>
      <c r="Q4" s="447"/>
      <c r="R4" s="447"/>
      <c r="S4" s="447"/>
      <c r="T4" s="447"/>
      <c r="U4" s="447"/>
      <c r="V4" s="447"/>
      <c r="W4" s="447"/>
      <c r="X4" s="447"/>
      <c r="Y4" s="447"/>
      <c r="Z4" s="447"/>
      <c r="AA4" s="447"/>
      <c r="AB4" s="447"/>
      <c r="AC4" s="447"/>
      <c r="AD4" s="447"/>
      <c r="AE4" s="447"/>
      <c r="AF4" s="447"/>
      <c r="AG4" s="447"/>
      <c r="AH4" s="447"/>
      <c r="AI4" s="447"/>
      <c r="AJ4" s="447"/>
      <c r="AK4" s="447"/>
      <c r="AL4" s="448"/>
    </row>
    <row r="5" spans="1:38" ht="12" customHeight="1" thickBot="1" x14ac:dyDescent="0.2">
      <c r="A5" s="449"/>
      <c r="B5" s="450"/>
      <c r="C5" s="450"/>
      <c r="D5" s="450"/>
      <c r="E5" s="450"/>
      <c r="F5" s="450"/>
      <c r="G5" s="450"/>
      <c r="H5" s="450"/>
      <c r="I5" s="450"/>
      <c r="J5" s="450"/>
      <c r="K5" s="450"/>
      <c r="L5" s="450"/>
      <c r="M5" s="450"/>
      <c r="N5" s="450"/>
      <c r="O5" s="450"/>
      <c r="P5" s="450"/>
      <c r="Q5" s="450"/>
      <c r="R5" s="450"/>
      <c r="S5" s="450"/>
      <c r="T5" s="450"/>
      <c r="U5" s="450"/>
      <c r="V5" s="450"/>
      <c r="W5" s="450"/>
      <c r="X5" s="450"/>
      <c r="Y5" s="450"/>
      <c r="Z5" s="450"/>
      <c r="AA5" s="450"/>
      <c r="AB5" s="450"/>
      <c r="AC5" s="450"/>
      <c r="AD5" s="450"/>
      <c r="AE5" s="450"/>
      <c r="AF5" s="450"/>
      <c r="AG5" s="450"/>
      <c r="AH5" s="450"/>
      <c r="AI5" s="450"/>
      <c r="AJ5" s="450"/>
      <c r="AK5" s="450"/>
      <c r="AL5" s="451"/>
    </row>
    <row r="6" spans="1:38" ht="10" customHeight="1" thickBot="1" x14ac:dyDescent="0.2">
      <c r="A6" s="474"/>
      <c r="B6" s="475"/>
      <c r="C6" s="475"/>
      <c r="D6" s="475"/>
      <c r="E6" s="475"/>
      <c r="F6" s="475"/>
      <c r="G6" s="475"/>
      <c r="H6" s="475"/>
      <c r="I6" s="475"/>
      <c r="J6" s="475"/>
      <c r="K6" s="475"/>
      <c r="L6" s="475"/>
      <c r="M6" s="475"/>
      <c r="N6" s="475"/>
      <c r="O6" s="475"/>
      <c r="P6" s="475"/>
      <c r="Q6" s="475"/>
      <c r="R6" s="475"/>
      <c r="S6" s="476"/>
      <c r="T6" s="486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64"/>
      <c r="AJ6" s="64"/>
      <c r="AK6" s="64"/>
      <c r="AL6" s="65"/>
    </row>
    <row r="7" spans="1:38" s="334" customFormat="1" ht="35" customHeight="1" thickBot="1" x14ac:dyDescent="0.2">
      <c r="A7" s="420"/>
      <c r="B7" s="455" t="s">
        <v>1</v>
      </c>
      <c r="C7" s="456"/>
      <c r="D7" s="456"/>
      <c r="E7" s="456"/>
      <c r="F7" s="457" t="s">
        <v>227</v>
      </c>
      <c r="G7" s="457"/>
      <c r="H7" s="457"/>
      <c r="I7" s="457"/>
      <c r="J7" s="457"/>
      <c r="K7" s="457"/>
      <c r="L7" s="457"/>
      <c r="M7" s="457"/>
      <c r="N7" s="457"/>
      <c r="O7" s="457"/>
      <c r="P7" s="457"/>
      <c r="Q7" s="457"/>
      <c r="R7" s="458"/>
      <c r="S7" s="309"/>
      <c r="T7" s="487"/>
      <c r="U7" s="66"/>
      <c r="V7" s="455" t="s">
        <v>2</v>
      </c>
      <c r="W7" s="478"/>
      <c r="X7" s="478"/>
      <c r="Y7" s="478"/>
      <c r="Z7" s="417" t="s">
        <v>226</v>
      </c>
      <c r="AA7" s="418"/>
      <c r="AB7" s="418"/>
      <c r="AC7" s="418"/>
      <c r="AD7" s="418"/>
      <c r="AE7" s="418"/>
      <c r="AF7" s="418"/>
      <c r="AG7" s="418"/>
      <c r="AH7" s="418"/>
      <c r="AI7" s="418"/>
      <c r="AJ7" s="418"/>
      <c r="AK7" s="419"/>
      <c r="AL7" s="310"/>
    </row>
    <row r="8" spans="1:38" ht="15" customHeight="1" thickBot="1" x14ac:dyDescent="0.25">
      <c r="A8" s="421"/>
      <c r="B8" s="484"/>
      <c r="C8" s="484"/>
      <c r="D8" s="484"/>
      <c r="E8" s="484"/>
      <c r="F8" s="484"/>
      <c r="G8" s="484"/>
      <c r="H8" s="484"/>
      <c r="I8" s="484"/>
      <c r="J8" s="484"/>
      <c r="K8" s="484"/>
      <c r="L8" s="484"/>
      <c r="M8" s="484"/>
      <c r="N8" s="484"/>
      <c r="O8" s="484"/>
      <c r="P8" s="484"/>
      <c r="Q8" s="484"/>
      <c r="R8" s="484"/>
      <c r="S8" s="485"/>
      <c r="T8" s="487"/>
      <c r="U8" s="428"/>
      <c r="V8" s="429"/>
      <c r="W8" s="429"/>
      <c r="X8" s="429"/>
      <c r="Y8" s="429"/>
      <c r="Z8" s="429"/>
      <c r="AA8" s="429"/>
      <c r="AB8" s="429"/>
      <c r="AC8" s="429"/>
      <c r="AD8" s="429"/>
      <c r="AE8" s="429"/>
      <c r="AF8" s="429"/>
      <c r="AG8" s="429"/>
      <c r="AH8" s="429"/>
      <c r="AI8" s="429"/>
      <c r="AJ8" s="429"/>
      <c r="AK8" s="429"/>
      <c r="AL8" s="430"/>
    </row>
    <row r="9" spans="1:38" ht="25" customHeight="1" thickBot="1" x14ac:dyDescent="0.2">
      <c r="A9" s="421"/>
      <c r="B9" s="462" t="s">
        <v>3</v>
      </c>
      <c r="C9" s="462"/>
      <c r="D9" s="462"/>
      <c r="E9" s="463"/>
      <c r="F9" s="459" t="s">
        <v>231</v>
      </c>
      <c r="G9" s="460"/>
      <c r="H9" s="460"/>
      <c r="I9" s="460"/>
      <c r="J9" s="460"/>
      <c r="K9" s="460"/>
      <c r="L9" s="460"/>
      <c r="M9" s="460"/>
      <c r="N9" s="460"/>
      <c r="O9" s="460"/>
      <c r="P9" s="460"/>
      <c r="Q9" s="460"/>
      <c r="R9" s="461"/>
      <c r="S9" s="66"/>
      <c r="T9" s="487"/>
      <c r="U9" s="462" t="s">
        <v>121</v>
      </c>
      <c r="V9" s="462"/>
      <c r="W9" s="462"/>
      <c r="X9" s="463"/>
      <c r="Y9" s="489"/>
      <c r="Z9" s="490"/>
      <c r="AA9" s="490"/>
      <c r="AB9" s="490"/>
      <c r="AC9" s="490"/>
      <c r="AD9" s="490"/>
      <c r="AE9" s="490"/>
      <c r="AF9" s="490"/>
      <c r="AG9" s="490"/>
      <c r="AH9" s="490"/>
      <c r="AI9" s="490"/>
      <c r="AJ9" s="490"/>
      <c r="AK9" s="491"/>
      <c r="AL9" s="67"/>
    </row>
    <row r="10" spans="1:38" ht="15" customHeight="1" x14ac:dyDescent="0.15">
      <c r="A10" s="421"/>
      <c r="B10" s="431"/>
      <c r="C10" s="431"/>
      <c r="D10" s="431"/>
      <c r="E10" s="431"/>
      <c r="F10" s="431"/>
      <c r="G10" s="431"/>
      <c r="H10" s="431"/>
      <c r="I10" s="431"/>
      <c r="J10" s="431"/>
      <c r="K10" s="431"/>
      <c r="L10" s="431"/>
      <c r="M10" s="431"/>
      <c r="N10" s="431"/>
      <c r="O10" s="431"/>
      <c r="P10" s="431"/>
      <c r="Q10" s="431"/>
      <c r="R10" s="431"/>
      <c r="S10" s="432"/>
      <c r="T10" s="487"/>
      <c r="U10" s="428"/>
      <c r="V10" s="429"/>
      <c r="W10" s="429"/>
      <c r="X10" s="429"/>
      <c r="Y10" s="429"/>
      <c r="Z10" s="429"/>
      <c r="AA10" s="429"/>
      <c r="AB10" s="429"/>
      <c r="AC10" s="429"/>
      <c r="AD10" s="429"/>
      <c r="AE10" s="429"/>
      <c r="AF10" s="429"/>
      <c r="AG10" s="429"/>
      <c r="AH10" s="429"/>
      <c r="AI10" s="429"/>
      <c r="AJ10" s="429"/>
      <c r="AK10" s="429"/>
      <c r="AL10" s="430"/>
    </row>
    <row r="11" spans="1:38" ht="7" customHeight="1" thickBot="1" x14ac:dyDescent="0.2">
      <c r="A11" s="421"/>
      <c r="B11" s="431"/>
      <c r="C11" s="431"/>
      <c r="D11" s="431"/>
      <c r="E11" s="431"/>
      <c r="F11" s="431"/>
      <c r="G11" s="431"/>
      <c r="H11" s="431"/>
      <c r="I11" s="431"/>
      <c r="J11" s="431"/>
      <c r="K11" s="431"/>
      <c r="L11" s="431"/>
      <c r="M11" s="431"/>
      <c r="N11" s="431"/>
      <c r="O11" s="431"/>
      <c r="P11" s="431"/>
      <c r="Q11" s="431"/>
      <c r="R11" s="431"/>
      <c r="S11" s="432"/>
      <c r="T11" s="487"/>
      <c r="U11" s="428"/>
      <c r="V11" s="429"/>
      <c r="W11" s="429"/>
      <c r="X11" s="429"/>
      <c r="Y11" s="429"/>
      <c r="Z11" s="429"/>
      <c r="AA11" s="429"/>
      <c r="AB11" s="429"/>
      <c r="AC11" s="429"/>
      <c r="AD11" s="429"/>
      <c r="AE11" s="429"/>
      <c r="AF11" s="429"/>
      <c r="AG11" s="429"/>
      <c r="AH11" s="429"/>
      <c r="AI11" s="429"/>
      <c r="AJ11" s="429"/>
      <c r="AK11" s="429"/>
      <c r="AL11" s="430"/>
    </row>
    <row r="12" spans="1:38" ht="20" customHeight="1" x14ac:dyDescent="0.15">
      <c r="A12" s="421"/>
      <c r="B12" s="462" t="s">
        <v>4</v>
      </c>
      <c r="C12" s="462"/>
      <c r="D12" s="462"/>
      <c r="E12" s="463"/>
      <c r="F12" s="554" t="s">
        <v>229</v>
      </c>
      <c r="G12" s="555"/>
      <c r="H12" s="555"/>
      <c r="I12" s="555"/>
      <c r="J12" s="555"/>
      <c r="K12" s="555"/>
      <c r="L12" s="555"/>
      <c r="M12" s="555"/>
      <c r="N12" s="555"/>
      <c r="O12" s="555"/>
      <c r="P12" s="555"/>
      <c r="Q12" s="555"/>
      <c r="R12" s="556"/>
      <c r="S12" s="314"/>
      <c r="T12" s="487"/>
      <c r="U12" s="462" t="s">
        <v>4</v>
      </c>
      <c r="V12" s="462"/>
      <c r="W12" s="462"/>
      <c r="X12" s="463"/>
      <c r="Y12" s="542"/>
      <c r="Z12" s="543"/>
      <c r="AA12" s="543"/>
      <c r="AB12" s="543"/>
      <c r="AC12" s="543"/>
      <c r="AD12" s="543"/>
      <c r="AE12" s="543"/>
      <c r="AF12" s="543"/>
      <c r="AG12" s="543"/>
      <c r="AH12" s="543"/>
      <c r="AI12" s="543"/>
      <c r="AJ12" s="543"/>
      <c r="AK12" s="544"/>
      <c r="AL12" s="314"/>
    </row>
    <row r="13" spans="1:38" ht="20" customHeight="1" x14ac:dyDescent="0.15">
      <c r="A13" s="421"/>
      <c r="B13" s="462" t="s">
        <v>42</v>
      </c>
      <c r="C13" s="462"/>
      <c r="D13" s="462"/>
      <c r="E13" s="463"/>
      <c r="F13" s="557" t="s">
        <v>228</v>
      </c>
      <c r="G13" s="558"/>
      <c r="H13" s="558"/>
      <c r="I13" s="558"/>
      <c r="J13" s="558"/>
      <c r="K13" s="558"/>
      <c r="L13" s="558"/>
      <c r="M13" s="558"/>
      <c r="N13" s="558"/>
      <c r="O13" s="558"/>
      <c r="P13" s="558"/>
      <c r="Q13" s="558"/>
      <c r="R13" s="559"/>
      <c r="S13" s="314"/>
      <c r="T13" s="487"/>
      <c r="U13" s="462" t="s">
        <v>42</v>
      </c>
      <c r="V13" s="462"/>
      <c r="W13" s="462"/>
      <c r="X13" s="463"/>
      <c r="Y13" s="545"/>
      <c r="Z13" s="546"/>
      <c r="AA13" s="546"/>
      <c r="AB13" s="546"/>
      <c r="AC13" s="546"/>
      <c r="AD13" s="546"/>
      <c r="AE13" s="546"/>
      <c r="AF13" s="546"/>
      <c r="AG13" s="546"/>
      <c r="AH13" s="546"/>
      <c r="AI13" s="546"/>
      <c r="AJ13" s="546"/>
      <c r="AK13" s="547"/>
      <c r="AL13" s="314"/>
    </row>
    <row r="14" spans="1:38" ht="20" customHeight="1" thickBot="1" x14ac:dyDescent="0.2">
      <c r="A14" s="421"/>
      <c r="B14" s="462" t="s">
        <v>5</v>
      </c>
      <c r="C14" s="462"/>
      <c r="D14" s="462"/>
      <c r="E14" s="463"/>
      <c r="F14" s="548"/>
      <c r="G14" s="549"/>
      <c r="H14" s="549"/>
      <c r="I14" s="549"/>
      <c r="J14" s="549"/>
      <c r="K14" s="549"/>
      <c r="L14" s="549"/>
      <c r="M14" s="549"/>
      <c r="N14" s="549"/>
      <c r="O14" s="549"/>
      <c r="P14" s="549"/>
      <c r="Q14" s="549"/>
      <c r="R14" s="550"/>
      <c r="S14" s="314"/>
      <c r="T14" s="487"/>
      <c r="U14" s="462" t="s">
        <v>5</v>
      </c>
      <c r="V14" s="462"/>
      <c r="W14" s="462"/>
      <c r="X14" s="463"/>
      <c r="Y14" s="551"/>
      <c r="Z14" s="552"/>
      <c r="AA14" s="552"/>
      <c r="AB14" s="552"/>
      <c r="AC14" s="552"/>
      <c r="AD14" s="552"/>
      <c r="AE14" s="552"/>
      <c r="AF14" s="552"/>
      <c r="AG14" s="552"/>
      <c r="AH14" s="552"/>
      <c r="AI14" s="552"/>
      <c r="AJ14" s="552"/>
      <c r="AK14" s="553"/>
      <c r="AL14" s="314"/>
    </row>
    <row r="15" spans="1:38" ht="7" customHeight="1" x14ac:dyDescent="0.15">
      <c r="A15" s="421"/>
      <c r="B15" s="538"/>
      <c r="C15" s="538"/>
      <c r="D15" s="538"/>
      <c r="E15" s="538"/>
      <c r="F15" s="538"/>
      <c r="G15" s="538"/>
      <c r="H15" s="538"/>
      <c r="I15" s="538"/>
      <c r="J15" s="538"/>
      <c r="K15" s="538"/>
      <c r="L15" s="538"/>
      <c r="M15" s="538"/>
      <c r="N15" s="538"/>
      <c r="O15" s="538"/>
      <c r="P15" s="538"/>
      <c r="Q15" s="538"/>
      <c r="R15" s="538"/>
      <c r="S15" s="539"/>
      <c r="T15" s="487"/>
      <c r="U15" s="428"/>
      <c r="V15" s="429"/>
      <c r="W15" s="429"/>
      <c r="X15" s="429"/>
      <c r="Y15" s="429"/>
      <c r="Z15" s="429"/>
      <c r="AA15" s="429"/>
      <c r="AB15" s="429"/>
      <c r="AC15" s="429"/>
      <c r="AD15" s="429"/>
      <c r="AE15" s="429"/>
      <c r="AF15" s="429"/>
      <c r="AG15" s="429"/>
      <c r="AH15" s="429"/>
      <c r="AI15" s="429"/>
      <c r="AJ15" s="429"/>
      <c r="AK15" s="429"/>
      <c r="AL15" s="430"/>
    </row>
    <row r="16" spans="1:38" ht="7" customHeight="1" thickBot="1" x14ac:dyDescent="0.2">
      <c r="A16" s="421"/>
      <c r="B16" s="540"/>
      <c r="C16" s="540"/>
      <c r="D16" s="540"/>
      <c r="E16" s="540"/>
      <c r="F16" s="540"/>
      <c r="G16" s="540"/>
      <c r="H16" s="540"/>
      <c r="I16" s="540"/>
      <c r="J16" s="540"/>
      <c r="K16" s="540"/>
      <c r="L16" s="540"/>
      <c r="M16" s="540"/>
      <c r="N16" s="540"/>
      <c r="O16" s="540"/>
      <c r="P16" s="540"/>
      <c r="Q16" s="540"/>
      <c r="R16" s="540"/>
      <c r="S16" s="541"/>
      <c r="T16" s="488"/>
      <c r="U16" s="428"/>
      <c r="V16" s="429"/>
      <c r="W16" s="429"/>
      <c r="X16" s="429"/>
      <c r="Y16" s="429"/>
      <c r="Z16" s="429"/>
      <c r="AA16" s="429"/>
      <c r="AB16" s="429"/>
      <c r="AC16" s="429"/>
      <c r="AD16" s="429"/>
      <c r="AE16" s="429"/>
      <c r="AF16" s="429"/>
      <c r="AG16" s="429"/>
      <c r="AH16" s="429"/>
      <c r="AI16" s="429"/>
      <c r="AJ16" s="429"/>
      <c r="AK16" s="429"/>
      <c r="AL16" s="430"/>
    </row>
    <row r="17" spans="1:38" ht="7" customHeight="1" thickBot="1" x14ac:dyDescent="0.2">
      <c r="A17" s="421"/>
      <c r="B17" s="560" t="s">
        <v>223</v>
      </c>
      <c r="C17" s="561"/>
      <c r="D17" s="561"/>
      <c r="E17" s="561"/>
      <c r="F17" s="561"/>
      <c r="G17" s="561"/>
      <c r="H17" s="561"/>
      <c r="I17" s="561"/>
      <c r="J17" s="561"/>
      <c r="K17" s="561"/>
      <c r="L17" s="561"/>
      <c r="M17" s="561"/>
      <c r="N17" s="561"/>
      <c r="O17" s="561"/>
      <c r="P17" s="561"/>
      <c r="Q17" s="561"/>
      <c r="R17" s="561"/>
      <c r="S17" s="561"/>
      <c r="T17" s="561"/>
      <c r="U17" s="561"/>
      <c r="V17" s="561"/>
      <c r="W17" s="561"/>
      <c r="X17" s="562"/>
      <c r="Y17" s="474"/>
      <c r="Z17" s="475"/>
      <c r="AA17" s="475"/>
      <c r="AB17" s="475"/>
      <c r="AC17" s="475"/>
      <c r="AD17" s="475"/>
      <c r="AE17" s="475"/>
      <c r="AF17" s="475"/>
      <c r="AG17" s="475"/>
      <c r="AH17" s="475"/>
      <c r="AI17" s="475"/>
      <c r="AJ17" s="475"/>
      <c r="AK17" s="476"/>
      <c r="AL17" s="67"/>
    </row>
    <row r="18" spans="1:38" s="338" customFormat="1" ht="24" thickBot="1" x14ac:dyDescent="0.3">
      <c r="A18" s="421"/>
      <c r="B18" s="563"/>
      <c r="C18" s="564"/>
      <c r="D18" s="564"/>
      <c r="E18" s="564"/>
      <c r="F18" s="564"/>
      <c r="G18" s="564"/>
      <c r="H18" s="564"/>
      <c r="I18" s="564"/>
      <c r="J18" s="564"/>
      <c r="K18" s="564"/>
      <c r="L18" s="564"/>
      <c r="M18" s="564"/>
      <c r="N18" s="564"/>
      <c r="O18" s="564"/>
      <c r="P18" s="564"/>
      <c r="Q18" s="564"/>
      <c r="R18" s="564"/>
      <c r="S18" s="564"/>
      <c r="T18" s="564"/>
      <c r="U18" s="564"/>
      <c r="V18" s="564"/>
      <c r="W18" s="564"/>
      <c r="X18" s="565"/>
      <c r="Y18" s="68"/>
      <c r="Z18" s="337"/>
      <c r="AA18" s="423" t="s">
        <v>6</v>
      </c>
      <c r="AB18" s="473"/>
      <c r="AC18" s="318"/>
      <c r="AD18" s="337"/>
      <c r="AE18" s="328" t="s">
        <v>7</v>
      </c>
      <c r="AF18" s="317"/>
      <c r="AG18" s="318"/>
      <c r="AH18" s="337"/>
      <c r="AI18" s="423" t="s">
        <v>140</v>
      </c>
      <c r="AJ18" s="473"/>
      <c r="AK18" s="537"/>
      <c r="AL18" s="69"/>
    </row>
    <row r="19" spans="1:38" s="338" customFormat="1" ht="7" customHeight="1" thickBot="1" x14ac:dyDescent="0.3">
      <c r="A19" s="421"/>
      <c r="B19" s="566"/>
      <c r="C19" s="567"/>
      <c r="D19" s="567"/>
      <c r="E19" s="567"/>
      <c r="F19" s="567"/>
      <c r="G19" s="567"/>
      <c r="H19" s="567"/>
      <c r="I19" s="567"/>
      <c r="J19" s="567"/>
      <c r="K19" s="567"/>
      <c r="L19" s="567"/>
      <c r="M19" s="567"/>
      <c r="N19" s="567"/>
      <c r="O19" s="567"/>
      <c r="P19" s="567"/>
      <c r="Q19" s="567"/>
      <c r="R19" s="567"/>
      <c r="S19" s="567"/>
      <c r="T19" s="567"/>
      <c r="U19" s="567"/>
      <c r="V19" s="567"/>
      <c r="W19" s="567"/>
      <c r="X19" s="568"/>
      <c r="Y19" s="436"/>
      <c r="Z19" s="437"/>
      <c r="AA19" s="437"/>
      <c r="AB19" s="437"/>
      <c r="AC19" s="437"/>
      <c r="AD19" s="437"/>
      <c r="AE19" s="437"/>
      <c r="AF19" s="437"/>
      <c r="AG19" s="437"/>
      <c r="AH19" s="437"/>
      <c r="AI19" s="437"/>
      <c r="AJ19" s="437"/>
      <c r="AK19" s="438"/>
      <c r="AL19" s="69"/>
    </row>
    <row r="20" spans="1:38" ht="10" customHeight="1" thickBot="1" x14ac:dyDescent="0.2">
      <c r="A20" s="421"/>
      <c r="B20" s="96"/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322"/>
      <c r="AI20" s="322"/>
      <c r="AJ20" s="322"/>
      <c r="AK20" s="323"/>
      <c r="AL20" s="67"/>
    </row>
    <row r="21" spans="1:38" ht="24" thickBot="1" x14ac:dyDescent="0.2">
      <c r="A21" s="421"/>
      <c r="B21" s="70"/>
      <c r="C21" s="337"/>
      <c r="D21" s="273" t="s">
        <v>211</v>
      </c>
      <c r="E21" s="318"/>
      <c r="F21" s="318"/>
      <c r="G21" s="318"/>
      <c r="H21" s="318"/>
      <c r="I21" s="337"/>
      <c r="J21" s="319" t="s">
        <v>111</v>
      </c>
      <c r="K21" s="318"/>
      <c r="L21" s="259"/>
      <c r="M21" s="66"/>
      <c r="N21" s="66"/>
      <c r="O21" s="66"/>
      <c r="P21" s="337"/>
      <c r="Q21" s="319" t="s">
        <v>120</v>
      </c>
      <c r="R21" s="318"/>
      <c r="S21" s="318"/>
      <c r="T21" s="246"/>
      <c r="U21" s="246"/>
      <c r="V21" s="337"/>
      <c r="W21" s="569" t="s">
        <v>141</v>
      </c>
      <c r="X21" s="570"/>
      <c r="Y21" s="570"/>
      <c r="Z21" s="570"/>
      <c r="AA21" s="570"/>
      <c r="AB21" s="570"/>
      <c r="AC21" s="318"/>
      <c r="AD21" s="337"/>
      <c r="AE21" s="569" t="s">
        <v>142</v>
      </c>
      <c r="AF21" s="570"/>
      <c r="AG21" s="570"/>
      <c r="AH21" s="570"/>
      <c r="AI21" s="570"/>
      <c r="AJ21" s="570"/>
      <c r="AK21" s="314"/>
      <c r="AL21" s="67"/>
    </row>
    <row r="22" spans="1:38" ht="7" customHeight="1" thickBot="1" x14ac:dyDescent="0.2">
      <c r="A22" s="421"/>
      <c r="B22" s="428"/>
      <c r="C22" s="429"/>
      <c r="D22" s="429"/>
      <c r="E22" s="429"/>
      <c r="F22" s="429"/>
      <c r="G22" s="429"/>
      <c r="H22" s="429"/>
      <c r="I22" s="429"/>
      <c r="J22" s="429"/>
      <c r="K22" s="429"/>
      <c r="L22" s="429"/>
      <c r="M22" s="429"/>
      <c r="N22" s="429"/>
      <c r="O22" s="429"/>
      <c r="P22" s="429"/>
      <c r="Q22" s="429"/>
      <c r="R22" s="429"/>
      <c r="S22" s="429"/>
      <c r="T22" s="429"/>
      <c r="U22" s="429"/>
      <c r="V22" s="429"/>
      <c r="W22" s="429"/>
      <c r="X22" s="429"/>
      <c r="Y22" s="429"/>
      <c r="Z22" s="429"/>
      <c r="AA22" s="429"/>
      <c r="AB22" s="429"/>
      <c r="AC22" s="429"/>
      <c r="AD22" s="429"/>
      <c r="AE22" s="429"/>
      <c r="AF22" s="429"/>
      <c r="AG22" s="429"/>
      <c r="AH22" s="313"/>
      <c r="AI22" s="313"/>
      <c r="AJ22" s="313"/>
      <c r="AK22" s="314"/>
      <c r="AL22" s="67"/>
    </row>
    <row r="23" spans="1:38" ht="23.25" customHeight="1" thickBot="1" x14ac:dyDescent="0.3">
      <c r="A23" s="421"/>
      <c r="B23" s="70"/>
      <c r="C23" s="337"/>
      <c r="D23" s="454" t="s">
        <v>118</v>
      </c>
      <c r="E23" s="453"/>
      <c r="F23" s="453"/>
      <c r="G23" s="453"/>
      <c r="H23" s="71"/>
      <c r="I23" s="337"/>
      <c r="J23" s="319" t="s">
        <v>110</v>
      </c>
      <c r="K23" s="318"/>
      <c r="L23" s="259"/>
      <c r="M23" s="66"/>
      <c r="N23" s="66"/>
      <c r="O23" s="66"/>
      <c r="P23" s="337"/>
      <c r="Q23" s="319" t="s">
        <v>8</v>
      </c>
      <c r="R23" s="318"/>
      <c r="S23" s="318"/>
      <c r="T23" s="318"/>
      <c r="U23" s="246"/>
      <c r="V23" s="337"/>
      <c r="W23" s="319" t="s">
        <v>224</v>
      </c>
      <c r="X23" s="339"/>
      <c r="Y23" s="339"/>
      <c r="Z23" s="339"/>
      <c r="AA23" s="339"/>
      <c r="AB23" s="339"/>
      <c r="AC23" s="339"/>
      <c r="AD23" s="340"/>
      <c r="AE23" s="319" t="s">
        <v>212</v>
      </c>
      <c r="AF23" s="329"/>
      <c r="AG23" s="329"/>
      <c r="AH23" s="329"/>
      <c r="AI23" s="329"/>
      <c r="AJ23" s="329"/>
      <c r="AK23" s="277"/>
      <c r="AL23" s="266"/>
    </row>
    <row r="24" spans="1:38" ht="8.25" customHeight="1" thickBot="1" x14ac:dyDescent="0.2">
      <c r="A24" s="421"/>
      <c r="B24" s="78"/>
      <c r="C24" s="341"/>
      <c r="D24" s="274"/>
      <c r="E24" s="258"/>
      <c r="F24" s="258"/>
      <c r="G24" s="258"/>
      <c r="H24" s="111"/>
      <c r="I24" s="341"/>
      <c r="J24" s="274"/>
      <c r="K24" s="258"/>
      <c r="L24" s="258"/>
      <c r="M24" s="79"/>
      <c r="N24" s="79"/>
      <c r="O24" s="79"/>
      <c r="P24" s="341"/>
      <c r="Q24" s="274"/>
      <c r="R24" s="258"/>
      <c r="S24" s="258"/>
      <c r="T24" s="258"/>
      <c r="U24" s="264"/>
      <c r="V24" s="341"/>
      <c r="W24" s="275"/>
      <c r="X24" s="275"/>
      <c r="Y24" s="275"/>
      <c r="Z24" s="275"/>
      <c r="AA24" s="275"/>
      <c r="AB24" s="275"/>
      <c r="AC24" s="275"/>
      <c r="AD24" s="275"/>
      <c r="AE24" s="275"/>
      <c r="AF24" s="79"/>
      <c r="AG24" s="265"/>
      <c r="AH24" s="265"/>
      <c r="AI24" s="265"/>
      <c r="AJ24" s="265"/>
      <c r="AK24" s="276"/>
      <c r="AL24" s="266"/>
    </row>
    <row r="25" spans="1:38" ht="17.25" customHeight="1" thickBot="1" x14ac:dyDescent="0.2">
      <c r="A25" s="421"/>
      <c r="B25" s="72"/>
      <c r="C25" s="73"/>
      <c r="D25" s="251"/>
      <c r="E25" s="251"/>
      <c r="F25" s="251"/>
      <c r="G25" s="251"/>
      <c r="H25" s="251"/>
      <c r="I25" s="251"/>
      <c r="J25" s="251"/>
      <c r="K25" s="251"/>
      <c r="L25" s="73"/>
      <c r="M25" s="73"/>
      <c r="N25" s="74"/>
      <c r="O25" s="74"/>
      <c r="P25" s="74"/>
      <c r="Q25" s="74"/>
      <c r="R25" s="74"/>
      <c r="S25" s="74"/>
      <c r="T25" s="74"/>
      <c r="U25" s="73"/>
      <c r="V25" s="73"/>
      <c r="W25" s="73"/>
      <c r="X25" s="251"/>
      <c r="Y25" s="75"/>
      <c r="Z25" s="74"/>
      <c r="AA25" s="74"/>
      <c r="AB25" s="74"/>
      <c r="AC25" s="74"/>
      <c r="AD25" s="74"/>
      <c r="AE25" s="74"/>
      <c r="AF25" s="76"/>
      <c r="AG25" s="76"/>
      <c r="AH25" s="76"/>
      <c r="AI25" s="251"/>
      <c r="AJ25" s="251"/>
      <c r="AK25" s="252"/>
      <c r="AL25" s="67"/>
    </row>
    <row r="26" spans="1:38" ht="15" customHeight="1" thickTop="1" thickBot="1" x14ac:dyDescent="0.2">
      <c r="A26" s="421"/>
      <c r="B26" s="70"/>
      <c r="C26" s="66"/>
      <c r="D26" s="66"/>
      <c r="E26" s="66"/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6"/>
      <c r="T26" s="66"/>
      <c r="U26" s="66"/>
      <c r="V26" s="66"/>
      <c r="W26" s="66"/>
      <c r="X26" s="66"/>
      <c r="Y26" s="66"/>
      <c r="Z26" s="66"/>
      <c r="AA26" s="66"/>
      <c r="AB26" s="66"/>
      <c r="AC26" s="66"/>
      <c r="AD26" s="66"/>
      <c r="AE26" s="66"/>
      <c r="AF26" s="66"/>
      <c r="AG26" s="66"/>
      <c r="AH26" s="66"/>
      <c r="AI26" s="66"/>
      <c r="AJ26" s="66"/>
      <c r="AK26" s="67"/>
      <c r="AL26" s="67"/>
    </row>
    <row r="27" spans="1:38" s="342" customFormat="1" ht="28" customHeight="1" thickBot="1" x14ac:dyDescent="0.25">
      <c r="A27" s="421"/>
      <c r="B27" s="77"/>
      <c r="C27" s="499" t="s">
        <v>9</v>
      </c>
      <c r="D27" s="453"/>
      <c r="E27" s="453"/>
      <c r="F27" s="453"/>
      <c r="G27" s="453"/>
      <c r="H27" s="453"/>
      <c r="I27" s="453"/>
      <c r="J27" s="470">
        <f>INDEX([1]PROG_SEMAINE!A2:AW31,MATCH(F31,[1]PROG_SEMAINE!N2:N31,0),10)</f>
        <v>42893</v>
      </c>
      <c r="K27" s="471"/>
      <c r="L27" s="471"/>
      <c r="M27" s="471"/>
      <c r="N27" s="471"/>
      <c r="O27" s="471"/>
      <c r="P27" s="471"/>
      <c r="Q27" s="471"/>
      <c r="R27" s="472"/>
      <c r="S27" s="66"/>
      <c r="T27" s="66"/>
      <c r="U27" s="499" t="s">
        <v>10</v>
      </c>
      <c r="V27" s="453"/>
      <c r="W27" s="453"/>
      <c r="X27" s="453"/>
      <c r="Y27" s="453"/>
      <c r="Z27" s="453"/>
      <c r="AA27" s="453"/>
      <c r="AB27" s="453"/>
      <c r="AC27" s="522">
        <f>J27</f>
        <v>42893</v>
      </c>
      <c r="AD27" s="523"/>
      <c r="AE27" s="523"/>
      <c r="AF27" s="523"/>
      <c r="AG27" s="523"/>
      <c r="AH27" s="523"/>
      <c r="AI27" s="523"/>
      <c r="AJ27" s="524"/>
      <c r="AK27" s="67"/>
      <c r="AL27" s="67"/>
    </row>
    <row r="28" spans="1:38" ht="21" customHeight="1" thickBot="1" x14ac:dyDescent="0.2">
      <c r="A28" s="421"/>
      <c r="B28" s="78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  <c r="V28" s="79"/>
      <c r="W28" s="79"/>
      <c r="X28" s="79"/>
      <c r="Y28" s="79"/>
      <c r="Z28" s="79"/>
      <c r="AA28" s="79"/>
      <c r="AB28" s="79"/>
      <c r="AC28" s="79"/>
      <c r="AD28" s="79"/>
      <c r="AE28" s="79"/>
      <c r="AF28" s="79"/>
      <c r="AG28" s="79"/>
      <c r="AH28" s="79"/>
      <c r="AI28" s="79"/>
      <c r="AJ28" s="79"/>
      <c r="AK28" s="80"/>
      <c r="AL28" s="67"/>
    </row>
    <row r="29" spans="1:38" ht="7" customHeight="1" x14ac:dyDescent="0.15">
      <c r="A29" s="421"/>
      <c r="B29" s="66"/>
      <c r="C29" s="66"/>
      <c r="D29" s="66"/>
      <c r="E29" s="66"/>
      <c r="F29" s="66"/>
      <c r="G29" s="66"/>
      <c r="H29" s="66"/>
      <c r="I29" s="66"/>
      <c r="J29" s="66"/>
      <c r="K29" s="66"/>
      <c r="L29" s="66"/>
      <c r="M29" s="66"/>
      <c r="N29" s="66"/>
      <c r="O29" s="66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  <c r="AJ29" s="66"/>
      <c r="AK29" s="66"/>
      <c r="AL29" s="67"/>
    </row>
    <row r="30" spans="1:38" ht="5.25" customHeight="1" thickBot="1" x14ac:dyDescent="0.3">
      <c r="A30" s="421"/>
      <c r="B30" s="66"/>
      <c r="C30" s="66"/>
      <c r="D30" s="66"/>
      <c r="E30" s="66"/>
      <c r="F30" s="66"/>
      <c r="G30" s="66"/>
      <c r="H30" s="66"/>
      <c r="I30" s="66"/>
      <c r="J30" s="66"/>
      <c r="K30" s="81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66"/>
      <c r="AG30" s="66"/>
      <c r="AH30" s="66"/>
      <c r="AI30" s="66"/>
      <c r="AJ30" s="66"/>
      <c r="AK30" s="66"/>
      <c r="AL30" s="67"/>
    </row>
    <row r="31" spans="1:38" ht="32.25" customHeight="1" thickBot="1" x14ac:dyDescent="0.2">
      <c r="A31" s="421"/>
      <c r="B31" s="66"/>
      <c r="C31" s="479" t="s">
        <v>11</v>
      </c>
      <c r="D31" s="480"/>
      <c r="E31" s="480"/>
      <c r="F31" s="503" t="s">
        <v>232</v>
      </c>
      <c r="G31" s="504"/>
      <c r="H31" s="504"/>
      <c r="I31" s="504"/>
      <c r="J31" s="504"/>
      <c r="K31" s="504"/>
      <c r="L31" s="504"/>
      <c r="M31" s="504"/>
      <c r="N31" s="504"/>
      <c r="O31" s="504"/>
      <c r="P31" s="504"/>
      <c r="Q31" s="504"/>
      <c r="R31" s="504"/>
      <c r="S31" s="504"/>
      <c r="T31" s="504"/>
      <c r="U31" s="505"/>
      <c r="V31" s="343"/>
      <c r="W31" s="343"/>
      <c r="X31" s="326" t="s">
        <v>208</v>
      </c>
      <c r="Y31" s="327"/>
      <c r="Z31" s="327"/>
      <c r="AA31" s="344"/>
      <c r="AB31" s="344"/>
      <c r="AC31" s="513" t="str">
        <f>INDEX([1]PROG_SEMAINE!A2:AW31,MATCH(F31,[1]PROG_SEMAINE!N2:N31,FALSE),4)</f>
        <v>D69283-PDL00040</v>
      </c>
      <c r="AD31" s="514"/>
      <c r="AE31" s="514"/>
      <c r="AF31" s="514"/>
      <c r="AG31" s="514"/>
      <c r="AH31" s="515"/>
      <c r="AI31" s="343"/>
      <c r="AJ31" s="343"/>
      <c r="AK31" s="343"/>
      <c r="AL31" s="67"/>
    </row>
    <row r="32" spans="1:38" ht="5.25" customHeight="1" x14ac:dyDescent="0.15">
      <c r="A32" s="421"/>
      <c r="B32" s="66"/>
      <c r="C32" s="82"/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345"/>
      <c r="AH32" s="66"/>
      <c r="AI32" s="66"/>
      <c r="AJ32" s="66"/>
      <c r="AK32" s="66"/>
      <c r="AL32" s="67"/>
    </row>
    <row r="33" spans="1:197" ht="7" customHeight="1" thickBot="1" x14ac:dyDescent="0.2">
      <c r="A33" s="421"/>
      <c r="B33" s="66"/>
      <c r="C33" s="82"/>
      <c r="D33" s="66"/>
      <c r="E33" s="66"/>
      <c r="F33" s="66"/>
      <c r="G33" s="66"/>
      <c r="H33" s="66"/>
      <c r="I33" s="66"/>
      <c r="J33" s="66"/>
      <c r="K33" s="66"/>
      <c r="L33" s="66"/>
      <c r="M33" s="66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66"/>
      <c r="Y33" s="66"/>
      <c r="Z33" s="66"/>
      <c r="AA33" s="66"/>
      <c r="AB33" s="66"/>
      <c r="AC33" s="66"/>
      <c r="AD33" s="66"/>
      <c r="AE33" s="66"/>
      <c r="AF33" s="66"/>
      <c r="AG33" s="66"/>
      <c r="AH33" s="66"/>
      <c r="AI33" s="66"/>
      <c r="AJ33" s="66"/>
      <c r="AK33" s="66"/>
      <c r="AL33" s="67"/>
    </row>
    <row r="34" spans="1:197" ht="21" customHeight="1" thickBot="1" x14ac:dyDescent="0.2">
      <c r="A34" s="421"/>
      <c r="B34" s="66"/>
      <c r="C34" s="439" t="s">
        <v>14</v>
      </c>
      <c r="D34" s="440"/>
      <c r="E34" s="440"/>
      <c r="F34" s="440"/>
      <c r="G34" s="440"/>
      <c r="H34" s="440"/>
      <c r="I34" s="440"/>
      <c r="J34" s="440"/>
      <c r="K34" s="440"/>
      <c r="L34" s="440"/>
      <c r="M34" s="440"/>
      <c r="N34" s="440"/>
      <c r="O34" s="440"/>
      <c r="P34" s="440"/>
      <c r="Q34" s="440"/>
      <c r="R34" s="440"/>
      <c r="S34" s="440"/>
      <c r="T34" s="441"/>
      <c r="U34" s="66"/>
      <c r="V34" s="596" t="s">
        <v>74</v>
      </c>
      <c r="W34" s="597"/>
      <c r="X34" s="597"/>
      <c r="Y34" s="598">
        <f>INDEX([1]PROG_SEMAINE!A2:AW31,MATCH(F31,[1]PROG_SEMAINE!N2:N31,FALSE),6)</f>
        <v>19425470258573</v>
      </c>
      <c r="Z34" s="599"/>
      <c r="AA34" s="599"/>
      <c r="AB34" s="599"/>
      <c r="AC34" s="599"/>
      <c r="AD34" s="599"/>
      <c r="AE34" s="600"/>
      <c r="AF34" s="66"/>
      <c r="AG34" s="343"/>
      <c r="AH34" s="343"/>
      <c r="AI34" s="343"/>
      <c r="AJ34" s="343"/>
      <c r="AK34" s="343"/>
      <c r="AL34" s="67"/>
    </row>
    <row r="35" spans="1:197" ht="7.5" customHeight="1" thickBot="1" x14ac:dyDescent="0.2">
      <c r="A35" s="421"/>
      <c r="B35" s="66"/>
      <c r="C35" s="442"/>
      <c r="D35" s="443"/>
      <c r="E35" s="443"/>
      <c r="F35" s="444"/>
      <c r="G35" s="444"/>
      <c r="H35" s="444"/>
      <c r="I35" s="443"/>
      <c r="J35" s="443"/>
      <c r="K35" s="443"/>
      <c r="L35" s="443"/>
      <c r="M35" s="443"/>
      <c r="N35" s="443"/>
      <c r="O35" s="443"/>
      <c r="P35" s="443"/>
      <c r="Q35" s="443"/>
      <c r="R35" s="443"/>
      <c r="S35" s="443"/>
      <c r="T35" s="445"/>
      <c r="U35" s="66"/>
      <c r="V35" s="343"/>
      <c r="W35" s="343"/>
      <c r="X35" s="343"/>
      <c r="Y35" s="343"/>
      <c r="Z35" s="343"/>
      <c r="AA35" s="343"/>
      <c r="AB35" s="343"/>
      <c r="AC35" s="343"/>
      <c r="AD35" s="343"/>
      <c r="AE35" s="343"/>
      <c r="AF35" s="343"/>
      <c r="AG35" s="343"/>
      <c r="AH35" s="343"/>
      <c r="AI35" s="343"/>
      <c r="AJ35" s="343"/>
      <c r="AK35" s="343"/>
      <c r="AL35" s="67"/>
    </row>
    <row r="36" spans="1:197" ht="27" customHeight="1" thickBot="1" x14ac:dyDescent="0.25">
      <c r="A36" s="421"/>
      <c r="B36" s="66"/>
      <c r="C36" s="270" t="s">
        <v>96</v>
      </c>
      <c r="D36" s="464"/>
      <c r="E36" s="466"/>
      <c r="F36" s="260" t="s">
        <v>19</v>
      </c>
      <c r="G36" s="260"/>
      <c r="H36" s="260"/>
      <c r="I36" s="464" t="str">
        <f>INDEX([1]PROG_SEMAINE!A2:AW31,MATCH(F31,[1]PROG_SEMAINE!N2:N31,0),15)</f>
        <v>24 RUE DES ALBATROS</v>
      </c>
      <c r="J36" s="465"/>
      <c r="K36" s="465"/>
      <c r="L36" s="465"/>
      <c r="M36" s="465"/>
      <c r="N36" s="465"/>
      <c r="O36" s="465"/>
      <c r="P36" s="465"/>
      <c r="Q36" s="465"/>
      <c r="R36" s="465"/>
      <c r="S36" s="465"/>
      <c r="T36" s="466"/>
      <c r="U36" s="66"/>
      <c r="V36" s="83" t="s">
        <v>16</v>
      </c>
      <c r="W36" s="83"/>
      <c r="X36" s="83"/>
      <c r="Y36" s="346"/>
      <c r="Z36" s="84" t="s">
        <v>17</v>
      </c>
      <c r="AA36" s="343"/>
      <c r="AB36" s="343"/>
      <c r="AC36" s="343"/>
      <c r="AD36" s="343"/>
      <c r="AE36" s="343"/>
      <c r="AF36" s="297" t="s">
        <v>12</v>
      </c>
      <c r="AG36" s="318"/>
      <c r="AH36" s="318"/>
      <c r="AI36" s="516" t="s">
        <v>230</v>
      </c>
      <c r="AJ36" s="517"/>
      <c r="AK36" s="345"/>
      <c r="AL36" s="314"/>
    </row>
    <row r="37" spans="1:197" ht="13.5" customHeight="1" thickBot="1" x14ac:dyDescent="0.2">
      <c r="A37" s="421"/>
      <c r="B37" s="66"/>
      <c r="C37" s="423"/>
      <c r="D37" s="424"/>
      <c r="E37" s="321"/>
      <c r="F37" s="452"/>
      <c r="G37" s="452"/>
      <c r="H37" s="453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7"/>
      <c r="U37" s="66"/>
      <c r="V37" s="343"/>
      <c r="W37" s="343"/>
      <c r="X37" s="343"/>
      <c r="Y37" s="343"/>
      <c r="Z37" s="343"/>
      <c r="AA37" s="343"/>
      <c r="AB37" s="343"/>
      <c r="AC37" s="343"/>
      <c r="AD37" s="343"/>
      <c r="AE37" s="343"/>
      <c r="AF37" s="66" t="s">
        <v>13</v>
      </c>
      <c r="AG37" s="343"/>
      <c r="AH37" s="343"/>
      <c r="AI37" s="343"/>
      <c r="AJ37" s="343"/>
      <c r="AK37" s="345"/>
      <c r="AL37" s="430"/>
    </row>
    <row r="38" spans="1:197" ht="29.25" customHeight="1" thickBot="1" x14ac:dyDescent="0.25">
      <c r="A38" s="421"/>
      <c r="B38" s="66"/>
      <c r="C38" s="269" t="s">
        <v>21</v>
      </c>
      <c r="D38" s="464" t="str">
        <f>INDEX([1]PROG_SEMAINE!A2:AW31,MATCH(F31,[1]PROG_SEMAINE!N2:N31,0),16)</f>
        <v>69780</v>
      </c>
      <c r="E38" s="466"/>
      <c r="F38" s="324" t="s">
        <v>43</v>
      </c>
      <c r="G38" s="324"/>
      <c r="H38" s="324"/>
      <c r="I38" s="464" t="str">
        <f>INDEX([1]PROG_SEMAINE!A2:AW31,MATCH(F31,[1]PROG_SEMAINE!N2:N31,0),17)</f>
        <v>MIONS</v>
      </c>
      <c r="J38" s="465"/>
      <c r="K38" s="465"/>
      <c r="L38" s="465"/>
      <c r="M38" s="465"/>
      <c r="N38" s="465"/>
      <c r="O38" s="465"/>
      <c r="P38" s="465"/>
      <c r="Q38" s="465"/>
      <c r="R38" s="465"/>
      <c r="S38" s="465"/>
      <c r="T38" s="466"/>
      <c r="U38" s="66"/>
      <c r="V38" s="98" t="s">
        <v>20</v>
      </c>
      <c r="W38" s="268"/>
      <c r="X38" s="268"/>
      <c r="Y38" s="268"/>
      <c r="Z38" s="268"/>
      <c r="AA38" s="268"/>
      <c r="AB38" s="268"/>
      <c r="AC38" s="66"/>
      <c r="AD38" s="66"/>
      <c r="AE38" s="66"/>
      <c r="AF38" s="66"/>
      <c r="AG38" s="66"/>
      <c r="AH38" s="66"/>
      <c r="AI38" s="66"/>
      <c r="AJ38" s="66"/>
      <c r="AK38" s="66"/>
      <c r="AL38" s="430"/>
    </row>
    <row r="39" spans="1:197" ht="18.75" customHeight="1" thickBot="1" x14ac:dyDescent="0.2">
      <c r="A39" s="42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590"/>
      <c r="W39" s="591"/>
      <c r="X39" s="591"/>
      <c r="Y39" s="591"/>
      <c r="Z39" s="591"/>
      <c r="AA39" s="591"/>
      <c r="AB39" s="591"/>
      <c r="AC39" s="591"/>
      <c r="AD39" s="591"/>
      <c r="AE39" s="591"/>
      <c r="AF39" s="591"/>
      <c r="AG39" s="591"/>
      <c r="AH39" s="591"/>
      <c r="AI39" s="591"/>
      <c r="AJ39" s="591"/>
      <c r="AK39" s="592"/>
      <c r="AL39" s="430"/>
    </row>
    <row r="40" spans="1:197" ht="19.5" customHeight="1" thickBot="1" x14ac:dyDescent="0.2">
      <c r="A40" s="421"/>
      <c r="B40" s="66"/>
      <c r="C40" s="519" t="s">
        <v>22</v>
      </c>
      <c r="D40" s="520"/>
      <c r="E40" s="520"/>
      <c r="F40" s="520"/>
      <c r="G40" s="520"/>
      <c r="H40" s="520"/>
      <c r="I40" s="520"/>
      <c r="J40" s="520"/>
      <c r="K40" s="520"/>
      <c r="L40" s="520"/>
      <c r="M40" s="520"/>
      <c r="N40" s="520"/>
      <c r="O40" s="520"/>
      <c r="P40" s="520"/>
      <c r="Q40" s="520"/>
      <c r="R40" s="520"/>
      <c r="S40" s="520"/>
      <c r="T40" s="521"/>
      <c r="U40" s="66"/>
      <c r="V40" s="593"/>
      <c r="W40" s="594"/>
      <c r="X40" s="594"/>
      <c r="Y40" s="594"/>
      <c r="Z40" s="594"/>
      <c r="AA40" s="594"/>
      <c r="AB40" s="594"/>
      <c r="AC40" s="594"/>
      <c r="AD40" s="594"/>
      <c r="AE40" s="594"/>
      <c r="AF40" s="594"/>
      <c r="AG40" s="594"/>
      <c r="AH40" s="594"/>
      <c r="AI40" s="594"/>
      <c r="AJ40" s="594"/>
      <c r="AK40" s="595"/>
      <c r="AL40" s="430"/>
    </row>
    <row r="41" spans="1:197" ht="35.25" customHeight="1" thickBot="1" x14ac:dyDescent="0.2">
      <c r="A41" s="421"/>
      <c r="B41" s="66"/>
      <c r="C41" s="495" t="s">
        <v>24</v>
      </c>
      <c r="D41" s="453"/>
      <c r="E41" s="453"/>
      <c r="F41" s="425"/>
      <c r="G41" s="426"/>
      <c r="H41" s="426"/>
      <c r="I41" s="426"/>
      <c r="J41" s="426"/>
      <c r="K41" s="426"/>
      <c r="L41" s="426"/>
      <c r="M41" s="426"/>
      <c r="N41" s="426"/>
      <c r="O41" s="426"/>
      <c r="P41" s="426"/>
      <c r="Q41" s="426"/>
      <c r="R41" s="426"/>
      <c r="S41" s="426"/>
      <c r="T41" s="427"/>
      <c r="U41" s="267"/>
      <c r="V41" s="272" t="s">
        <v>23</v>
      </c>
      <c r="W41" s="318"/>
      <c r="X41" s="318"/>
      <c r="Y41" s="318"/>
      <c r="Z41" s="318"/>
      <c r="AA41" s="318"/>
      <c r="AB41" s="318"/>
      <c r="AC41" s="318"/>
      <c r="AD41" s="343"/>
      <c r="AE41" s="343"/>
      <c r="AF41" s="343"/>
      <c r="AG41" s="343"/>
      <c r="AH41" s="343"/>
      <c r="AI41" s="343"/>
      <c r="AJ41" s="343"/>
      <c r="AK41" s="343"/>
      <c r="AL41" s="262"/>
      <c r="AO41" s="347"/>
      <c r="AP41" s="347"/>
      <c r="AQ41" s="347"/>
      <c r="AR41" s="347"/>
    </row>
    <row r="42" spans="1:197" ht="33" customHeight="1" thickBot="1" x14ac:dyDescent="0.2">
      <c r="A42" s="421"/>
      <c r="B42" s="66"/>
      <c r="C42" s="495" t="s">
        <v>26</v>
      </c>
      <c r="D42" s="453"/>
      <c r="E42" s="453"/>
      <c r="F42" s="506"/>
      <c r="G42" s="507"/>
      <c r="H42" s="507"/>
      <c r="I42" s="507"/>
      <c r="J42" s="507"/>
      <c r="K42" s="507"/>
      <c r="L42" s="507"/>
      <c r="M42" s="507"/>
      <c r="N42" s="507"/>
      <c r="O42" s="507"/>
      <c r="P42" s="507"/>
      <c r="Q42" s="507"/>
      <c r="R42" s="507"/>
      <c r="S42" s="507"/>
      <c r="T42" s="508"/>
      <c r="U42" s="66"/>
      <c r="V42" s="261" t="s">
        <v>25</v>
      </c>
      <c r="W42" s="261"/>
      <c r="X42" s="261"/>
      <c r="Y42" s="261"/>
      <c r="Z42" s="261"/>
      <c r="AA42" s="261"/>
      <c r="AB42" s="261"/>
      <c r="AC42" s="261"/>
      <c r="AD42" s="261"/>
      <c r="AE42" s="261"/>
      <c r="AF42" s="261"/>
      <c r="AG42" s="261"/>
      <c r="AH42" s="87"/>
      <c r="AI42" s="87"/>
      <c r="AJ42" s="87"/>
      <c r="AK42" s="87"/>
      <c r="AL42" s="151"/>
    </row>
    <row r="43" spans="1:197" ht="34.5" customHeight="1" thickBot="1" x14ac:dyDescent="0.2">
      <c r="A43" s="421"/>
      <c r="B43" s="66"/>
      <c r="C43" s="328" t="s">
        <v>126</v>
      </c>
      <c r="D43" s="467"/>
      <c r="E43" s="469"/>
      <c r="F43" s="452" t="s">
        <v>19</v>
      </c>
      <c r="G43" s="452"/>
      <c r="H43" s="467"/>
      <c r="I43" s="468"/>
      <c r="J43" s="468"/>
      <c r="K43" s="468"/>
      <c r="L43" s="468"/>
      <c r="M43" s="468"/>
      <c r="N43" s="468"/>
      <c r="O43" s="468"/>
      <c r="P43" s="468"/>
      <c r="Q43" s="468"/>
      <c r="R43" s="468"/>
      <c r="S43" s="468"/>
      <c r="T43" s="469"/>
      <c r="U43" s="267"/>
      <c r="V43" s="366"/>
      <c r="W43" s="512" t="s">
        <v>29</v>
      </c>
      <c r="X43" s="512"/>
      <c r="Y43" s="367"/>
      <c r="Z43" s="452" t="s">
        <v>213</v>
      </c>
      <c r="AA43" s="452"/>
      <c r="AB43" s="87"/>
      <c r="AC43" s="87"/>
      <c r="AD43" s="87"/>
      <c r="AE43" s="87"/>
      <c r="AF43" s="87"/>
      <c r="AG43" s="87"/>
      <c r="AH43" s="87"/>
      <c r="AI43" s="87"/>
      <c r="AJ43" s="87"/>
      <c r="AK43" s="87"/>
      <c r="AL43" s="151"/>
    </row>
    <row r="44" spans="1:197" ht="29.25" customHeight="1" thickBot="1" x14ac:dyDescent="0.2">
      <c r="A44" s="421"/>
      <c r="B44" s="66"/>
      <c r="C44" s="269" t="s">
        <v>21</v>
      </c>
      <c r="D44" s="467"/>
      <c r="E44" s="469"/>
      <c r="F44" s="477"/>
      <c r="G44" s="477"/>
      <c r="H44" s="477"/>
      <c r="I44" s="467"/>
      <c r="J44" s="468"/>
      <c r="K44" s="468"/>
      <c r="L44" s="468"/>
      <c r="M44" s="468"/>
      <c r="N44" s="468"/>
      <c r="O44" s="468"/>
      <c r="P44" s="468"/>
      <c r="Q44" s="468"/>
      <c r="R44" s="468"/>
      <c r="S44" s="468"/>
      <c r="T44" s="469"/>
      <c r="U44" s="66"/>
      <c r="V44" s="343"/>
      <c r="W44" s="343"/>
      <c r="X44" s="343"/>
      <c r="Y44" s="343"/>
      <c r="Z44" s="343"/>
      <c r="AA44" s="343"/>
      <c r="AB44" s="343"/>
      <c r="AC44" s="343"/>
      <c r="AD44" s="87"/>
      <c r="AE44" s="87"/>
      <c r="AF44" s="87"/>
      <c r="AG44" s="87"/>
      <c r="AH44" s="87"/>
      <c r="AI44" s="87"/>
      <c r="AJ44" s="87"/>
      <c r="AK44" s="87"/>
      <c r="AL44" s="151"/>
      <c r="AN44" s="347"/>
      <c r="AO44" s="347"/>
      <c r="AP44" s="347"/>
      <c r="AQ44" s="347"/>
      <c r="AR44" s="347"/>
      <c r="AS44" s="347"/>
      <c r="AT44" s="347"/>
      <c r="AU44" s="347"/>
      <c r="AV44" s="347"/>
      <c r="AW44" s="347"/>
      <c r="AX44" s="347"/>
      <c r="AY44" s="347"/>
      <c r="AZ44" s="347"/>
      <c r="BA44" s="347"/>
      <c r="BB44" s="347"/>
      <c r="BC44" s="347"/>
      <c r="BD44" s="347"/>
      <c r="BE44" s="347"/>
      <c r="BF44" s="347"/>
      <c r="BG44" s="347"/>
      <c r="BH44" s="347"/>
      <c r="BI44" s="347"/>
      <c r="BJ44" s="347"/>
      <c r="BK44" s="347"/>
      <c r="BL44" s="347"/>
      <c r="BM44" s="347"/>
      <c r="BN44" s="347"/>
      <c r="BO44" s="347"/>
      <c r="BP44" s="347"/>
      <c r="BQ44" s="347"/>
      <c r="BR44" s="347"/>
      <c r="BS44" s="347"/>
      <c r="BT44" s="347"/>
      <c r="BU44" s="347"/>
      <c r="BV44" s="347"/>
      <c r="BW44" s="347"/>
      <c r="BX44" s="347"/>
      <c r="BY44" s="347"/>
      <c r="BZ44" s="347"/>
      <c r="CA44" s="347"/>
      <c r="CB44" s="347"/>
      <c r="CC44" s="347"/>
      <c r="CD44" s="347"/>
      <c r="CE44" s="347"/>
      <c r="CF44" s="347"/>
      <c r="CG44" s="347"/>
      <c r="CH44" s="347"/>
      <c r="CI44" s="347"/>
      <c r="CJ44" s="347"/>
      <c r="CK44" s="347"/>
      <c r="CL44" s="347"/>
      <c r="CM44" s="347"/>
      <c r="CN44" s="347"/>
      <c r="CO44" s="347"/>
      <c r="CP44" s="347"/>
      <c r="CQ44" s="347"/>
      <c r="CR44" s="347"/>
      <c r="CS44" s="347"/>
      <c r="CT44" s="347"/>
      <c r="CU44" s="347"/>
      <c r="CV44" s="347"/>
      <c r="CW44" s="347"/>
      <c r="CX44" s="347"/>
      <c r="CY44" s="347"/>
      <c r="CZ44" s="347"/>
      <c r="DA44" s="347"/>
      <c r="DB44" s="347"/>
      <c r="DC44" s="347"/>
      <c r="DD44" s="347"/>
      <c r="DE44" s="347"/>
      <c r="DF44" s="347"/>
      <c r="DG44" s="347"/>
      <c r="DH44" s="347"/>
      <c r="DI44" s="347"/>
      <c r="DJ44" s="347"/>
      <c r="DK44" s="347"/>
      <c r="DL44" s="347"/>
      <c r="DM44" s="347"/>
      <c r="DN44" s="347"/>
      <c r="DO44" s="347"/>
      <c r="DP44" s="347"/>
      <c r="DQ44" s="347"/>
      <c r="DR44" s="347"/>
      <c r="DS44" s="347"/>
      <c r="DT44" s="347"/>
      <c r="DU44" s="347"/>
      <c r="DV44" s="347"/>
      <c r="DW44" s="347"/>
      <c r="DX44" s="347"/>
      <c r="DY44" s="347"/>
      <c r="DZ44" s="347"/>
      <c r="EA44" s="347"/>
      <c r="EB44" s="347"/>
      <c r="EC44" s="347"/>
      <c r="ED44" s="347"/>
      <c r="EE44" s="347"/>
      <c r="EF44" s="347"/>
      <c r="EG44" s="347"/>
      <c r="EH44" s="347"/>
      <c r="EI44" s="347"/>
      <c r="EJ44" s="347"/>
      <c r="EK44" s="347"/>
      <c r="EL44" s="347"/>
      <c r="EM44" s="347"/>
      <c r="EN44" s="347"/>
      <c r="EO44" s="347"/>
      <c r="EP44" s="347"/>
      <c r="EQ44" s="347"/>
      <c r="ER44" s="347"/>
      <c r="ES44" s="347"/>
      <c r="ET44" s="347"/>
      <c r="EU44" s="347"/>
      <c r="EV44" s="347"/>
      <c r="EW44" s="347"/>
      <c r="EX44" s="347"/>
      <c r="EY44" s="347"/>
      <c r="EZ44" s="347"/>
      <c r="FA44" s="347"/>
      <c r="FB44" s="347"/>
      <c r="FC44" s="347"/>
      <c r="FD44" s="347"/>
      <c r="FE44" s="347"/>
      <c r="FF44" s="347"/>
      <c r="FG44" s="347"/>
      <c r="FH44" s="347"/>
      <c r="FI44" s="347"/>
      <c r="FJ44" s="347"/>
      <c r="FK44" s="347"/>
      <c r="FL44" s="347"/>
      <c r="FM44" s="347"/>
      <c r="FN44" s="347"/>
      <c r="FO44" s="347"/>
      <c r="FP44" s="347"/>
      <c r="FQ44" s="347"/>
      <c r="FR44" s="347"/>
      <c r="FS44" s="347"/>
      <c r="FT44" s="347"/>
      <c r="FU44" s="347"/>
      <c r="FV44" s="347"/>
      <c r="FW44" s="347"/>
      <c r="FX44" s="347"/>
      <c r="FY44" s="347"/>
      <c r="FZ44" s="347"/>
      <c r="GA44" s="347"/>
      <c r="GB44" s="347"/>
      <c r="GC44" s="347"/>
      <c r="GD44" s="347"/>
      <c r="GE44" s="347"/>
      <c r="GF44" s="347"/>
      <c r="GG44" s="347"/>
      <c r="GH44" s="347"/>
      <c r="GI44" s="347"/>
      <c r="GJ44" s="347"/>
      <c r="GK44" s="347"/>
      <c r="GL44" s="347"/>
      <c r="GM44" s="347"/>
      <c r="GN44" s="347"/>
      <c r="GO44" s="347"/>
    </row>
    <row r="45" spans="1:197" ht="13.5" customHeight="1" thickBot="1" x14ac:dyDescent="0.2">
      <c r="A45" s="422"/>
      <c r="B45" s="79"/>
      <c r="C45" s="88"/>
      <c r="D45" s="79"/>
      <c r="E45" s="79"/>
      <c r="F45" s="79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79"/>
      <c r="R45" s="79"/>
      <c r="S45" s="79"/>
      <c r="T45" s="79"/>
      <c r="U45" s="79"/>
      <c r="V45" s="89"/>
      <c r="W45" s="89"/>
      <c r="X45" s="89"/>
      <c r="Y45" s="89"/>
      <c r="Z45" s="89"/>
      <c r="AA45" s="89"/>
      <c r="AB45" s="343"/>
      <c r="AC45" s="343"/>
      <c r="AD45" s="343"/>
      <c r="AE45" s="343"/>
      <c r="AF45" s="343"/>
      <c r="AG45" s="343"/>
      <c r="AH45" s="343"/>
      <c r="AI45" s="343"/>
      <c r="AJ45" s="343"/>
      <c r="AK45" s="343"/>
      <c r="AL45" s="151"/>
      <c r="AN45" s="347"/>
      <c r="AO45" s="347"/>
      <c r="AP45" s="347"/>
      <c r="AQ45" s="347"/>
      <c r="AR45" s="347"/>
      <c r="AS45" s="347"/>
      <c r="AT45" s="347"/>
      <c r="AU45" s="347"/>
      <c r="AV45" s="347"/>
      <c r="AW45" s="347"/>
      <c r="AX45" s="347"/>
      <c r="AY45" s="347"/>
      <c r="AZ45" s="347"/>
      <c r="BA45" s="347"/>
      <c r="BB45" s="347"/>
      <c r="BC45" s="347"/>
      <c r="BD45" s="347"/>
      <c r="BE45" s="347"/>
      <c r="BF45" s="347"/>
      <c r="BG45" s="347"/>
      <c r="BH45" s="347"/>
      <c r="BI45" s="347"/>
      <c r="BJ45" s="347"/>
      <c r="BK45" s="347"/>
      <c r="BL45" s="347"/>
      <c r="BM45" s="347"/>
      <c r="BN45" s="347"/>
      <c r="BO45" s="347"/>
      <c r="BP45" s="347"/>
      <c r="BQ45" s="347"/>
      <c r="BR45" s="347"/>
      <c r="BS45" s="347"/>
      <c r="BT45" s="347"/>
      <c r="BU45" s="347"/>
      <c r="BV45" s="347"/>
      <c r="BW45" s="347"/>
      <c r="BX45" s="347"/>
      <c r="BY45" s="347"/>
      <c r="BZ45" s="347"/>
      <c r="CA45" s="347"/>
      <c r="CB45" s="347"/>
      <c r="CC45" s="347"/>
      <c r="CD45" s="347"/>
      <c r="CE45" s="347"/>
      <c r="CF45" s="347"/>
      <c r="CG45" s="347"/>
      <c r="CH45" s="347"/>
      <c r="CI45" s="347"/>
      <c r="CJ45" s="347"/>
      <c r="CK45" s="347"/>
      <c r="CL45" s="347"/>
      <c r="CM45" s="347"/>
      <c r="CN45" s="347"/>
      <c r="CO45" s="347"/>
      <c r="CP45" s="347"/>
      <c r="CQ45" s="347"/>
      <c r="CR45" s="347"/>
      <c r="CS45" s="347"/>
      <c r="CT45" s="347"/>
      <c r="CU45" s="347"/>
      <c r="CV45" s="347"/>
      <c r="CW45" s="347"/>
      <c r="CX45" s="347"/>
      <c r="CY45" s="347"/>
      <c r="CZ45" s="347"/>
      <c r="DA45" s="347"/>
      <c r="DB45" s="347"/>
      <c r="DC45" s="347"/>
      <c r="DD45" s="347"/>
      <c r="DE45" s="347"/>
      <c r="DF45" s="347"/>
      <c r="DG45" s="347"/>
      <c r="DH45" s="347"/>
      <c r="DI45" s="347"/>
      <c r="DJ45" s="347"/>
      <c r="DK45" s="347"/>
      <c r="DL45" s="347"/>
      <c r="DM45" s="347"/>
      <c r="DN45" s="347"/>
      <c r="DO45" s="347"/>
      <c r="DP45" s="347"/>
      <c r="DQ45" s="347"/>
      <c r="DR45" s="347"/>
      <c r="DS45" s="347"/>
      <c r="DT45" s="347"/>
      <c r="DU45" s="347"/>
      <c r="DV45" s="347"/>
      <c r="DW45" s="347"/>
      <c r="DX45" s="347"/>
      <c r="DY45" s="347"/>
      <c r="DZ45" s="347"/>
      <c r="EA45" s="347"/>
      <c r="EB45" s="347"/>
      <c r="EC45" s="347"/>
      <c r="ED45" s="347"/>
      <c r="EE45" s="347"/>
      <c r="EF45" s="347"/>
      <c r="EG45" s="347"/>
      <c r="EH45" s="347"/>
      <c r="EI45" s="347"/>
      <c r="EJ45" s="347"/>
      <c r="EK45" s="347"/>
      <c r="EL45" s="347"/>
      <c r="EM45" s="347"/>
      <c r="EN45" s="347"/>
      <c r="EO45" s="347"/>
      <c r="EP45" s="347"/>
      <c r="EQ45" s="347"/>
      <c r="ER45" s="347"/>
      <c r="ES45" s="347"/>
      <c r="ET45" s="347"/>
      <c r="EU45" s="347"/>
      <c r="EV45" s="347"/>
      <c r="EW45" s="347"/>
      <c r="EX45" s="347"/>
      <c r="EY45" s="347"/>
      <c r="EZ45" s="347"/>
      <c r="FA45" s="347"/>
      <c r="FB45" s="347"/>
      <c r="FC45" s="347"/>
      <c r="FD45" s="347"/>
      <c r="FE45" s="347"/>
      <c r="FF45" s="347"/>
      <c r="FG45" s="347"/>
      <c r="FH45" s="347"/>
      <c r="FI45" s="347"/>
      <c r="FJ45" s="347"/>
      <c r="FK45" s="347"/>
      <c r="FL45" s="347"/>
      <c r="FM45" s="347"/>
      <c r="FN45" s="347"/>
      <c r="FO45" s="347"/>
      <c r="FP45" s="347"/>
      <c r="FQ45" s="347"/>
      <c r="FR45" s="347"/>
      <c r="FS45" s="347"/>
      <c r="FT45" s="347"/>
      <c r="FU45" s="347"/>
      <c r="FV45" s="347"/>
      <c r="FW45" s="347"/>
      <c r="FX45" s="347"/>
      <c r="FY45" s="347"/>
      <c r="FZ45" s="347"/>
      <c r="GA45" s="347"/>
      <c r="GB45" s="347"/>
      <c r="GC45" s="347"/>
      <c r="GD45" s="347"/>
      <c r="GE45" s="347"/>
      <c r="GF45" s="347"/>
      <c r="GG45" s="347"/>
      <c r="GH45" s="347"/>
      <c r="GI45" s="347"/>
      <c r="GJ45" s="347"/>
      <c r="GK45" s="347"/>
      <c r="GL45" s="347"/>
      <c r="GM45" s="347"/>
      <c r="GN45" s="347"/>
      <c r="GO45" s="347"/>
    </row>
    <row r="46" spans="1:197" ht="9.75" hidden="1" customHeight="1" thickBot="1" x14ac:dyDescent="0.2">
      <c r="A46" s="70"/>
      <c r="B46" s="66"/>
      <c r="C46" s="82"/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66"/>
      <c r="P46" s="66"/>
      <c r="Q46" s="66"/>
      <c r="R46" s="66"/>
      <c r="S46" s="66"/>
      <c r="T46" s="66"/>
      <c r="U46" s="66"/>
      <c r="V46" s="66"/>
      <c r="W46" s="91"/>
      <c r="X46" s="71"/>
      <c r="Y46" s="71"/>
      <c r="Z46" s="66"/>
      <c r="AA46" s="66"/>
      <c r="AB46" s="92"/>
      <c r="AC46" s="90"/>
      <c r="AD46" s="90"/>
      <c r="AE46" s="90"/>
      <c r="AF46" s="90"/>
      <c r="AG46" s="90"/>
      <c r="AH46" s="90"/>
      <c r="AI46" s="90"/>
      <c r="AJ46" s="90"/>
      <c r="AK46" s="93"/>
      <c r="AL46" s="94"/>
    </row>
    <row r="47" spans="1:197" s="348" customFormat="1" ht="27.75" customHeight="1" thickBot="1" x14ac:dyDescent="0.25">
      <c r="A47" s="492" t="s">
        <v>30</v>
      </c>
      <c r="B47" s="493"/>
      <c r="C47" s="493"/>
      <c r="D47" s="493"/>
      <c r="E47" s="493"/>
      <c r="F47" s="493"/>
      <c r="G47" s="493"/>
      <c r="H47" s="493"/>
      <c r="I47" s="493"/>
      <c r="J47" s="493"/>
      <c r="K47" s="493"/>
      <c r="L47" s="493"/>
      <c r="M47" s="493"/>
      <c r="N47" s="493"/>
      <c r="O47" s="493"/>
      <c r="P47" s="493"/>
      <c r="Q47" s="493"/>
      <c r="R47" s="493"/>
      <c r="S47" s="493"/>
      <c r="T47" s="493"/>
      <c r="U47" s="493"/>
      <c r="V47" s="493"/>
      <c r="W47" s="493"/>
      <c r="X47" s="493"/>
      <c r="Y47" s="493"/>
      <c r="Z47" s="493"/>
      <c r="AA47" s="493"/>
      <c r="AB47" s="493"/>
      <c r="AC47" s="493"/>
      <c r="AD47" s="493"/>
      <c r="AE47" s="493"/>
      <c r="AF47" s="493"/>
      <c r="AG47" s="493"/>
      <c r="AH47" s="493"/>
      <c r="AI47" s="493"/>
      <c r="AJ47" s="493"/>
      <c r="AK47" s="493"/>
      <c r="AL47" s="494"/>
    </row>
    <row r="48" spans="1:197" s="348" customFormat="1" ht="27.75" customHeight="1" thickBot="1" x14ac:dyDescent="0.25">
      <c r="A48" s="500" t="s">
        <v>52</v>
      </c>
      <c r="B48" s="501"/>
      <c r="C48" s="501"/>
      <c r="D48" s="501"/>
      <c r="E48" s="501"/>
      <c r="F48" s="501"/>
      <c r="G48" s="501"/>
      <c r="H48" s="501"/>
      <c r="I48" s="501"/>
      <c r="J48" s="501"/>
      <c r="K48" s="501"/>
      <c r="L48" s="501"/>
      <c r="M48" s="501"/>
      <c r="N48" s="501"/>
      <c r="O48" s="501"/>
      <c r="P48" s="501"/>
      <c r="Q48" s="501"/>
      <c r="R48" s="501"/>
      <c r="S48" s="502"/>
      <c r="T48" s="95"/>
      <c r="U48" s="500" t="s">
        <v>64</v>
      </c>
      <c r="V48" s="501"/>
      <c r="W48" s="501"/>
      <c r="X48" s="501"/>
      <c r="Y48" s="501"/>
      <c r="Z48" s="501"/>
      <c r="AA48" s="501"/>
      <c r="AB48" s="501"/>
      <c r="AC48" s="501"/>
      <c r="AD48" s="501"/>
      <c r="AE48" s="501"/>
      <c r="AF48" s="501"/>
      <c r="AG48" s="501"/>
      <c r="AH48" s="501"/>
      <c r="AI48" s="501"/>
      <c r="AJ48" s="501"/>
      <c r="AK48" s="501"/>
      <c r="AL48" s="502"/>
    </row>
    <row r="49" spans="1:46" ht="29.25" customHeight="1" thickBot="1" x14ac:dyDescent="0.2">
      <c r="A49" s="96"/>
      <c r="B49" s="66"/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525"/>
      <c r="U49" s="64"/>
      <c r="V49" s="64"/>
      <c r="W49" s="64"/>
      <c r="X49" s="64"/>
      <c r="Y49" s="64"/>
      <c r="Z49" s="64"/>
      <c r="AA49" s="64"/>
      <c r="AB49" s="64"/>
      <c r="AC49" s="64"/>
      <c r="AD49" s="64"/>
      <c r="AE49" s="64"/>
      <c r="AF49" s="64"/>
      <c r="AG49" s="64"/>
      <c r="AH49" s="64"/>
      <c r="AI49" s="64"/>
      <c r="AJ49" s="64"/>
      <c r="AK49" s="64"/>
      <c r="AL49" s="65"/>
    </row>
    <row r="50" spans="1:46" ht="24" thickBot="1" x14ac:dyDescent="0.3">
      <c r="A50" s="70"/>
      <c r="B50" s="66"/>
      <c r="C50" s="349"/>
      <c r="D50" s="66"/>
      <c r="E50" s="509" t="s">
        <v>122</v>
      </c>
      <c r="F50" s="510"/>
      <c r="G50" s="510"/>
      <c r="H50" s="510"/>
      <c r="I50" s="511"/>
      <c r="J50" s="315"/>
      <c r="K50" s="509" t="s">
        <v>123</v>
      </c>
      <c r="L50" s="510"/>
      <c r="M50" s="510"/>
      <c r="N50" s="510"/>
      <c r="O50" s="510"/>
      <c r="P50" s="511"/>
      <c r="Q50" s="66"/>
      <c r="R50" s="349"/>
      <c r="S50" s="67"/>
      <c r="T50" s="487"/>
      <c r="U50" s="66"/>
      <c r="V50" s="350"/>
      <c r="W50" s="66"/>
      <c r="X50" s="492" t="s">
        <v>107</v>
      </c>
      <c r="Y50" s="493"/>
      <c r="Z50" s="493"/>
      <c r="AA50" s="493"/>
      <c r="AB50" s="494"/>
      <c r="AC50" s="315"/>
      <c r="AD50" s="492" t="s">
        <v>108</v>
      </c>
      <c r="AE50" s="493"/>
      <c r="AF50" s="493"/>
      <c r="AG50" s="493"/>
      <c r="AH50" s="493"/>
      <c r="AI50" s="494"/>
      <c r="AJ50" s="66"/>
      <c r="AK50" s="351"/>
      <c r="AL50" s="67"/>
    </row>
    <row r="51" spans="1:46" ht="9.75" customHeight="1" x14ac:dyDescent="0.2">
      <c r="A51" s="70"/>
      <c r="B51" s="97"/>
      <c r="C51" s="66"/>
      <c r="D51" s="98"/>
      <c r="E51" s="98"/>
      <c r="F51" s="98"/>
      <c r="G51" s="98"/>
      <c r="H51" s="66"/>
      <c r="I51" s="98"/>
      <c r="J51" s="98"/>
      <c r="K51" s="98"/>
      <c r="L51" s="98"/>
      <c r="M51" s="98"/>
      <c r="N51" s="66"/>
      <c r="O51" s="66"/>
      <c r="P51" s="66"/>
      <c r="Q51" s="66"/>
      <c r="R51" s="66"/>
      <c r="S51" s="66"/>
      <c r="T51" s="487"/>
      <c r="U51" s="66"/>
      <c r="V51" s="320"/>
      <c r="W51" s="66"/>
      <c r="X51" s="98"/>
      <c r="Y51" s="98"/>
      <c r="Z51" s="98"/>
      <c r="AA51" s="98"/>
      <c r="AB51" s="98"/>
      <c r="AC51" s="315"/>
      <c r="AD51" s="98"/>
      <c r="AE51" s="98"/>
      <c r="AF51" s="98"/>
      <c r="AG51" s="98"/>
      <c r="AH51" s="98"/>
      <c r="AI51" s="98"/>
      <c r="AJ51" s="66"/>
      <c r="AK51" s="66"/>
      <c r="AL51" s="67"/>
    </row>
    <row r="52" spans="1:46" ht="7.5" customHeight="1" thickBot="1" x14ac:dyDescent="0.2">
      <c r="A52" s="70"/>
      <c r="B52" s="6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6"/>
      <c r="R52" s="66"/>
      <c r="S52" s="66"/>
      <c r="T52" s="487"/>
      <c r="U52" s="66"/>
      <c r="V52" s="66"/>
      <c r="W52" s="66"/>
      <c r="X52" s="66"/>
      <c r="Y52" s="66"/>
      <c r="Z52" s="66"/>
      <c r="AA52" s="66"/>
      <c r="AB52" s="66"/>
      <c r="AC52" s="66"/>
      <c r="AD52" s="66"/>
      <c r="AE52" s="66"/>
      <c r="AF52" s="66"/>
      <c r="AG52" s="66"/>
      <c r="AH52" s="66"/>
      <c r="AI52" s="66"/>
      <c r="AJ52" s="66"/>
      <c r="AK52" s="66"/>
      <c r="AL52" s="67"/>
    </row>
    <row r="53" spans="1:46" ht="34.5" customHeight="1" thickBot="1" x14ac:dyDescent="0.2">
      <c r="A53" s="70"/>
      <c r="B53" s="66"/>
      <c r="C53" s="584" t="s">
        <v>162</v>
      </c>
      <c r="D53" s="584"/>
      <c r="E53" s="585"/>
      <c r="F53" s="481" t="s">
        <v>167</v>
      </c>
      <c r="G53" s="482"/>
      <c r="H53" s="482"/>
      <c r="I53" s="483"/>
      <c r="J53" s="99"/>
      <c r="K53" s="392" t="s">
        <v>44</v>
      </c>
      <c r="L53" s="393"/>
      <c r="M53" s="393"/>
      <c r="N53" s="394"/>
      <c r="O53" s="579" t="str">
        <f>INDEX([1]PROG_SEMAINE!A2:AW31,MATCH(F31,[1]PROG_SEMAINE!N2:N31,FALSE),21)</f>
        <v>SCHLUMBERGER</v>
      </c>
      <c r="P53" s="580"/>
      <c r="Q53" s="580"/>
      <c r="R53" s="581"/>
      <c r="S53" s="332"/>
      <c r="T53" s="487"/>
      <c r="U53" s="66"/>
      <c r="V53" s="576" t="s">
        <v>162</v>
      </c>
      <c r="W53" s="576"/>
      <c r="X53" s="586"/>
      <c r="Y53" s="489"/>
      <c r="Z53" s="490"/>
      <c r="AA53" s="490"/>
      <c r="AB53" s="491"/>
      <c r="AC53" s="99"/>
      <c r="AD53" s="392" t="s">
        <v>44</v>
      </c>
      <c r="AE53" s="393"/>
      <c r="AF53" s="393"/>
      <c r="AG53" s="394"/>
      <c r="AH53" s="496"/>
      <c r="AI53" s="497"/>
      <c r="AJ53" s="497"/>
      <c r="AK53" s="498"/>
      <c r="AL53" s="332"/>
    </row>
    <row r="54" spans="1:46" ht="14" thickBot="1" x14ac:dyDescent="0.2">
      <c r="A54" s="70"/>
      <c r="B54" s="66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487"/>
      <c r="U54" s="66"/>
      <c r="V54" s="66"/>
      <c r="W54" s="66"/>
      <c r="X54" s="66"/>
      <c r="Y54" s="66"/>
      <c r="Z54" s="66"/>
      <c r="AA54" s="66"/>
      <c r="AB54" s="66"/>
      <c r="AC54" s="66"/>
      <c r="AD54" s="66"/>
      <c r="AE54" s="66"/>
      <c r="AF54" s="66"/>
      <c r="AG54" s="66"/>
      <c r="AH54" s="66"/>
      <c r="AI54" s="66"/>
      <c r="AJ54" s="66"/>
      <c r="AK54" s="66"/>
      <c r="AL54" s="67"/>
    </row>
    <row r="55" spans="1:46" ht="25.5" customHeight="1" thickBot="1" x14ac:dyDescent="0.3">
      <c r="A55" s="70"/>
      <c r="B55" s="66"/>
      <c r="C55" s="349"/>
      <c r="D55" s="100" t="s">
        <v>113</v>
      </c>
      <c r="E55" s="329"/>
      <c r="F55" s="349"/>
      <c r="G55" s="100" t="s">
        <v>114</v>
      </c>
      <c r="H55" s="100"/>
      <c r="I55" s="100"/>
      <c r="J55" s="349"/>
      <c r="K55" s="100" t="s">
        <v>115</v>
      </c>
      <c r="L55" s="100"/>
      <c r="M55" s="100"/>
      <c r="N55" s="576" t="s">
        <v>116</v>
      </c>
      <c r="O55" s="576"/>
      <c r="P55" s="576"/>
      <c r="Q55" s="100"/>
      <c r="R55" s="349"/>
      <c r="S55" s="67"/>
      <c r="T55" s="487"/>
      <c r="U55" s="66"/>
      <c r="V55" s="349"/>
      <c r="W55" s="100" t="s">
        <v>113</v>
      </c>
      <c r="X55" s="329"/>
      <c r="Y55" s="349"/>
      <c r="Z55" s="100" t="s">
        <v>114</v>
      </c>
      <c r="AA55" s="100"/>
      <c r="AB55" s="100"/>
      <c r="AC55" s="349"/>
      <c r="AD55" s="100" t="s">
        <v>115</v>
      </c>
      <c r="AE55" s="100"/>
      <c r="AF55" s="100"/>
      <c r="AG55" s="576" t="s">
        <v>116</v>
      </c>
      <c r="AH55" s="576"/>
      <c r="AI55" s="576"/>
      <c r="AJ55" s="100"/>
      <c r="AK55" s="349"/>
      <c r="AL55" s="67"/>
    </row>
    <row r="56" spans="1:46" ht="8.25" customHeight="1" x14ac:dyDescent="0.15">
      <c r="A56" s="70"/>
      <c r="B56" s="66"/>
      <c r="C56" s="66"/>
      <c r="D56" s="66"/>
      <c r="E56" s="66"/>
      <c r="F56" s="66"/>
      <c r="G56" s="66"/>
      <c r="H56" s="66"/>
      <c r="I56" s="66"/>
      <c r="J56" s="66"/>
      <c r="K56" s="66"/>
      <c r="L56" s="66"/>
      <c r="M56" s="66"/>
      <c r="N56" s="66"/>
      <c r="O56" s="66"/>
      <c r="P56" s="66"/>
      <c r="Q56" s="66"/>
      <c r="R56" s="66"/>
      <c r="S56" s="66"/>
      <c r="T56" s="487"/>
      <c r="U56" s="66"/>
      <c r="V56" s="66"/>
      <c r="W56" s="66"/>
      <c r="X56" s="66"/>
      <c r="Y56" s="66"/>
      <c r="Z56" s="66"/>
      <c r="AA56" s="66"/>
      <c r="AB56" s="66"/>
      <c r="AC56" s="66"/>
      <c r="AD56" s="66"/>
      <c r="AE56" s="66"/>
      <c r="AF56" s="66"/>
      <c r="AG56" s="66"/>
      <c r="AH56" s="66"/>
      <c r="AI56" s="66"/>
      <c r="AJ56" s="66"/>
      <c r="AK56" s="66"/>
      <c r="AL56" s="67"/>
    </row>
    <row r="57" spans="1:46" ht="14" thickBot="1" x14ac:dyDescent="0.2">
      <c r="A57" s="70"/>
      <c r="B57" s="66"/>
      <c r="C57" s="66"/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84" t="s">
        <v>159</v>
      </c>
      <c r="S57" s="66"/>
      <c r="T57" s="487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66"/>
      <c r="AF57" s="66"/>
      <c r="AG57" s="66"/>
      <c r="AH57" s="66"/>
      <c r="AI57" s="66"/>
      <c r="AJ57" s="66"/>
      <c r="AK57" s="84" t="s">
        <v>159</v>
      </c>
      <c r="AL57" s="67"/>
    </row>
    <row r="58" spans="1:46" s="334" customFormat="1" ht="29" customHeight="1" thickBot="1" x14ac:dyDescent="0.2">
      <c r="A58" s="311"/>
      <c r="B58" s="309"/>
      <c r="C58" s="399" t="s">
        <v>209</v>
      </c>
      <c r="D58" s="400"/>
      <c r="E58" s="411"/>
      <c r="F58" s="516" t="str">
        <f>INDEX([1]PROG_SEMAINE!A2:AW31,MATCH(F31,[1]PROG_SEMAINE!N2:N31,FALSE),22)</f>
        <v>SN 805</v>
      </c>
      <c r="G58" s="518"/>
      <c r="H58" s="518"/>
      <c r="I58" s="517"/>
      <c r="J58" s="331"/>
      <c r="K58" s="397" t="s">
        <v>127</v>
      </c>
      <c r="L58" s="412"/>
      <c r="M58" s="405" t="str">
        <f>INDEX([1]PROG_SEMAINE!A2:AW31,MATCH(F31,[1]PROG_SEMAINE!N2:N31,FALSE),23)</f>
        <v>4109559</v>
      </c>
      <c r="N58" s="406"/>
      <c r="O58" s="406"/>
      <c r="P58" s="406"/>
      <c r="Q58" s="407"/>
      <c r="R58" s="352"/>
      <c r="S58" s="310"/>
      <c r="T58" s="487"/>
      <c r="U58" s="309"/>
      <c r="V58" s="399" t="s">
        <v>209</v>
      </c>
      <c r="W58" s="400"/>
      <c r="X58" s="411"/>
      <c r="Y58" s="516"/>
      <c r="Z58" s="518"/>
      <c r="AA58" s="518"/>
      <c r="AB58" s="517"/>
      <c r="AC58" s="331"/>
      <c r="AD58" s="397" t="s">
        <v>127</v>
      </c>
      <c r="AE58" s="398"/>
      <c r="AF58" s="408"/>
      <c r="AG58" s="409"/>
      <c r="AH58" s="409"/>
      <c r="AI58" s="409"/>
      <c r="AJ58" s="410"/>
      <c r="AK58" s="352"/>
      <c r="AL58" s="310"/>
    </row>
    <row r="59" spans="1:46" ht="15" customHeight="1" x14ac:dyDescent="0.15">
      <c r="A59" s="70"/>
      <c r="B59" s="66"/>
      <c r="C59" s="66"/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66"/>
      <c r="P59" s="66"/>
      <c r="Q59" s="66"/>
      <c r="R59" s="66"/>
      <c r="S59" s="66"/>
      <c r="T59" s="487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E59" s="66"/>
      <c r="AF59" s="66"/>
      <c r="AG59" s="66"/>
      <c r="AH59" s="66"/>
      <c r="AI59" s="395"/>
      <c r="AJ59" s="395"/>
      <c r="AK59" s="395"/>
      <c r="AL59" s="396"/>
      <c r="AM59" s="353"/>
      <c r="AN59" s="353"/>
      <c r="AO59" s="353"/>
      <c r="AP59" s="353"/>
      <c r="AQ59" s="353"/>
      <c r="AR59" s="353"/>
      <c r="AS59" s="353"/>
      <c r="AT59" s="354"/>
    </row>
    <row r="60" spans="1:46" ht="7" customHeight="1" thickBot="1" x14ac:dyDescent="0.2">
      <c r="A60" s="70"/>
      <c r="B60" s="66"/>
      <c r="C60" s="66"/>
      <c r="D60" s="66"/>
      <c r="E60" s="66"/>
      <c r="F60" s="66"/>
      <c r="G60" s="66"/>
      <c r="H60" s="66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6"/>
      <c r="T60" s="487"/>
      <c r="U60" s="66"/>
      <c r="V60" s="66"/>
      <c r="W60" s="66"/>
      <c r="X60" s="66"/>
      <c r="Y60" s="66"/>
      <c r="Z60" s="66"/>
      <c r="AA60" s="66"/>
      <c r="AB60" s="66"/>
      <c r="AC60" s="66"/>
      <c r="AD60" s="66"/>
      <c r="AE60" s="66"/>
      <c r="AF60" s="66"/>
      <c r="AG60" s="66"/>
      <c r="AH60" s="66"/>
      <c r="AI60" s="66"/>
      <c r="AJ60" s="66"/>
      <c r="AK60" s="66"/>
      <c r="AL60" s="67"/>
    </row>
    <row r="61" spans="1:46" ht="14.25" customHeight="1" thickBot="1" x14ac:dyDescent="0.2">
      <c r="A61" s="70"/>
      <c r="B61" s="66"/>
      <c r="C61" s="399" t="s">
        <v>78</v>
      </c>
      <c r="D61" s="400"/>
      <c r="E61" s="400"/>
      <c r="F61" s="411"/>
      <c r="G61" s="66"/>
      <c r="H61" s="587" t="s">
        <v>31</v>
      </c>
      <c r="I61" s="588"/>
      <c r="J61" s="588"/>
      <c r="K61" s="588"/>
      <c r="L61" s="589"/>
      <c r="M61" s="331"/>
      <c r="N61" s="399" t="s">
        <v>75</v>
      </c>
      <c r="O61" s="400"/>
      <c r="P61" s="400"/>
      <c r="Q61" s="400"/>
      <c r="R61" s="411"/>
      <c r="S61" s="67"/>
      <c r="T61" s="487"/>
      <c r="U61" s="66"/>
      <c r="V61" s="399" t="s">
        <v>78</v>
      </c>
      <c r="W61" s="400"/>
      <c r="X61" s="400"/>
      <c r="Y61" s="411"/>
      <c r="Z61" s="66"/>
      <c r="AA61" s="587" t="s">
        <v>31</v>
      </c>
      <c r="AB61" s="588"/>
      <c r="AC61" s="588"/>
      <c r="AD61" s="588"/>
      <c r="AE61" s="589"/>
      <c r="AF61" s="331"/>
      <c r="AG61" s="399" t="s">
        <v>75</v>
      </c>
      <c r="AH61" s="400"/>
      <c r="AI61" s="400"/>
      <c r="AJ61" s="400"/>
      <c r="AK61" s="411"/>
      <c r="AL61" s="67"/>
    </row>
    <row r="62" spans="1:46" ht="28.5" customHeight="1" thickBot="1" x14ac:dyDescent="0.2">
      <c r="A62" s="70"/>
      <c r="B62" s="66"/>
      <c r="C62" s="531" t="str">
        <f>INDEX([1]PROG_SEMAINE!A2:AW31,MATCH(F31,[1]PROG_SEMAINE!N2:N31,FALSE),26)</f>
        <v>430 mm</v>
      </c>
      <c r="D62" s="578"/>
      <c r="E62" s="578"/>
      <c r="F62" s="532"/>
      <c r="G62" s="66"/>
      <c r="H62" s="528" t="str">
        <f>INDEX([1]PROG_SEMAINE!A2:AW31,MATCH(F31,[1]PROG_SEMAINE!N2:N31,FALSE),30)</f>
        <v>2000</v>
      </c>
      <c r="I62" s="529"/>
      <c r="J62" s="529"/>
      <c r="K62" s="529"/>
      <c r="L62" s="530"/>
      <c r="M62" s="312"/>
      <c r="N62" s="531"/>
      <c r="O62" s="532"/>
      <c r="P62" s="184" t="s">
        <v>76</v>
      </c>
      <c r="Q62" s="531"/>
      <c r="R62" s="532"/>
      <c r="S62" s="67"/>
      <c r="T62" s="487"/>
      <c r="U62" s="66"/>
      <c r="V62" s="609"/>
      <c r="W62" s="602"/>
      <c r="X62" s="602"/>
      <c r="Y62" s="603"/>
      <c r="Z62" s="66"/>
      <c r="AA62" s="604"/>
      <c r="AB62" s="605"/>
      <c r="AC62" s="605"/>
      <c r="AD62" s="605"/>
      <c r="AE62" s="606"/>
      <c r="AF62" s="312"/>
      <c r="AG62" s="607"/>
      <c r="AH62" s="608"/>
      <c r="AI62" s="184" t="s">
        <v>76</v>
      </c>
      <c r="AJ62" s="607"/>
      <c r="AK62" s="608"/>
      <c r="AL62" s="67"/>
    </row>
    <row r="63" spans="1:46" ht="17" thickBot="1" x14ac:dyDescent="0.25">
      <c r="A63" s="70"/>
      <c r="B63" s="66"/>
      <c r="C63" s="66"/>
      <c r="D63" s="66"/>
      <c r="E63" s="317"/>
      <c r="F63" s="318"/>
      <c r="G63" s="318"/>
      <c r="H63" s="318"/>
      <c r="I63" s="66"/>
      <c r="J63" s="321"/>
      <c r="K63" s="312"/>
      <c r="L63" s="312"/>
      <c r="M63" s="312"/>
      <c r="N63" s="66"/>
      <c r="O63" s="66"/>
      <c r="P63" s="66"/>
      <c r="Q63" s="66"/>
      <c r="R63" s="84"/>
      <c r="S63" s="66"/>
      <c r="T63" s="487"/>
      <c r="U63" s="66"/>
      <c r="V63" s="66"/>
      <c r="W63" s="66"/>
      <c r="X63" s="66"/>
      <c r="Y63" s="66"/>
      <c r="Z63" s="66"/>
      <c r="AA63" s="66"/>
      <c r="AB63" s="66"/>
      <c r="AC63" s="321"/>
      <c r="AD63" s="312"/>
      <c r="AE63" s="312"/>
      <c r="AF63" s="312"/>
      <c r="AG63" s="83"/>
      <c r="AH63" s="321"/>
      <c r="AI63" s="321"/>
      <c r="AJ63" s="321"/>
      <c r="AK63" s="84"/>
      <c r="AL63" s="67"/>
    </row>
    <row r="64" spans="1:46" ht="26" thickBot="1" x14ac:dyDescent="0.2">
      <c r="A64" s="70"/>
      <c r="B64" s="105"/>
      <c r="C64" s="399" t="s">
        <v>117</v>
      </c>
      <c r="D64" s="400"/>
      <c r="E64" s="401"/>
      <c r="F64" s="601" t="str">
        <f>INDEX([1]PROG_SEMAINE!A2:AW31,MATCH(F31,[1]PROG_SEMAINE!N2:N31,FALSE),25)</f>
        <v>80 mm</v>
      </c>
      <c r="G64" s="602"/>
      <c r="H64" s="603"/>
      <c r="I64" s="185"/>
      <c r="J64" s="317"/>
      <c r="K64" s="533" t="s">
        <v>210</v>
      </c>
      <c r="L64" s="534"/>
      <c r="M64" s="535"/>
      <c r="N64" s="526" t="str">
        <f>INDEX([1]PROG_SEMAINE!A2:AW31,MATCH(F31,[1]PROG_SEMAINE!N2:N31,FALSE),27)</f>
        <v>BRIDES</v>
      </c>
      <c r="O64" s="526"/>
      <c r="P64" s="526"/>
      <c r="Q64" s="526"/>
      <c r="R64" s="527"/>
      <c r="S64" s="310"/>
      <c r="T64" s="487"/>
      <c r="U64" s="105"/>
      <c r="V64" s="399" t="s">
        <v>117</v>
      </c>
      <c r="W64" s="400"/>
      <c r="X64" s="401"/>
      <c r="Y64" s="402"/>
      <c r="Z64" s="403"/>
      <c r="AA64" s="404"/>
      <c r="AB64" s="185"/>
      <c r="AC64" s="317"/>
      <c r="AD64" s="533" t="s">
        <v>210</v>
      </c>
      <c r="AE64" s="534"/>
      <c r="AF64" s="535"/>
      <c r="AG64" s="610"/>
      <c r="AH64" s="610"/>
      <c r="AI64" s="610"/>
      <c r="AJ64" s="610"/>
      <c r="AK64" s="611"/>
      <c r="AL64" s="310"/>
    </row>
    <row r="65" spans="1:38" ht="17" thickBot="1" x14ac:dyDescent="0.2">
      <c r="A65" s="70"/>
      <c r="B65" s="105"/>
      <c r="C65" s="321"/>
      <c r="D65" s="321"/>
      <c r="E65" s="317"/>
      <c r="F65" s="317"/>
      <c r="G65" s="317"/>
      <c r="H65" s="317"/>
      <c r="I65" s="317"/>
      <c r="J65" s="317"/>
      <c r="K65" s="317"/>
      <c r="L65" s="317"/>
      <c r="M65" s="317"/>
      <c r="N65" s="317"/>
      <c r="O65" s="317"/>
      <c r="P65" s="317"/>
      <c r="Q65" s="317"/>
      <c r="R65" s="317"/>
      <c r="S65" s="310"/>
      <c r="T65" s="487"/>
      <c r="U65" s="105"/>
      <c r="V65" s="321"/>
      <c r="W65" s="321"/>
      <c r="X65" s="321"/>
      <c r="Y65" s="321"/>
      <c r="Z65" s="321"/>
      <c r="AA65" s="321"/>
      <c r="AB65" s="321"/>
      <c r="AC65" s="317"/>
      <c r="AD65" s="317"/>
      <c r="AE65" s="317"/>
      <c r="AF65" s="317"/>
      <c r="AG65" s="321"/>
      <c r="AH65" s="321"/>
      <c r="AI65" s="321"/>
      <c r="AJ65" s="473"/>
      <c r="AK65" s="473"/>
      <c r="AL65" s="310"/>
    </row>
    <row r="66" spans="1:38" ht="21.75" customHeight="1" thickBot="1" x14ac:dyDescent="0.2">
      <c r="A66" s="70"/>
      <c r="B66" s="105"/>
      <c r="C66" s="582" t="s">
        <v>77</v>
      </c>
      <c r="D66" s="583"/>
      <c r="E66" s="583"/>
      <c r="F66" s="583"/>
      <c r="G66" s="355" t="s">
        <v>158</v>
      </c>
      <c r="H66" s="577" t="s">
        <v>112</v>
      </c>
      <c r="I66" s="577"/>
      <c r="J66" s="516"/>
      <c r="K66" s="518"/>
      <c r="L66" s="517"/>
      <c r="M66" s="317"/>
      <c r="N66" s="317"/>
      <c r="O66" s="321"/>
      <c r="P66" s="321"/>
      <c r="Q66" s="317"/>
      <c r="R66" s="317"/>
      <c r="S66" s="310"/>
      <c r="T66" s="487"/>
      <c r="U66" s="105"/>
      <c r="V66" s="582" t="s">
        <v>77</v>
      </c>
      <c r="W66" s="583"/>
      <c r="X66" s="583"/>
      <c r="Y66" s="583"/>
      <c r="Z66" s="355" t="s">
        <v>158</v>
      </c>
      <c r="AA66" s="577" t="s">
        <v>112</v>
      </c>
      <c r="AB66" s="577"/>
      <c r="AC66" s="516"/>
      <c r="AD66" s="518"/>
      <c r="AE66" s="517"/>
      <c r="AF66" s="317"/>
      <c r="AG66" s="321"/>
      <c r="AH66" s="321"/>
      <c r="AI66" s="321"/>
      <c r="AJ66" s="473"/>
      <c r="AK66" s="473"/>
      <c r="AL66" s="310"/>
    </row>
    <row r="67" spans="1:38" ht="21.75" customHeight="1" thickBot="1" x14ac:dyDescent="0.2">
      <c r="A67" s="70"/>
      <c r="B67" s="105"/>
      <c r="C67" s="278" t="s">
        <v>124</v>
      </c>
      <c r="D67" s="279"/>
      <c r="E67" s="279"/>
      <c r="F67" s="279"/>
      <c r="G67" s="516"/>
      <c r="H67" s="518"/>
      <c r="I67" s="517"/>
      <c r="J67" s="516"/>
      <c r="K67" s="518"/>
      <c r="L67" s="517"/>
      <c r="M67" s="317"/>
      <c r="N67" s="317"/>
      <c r="O67" s="321"/>
      <c r="P67" s="321"/>
      <c r="Q67" s="317"/>
      <c r="R67" s="317"/>
      <c r="S67" s="310"/>
      <c r="T67" s="487"/>
      <c r="U67" s="105"/>
      <c r="V67" s="278" t="s">
        <v>124</v>
      </c>
      <c r="W67" s="279"/>
      <c r="X67" s="279"/>
      <c r="Y67" s="279"/>
      <c r="Z67" s="516"/>
      <c r="AA67" s="518"/>
      <c r="AB67" s="517"/>
      <c r="AC67" s="516"/>
      <c r="AD67" s="518"/>
      <c r="AE67" s="517"/>
      <c r="AF67" s="317"/>
      <c r="AG67" s="321"/>
      <c r="AH67" s="321"/>
      <c r="AI67" s="321"/>
      <c r="AJ67" s="473"/>
      <c r="AK67" s="473"/>
      <c r="AL67" s="310"/>
    </row>
    <row r="68" spans="1:38" ht="21.75" customHeight="1" thickBot="1" x14ac:dyDescent="0.2">
      <c r="A68" s="70"/>
      <c r="B68" s="105"/>
      <c r="C68" s="186" t="s">
        <v>125</v>
      </c>
      <c r="D68" s="187"/>
      <c r="E68" s="187"/>
      <c r="F68" s="187"/>
      <c r="G68" s="516"/>
      <c r="H68" s="518"/>
      <c r="I68" s="518"/>
      <c r="J68" s="518"/>
      <c r="K68" s="518"/>
      <c r="L68" s="517"/>
      <c r="M68" s="317"/>
      <c r="N68" s="317"/>
      <c r="O68" s="321"/>
      <c r="P68" s="321"/>
      <c r="Q68" s="317"/>
      <c r="R68" s="317"/>
      <c r="S68" s="310"/>
      <c r="T68" s="487"/>
      <c r="U68" s="105"/>
      <c r="V68" s="186" t="s">
        <v>125</v>
      </c>
      <c r="W68" s="187"/>
      <c r="X68" s="187"/>
      <c r="Y68" s="187"/>
      <c r="Z68" s="516"/>
      <c r="AA68" s="518"/>
      <c r="AB68" s="518"/>
      <c r="AC68" s="518"/>
      <c r="AD68" s="518"/>
      <c r="AE68" s="517"/>
      <c r="AF68" s="317"/>
      <c r="AG68" s="321"/>
      <c r="AH68" s="321"/>
      <c r="AI68" s="321"/>
      <c r="AJ68" s="473"/>
      <c r="AK68" s="473"/>
      <c r="AL68" s="310"/>
    </row>
    <row r="69" spans="1:38" ht="10.5" customHeight="1" thickBot="1" x14ac:dyDescent="0.2">
      <c r="A69" s="70"/>
      <c r="B69" s="105"/>
      <c r="C69" s="321"/>
      <c r="D69" s="321"/>
      <c r="E69" s="321"/>
      <c r="F69" s="317"/>
      <c r="G69" s="317"/>
      <c r="H69" s="317"/>
      <c r="I69" s="185"/>
      <c r="J69" s="317"/>
      <c r="K69" s="317"/>
      <c r="L69" s="317"/>
      <c r="M69" s="317"/>
      <c r="N69" s="317"/>
      <c r="O69" s="321"/>
      <c r="P69" s="321"/>
      <c r="Q69" s="317"/>
      <c r="R69" s="317"/>
      <c r="S69" s="310"/>
      <c r="T69" s="487"/>
      <c r="U69" s="105"/>
      <c r="V69" s="321"/>
      <c r="W69" s="321"/>
      <c r="X69" s="321"/>
      <c r="Y69" s="321"/>
      <c r="Z69" s="321"/>
      <c r="AA69" s="321"/>
      <c r="AB69" s="321"/>
      <c r="AC69" s="317"/>
      <c r="AD69" s="317"/>
      <c r="AE69" s="317"/>
      <c r="AF69" s="317"/>
      <c r="AG69" s="321"/>
      <c r="AH69" s="321"/>
      <c r="AI69" s="321"/>
      <c r="AJ69" s="473"/>
      <c r="AK69" s="473"/>
      <c r="AL69" s="310"/>
    </row>
    <row r="70" spans="1:38" ht="21" customHeight="1" thickBot="1" x14ac:dyDescent="0.2">
      <c r="A70" s="70"/>
      <c r="B70" s="66"/>
      <c r="C70" s="257" t="s">
        <v>128</v>
      </c>
      <c r="D70" s="325"/>
      <c r="E70" s="325"/>
      <c r="F70" s="325"/>
      <c r="G70" s="325"/>
      <c r="H70" s="325"/>
      <c r="I70" s="325"/>
      <c r="J70" s="325"/>
      <c r="K70" s="325"/>
      <c r="L70" s="333"/>
      <c r="M70" s="66"/>
      <c r="N70" s="66"/>
      <c r="O70" s="66"/>
      <c r="P70" s="66"/>
      <c r="Q70" s="66"/>
      <c r="R70" s="66"/>
      <c r="S70" s="67"/>
      <c r="T70" s="487"/>
      <c r="U70" s="66"/>
      <c r="V70" s="257" t="s">
        <v>128</v>
      </c>
      <c r="W70" s="325"/>
      <c r="X70" s="325"/>
      <c r="Y70" s="325"/>
      <c r="Z70" s="325"/>
      <c r="AA70" s="325"/>
      <c r="AB70" s="325"/>
      <c r="AC70" s="325"/>
      <c r="AD70" s="325"/>
      <c r="AE70" s="333"/>
      <c r="AF70" s="66"/>
      <c r="AG70" s="66"/>
      <c r="AH70" s="66"/>
      <c r="AI70" s="66"/>
      <c r="AJ70" s="66"/>
      <c r="AK70" s="66"/>
      <c r="AL70" s="67"/>
    </row>
    <row r="71" spans="1:38" ht="13.5" customHeight="1" thickBot="1" x14ac:dyDescent="0.2">
      <c r="A71" s="70"/>
      <c r="B71" s="66"/>
      <c r="C71" s="66"/>
      <c r="D71" s="66"/>
      <c r="E71" s="66"/>
      <c r="F71" s="66"/>
      <c r="G71" s="66"/>
      <c r="H71" s="66"/>
      <c r="I71" s="66"/>
      <c r="J71" s="66"/>
      <c r="K71" s="66"/>
      <c r="L71" s="66"/>
      <c r="M71" s="66"/>
      <c r="N71" s="66"/>
      <c r="O71" s="66"/>
      <c r="P71" s="66"/>
      <c r="Q71" s="66"/>
      <c r="R71" s="66"/>
      <c r="S71" s="67"/>
      <c r="T71" s="487"/>
      <c r="U71" s="66"/>
      <c r="V71" s="66"/>
      <c r="W71" s="66"/>
      <c r="X71" s="66"/>
      <c r="Y71" s="66"/>
      <c r="Z71" s="66"/>
      <c r="AA71" s="66"/>
      <c r="AB71" s="66"/>
      <c r="AC71" s="66"/>
      <c r="AD71" s="66"/>
      <c r="AE71" s="66"/>
      <c r="AF71" s="66"/>
      <c r="AG71" s="66"/>
      <c r="AH71" s="66"/>
      <c r="AI71" s="66"/>
      <c r="AJ71" s="66"/>
      <c r="AK71" s="66"/>
      <c r="AL71" s="67"/>
    </row>
    <row r="72" spans="1:38" ht="21.75" customHeight="1" thickBot="1" x14ac:dyDescent="0.25">
      <c r="A72" s="70"/>
      <c r="B72" s="66"/>
      <c r="C72" s="356"/>
      <c r="D72" s="536" t="s">
        <v>33</v>
      </c>
      <c r="E72" s="453"/>
      <c r="F72" s="453"/>
      <c r="G72" s="356"/>
      <c r="H72" s="536" t="s">
        <v>214</v>
      </c>
      <c r="I72" s="453"/>
      <c r="J72" s="83"/>
      <c r="K72" s="343"/>
      <c r="L72" s="356"/>
      <c r="M72" s="86" t="s">
        <v>215</v>
      </c>
      <c r="N72" s="66"/>
      <c r="O72" s="66"/>
      <c r="P72" s="66"/>
      <c r="Q72" s="66"/>
      <c r="R72" s="66"/>
      <c r="S72" s="67"/>
      <c r="T72" s="487"/>
      <c r="U72" s="66"/>
      <c r="V72" s="357"/>
      <c r="W72" s="536" t="s">
        <v>33</v>
      </c>
      <c r="X72" s="453"/>
      <c r="Y72" s="453"/>
      <c r="Z72" s="357"/>
      <c r="AA72" s="536" t="s">
        <v>214</v>
      </c>
      <c r="AB72" s="453"/>
      <c r="AC72" s="83"/>
      <c r="AD72" s="343"/>
      <c r="AE72" s="357"/>
      <c r="AF72" s="86" t="s">
        <v>213</v>
      </c>
      <c r="AG72" s="66"/>
      <c r="AH72" s="66"/>
      <c r="AI72" s="66"/>
      <c r="AJ72" s="66"/>
      <c r="AK72" s="66"/>
      <c r="AL72" s="67"/>
    </row>
    <row r="73" spans="1:38" ht="9.75" customHeight="1" thickBot="1" x14ac:dyDescent="0.25">
      <c r="A73" s="70"/>
      <c r="B73" s="66"/>
      <c r="C73" s="345"/>
      <c r="D73" s="345"/>
      <c r="E73" s="345"/>
      <c r="F73" s="345"/>
      <c r="G73" s="345"/>
      <c r="H73" s="345"/>
      <c r="I73" s="345"/>
      <c r="J73" s="345"/>
      <c r="K73" s="345"/>
      <c r="L73" s="345"/>
      <c r="M73" s="83"/>
      <c r="N73" s="343"/>
      <c r="O73" s="343"/>
      <c r="P73" s="343"/>
      <c r="Q73" s="343"/>
      <c r="R73" s="343"/>
      <c r="S73" s="343"/>
      <c r="T73" s="487"/>
      <c r="U73" s="66"/>
      <c r="V73" s="343"/>
      <c r="W73" s="343"/>
      <c r="X73" s="343"/>
      <c r="Y73" s="343"/>
      <c r="Z73" s="343"/>
      <c r="AA73" s="343"/>
      <c r="AB73" s="343"/>
      <c r="AC73" s="343"/>
      <c r="AD73" s="343"/>
      <c r="AE73" s="343"/>
      <c r="AF73" s="343"/>
      <c r="AG73" s="343"/>
      <c r="AH73" s="343"/>
      <c r="AI73" s="343"/>
      <c r="AJ73" s="343"/>
      <c r="AK73" s="87"/>
      <c r="AL73" s="151"/>
    </row>
    <row r="74" spans="1:38" ht="18.75" customHeight="1" thickBot="1" x14ac:dyDescent="0.2">
      <c r="A74" s="70"/>
      <c r="B74" s="66"/>
      <c r="C74" s="571" t="s">
        <v>34</v>
      </c>
      <c r="D74" s="572"/>
      <c r="E74" s="573"/>
      <c r="F74" s="66"/>
      <c r="G74" s="66"/>
      <c r="H74" s="66"/>
      <c r="I74" s="66"/>
      <c r="J74" s="66"/>
      <c r="K74" s="66"/>
      <c r="L74" s="66"/>
      <c r="M74" s="66"/>
      <c r="N74" s="66"/>
      <c r="O74" s="66"/>
      <c r="P74" s="66"/>
      <c r="Q74" s="84"/>
      <c r="R74" s="343"/>
      <c r="S74" s="343"/>
      <c r="T74" s="487"/>
      <c r="U74" s="66"/>
      <c r="V74" s="571" t="s">
        <v>34</v>
      </c>
      <c r="W74" s="572"/>
      <c r="X74" s="573"/>
      <c r="Y74" s="66"/>
      <c r="Z74" s="66"/>
      <c r="AA74" s="66"/>
      <c r="AB74" s="66"/>
      <c r="AC74" s="66"/>
      <c r="AD74" s="66"/>
      <c r="AE74" s="66"/>
      <c r="AF74" s="66"/>
      <c r="AG74" s="66"/>
      <c r="AH74" s="66"/>
      <c r="AI74" s="66"/>
      <c r="AJ74" s="84"/>
      <c r="AK74" s="87"/>
      <c r="AL74" s="151"/>
    </row>
    <row r="75" spans="1:38" ht="24" customHeight="1" thickBot="1" x14ac:dyDescent="0.25">
      <c r="A75" s="70"/>
      <c r="B75" s="66"/>
      <c r="C75" s="83" t="s">
        <v>35</v>
      </c>
      <c r="D75" s="83"/>
      <c r="E75" s="83"/>
      <c r="F75" s="83"/>
      <c r="G75" s="618"/>
      <c r="H75" s="620"/>
      <c r="I75" s="66"/>
      <c r="J75" s="66"/>
      <c r="K75" s="317" t="s">
        <v>129</v>
      </c>
      <c r="L75" s="66"/>
      <c r="M75" s="66"/>
      <c r="N75" s="66"/>
      <c r="O75" s="66"/>
      <c r="P75" s="66"/>
      <c r="Q75" s="66"/>
      <c r="R75" s="343"/>
      <c r="S75" s="343"/>
      <c r="T75" s="487"/>
      <c r="U75" s="66"/>
      <c r="V75" s="83" t="s">
        <v>35</v>
      </c>
      <c r="W75" s="83"/>
      <c r="X75" s="83"/>
      <c r="Y75" s="83"/>
      <c r="Z75" s="618"/>
      <c r="AA75" s="620"/>
      <c r="AB75" s="66"/>
      <c r="AC75" s="66"/>
      <c r="AD75" s="317" t="s">
        <v>129</v>
      </c>
      <c r="AE75" s="66"/>
      <c r="AF75" s="66"/>
      <c r="AG75" s="66"/>
      <c r="AH75" s="66"/>
      <c r="AI75" s="66"/>
      <c r="AJ75" s="66"/>
      <c r="AK75" s="87"/>
      <c r="AL75" s="151"/>
    </row>
    <row r="76" spans="1:38" ht="24.75" customHeight="1" thickBot="1" x14ac:dyDescent="0.25">
      <c r="A76" s="70"/>
      <c r="B76" s="66"/>
      <c r="C76" s="83" t="s">
        <v>36</v>
      </c>
      <c r="D76" s="83"/>
      <c r="E76" s="83"/>
      <c r="F76" s="83"/>
      <c r="G76" s="618"/>
      <c r="H76" s="619"/>
      <c r="I76" s="619"/>
      <c r="J76" s="619"/>
      <c r="K76" s="620"/>
      <c r="L76" s="66"/>
      <c r="M76" s="83" t="s">
        <v>130</v>
      </c>
      <c r="N76" s="66"/>
      <c r="O76" s="66"/>
      <c r="P76" s="66"/>
      <c r="Q76" s="66"/>
      <c r="R76" s="343"/>
      <c r="S76" s="343"/>
      <c r="T76" s="487"/>
      <c r="U76" s="66"/>
      <c r="V76" s="83" t="s">
        <v>36</v>
      </c>
      <c r="W76" s="83"/>
      <c r="X76" s="83"/>
      <c r="Y76" s="83"/>
      <c r="Z76" s="618"/>
      <c r="AA76" s="619"/>
      <c r="AB76" s="619"/>
      <c r="AC76" s="619"/>
      <c r="AD76" s="620"/>
      <c r="AE76" s="66"/>
      <c r="AF76" s="83" t="s">
        <v>130</v>
      </c>
      <c r="AG76" s="66"/>
      <c r="AH76" s="66"/>
      <c r="AI76" s="66"/>
      <c r="AJ76" s="66"/>
      <c r="AK76" s="87"/>
      <c r="AL76" s="151"/>
    </row>
    <row r="77" spans="1:38" ht="7.5" customHeight="1" x14ac:dyDescent="0.2">
      <c r="A77" s="70"/>
      <c r="B77" s="66"/>
      <c r="C77" s="83"/>
      <c r="D77" s="83"/>
      <c r="E77" s="83"/>
      <c r="F77" s="83"/>
      <c r="G77" s="83"/>
      <c r="H77" s="83"/>
      <c r="I77" s="83"/>
      <c r="J77" s="66"/>
      <c r="K77" s="66"/>
      <c r="L77" s="66"/>
      <c r="M77" s="66"/>
      <c r="N77" s="66"/>
      <c r="O77" s="66"/>
      <c r="P77" s="66"/>
      <c r="Q77" s="66"/>
      <c r="R77" s="343"/>
      <c r="S77" s="343"/>
      <c r="T77" s="487"/>
      <c r="U77" s="66"/>
      <c r="V77" s="343"/>
      <c r="W77" s="343"/>
      <c r="X77" s="343"/>
      <c r="Y77" s="343"/>
      <c r="Z77" s="343"/>
      <c r="AA77" s="343"/>
      <c r="AB77" s="343"/>
      <c r="AC77" s="343"/>
      <c r="AD77" s="343"/>
      <c r="AE77" s="343"/>
      <c r="AF77" s="343"/>
      <c r="AG77" s="343"/>
      <c r="AH77" s="343"/>
      <c r="AI77" s="343"/>
      <c r="AJ77" s="343"/>
      <c r="AK77" s="87"/>
      <c r="AL77" s="151"/>
    </row>
    <row r="78" spans="1:38" ht="7.5" customHeight="1" thickBot="1" x14ac:dyDescent="0.2">
      <c r="A78" s="70"/>
      <c r="B78" s="66"/>
      <c r="C78" s="66"/>
      <c r="D78" s="66"/>
      <c r="E78" s="66"/>
      <c r="F78" s="66"/>
      <c r="G78" s="66"/>
      <c r="H78" s="66"/>
      <c r="I78" s="66"/>
      <c r="J78" s="66"/>
      <c r="K78" s="66"/>
      <c r="L78" s="66"/>
      <c r="M78" s="66"/>
      <c r="N78" s="66"/>
      <c r="O78" s="66"/>
      <c r="P78" s="66"/>
      <c r="Q78" s="66"/>
      <c r="R78" s="66"/>
      <c r="S78" s="66"/>
      <c r="T78" s="487"/>
      <c r="U78" s="66"/>
      <c r="V78" s="343"/>
      <c r="W78" s="343"/>
      <c r="X78" s="343"/>
      <c r="Y78" s="343"/>
      <c r="Z78" s="343"/>
      <c r="AA78" s="343"/>
      <c r="AB78" s="343"/>
      <c r="AC78" s="343"/>
      <c r="AD78" s="343"/>
      <c r="AE78" s="343"/>
      <c r="AF78" s="343"/>
      <c r="AG78" s="343"/>
      <c r="AH78" s="343"/>
      <c r="AI78" s="343"/>
      <c r="AJ78" s="343"/>
      <c r="AK78" s="87"/>
      <c r="AL78" s="67"/>
    </row>
    <row r="79" spans="1:38" ht="20.25" customHeight="1" thickBot="1" x14ac:dyDescent="0.25">
      <c r="A79" s="70"/>
      <c r="B79" s="66"/>
      <c r="C79" s="574" t="s">
        <v>37</v>
      </c>
      <c r="D79" s="478"/>
      <c r="E79" s="478"/>
      <c r="F79" s="478"/>
      <c r="G79" s="478"/>
      <c r="H79" s="478"/>
      <c r="I79" s="478"/>
      <c r="J79" s="575"/>
      <c r="K79" s="83"/>
      <c r="L79" s="83"/>
      <c r="M79" s="330" t="s">
        <v>38</v>
      </c>
      <c r="N79" s="318"/>
      <c r="O79" s="259"/>
      <c r="P79" s="481"/>
      <c r="Q79" s="483"/>
      <c r="R79" s="66"/>
      <c r="S79" s="66"/>
      <c r="T79" s="487"/>
      <c r="U79" s="66"/>
      <c r="V79" s="574" t="s">
        <v>37</v>
      </c>
      <c r="W79" s="478"/>
      <c r="X79" s="478"/>
      <c r="Y79" s="478"/>
      <c r="Z79" s="478"/>
      <c r="AA79" s="478"/>
      <c r="AB79" s="478"/>
      <c r="AC79" s="575"/>
      <c r="AD79" s="83"/>
      <c r="AE79" s="83"/>
      <c r="AF79" s="330" t="s">
        <v>38</v>
      </c>
      <c r="AG79" s="318"/>
      <c r="AH79" s="259"/>
      <c r="AI79" s="358"/>
      <c r="AJ79" s="100"/>
      <c r="AK79" s="343"/>
      <c r="AL79" s="67"/>
    </row>
    <row r="80" spans="1:38" ht="8.25" customHeight="1" thickBot="1" x14ac:dyDescent="0.2">
      <c r="A80" s="70"/>
      <c r="B80" s="66"/>
      <c r="C80" s="345"/>
      <c r="D80" s="345"/>
      <c r="E80" s="345"/>
      <c r="F80" s="345"/>
      <c r="G80" s="345"/>
      <c r="H80" s="345"/>
      <c r="I80" s="345"/>
      <c r="J80" s="345"/>
      <c r="K80" s="345"/>
      <c r="L80" s="345"/>
      <c r="M80" s="345"/>
      <c r="N80" s="345"/>
      <c r="O80" s="345"/>
      <c r="P80" s="345"/>
      <c r="Q80" s="345"/>
      <c r="R80" s="66"/>
      <c r="S80" s="66"/>
      <c r="T80" s="487"/>
      <c r="U80" s="66"/>
      <c r="V80" s="343"/>
      <c r="W80" s="343"/>
      <c r="X80" s="343"/>
      <c r="Y80" s="343"/>
      <c r="Z80" s="343"/>
      <c r="AA80" s="343"/>
      <c r="AB80" s="343"/>
      <c r="AC80" s="343"/>
      <c r="AD80" s="343"/>
      <c r="AE80" s="343"/>
      <c r="AF80" s="343"/>
      <c r="AG80" s="343"/>
      <c r="AH80" s="343"/>
      <c r="AI80" s="343"/>
      <c r="AJ80" s="343"/>
      <c r="AK80" s="343"/>
      <c r="AL80" s="67"/>
    </row>
    <row r="81" spans="1:39" ht="33.75" customHeight="1" thickBot="1" x14ac:dyDescent="0.2">
      <c r="A81" s="70"/>
      <c r="B81" s="621" t="s">
        <v>39</v>
      </c>
      <c r="C81" s="621"/>
      <c r="D81" s="621"/>
      <c r="E81" s="621"/>
      <c r="F81" s="622"/>
      <c r="G81" s="632"/>
      <c r="H81" s="633"/>
      <c r="I81" s="633"/>
      <c r="J81" s="633"/>
      <c r="K81" s="633"/>
      <c r="L81" s="633"/>
      <c r="M81" s="633"/>
      <c r="N81" s="633"/>
      <c r="O81" s="634"/>
      <c r="P81" s="66" t="s">
        <v>45</v>
      </c>
      <c r="Q81" s="66"/>
      <c r="R81" s="66"/>
      <c r="S81" s="66"/>
      <c r="T81" s="487"/>
      <c r="U81" s="66"/>
      <c r="V81" s="621" t="s">
        <v>39</v>
      </c>
      <c r="W81" s="621"/>
      <c r="X81" s="621"/>
      <c r="Y81" s="622"/>
      <c r="Z81" s="632"/>
      <c r="AA81" s="633"/>
      <c r="AB81" s="633"/>
      <c r="AC81" s="633"/>
      <c r="AD81" s="633"/>
      <c r="AE81" s="633"/>
      <c r="AF81" s="633"/>
      <c r="AG81" s="633"/>
      <c r="AH81" s="634"/>
      <c r="AI81" s="66" t="s">
        <v>45</v>
      </c>
      <c r="AJ81" s="343"/>
      <c r="AK81" s="343"/>
      <c r="AL81" s="67"/>
    </row>
    <row r="82" spans="1:39" ht="15" customHeight="1" thickBot="1" x14ac:dyDescent="0.2">
      <c r="A82" s="70"/>
      <c r="B82" s="66"/>
      <c r="C82" s="66"/>
      <c r="D82" s="66"/>
      <c r="E82" s="66"/>
      <c r="F82" s="66"/>
      <c r="G82" s="66"/>
      <c r="H82" s="66"/>
      <c r="I82" s="66"/>
      <c r="J82" s="66"/>
      <c r="K82" s="66"/>
      <c r="L82" s="66"/>
      <c r="M82" s="66"/>
      <c r="N82" s="66"/>
      <c r="O82" s="66"/>
      <c r="P82" s="66"/>
      <c r="Q82" s="66"/>
      <c r="R82" s="66"/>
      <c r="S82" s="66"/>
      <c r="T82" s="487"/>
      <c r="U82" s="66"/>
      <c r="V82" s="343"/>
      <c r="W82" s="343"/>
      <c r="X82" s="343"/>
      <c r="Y82" s="343"/>
      <c r="Z82" s="343"/>
      <c r="AA82" s="343"/>
      <c r="AB82" s="343"/>
      <c r="AC82" s="343"/>
      <c r="AD82" s="343"/>
      <c r="AE82" s="343"/>
      <c r="AF82" s="343"/>
      <c r="AG82" s="343"/>
      <c r="AH82" s="343"/>
      <c r="AI82" s="343"/>
      <c r="AJ82" s="343"/>
      <c r="AK82" s="343"/>
      <c r="AL82" s="67"/>
    </row>
    <row r="83" spans="1:39" ht="13.5" customHeight="1" x14ac:dyDescent="0.15">
      <c r="A83" s="343"/>
      <c r="B83" s="343"/>
      <c r="C83" s="343"/>
      <c r="D83" s="343"/>
      <c r="E83" s="343"/>
      <c r="F83" s="343"/>
      <c r="G83" s="343"/>
      <c r="H83" s="343"/>
      <c r="I83" s="343"/>
      <c r="J83" s="343"/>
      <c r="K83" s="343"/>
      <c r="L83" s="343"/>
      <c r="M83" s="343"/>
      <c r="N83" s="343"/>
      <c r="O83" s="343"/>
      <c r="P83" s="343"/>
      <c r="Q83" s="343"/>
      <c r="R83" s="343"/>
      <c r="S83" s="66"/>
      <c r="T83" s="487"/>
      <c r="U83" s="66"/>
      <c r="V83" s="584" t="s">
        <v>221</v>
      </c>
      <c r="W83" s="584"/>
      <c r="X83" s="584"/>
      <c r="Y83" s="584"/>
      <c r="Z83" s="584"/>
      <c r="AA83" s="584"/>
      <c r="AB83" s="584"/>
      <c r="AC83" s="612"/>
      <c r="AD83" s="613"/>
      <c r="AE83" s="613"/>
      <c r="AF83" s="614"/>
      <c r="AG83" s="420" t="s">
        <v>160</v>
      </c>
      <c r="AH83" s="343"/>
      <c r="AI83" s="343"/>
      <c r="AJ83" s="343"/>
      <c r="AK83" s="343"/>
      <c r="AL83" s="67"/>
    </row>
    <row r="84" spans="1:39" ht="15.75" customHeight="1" thickBot="1" x14ac:dyDescent="0.25">
      <c r="A84" s="343"/>
      <c r="B84" s="343"/>
      <c r="C84" s="343"/>
      <c r="D84" s="343"/>
      <c r="E84" s="343"/>
      <c r="F84" s="343"/>
      <c r="G84" s="343"/>
      <c r="H84" s="343"/>
      <c r="I84" s="343"/>
      <c r="J84" s="343"/>
      <c r="K84" s="343"/>
      <c r="L84" s="343"/>
      <c r="M84" s="343"/>
      <c r="N84" s="343"/>
      <c r="O84" s="343"/>
      <c r="P84" s="343"/>
      <c r="Q84" s="343"/>
      <c r="R84" s="343"/>
      <c r="S84" s="83"/>
      <c r="T84" s="487"/>
      <c r="U84" s="83"/>
      <c r="V84" s="584"/>
      <c r="W84" s="584"/>
      <c r="X84" s="584"/>
      <c r="Y84" s="584"/>
      <c r="Z84" s="584"/>
      <c r="AA84" s="584"/>
      <c r="AB84" s="584"/>
      <c r="AC84" s="615"/>
      <c r="AD84" s="616"/>
      <c r="AE84" s="616"/>
      <c r="AF84" s="617"/>
      <c r="AG84" s="420"/>
      <c r="AH84" s="343"/>
      <c r="AI84" s="343"/>
      <c r="AJ84" s="343"/>
      <c r="AK84" s="343"/>
      <c r="AL84" s="67"/>
    </row>
    <row r="85" spans="1:39" ht="13.5" customHeight="1" thickBot="1" x14ac:dyDescent="0.2">
      <c r="A85" s="343"/>
      <c r="B85" s="343"/>
      <c r="C85" s="343"/>
      <c r="D85" s="343"/>
      <c r="E85" s="343"/>
      <c r="F85" s="343"/>
      <c r="G85" s="343"/>
      <c r="H85" s="343"/>
      <c r="I85" s="343"/>
      <c r="J85" s="343"/>
      <c r="K85" s="343"/>
      <c r="L85" s="343"/>
      <c r="M85" s="343"/>
      <c r="N85" s="343"/>
      <c r="O85" s="343"/>
      <c r="P85" s="343"/>
      <c r="Q85" s="343"/>
      <c r="R85" s="343"/>
      <c r="S85" s="66"/>
      <c r="T85" s="487"/>
      <c r="U85" s="66"/>
      <c r="V85" s="343"/>
      <c r="W85" s="343"/>
      <c r="X85" s="343"/>
      <c r="Y85" s="343"/>
      <c r="Z85" s="343"/>
      <c r="AA85" s="343"/>
      <c r="AB85" s="343"/>
      <c r="AC85" s="343"/>
      <c r="AD85" s="343"/>
      <c r="AE85" s="343"/>
      <c r="AF85" s="343"/>
      <c r="AG85" s="343"/>
      <c r="AH85" s="343"/>
      <c r="AI85" s="343"/>
      <c r="AJ85" s="343"/>
      <c r="AK85" s="343"/>
      <c r="AL85" s="67"/>
    </row>
    <row r="86" spans="1:39" ht="33.75" customHeight="1" x14ac:dyDescent="0.15">
      <c r="A86" s="285"/>
      <c r="B86" s="286" t="s">
        <v>204</v>
      </c>
      <c r="C86" s="287"/>
      <c r="D86" s="287"/>
      <c r="E86" s="287"/>
      <c r="F86" s="287"/>
      <c r="G86" s="287"/>
      <c r="H86" s="287"/>
      <c r="I86" s="287"/>
      <c r="J86" s="287"/>
      <c r="K86" s="287"/>
      <c r="L86" s="287"/>
      <c r="M86" s="287"/>
      <c r="N86" s="287"/>
      <c r="O86" s="287"/>
      <c r="P86" s="287"/>
      <c r="Q86" s="287"/>
      <c r="R86" s="287"/>
      <c r="S86" s="288"/>
      <c r="T86" s="487"/>
      <c r="U86" s="296" t="s">
        <v>220</v>
      </c>
      <c r="V86" s="290"/>
      <c r="W86" s="290"/>
      <c r="X86" s="290"/>
      <c r="Y86" s="290"/>
      <c r="Z86" s="290"/>
      <c r="AA86" s="290"/>
      <c r="AB86" s="287"/>
      <c r="AC86" s="287"/>
      <c r="AD86" s="287"/>
      <c r="AE86" s="287"/>
      <c r="AF86" s="287"/>
      <c r="AG86" s="287"/>
      <c r="AH86" s="287"/>
      <c r="AI86" s="287"/>
      <c r="AJ86" s="287"/>
      <c r="AK86" s="287"/>
      <c r="AL86" s="288"/>
    </row>
    <row r="87" spans="1:39" ht="3.75" customHeight="1" thickBot="1" x14ac:dyDescent="0.2">
      <c r="A87" s="359"/>
      <c r="B87" s="360"/>
      <c r="C87" s="360"/>
      <c r="D87" s="360"/>
      <c r="E87" s="360"/>
      <c r="F87" s="360"/>
      <c r="G87" s="360"/>
      <c r="H87" s="360"/>
      <c r="I87" s="360"/>
      <c r="J87" s="360"/>
      <c r="K87" s="360"/>
      <c r="L87" s="360"/>
      <c r="M87" s="360"/>
      <c r="N87" s="360"/>
      <c r="O87" s="360"/>
      <c r="P87" s="360"/>
      <c r="Q87" s="360"/>
      <c r="R87" s="360"/>
      <c r="S87" s="289"/>
      <c r="T87" s="487"/>
      <c r="U87" s="359"/>
      <c r="V87" s="360"/>
      <c r="W87" s="360"/>
      <c r="X87" s="360"/>
      <c r="Y87" s="360"/>
      <c r="Z87" s="360"/>
      <c r="AA87" s="360"/>
      <c r="AB87" s="360"/>
      <c r="AC87" s="360"/>
      <c r="AD87" s="360"/>
      <c r="AE87" s="360"/>
      <c r="AF87" s="360"/>
      <c r="AG87" s="360"/>
      <c r="AH87" s="360"/>
      <c r="AI87" s="360"/>
      <c r="AJ87" s="360"/>
      <c r="AK87" s="360"/>
      <c r="AL87" s="361"/>
    </row>
    <row r="88" spans="1:39" ht="30" customHeight="1" thickBot="1" x14ac:dyDescent="0.2">
      <c r="A88" s="256"/>
      <c r="B88" s="623" t="s">
        <v>177</v>
      </c>
      <c r="C88" s="624"/>
      <c r="D88" s="625"/>
      <c r="E88" s="625"/>
      <c r="F88" s="626"/>
      <c r="G88" s="254"/>
      <c r="H88" s="627" t="s">
        <v>178</v>
      </c>
      <c r="I88" s="628"/>
      <c r="J88" s="629"/>
      <c r="K88" s="630"/>
      <c r="L88" s="631"/>
      <c r="M88" s="254"/>
      <c r="N88" s="627" t="s">
        <v>179</v>
      </c>
      <c r="O88" s="628"/>
      <c r="P88" s="630"/>
      <c r="Q88" s="630"/>
      <c r="R88" s="631"/>
      <c r="S88" s="255"/>
      <c r="T88" s="421"/>
      <c r="U88" s="256"/>
      <c r="V88" s="375" t="s">
        <v>216</v>
      </c>
      <c r="W88" s="377"/>
      <c r="X88" s="362"/>
      <c r="Y88" s="390"/>
      <c r="Z88" s="391"/>
      <c r="AA88" s="375" t="s">
        <v>217</v>
      </c>
      <c r="AB88" s="376"/>
      <c r="AC88" s="376"/>
      <c r="AD88" s="387"/>
      <c r="AE88" s="388"/>
      <c r="AF88" s="389"/>
      <c r="AG88" s="254"/>
      <c r="AH88" s="375" t="s">
        <v>176</v>
      </c>
      <c r="AI88" s="376"/>
      <c r="AJ88" s="384"/>
      <c r="AK88" s="385"/>
      <c r="AL88" s="282"/>
      <c r="AM88" s="354"/>
    </row>
    <row r="89" spans="1:39" ht="9.75" customHeight="1" thickBot="1" x14ac:dyDescent="0.2">
      <c r="A89" s="359"/>
      <c r="B89" s="360"/>
      <c r="C89" s="360"/>
      <c r="D89" s="360"/>
      <c r="E89" s="360"/>
      <c r="F89" s="360"/>
      <c r="G89" s="360"/>
      <c r="H89" s="360"/>
      <c r="I89" s="360"/>
      <c r="J89" s="360"/>
      <c r="K89" s="360"/>
      <c r="L89" s="360"/>
      <c r="M89" s="360"/>
      <c r="N89" s="360"/>
      <c r="O89" s="360"/>
      <c r="P89" s="360"/>
      <c r="Q89" s="360"/>
      <c r="R89" s="360"/>
      <c r="S89" s="361"/>
      <c r="T89" s="421"/>
      <c r="U89" s="359"/>
      <c r="V89" s="360"/>
      <c r="W89" s="360"/>
      <c r="X89" s="360"/>
      <c r="Y89" s="360"/>
      <c r="Z89" s="360"/>
      <c r="AA89" s="360"/>
      <c r="AB89" s="360"/>
      <c r="AC89" s="360"/>
      <c r="AD89" s="360"/>
      <c r="AE89" s="360"/>
      <c r="AF89" s="360"/>
      <c r="AG89" s="360"/>
      <c r="AH89" s="360"/>
      <c r="AI89" s="360"/>
      <c r="AJ89" s="360"/>
      <c r="AK89" s="360"/>
      <c r="AL89" s="361"/>
    </row>
    <row r="90" spans="1:39" ht="26.25" customHeight="1" thickBot="1" x14ac:dyDescent="0.2">
      <c r="A90" s="359"/>
      <c r="B90" s="360"/>
      <c r="C90" s="360"/>
      <c r="D90" s="360"/>
      <c r="E90" s="360"/>
      <c r="F90" s="360"/>
      <c r="G90" s="360"/>
      <c r="H90" s="360"/>
      <c r="I90" s="360"/>
      <c r="J90" s="360"/>
      <c r="K90" s="360"/>
      <c r="L90" s="360"/>
      <c r="M90" s="360"/>
      <c r="N90" s="360"/>
      <c r="O90" s="360"/>
      <c r="P90" s="360"/>
      <c r="Q90" s="360"/>
      <c r="R90" s="360"/>
      <c r="S90" s="361"/>
      <c r="T90" s="246"/>
      <c r="U90" s="256"/>
      <c r="V90" s="375" t="s">
        <v>219</v>
      </c>
      <c r="W90" s="377"/>
      <c r="X90" s="280"/>
      <c r="Y90" s="390"/>
      <c r="Z90" s="391"/>
      <c r="AA90" s="375" t="s">
        <v>218</v>
      </c>
      <c r="AB90" s="376"/>
      <c r="AC90" s="376"/>
      <c r="AD90" s="386"/>
      <c r="AE90" s="382"/>
      <c r="AF90" s="383"/>
      <c r="AG90" s="254"/>
      <c r="AH90" s="375" t="s">
        <v>177</v>
      </c>
      <c r="AI90" s="377"/>
      <c r="AJ90" s="382"/>
      <c r="AK90" s="383"/>
      <c r="AL90" s="283"/>
      <c r="AM90" s="354"/>
    </row>
    <row r="91" spans="1:39" s="345" customFormat="1" ht="7.5" customHeight="1" thickBot="1" x14ac:dyDescent="0.2">
      <c r="A91" s="363"/>
      <c r="B91" s="364"/>
      <c r="C91" s="364"/>
      <c r="D91" s="364"/>
      <c r="E91" s="364"/>
      <c r="F91" s="364"/>
      <c r="G91" s="364"/>
      <c r="H91" s="364"/>
      <c r="I91" s="364"/>
      <c r="J91" s="364"/>
      <c r="K91" s="364"/>
      <c r="L91" s="364"/>
      <c r="M91" s="364"/>
      <c r="N91" s="364"/>
      <c r="O91" s="364"/>
      <c r="P91" s="364"/>
      <c r="Q91" s="364"/>
      <c r="R91" s="364"/>
      <c r="S91" s="365"/>
      <c r="T91" s="246"/>
      <c r="U91" s="281"/>
      <c r="V91" s="291"/>
      <c r="W91" s="292"/>
      <c r="X91" s="292"/>
      <c r="Y91" s="293"/>
      <c r="Z91" s="293"/>
      <c r="AA91" s="294"/>
      <c r="AB91" s="294"/>
      <c r="AC91" s="294"/>
      <c r="AD91" s="291"/>
      <c r="AE91" s="291"/>
      <c r="AF91" s="291"/>
      <c r="AG91" s="295"/>
      <c r="AH91" s="291"/>
      <c r="AI91" s="291"/>
      <c r="AJ91" s="291"/>
      <c r="AK91" s="291"/>
      <c r="AL91" s="284"/>
      <c r="AM91" s="66"/>
    </row>
    <row r="92" spans="1:39" ht="28" customHeight="1" thickBot="1" x14ac:dyDescent="0.25">
      <c r="A92" s="372" t="s">
        <v>150</v>
      </c>
      <c r="B92" s="373"/>
      <c r="C92" s="373"/>
      <c r="D92" s="373"/>
      <c r="E92" s="373"/>
      <c r="F92" s="373"/>
      <c r="G92" s="373"/>
      <c r="H92" s="373"/>
      <c r="I92" s="373"/>
      <c r="J92" s="373"/>
      <c r="K92" s="373"/>
      <c r="L92" s="373"/>
      <c r="M92" s="373"/>
      <c r="N92" s="373"/>
      <c r="O92" s="373"/>
      <c r="P92" s="373"/>
      <c r="Q92" s="373"/>
      <c r="R92" s="373"/>
      <c r="S92" s="374"/>
      <c r="T92" s="263"/>
      <c r="U92" s="372" t="s">
        <v>131</v>
      </c>
      <c r="V92" s="373"/>
      <c r="W92" s="373"/>
      <c r="X92" s="373"/>
      <c r="Y92" s="373"/>
      <c r="Z92" s="373"/>
      <c r="AA92" s="373"/>
      <c r="AB92" s="373"/>
      <c r="AC92" s="373"/>
      <c r="AD92" s="373"/>
      <c r="AE92" s="373"/>
      <c r="AF92" s="373"/>
      <c r="AG92" s="373"/>
      <c r="AH92" s="373"/>
      <c r="AI92" s="373"/>
      <c r="AJ92" s="373"/>
      <c r="AK92" s="373"/>
      <c r="AL92" s="374"/>
    </row>
    <row r="93" spans="1:39" ht="16.5" customHeight="1" x14ac:dyDescent="0.15">
      <c r="A93" s="369" t="s">
        <v>119</v>
      </c>
      <c r="B93" s="370"/>
      <c r="C93" s="370"/>
      <c r="D93" s="370"/>
      <c r="E93" s="370"/>
      <c r="F93" s="370"/>
      <c r="G93" s="370"/>
      <c r="H93" s="370"/>
      <c r="I93" s="370"/>
      <c r="J93" s="370"/>
      <c r="K93" s="370"/>
      <c r="L93" s="370"/>
      <c r="M93" s="370"/>
      <c r="N93" s="370"/>
      <c r="O93" s="370"/>
      <c r="P93" s="370"/>
      <c r="Q93" s="370"/>
      <c r="R93" s="370"/>
      <c r="S93" s="370"/>
      <c r="T93" s="370"/>
      <c r="U93" s="370"/>
      <c r="V93" s="370"/>
      <c r="W93" s="370"/>
      <c r="X93" s="370"/>
      <c r="Y93" s="370"/>
      <c r="Z93" s="370"/>
      <c r="AA93" s="370"/>
      <c r="AB93" s="370"/>
      <c r="AC93" s="370"/>
      <c r="AD93" s="370"/>
      <c r="AE93" s="370"/>
      <c r="AF93" s="370"/>
      <c r="AG93" s="370"/>
      <c r="AH93" s="370"/>
      <c r="AI93" s="370"/>
      <c r="AJ93" s="370"/>
      <c r="AK93" s="370"/>
      <c r="AL93" s="371"/>
    </row>
    <row r="94" spans="1:39" ht="111" customHeight="1" thickBot="1" x14ac:dyDescent="0.2">
      <c r="A94" s="378"/>
      <c r="B94" s="379"/>
      <c r="C94" s="379"/>
      <c r="D94" s="379"/>
      <c r="E94" s="379"/>
      <c r="F94" s="379"/>
      <c r="G94" s="379"/>
      <c r="H94" s="379"/>
      <c r="I94" s="379"/>
      <c r="J94" s="379"/>
      <c r="K94" s="379"/>
      <c r="L94" s="379"/>
      <c r="M94" s="379"/>
      <c r="N94" s="379"/>
      <c r="O94" s="379"/>
      <c r="P94" s="379"/>
      <c r="Q94" s="379"/>
      <c r="R94" s="379"/>
      <c r="S94" s="379"/>
      <c r="T94" s="379"/>
      <c r="U94" s="379"/>
      <c r="V94" s="379"/>
      <c r="W94" s="379"/>
      <c r="X94" s="379"/>
      <c r="Y94" s="379"/>
      <c r="Z94" s="379"/>
      <c r="AA94" s="379"/>
      <c r="AB94" s="379"/>
      <c r="AC94" s="379"/>
      <c r="AD94" s="379"/>
      <c r="AE94" s="379"/>
      <c r="AF94" s="379"/>
      <c r="AG94" s="379"/>
      <c r="AH94" s="379"/>
      <c r="AI94" s="379"/>
      <c r="AJ94" s="379"/>
      <c r="AK94" s="379"/>
      <c r="AL94" s="380"/>
    </row>
    <row r="95" spans="1:39" x14ac:dyDescent="0.15">
      <c r="A95" s="381" t="s">
        <v>139</v>
      </c>
      <c r="B95" s="381"/>
      <c r="C95" s="381"/>
      <c r="D95" s="381"/>
      <c r="E95" s="381"/>
      <c r="F95" s="381"/>
      <c r="G95" s="381"/>
      <c r="H95" s="381"/>
      <c r="I95" s="381"/>
      <c r="J95" s="381"/>
      <c r="K95" s="381"/>
      <c r="L95" s="381"/>
      <c r="M95" s="381"/>
      <c r="N95" s="381"/>
      <c r="O95" s="381"/>
      <c r="P95" s="381"/>
      <c r="Q95" s="381"/>
      <c r="R95" s="381"/>
      <c r="S95" s="381"/>
      <c r="T95" s="381"/>
      <c r="U95" s="381"/>
      <c r="V95" s="381"/>
      <c r="W95" s="381"/>
      <c r="X95" s="381"/>
      <c r="Y95" s="381"/>
      <c r="Z95" s="381"/>
      <c r="AA95" s="381"/>
      <c r="AB95" s="381"/>
      <c r="AC95" s="381"/>
      <c r="AD95" s="381"/>
      <c r="AE95" s="381"/>
      <c r="AF95" s="381"/>
      <c r="AG95" s="381"/>
      <c r="AH95" s="381"/>
      <c r="AI95" s="381"/>
      <c r="AJ95" s="381"/>
      <c r="AK95" s="381"/>
      <c r="AL95" s="381"/>
    </row>
    <row r="105" spans="2:15" x14ac:dyDescent="0.15">
      <c r="B105" s="336" t="s">
        <v>151</v>
      </c>
      <c r="D105" s="336" t="s">
        <v>156</v>
      </c>
      <c r="F105" s="336" t="s">
        <v>158</v>
      </c>
    </row>
    <row r="106" spans="2:15" x14ac:dyDescent="0.15">
      <c r="B106" s="336" t="s">
        <v>152</v>
      </c>
      <c r="D106" s="336" t="s">
        <v>157</v>
      </c>
      <c r="F106" s="336" t="s">
        <v>149</v>
      </c>
    </row>
    <row r="107" spans="2:15" x14ac:dyDescent="0.15">
      <c r="B107" s="336" t="s">
        <v>153</v>
      </c>
      <c r="D107" s="336" t="s">
        <v>155</v>
      </c>
    </row>
    <row r="108" spans="2:15" x14ac:dyDescent="0.15">
      <c r="B108" s="336" t="s">
        <v>154</v>
      </c>
    </row>
    <row r="111" spans="2:15" ht="36.75" customHeight="1" x14ac:dyDescent="0.15">
      <c r="B111" s="336" t="s">
        <v>206</v>
      </c>
    </row>
    <row r="112" spans="2:15" ht="41.25" customHeight="1" x14ac:dyDescent="0.15">
      <c r="B112" s="336" t="s">
        <v>207</v>
      </c>
      <c r="E112" s="368" t="s">
        <v>193</v>
      </c>
      <c r="F112" s="368"/>
      <c r="G112" s="368"/>
      <c r="O112" s="336" t="s">
        <v>180</v>
      </c>
    </row>
    <row r="113" spans="2:15" ht="38.25" customHeight="1" x14ac:dyDescent="0.15">
      <c r="B113" s="336" t="s">
        <v>161</v>
      </c>
      <c r="E113" s="368" t="s">
        <v>194</v>
      </c>
      <c r="F113" s="368"/>
      <c r="G113" s="368"/>
      <c r="O113" s="336" t="s">
        <v>181</v>
      </c>
    </row>
    <row r="114" spans="2:15" x14ac:dyDescent="0.15">
      <c r="B114" s="336" t="s">
        <v>163</v>
      </c>
      <c r="E114" s="368" t="s">
        <v>205</v>
      </c>
      <c r="F114" s="368"/>
      <c r="G114" s="368"/>
      <c r="O114" s="336" t="s">
        <v>182</v>
      </c>
    </row>
    <row r="115" spans="2:15" x14ac:dyDescent="0.15">
      <c r="B115" s="336" t="s">
        <v>164</v>
      </c>
      <c r="E115" s="336" t="s">
        <v>195</v>
      </c>
      <c r="O115" s="336" t="s">
        <v>183</v>
      </c>
    </row>
    <row r="116" spans="2:15" x14ac:dyDescent="0.15">
      <c r="B116" s="336" t="s">
        <v>165</v>
      </c>
      <c r="O116" s="336" t="s">
        <v>184</v>
      </c>
    </row>
    <row r="117" spans="2:15" x14ac:dyDescent="0.15">
      <c r="B117" s="336" t="s">
        <v>166</v>
      </c>
      <c r="E117" s="336" t="s">
        <v>196</v>
      </c>
      <c r="O117" s="336" t="s">
        <v>185</v>
      </c>
    </row>
    <row r="118" spans="2:15" x14ac:dyDescent="0.15">
      <c r="B118" s="336" t="s">
        <v>167</v>
      </c>
      <c r="E118" s="336" t="s">
        <v>197</v>
      </c>
      <c r="O118" s="336" t="s">
        <v>186</v>
      </c>
    </row>
    <row r="119" spans="2:15" x14ac:dyDescent="0.15">
      <c r="B119" s="336" t="s">
        <v>168</v>
      </c>
      <c r="E119" s="336" t="s">
        <v>198</v>
      </c>
    </row>
    <row r="120" spans="2:15" x14ac:dyDescent="0.15">
      <c r="B120" s="336" t="s">
        <v>169</v>
      </c>
      <c r="O120" s="336" t="s">
        <v>187</v>
      </c>
    </row>
    <row r="121" spans="2:15" x14ac:dyDescent="0.15">
      <c r="B121" s="336" t="s">
        <v>170</v>
      </c>
      <c r="E121" s="336" t="s">
        <v>199</v>
      </c>
      <c r="O121" s="336" t="s">
        <v>188</v>
      </c>
    </row>
    <row r="122" spans="2:15" x14ac:dyDescent="0.15">
      <c r="B122" s="336" t="s">
        <v>171</v>
      </c>
      <c r="E122" s="336" t="s">
        <v>200</v>
      </c>
      <c r="O122" s="336" t="s">
        <v>189</v>
      </c>
    </row>
    <row r="123" spans="2:15" x14ac:dyDescent="0.15">
      <c r="B123" s="336" t="s">
        <v>172</v>
      </c>
      <c r="E123" s="336" t="s">
        <v>201</v>
      </c>
      <c r="O123" s="336" t="s">
        <v>190</v>
      </c>
    </row>
    <row r="124" spans="2:15" x14ac:dyDescent="0.15">
      <c r="B124" s="336" t="s">
        <v>173</v>
      </c>
      <c r="E124" s="336" t="s">
        <v>202</v>
      </c>
      <c r="O124" s="336" t="s">
        <v>191</v>
      </c>
    </row>
    <row r="125" spans="2:15" x14ac:dyDescent="0.15">
      <c r="B125" s="336" t="s">
        <v>174</v>
      </c>
      <c r="E125" s="336" t="s">
        <v>203</v>
      </c>
      <c r="O125" s="336" t="s">
        <v>192</v>
      </c>
    </row>
    <row r="126" spans="2:15" x14ac:dyDescent="0.15">
      <c r="B126" s="336" t="s">
        <v>175</v>
      </c>
    </row>
  </sheetData>
  <mergeCells count="187">
    <mergeCell ref="V83:AB84"/>
    <mergeCell ref="AC83:AF84"/>
    <mergeCell ref="Z76:AD76"/>
    <mergeCell ref="Z75:AA75"/>
    <mergeCell ref="B81:F81"/>
    <mergeCell ref="P79:Q79"/>
    <mergeCell ref="G76:K76"/>
    <mergeCell ref="G75:H75"/>
    <mergeCell ref="B88:C88"/>
    <mergeCell ref="D88:F88"/>
    <mergeCell ref="H88:I88"/>
    <mergeCell ref="J88:L88"/>
    <mergeCell ref="N88:O88"/>
    <mergeCell ref="P88:R88"/>
    <mergeCell ref="V88:W88"/>
    <mergeCell ref="G81:O81"/>
    <mergeCell ref="V81:Y81"/>
    <mergeCell ref="Z81:AH81"/>
    <mergeCell ref="AG83:AG84"/>
    <mergeCell ref="C79:J79"/>
    <mergeCell ref="D72:F72"/>
    <mergeCell ref="W72:Y72"/>
    <mergeCell ref="AA72:AB72"/>
    <mergeCell ref="H61:L61"/>
    <mergeCell ref="AC67:AE67"/>
    <mergeCell ref="Z68:AE68"/>
    <mergeCell ref="AJ68:AK68"/>
    <mergeCell ref="Z67:AB67"/>
    <mergeCell ref="AC66:AE66"/>
    <mergeCell ref="C66:F66"/>
    <mergeCell ref="F64:H64"/>
    <mergeCell ref="AJ66:AK66"/>
    <mergeCell ref="AA62:AE62"/>
    <mergeCell ref="AA66:AB66"/>
    <mergeCell ref="AJ67:AK67"/>
    <mergeCell ref="AJ62:AK62"/>
    <mergeCell ref="V62:Y62"/>
    <mergeCell ref="AG61:AK61"/>
    <mergeCell ref="AG62:AH62"/>
    <mergeCell ref="AJ69:AK69"/>
    <mergeCell ref="AJ65:AK65"/>
    <mergeCell ref="AG64:AK64"/>
    <mergeCell ref="AD64:AF64"/>
    <mergeCell ref="W21:AB21"/>
    <mergeCell ref="AE21:AJ21"/>
    <mergeCell ref="D43:E43"/>
    <mergeCell ref="F43:G43"/>
    <mergeCell ref="C74:E74"/>
    <mergeCell ref="V74:X74"/>
    <mergeCell ref="V79:AC79"/>
    <mergeCell ref="N55:P55"/>
    <mergeCell ref="AG55:AI55"/>
    <mergeCell ref="H66:I66"/>
    <mergeCell ref="C62:F62"/>
    <mergeCell ref="B22:AG22"/>
    <mergeCell ref="F58:I58"/>
    <mergeCell ref="O53:R53"/>
    <mergeCell ref="C42:E42"/>
    <mergeCell ref="N62:O62"/>
    <mergeCell ref="V66:Y66"/>
    <mergeCell ref="C53:E53"/>
    <mergeCell ref="V53:X53"/>
    <mergeCell ref="AA61:AE61"/>
    <mergeCell ref="C64:E64"/>
    <mergeCell ref="V39:AK40"/>
    <mergeCell ref="V34:X34"/>
    <mergeCell ref="Y34:AE34"/>
    <mergeCell ref="U9:X9"/>
    <mergeCell ref="AI18:AK18"/>
    <mergeCell ref="B15:S16"/>
    <mergeCell ref="U10:AL11"/>
    <mergeCell ref="Y9:AK9"/>
    <mergeCell ref="U12:X12"/>
    <mergeCell ref="Y12:AK12"/>
    <mergeCell ref="U13:X13"/>
    <mergeCell ref="Y13:AK13"/>
    <mergeCell ref="U14:X14"/>
    <mergeCell ref="B13:E13"/>
    <mergeCell ref="B14:E14"/>
    <mergeCell ref="B12:E12"/>
    <mergeCell ref="F14:R14"/>
    <mergeCell ref="Y14:AK14"/>
    <mergeCell ref="F12:R12"/>
    <mergeCell ref="F13:R13"/>
    <mergeCell ref="B17:X19"/>
    <mergeCell ref="A48:S48"/>
    <mergeCell ref="W43:X43"/>
    <mergeCell ref="V58:X58"/>
    <mergeCell ref="V61:Y61"/>
    <mergeCell ref="AC31:AH31"/>
    <mergeCell ref="AI36:AJ36"/>
    <mergeCell ref="U27:AB27"/>
    <mergeCell ref="AD50:AI50"/>
    <mergeCell ref="D38:E38"/>
    <mergeCell ref="Y58:AB58"/>
    <mergeCell ref="C40:T40"/>
    <mergeCell ref="AC27:AJ27"/>
    <mergeCell ref="T49:T89"/>
    <mergeCell ref="N64:R64"/>
    <mergeCell ref="G68:L68"/>
    <mergeCell ref="H62:L62"/>
    <mergeCell ref="Q62:R62"/>
    <mergeCell ref="K64:M64"/>
    <mergeCell ref="G67:I67"/>
    <mergeCell ref="J66:L66"/>
    <mergeCell ref="J67:L67"/>
    <mergeCell ref="K50:P50"/>
    <mergeCell ref="A47:AL47"/>
    <mergeCell ref="H72:I72"/>
    <mergeCell ref="A6:S6"/>
    <mergeCell ref="Y17:AK17"/>
    <mergeCell ref="D44:E44"/>
    <mergeCell ref="F44:H44"/>
    <mergeCell ref="I44:T44"/>
    <mergeCell ref="V7:Y7"/>
    <mergeCell ref="C31:E31"/>
    <mergeCell ref="D36:E36"/>
    <mergeCell ref="F53:I53"/>
    <mergeCell ref="K53:N53"/>
    <mergeCell ref="B8:S8"/>
    <mergeCell ref="T6:T16"/>
    <mergeCell ref="I38:T38"/>
    <mergeCell ref="Y53:AB53"/>
    <mergeCell ref="X50:AB50"/>
    <mergeCell ref="C41:E41"/>
    <mergeCell ref="AH53:AK53"/>
    <mergeCell ref="C27:I27"/>
    <mergeCell ref="U48:AL48"/>
    <mergeCell ref="AL37:AL40"/>
    <mergeCell ref="F31:U31"/>
    <mergeCell ref="F42:T42"/>
    <mergeCell ref="E50:I50"/>
    <mergeCell ref="Z43:AA43"/>
    <mergeCell ref="C1:AK1"/>
    <mergeCell ref="A3:AL3"/>
    <mergeCell ref="Z7:AK7"/>
    <mergeCell ref="A7:A45"/>
    <mergeCell ref="C37:D37"/>
    <mergeCell ref="F41:T41"/>
    <mergeCell ref="U8:AL8"/>
    <mergeCell ref="B10:S11"/>
    <mergeCell ref="A2:B2"/>
    <mergeCell ref="C2:AI2"/>
    <mergeCell ref="Y19:AK19"/>
    <mergeCell ref="U15:AL16"/>
    <mergeCell ref="C34:T35"/>
    <mergeCell ref="A4:AL5"/>
    <mergeCell ref="F37:H37"/>
    <mergeCell ref="D23:G23"/>
    <mergeCell ref="B7:E7"/>
    <mergeCell ref="F7:R7"/>
    <mergeCell ref="F9:R9"/>
    <mergeCell ref="B9:E9"/>
    <mergeCell ref="I36:T36"/>
    <mergeCell ref="H43:T43"/>
    <mergeCell ref="J27:R27"/>
    <mergeCell ref="AA18:AB18"/>
    <mergeCell ref="AD53:AG53"/>
    <mergeCell ref="AI59:AL59"/>
    <mergeCell ref="AD58:AE58"/>
    <mergeCell ref="V64:X64"/>
    <mergeCell ref="Y64:AA64"/>
    <mergeCell ref="M58:Q58"/>
    <mergeCell ref="AF58:AJ58"/>
    <mergeCell ref="C58:E58"/>
    <mergeCell ref="K58:L58"/>
    <mergeCell ref="C61:F61"/>
    <mergeCell ref="N61:R61"/>
    <mergeCell ref="E112:G112"/>
    <mergeCell ref="E113:G113"/>
    <mergeCell ref="E114:G114"/>
    <mergeCell ref="A93:AL93"/>
    <mergeCell ref="U92:AL92"/>
    <mergeCell ref="AH88:AI88"/>
    <mergeCell ref="AH90:AI90"/>
    <mergeCell ref="AA90:AC90"/>
    <mergeCell ref="A94:AL94"/>
    <mergeCell ref="A95:AL95"/>
    <mergeCell ref="AJ90:AK90"/>
    <mergeCell ref="AJ88:AK88"/>
    <mergeCell ref="V90:W90"/>
    <mergeCell ref="AD90:AF90"/>
    <mergeCell ref="AD88:AF88"/>
    <mergeCell ref="A92:S92"/>
    <mergeCell ref="AA88:AC88"/>
    <mergeCell ref="Y88:Z88"/>
    <mergeCell ref="Y90:Z90"/>
  </mergeCells>
  <phoneticPr fontId="0" type="noConversion"/>
  <dataValidations count="10">
    <dataValidation type="list" allowBlank="1" showInputMessage="1" showErrorMessage="1" sqref="AD88">
      <formula1>$D$105:$D$107</formula1>
    </dataValidation>
    <dataValidation type="list" allowBlank="1" showInputMessage="1" showErrorMessage="1" sqref="AD90:AD91">
      <formula1>$E$112:$E$115</formula1>
    </dataValidation>
    <dataValidation type="list" allowBlank="1" showInputMessage="1" showErrorMessage="1" sqref="AJ88">
      <formula1>$E$117:$E$119</formula1>
    </dataValidation>
    <dataValidation type="list" allowBlank="1" showInputMessage="1" showErrorMessage="1" sqref="D88:F88 AJ90:AJ91 AK91:AL91">
      <formula1>$E$121:$E$125</formula1>
    </dataValidation>
    <dataValidation type="list" allowBlank="1" showInputMessage="1" showErrorMessage="1" sqref="Z66 W91 X90:X91 G66">
      <formula1>$F$105:$F$106</formula1>
    </dataValidation>
    <dataValidation type="list" allowBlank="1" showInputMessage="1" showErrorMessage="1" sqref="X88">
      <formula1>$B$105:$B$108</formula1>
    </dataValidation>
    <dataValidation type="list" allowBlank="1" showInputMessage="1" showErrorMessage="1" sqref="Y53:AB53 F53:I53">
      <formula1>$B$111:$B$126</formula1>
    </dataValidation>
    <dataValidation type="list" allowBlank="1" showInputMessage="1" showErrorMessage="1" sqref="P88:R88">
      <formula1>$O$120:$O$125</formula1>
    </dataValidation>
    <dataValidation type="list" allowBlank="1" showInputMessage="1" showErrorMessage="1" sqref="J88:L88">
      <formula1>$O$112:$O$118</formula1>
    </dataValidation>
    <dataValidation type="list" allowBlank="1" showInputMessage="1" showErrorMessage="1" sqref="F31:U31">
      <formula1>Nom_Poste</formula1>
    </dataValidation>
  </dataValidations>
  <hyperlinks>
    <hyperlink ref="Z7" r:id="rId1" display="egs-amsgbourgogne@erdf-grdf.fr"/>
    <hyperlink ref="F13" r:id="rId2"/>
  </hyperlinks>
  <printOptions horizontalCentered="1" verticalCentered="1"/>
  <pageMargins left="0" right="0" top="0.39370078740157483" bottom="0.39370078740157483" header="0" footer="0.39370078740157483"/>
  <pageSetup paperSize="9" scale="44" orientation="portrait" r:id="rId3"/>
  <headerFooter alignWithMargins="0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6" name="Button 2">
              <controlPr defaultSize="0" autoFill="0" autoPict="0" macro="[0]!Save_And_Quit">
                <anchor moveWithCells="1" sizeWithCells="1">
                  <from>
                    <xdr:col>39</xdr:col>
                    <xdr:colOff>139700</xdr:colOff>
                    <xdr:row>1</xdr:row>
                    <xdr:rowOff>254000</xdr:rowOff>
                  </from>
                  <to>
                    <xdr:col>40</xdr:col>
                    <xdr:colOff>762000</xdr:colOff>
                    <xdr:row>3</xdr:row>
                    <xdr:rowOff>266700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>
    <pageSetUpPr fitToPage="1"/>
  </sheetPr>
  <dimension ref="A1:CI96"/>
  <sheetViews>
    <sheetView showGridLines="0" topLeftCell="A4" zoomScale="70" zoomScaleNormal="70" zoomScalePageLayoutView="70" workbookViewId="0">
      <selection activeCell="AF8" sqref="AF8:AN8"/>
    </sheetView>
  </sheetViews>
  <sheetFormatPr baseColWidth="10" defaultRowHeight="13" x14ac:dyDescent="0.15"/>
  <cols>
    <col min="1" max="1" width="2.5" style="11" customWidth="1"/>
    <col min="2" max="2" width="1.6640625" style="11" hidden="1" customWidth="1"/>
    <col min="3" max="3" width="4.5" style="11" customWidth="1"/>
    <col min="4" max="5" width="5.6640625" style="11" customWidth="1"/>
    <col min="6" max="6" width="5.33203125" style="11" customWidth="1"/>
    <col min="7" max="7" width="5.5" style="11" customWidth="1"/>
    <col min="8" max="17" width="5.33203125" style="11" customWidth="1"/>
    <col min="18" max="19" width="5.6640625" style="11" customWidth="1"/>
    <col min="20" max="20" width="4.5" style="11" customWidth="1"/>
    <col min="21" max="21" width="4.6640625" style="11" customWidth="1"/>
    <col min="22" max="22" width="2.5" style="11" customWidth="1"/>
    <col min="23" max="25" width="5.6640625" style="11" customWidth="1"/>
    <col min="26" max="26" width="5.5" style="11" customWidth="1"/>
    <col min="27" max="34" width="5.33203125" style="11" customWidth="1"/>
    <col min="35" max="35" width="4.5" style="11" customWidth="1"/>
    <col min="36" max="36" width="4.83203125" style="11" customWidth="1"/>
    <col min="37" max="39" width="4.5" style="11" customWidth="1"/>
    <col min="40" max="40" width="7.1640625" style="11" customWidth="1"/>
    <col min="41" max="41" width="0.83203125" style="11" hidden="1" customWidth="1"/>
    <col min="42" max="42" width="2.5" style="11" customWidth="1"/>
    <col min="43" max="43" width="3.5" style="233" customWidth="1"/>
    <col min="44" max="16384" width="10.83203125" style="11"/>
  </cols>
  <sheetData>
    <row r="1" spans="1:44" s="1" customFormat="1" ht="18" customHeight="1" x14ac:dyDescent="0.15">
      <c r="A1" s="55"/>
      <c r="B1" s="11" t="s">
        <v>0</v>
      </c>
      <c r="C1" s="679"/>
      <c r="D1" s="680"/>
      <c r="E1" s="680"/>
      <c r="F1" s="680"/>
      <c r="G1" s="680"/>
      <c r="H1" s="680"/>
      <c r="I1" s="680"/>
      <c r="J1" s="680"/>
      <c r="K1" s="680"/>
      <c r="L1" s="680"/>
      <c r="M1" s="680"/>
      <c r="N1" s="680"/>
      <c r="O1" s="680"/>
      <c r="P1" s="680"/>
      <c r="Q1" s="680"/>
      <c r="R1" s="680"/>
      <c r="S1" s="680"/>
      <c r="T1" s="680"/>
      <c r="U1" s="680"/>
      <c r="V1" s="680"/>
      <c r="W1" s="680"/>
      <c r="X1" s="680"/>
      <c r="Y1" s="680"/>
      <c r="Z1" s="680"/>
      <c r="AA1" s="680"/>
      <c r="AB1" s="680"/>
      <c r="AC1" s="680"/>
      <c r="AD1" s="680"/>
      <c r="AE1" s="680"/>
      <c r="AF1" s="680"/>
      <c r="AG1" s="680"/>
      <c r="AH1" s="680"/>
      <c r="AI1" s="680"/>
      <c r="AJ1" s="680"/>
      <c r="AK1" s="680"/>
      <c r="AL1" s="680"/>
      <c r="AM1" s="680"/>
      <c r="AN1" s="680"/>
      <c r="AO1" s="216"/>
      <c r="AP1" s="217"/>
      <c r="AQ1" s="223"/>
      <c r="AR1" s="54"/>
    </row>
    <row r="2" spans="1:44" ht="8.25" customHeight="1" thickBot="1" x14ac:dyDescent="0.2">
      <c r="A2" s="55"/>
      <c r="C2" s="681"/>
      <c r="D2" s="682"/>
      <c r="E2" s="682"/>
      <c r="F2" s="682"/>
      <c r="G2" s="682"/>
      <c r="H2" s="682"/>
      <c r="I2" s="682"/>
      <c r="J2" s="682"/>
      <c r="K2" s="682"/>
      <c r="L2" s="682"/>
      <c r="M2" s="682"/>
      <c r="N2" s="682"/>
      <c r="O2" s="682"/>
      <c r="P2" s="682"/>
      <c r="Q2" s="682"/>
      <c r="R2" s="682"/>
      <c r="S2" s="682"/>
      <c r="T2" s="682"/>
      <c r="U2" s="682"/>
      <c r="V2" s="682"/>
      <c r="W2" s="682"/>
      <c r="X2" s="682"/>
      <c r="Y2" s="682"/>
      <c r="Z2" s="682"/>
      <c r="AA2" s="682"/>
      <c r="AB2" s="682"/>
      <c r="AC2" s="682"/>
      <c r="AD2" s="682"/>
      <c r="AE2" s="682"/>
      <c r="AF2" s="682"/>
      <c r="AG2" s="682"/>
      <c r="AH2" s="682"/>
      <c r="AI2" s="682"/>
      <c r="AJ2" s="682"/>
      <c r="AK2" s="682"/>
      <c r="AL2" s="682"/>
      <c r="AM2" s="682"/>
      <c r="AN2" s="682"/>
      <c r="AO2" s="218"/>
      <c r="AP2" s="212"/>
      <c r="AQ2" s="223"/>
      <c r="AR2" s="54"/>
    </row>
    <row r="3" spans="1:44" s="32" customFormat="1" ht="35" customHeight="1" thickTop="1" thickBot="1" x14ac:dyDescent="0.25">
      <c r="A3" s="188"/>
      <c r="B3" s="30"/>
      <c r="C3" s="115" t="s">
        <v>46</v>
      </c>
      <c r="D3" s="116"/>
      <c r="E3" s="116"/>
      <c r="F3" s="117"/>
      <c r="G3" s="698" t="str">
        <f>IF(COMPTEUR!F7="","",COMPTEUR!F7)</f>
        <v>C T GAZ</v>
      </c>
      <c r="H3" s="698"/>
      <c r="I3" s="698"/>
      <c r="J3" s="698"/>
      <c r="K3" s="698"/>
      <c r="L3" s="698"/>
      <c r="M3" s="698"/>
      <c r="N3" s="698"/>
      <c r="O3" s="698"/>
      <c r="P3" s="698"/>
      <c r="Q3" s="698"/>
      <c r="R3" s="698"/>
      <c r="S3" s="699"/>
      <c r="T3" s="118"/>
      <c r="U3" s="118"/>
      <c r="V3" s="118"/>
      <c r="W3" s="119"/>
      <c r="X3" s="115" t="s">
        <v>79</v>
      </c>
      <c r="Y3" s="117"/>
      <c r="Z3" s="120"/>
      <c r="AA3" s="116"/>
      <c r="AB3" s="121"/>
      <c r="AC3" s="698" t="str">
        <f>IF(COMPTEUR!Z7="","",COMPTEUR!Z7)</f>
        <v>egs-amsgbourgogne@erdf-grdf.fr ; grd-comptagebourgogne@grdf.fr</v>
      </c>
      <c r="AD3" s="700"/>
      <c r="AE3" s="700"/>
      <c r="AF3" s="700"/>
      <c r="AG3" s="700"/>
      <c r="AH3" s="700"/>
      <c r="AI3" s="700"/>
      <c r="AJ3" s="700"/>
      <c r="AK3" s="700"/>
      <c r="AL3" s="700"/>
      <c r="AM3" s="700"/>
      <c r="AN3" s="701"/>
      <c r="AO3" s="31"/>
      <c r="AP3" s="206"/>
      <c r="AQ3" s="224"/>
    </row>
    <row r="4" spans="1:44" ht="15" customHeight="1" thickBot="1" x14ac:dyDescent="0.2">
      <c r="A4" s="55"/>
      <c r="B4" s="2"/>
      <c r="C4" s="70"/>
      <c r="D4" s="66"/>
      <c r="E4" s="66"/>
      <c r="F4" s="66"/>
      <c r="G4" s="66"/>
      <c r="H4" s="66"/>
      <c r="I4" s="66"/>
      <c r="J4" s="66"/>
      <c r="K4" s="66"/>
      <c r="L4" s="66"/>
      <c r="M4" s="66"/>
      <c r="N4" s="66"/>
      <c r="O4" s="66"/>
      <c r="P4" s="66"/>
      <c r="Q4" s="66"/>
      <c r="R4" s="66"/>
      <c r="S4" s="66"/>
      <c r="T4" s="66"/>
      <c r="U4" s="66"/>
      <c r="V4" s="66"/>
      <c r="W4" s="66"/>
      <c r="X4" s="66"/>
      <c r="Y4" s="66"/>
      <c r="Z4" s="66"/>
      <c r="AA4" s="66"/>
      <c r="AB4" s="66"/>
      <c r="AC4" s="66"/>
      <c r="AD4" s="66"/>
      <c r="AE4" s="66"/>
      <c r="AF4" s="66"/>
      <c r="AG4" s="66"/>
      <c r="AH4" s="66"/>
      <c r="AI4" s="66"/>
      <c r="AJ4" s="66"/>
      <c r="AK4" s="66"/>
      <c r="AL4" s="66"/>
      <c r="AM4" s="66"/>
      <c r="AN4" s="67"/>
      <c r="AO4" s="33"/>
      <c r="AP4" s="205"/>
      <c r="AQ4" s="225"/>
    </row>
    <row r="5" spans="1:44" ht="7" customHeight="1" x14ac:dyDescent="0.15">
      <c r="A5" s="55"/>
      <c r="B5" s="3"/>
      <c r="C5" s="96"/>
      <c r="D5" s="64"/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  <c r="Q5" s="64"/>
      <c r="R5" s="64"/>
      <c r="S5" s="64"/>
      <c r="T5" s="64"/>
      <c r="U5" s="64"/>
      <c r="V5" s="64"/>
      <c r="W5" s="64"/>
      <c r="X5" s="64"/>
      <c r="Y5" s="64"/>
      <c r="Z5" s="64"/>
      <c r="AA5" s="64"/>
      <c r="AB5" s="64"/>
      <c r="AC5" s="64"/>
      <c r="AD5" s="64"/>
      <c r="AE5" s="64"/>
      <c r="AF5" s="64"/>
      <c r="AG5" s="64"/>
      <c r="AH5" s="64"/>
      <c r="AI5" s="64"/>
      <c r="AJ5" s="64"/>
      <c r="AK5" s="64"/>
      <c r="AL5" s="64"/>
      <c r="AM5" s="64"/>
      <c r="AN5" s="65"/>
      <c r="AO5" s="13"/>
      <c r="AP5" s="205"/>
      <c r="AQ5" s="225"/>
    </row>
    <row r="6" spans="1:44" s="35" customFormat="1" ht="23" x14ac:dyDescent="0.25">
      <c r="A6" s="189"/>
      <c r="B6" s="34"/>
      <c r="C6" s="219"/>
      <c r="D6" s="122"/>
      <c r="E6" s="123" t="s">
        <v>47</v>
      </c>
      <c r="F6" s="124"/>
      <c r="G6" s="124"/>
      <c r="H6" s="124"/>
      <c r="I6" s="125"/>
      <c r="J6" s="123"/>
      <c r="K6" s="123"/>
      <c r="L6" s="123"/>
      <c r="M6" s="123"/>
      <c r="N6" s="123"/>
      <c r="O6" s="123"/>
      <c r="P6" s="123"/>
      <c r="Q6" s="123"/>
      <c r="R6" s="126"/>
      <c r="S6" s="123"/>
      <c r="T6" s="123"/>
      <c r="U6" s="123"/>
      <c r="V6" s="123"/>
      <c r="W6" s="123"/>
      <c r="X6" s="123"/>
      <c r="Y6" s="123"/>
      <c r="Z6" s="123"/>
      <c r="AA6" s="123"/>
      <c r="AB6" s="123"/>
      <c r="AC6" s="123" t="s">
        <v>48</v>
      </c>
      <c r="AD6" s="127"/>
      <c r="AE6" s="128"/>
      <c r="AF6" s="66"/>
      <c r="AG6" s="66"/>
      <c r="AH6" s="66"/>
      <c r="AI6" s="66"/>
      <c r="AJ6" s="66"/>
      <c r="AK6" s="66"/>
      <c r="AL6" s="66"/>
      <c r="AM6" s="66"/>
      <c r="AN6" s="69"/>
      <c r="AO6" s="14"/>
      <c r="AP6" s="204"/>
      <c r="AQ6" s="226"/>
    </row>
    <row r="7" spans="1:44" ht="9" customHeight="1" thickBot="1" x14ac:dyDescent="0.2">
      <c r="A7" s="55"/>
      <c r="B7" s="4"/>
      <c r="C7" s="70"/>
      <c r="D7" s="66"/>
      <c r="E7" s="66"/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6"/>
      <c r="Z7" s="66"/>
      <c r="AA7" s="66"/>
      <c r="AB7" s="66"/>
      <c r="AC7" s="66"/>
      <c r="AD7" s="66"/>
      <c r="AE7" s="66"/>
      <c r="AF7" s="66"/>
      <c r="AG7" s="66"/>
      <c r="AH7" s="66"/>
      <c r="AI7" s="66"/>
      <c r="AJ7" s="66"/>
      <c r="AK7" s="66"/>
      <c r="AL7" s="66"/>
      <c r="AM7" s="66"/>
      <c r="AN7" s="67"/>
      <c r="AO7" s="12"/>
      <c r="AP7" s="205"/>
      <c r="AQ7" s="225"/>
    </row>
    <row r="8" spans="1:44" s="36" customFormat="1" ht="28" customHeight="1" thickBot="1" x14ac:dyDescent="0.25">
      <c r="A8" s="190"/>
      <c r="B8" s="6"/>
      <c r="C8" s="77"/>
      <c r="D8" s="129" t="s">
        <v>9</v>
      </c>
      <c r="E8" s="66"/>
      <c r="F8" s="129"/>
      <c r="G8" s="129"/>
      <c r="H8" s="129"/>
      <c r="I8" s="129"/>
      <c r="J8" s="129"/>
      <c r="K8" s="129"/>
      <c r="L8" s="129"/>
      <c r="M8" s="129"/>
      <c r="N8" s="702">
        <f>IF(COMPTEUR!J27="","",COMPTEUR!J27)</f>
        <v>42893</v>
      </c>
      <c r="O8" s="703"/>
      <c r="P8" s="703"/>
      <c r="Q8" s="703"/>
      <c r="R8" s="703"/>
      <c r="S8" s="703"/>
      <c r="T8" s="703"/>
      <c r="U8" s="703"/>
      <c r="V8" s="704"/>
      <c r="W8" s="66"/>
      <c r="X8" s="129" t="s">
        <v>10</v>
      </c>
      <c r="Y8" s="66"/>
      <c r="Z8" s="66"/>
      <c r="AA8" s="66"/>
      <c r="AB8" s="66"/>
      <c r="AC8" s="66"/>
      <c r="AD8" s="66"/>
      <c r="AE8" s="129"/>
      <c r="AF8" s="667">
        <f>IF(COMPTEUR!AC27="","",COMPTEUR!AC27)</f>
        <v>42893</v>
      </c>
      <c r="AG8" s="668"/>
      <c r="AH8" s="668"/>
      <c r="AI8" s="668"/>
      <c r="AJ8" s="668"/>
      <c r="AK8" s="668"/>
      <c r="AL8" s="668"/>
      <c r="AM8" s="668"/>
      <c r="AN8" s="669"/>
      <c r="AO8" s="12"/>
      <c r="AP8" s="205"/>
      <c r="AQ8" s="225"/>
    </row>
    <row r="9" spans="1:44" ht="15" customHeight="1" thickBot="1" x14ac:dyDescent="0.2">
      <c r="A9" s="55"/>
      <c r="B9" s="7"/>
      <c r="C9" s="78"/>
      <c r="D9" s="79"/>
      <c r="E9" s="79"/>
      <c r="F9" s="79"/>
      <c r="G9" s="79"/>
      <c r="H9" s="79"/>
      <c r="I9" s="79"/>
      <c r="J9" s="79"/>
      <c r="K9" s="79"/>
      <c r="L9" s="79"/>
      <c r="M9" s="79"/>
      <c r="N9" s="79"/>
      <c r="O9" s="79"/>
      <c r="P9" s="79"/>
      <c r="Q9" s="79"/>
      <c r="R9" s="79"/>
      <c r="S9" s="79"/>
      <c r="T9" s="79"/>
      <c r="U9" s="79"/>
      <c r="V9" s="79"/>
      <c r="W9" s="79"/>
      <c r="X9" s="79"/>
      <c r="Y9" s="79"/>
      <c r="Z9" s="79"/>
      <c r="AA9" s="79"/>
      <c r="AB9" s="79"/>
      <c r="AC9" s="79"/>
      <c r="AD9" s="79"/>
      <c r="AE9" s="79"/>
      <c r="AF9" s="79"/>
      <c r="AG9" s="79"/>
      <c r="AH9" s="79"/>
      <c r="AI9" s="79"/>
      <c r="AJ9" s="79"/>
      <c r="AK9" s="79"/>
      <c r="AL9" s="79"/>
      <c r="AM9" s="79"/>
      <c r="AN9" s="80"/>
      <c r="AO9" s="15"/>
      <c r="AP9" s="205"/>
      <c r="AQ9" s="225"/>
    </row>
    <row r="10" spans="1:44" ht="15" customHeight="1" thickBot="1" x14ac:dyDescent="0.2">
      <c r="A10" s="55"/>
      <c r="B10" s="24"/>
      <c r="C10" s="96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4"/>
      <c r="AG10" s="64"/>
      <c r="AH10" s="64"/>
      <c r="AI10" s="64"/>
      <c r="AJ10" s="64"/>
      <c r="AK10" s="64"/>
      <c r="AL10" s="64"/>
      <c r="AM10" s="64"/>
      <c r="AN10" s="65"/>
      <c r="AO10" s="23"/>
      <c r="AP10" s="205"/>
      <c r="AQ10" s="225"/>
    </row>
    <row r="11" spans="1:44" ht="28" customHeight="1" thickBot="1" x14ac:dyDescent="0.25">
      <c r="A11" s="55"/>
      <c r="B11" s="19"/>
      <c r="C11" s="130" t="s">
        <v>49</v>
      </c>
      <c r="D11" s="83"/>
      <c r="E11" s="83"/>
      <c r="F11" s="131"/>
      <c r="G11" s="673">
        <f>COMPTEUR!Y34</f>
        <v>19425470258573</v>
      </c>
      <c r="H11" s="674"/>
      <c r="I11" s="674"/>
      <c r="J11" s="674"/>
      <c r="K11" s="674"/>
      <c r="L11" s="675"/>
      <c r="M11" s="83"/>
      <c r="N11" s="83"/>
      <c r="O11" s="83"/>
      <c r="P11" s="83"/>
      <c r="Q11" s="83"/>
      <c r="R11" s="83"/>
      <c r="S11" s="83"/>
      <c r="T11" s="83"/>
      <c r="U11" s="83"/>
      <c r="V11" s="83"/>
      <c r="W11" s="83"/>
      <c r="X11" s="83"/>
      <c r="Y11" s="83"/>
      <c r="Z11" s="83"/>
      <c r="AA11" s="83"/>
      <c r="AB11" s="83"/>
      <c r="AC11" s="83"/>
      <c r="AD11" s="66"/>
      <c r="AE11" s="66"/>
      <c r="AF11" s="66"/>
      <c r="AG11" s="66"/>
      <c r="AH11" s="66"/>
      <c r="AI11" s="66"/>
      <c r="AJ11" s="66"/>
      <c r="AK11" s="66"/>
      <c r="AL11" s="66"/>
      <c r="AM11" s="66"/>
      <c r="AN11" s="67"/>
      <c r="AO11" s="16"/>
      <c r="AP11" s="205"/>
      <c r="AQ11" s="225"/>
    </row>
    <row r="12" spans="1:44" ht="15" customHeight="1" thickBot="1" x14ac:dyDescent="0.2">
      <c r="A12" s="55"/>
      <c r="B12" s="19"/>
      <c r="C12" s="70"/>
      <c r="D12" s="82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66"/>
      <c r="AH12" s="66"/>
      <c r="AI12" s="66"/>
      <c r="AJ12" s="66"/>
      <c r="AK12" s="66"/>
      <c r="AL12" s="66"/>
      <c r="AM12" s="66"/>
      <c r="AN12" s="67"/>
      <c r="AO12" s="16"/>
      <c r="AP12" s="205"/>
      <c r="AQ12" s="225"/>
    </row>
    <row r="13" spans="1:44" ht="28" customHeight="1" thickBot="1" x14ac:dyDescent="0.25">
      <c r="A13" s="55"/>
      <c r="B13" s="19"/>
      <c r="C13" s="130" t="s">
        <v>50</v>
      </c>
      <c r="D13" s="66"/>
      <c r="E13" s="66"/>
      <c r="F13" s="66"/>
      <c r="G13" s="66"/>
      <c r="H13" s="66"/>
      <c r="I13" s="66"/>
      <c r="J13" s="66"/>
      <c r="K13" s="247"/>
      <c r="L13" s="248"/>
      <c r="M13" s="66"/>
      <c r="N13" s="66" t="s">
        <v>109</v>
      </c>
      <c r="O13" s="83"/>
      <c r="P13" s="83"/>
      <c r="Q13" s="83"/>
      <c r="R13" s="83"/>
      <c r="S13" s="66"/>
      <c r="T13" s="642"/>
      <c r="U13" s="643"/>
      <c r="V13" s="71"/>
      <c r="W13" s="132" t="s">
        <v>80</v>
      </c>
      <c r="X13" s="71"/>
      <c r="Y13" s="71"/>
      <c r="Z13" s="71"/>
      <c r="AA13" s="71"/>
      <c r="AB13" s="71"/>
      <c r="AC13" s="492" t="str">
        <f>IF(COMPTEUR!AJ34="","",COMPTEUR!AJ34)</f>
        <v/>
      </c>
      <c r="AD13" s="493"/>
      <c r="AE13" s="493"/>
      <c r="AF13" s="493"/>
      <c r="AG13" s="494"/>
      <c r="AH13" s="104"/>
      <c r="AI13" s="66"/>
      <c r="AJ13" s="66"/>
      <c r="AK13" s="66"/>
      <c r="AL13" s="66"/>
      <c r="AM13" s="66"/>
      <c r="AN13" s="67"/>
      <c r="AO13" s="16"/>
      <c r="AP13" s="205"/>
      <c r="AQ13" s="225"/>
    </row>
    <row r="14" spans="1:44" ht="18.75" customHeight="1" thickBot="1" x14ac:dyDescent="0.2">
      <c r="A14" s="55"/>
      <c r="B14" s="28"/>
      <c r="C14" s="78" t="s">
        <v>18</v>
      </c>
      <c r="D14" s="79"/>
      <c r="E14" s="79"/>
      <c r="F14" s="79"/>
      <c r="G14" s="79"/>
      <c r="H14" s="79"/>
      <c r="I14" s="79"/>
      <c r="J14" s="79"/>
      <c r="K14" s="79"/>
      <c r="L14" s="79"/>
      <c r="M14" s="79"/>
      <c r="N14" s="79"/>
      <c r="O14" s="79"/>
      <c r="P14" s="79"/>
      <c r="Q14" s="79"/>
      <c r="R14" s="79"/>
      <c r="S14" s="79"/>
      <c r="T14" s="79"/>
      <c r="U14" s="79"/>
      <c r="V14" s="79"/>
      <c r="W14" s="79"/>
      <c r="X14" s="79"/>
      <c r="Y14" s="79"/>
      <c r="Z14" s="79"/>
      <c r="AA14" s="79"/>
      <c r="AB14" s="79"/>
      <c r="AC14" s="79"/>
      <c r="AD14" s="79"/>
      <c r="AE14" s="79"/>
      <c r="AF14" s="79"/>
      <c r="AG14" s="79"/>
      <c r="AH14" s="79"/>
      <c r="AI14" s="79"/>
      <c r="AJ14" s="79"/>
      <c r="AK14" s="79"/>
      <c r="AL14" s="79"/>
      <c r="AM14" s="79"/>
      <c r="AN14" s="80"/>
      <c r="AO14" s="29"/>
      <c r="AP14" s="205"/>
      <c r="AQ14" s="225"/>
    </row>
    <row r="15" spans="1:44" ht="1.5" customHeight="1" thickBot="1" x14ac:dyDescent="0.2">
      <c r="A15" s="55"/>
      <c r="C15" s="96"/>
      <c r="D15" s="133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64"/>
      <c r="AH15" s="64"/>
      <c r="AI15" s="64"/>
      <c r="AJ15" s="64"/>
      <c r="AK15" s="64"/>
      <c r="AL15" s="64"/>
      <c r="AM15" s="64"/>
      <c r="AN15" s="65"/>
      <c r="AO15" s="37"/>
      <c r="AP15" s="205"/>
      <c r="AQ15" s="225"/>
    </row>
    <row r="16" spans="1:44" s="39" customFormat="1" ht="26" thickBot="1" x14ac:dyDescent="0.3">
      <c r="A16" s="191"/>
      <c r="B16" s="38"/>
      <c r="C16" s="134"/>
      <c r="D16" s="120"/>
      <c r="E16" s="135" t="s">
        <v>132</v>
      </c>
      <c r="F16" s="136"/>
      <c r="G16" s="137"/>
      <c r="H16" s="138"/>
      <c r="I16" s="138"/>
      <c r="J16" s="139"/>
      <c r="K16" s="138"/>
      <c r="L16" s="138"/>
      <c r="M16" s="138" t="s">
        <v>51</v>
      </c>
      <c r="N16" s="138"/>
      <c r="O16" s="139"/>
      <c r="P16" s="138"/>
      <c r="Q16" s="140"/>
      <c r="R16" s="140"/>
      <c r="S16" s="140"/>
      <c r="T16" s="140"/>
      <c r="U16" s="140"/>
      <c r="V16" s="140"/>
      <c r="W16" s="140"/>
      <c r="X16" s="140"/>
      <c r="Y16" s="140"/>
      <c r="Z16" s="140"/>
      <c r="AA16" s="140"/>
      <c r="AB16" s="140"/>
      <c r="AC16" s="140"/>
      <c r="AD16" s="141" t="s">
        <v>64</v>
      </c>
      <c r="AE16" s="140"/>
      <c r="AF16" s="140"/>
      <c r="AG16" s="140"/>
      <c r="AH16" s="140"/>
      <c r="AI16" s="140"/>
      <c r="AJ16" s="140"/>
      <c r="AK16" s="140"/>
      <c r="AL16" s="140"/>
      <c r="AM16" s="140"/>
      <c r="AN16" s="140"/>
      <c r="AO16" s="222"/>
      <c r="AP16" s="213"/>
      <c r="AQ16" s="227"/>
    </row>
    <row r="17" spans="1:44" ht="7" customHeight="1" x14ac:dyDescent="0.15">
      <c r="A17" s="55"/>
      <c r="B17" s="19"/>
      <c r="C17" s="96"/>
      <c r="D17" s="133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5"/>
      <c r="V17" s="142"/>
      <c r="W17" s="96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5"/>
      <c r="AO17" s="16"/>
      <c r="AP17" s="205"/>
      <c r="AQ17" s="225"/>
    </row>
    <row r="18" spans="1:44" x14ac:dyDescent="0.15">
      <c r="A18" s="55"/>
      <c r="B18" s="19"/>
      <c r="C18" s="70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7"/>
      <c r="V18" s="142"/>
      <c r="W18" s="70"/>
      <c r="X18" s="87"/>
      <c r="Y18" s="87"/>
      <c r="Z18" s="87"/>
      <c r="AA18" s="87"/>
      <c r="AB18" s="66"/>
      <c r="AC18" s="66"/>
      <c r="AD18" s="66"/>
      <c r="AE18" s="66"/>
      <c r="AF18" s="66"/>
      <c r="AG18" s="66"/>
      <c r="AH18" s="66"/>
      <c r="AI18" s="66"/>
      <c r="AJ18" s="66"/>
      <c r="AK18" s="66"/>
      <c r="AL18" s="66"/>
      <c r="AM18" s="66"/>
      <c r="AN18" s="67"/>
      <c r="AO18" s="16"/>
      <c r="AP18" s="205"/>
      <c r="AQ18" s="225"/>
    </row>
    <row r="19" spans="1:44" ht="15" customHeight="1" thickBot="1" x14ac:dyDescent="0.2">
      <c r="A19" s="55"/>
      <c r="B19" s="19"/>
      <c r="C19" s="70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7"/>
      <c r="V19" s="142"/>
      <c r="W19" s="70"/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6"/>
      <c r="AI19" s="66"/>
      <c r="AJ19" s="66"/>
      <c r="AK19" s="66"/>
      <c r="AL19" s="66"/>
      <c r="AM19" s="66"/>
      <c r="AN19" s="67"/>
      <c r="AO19" s="16"/>
      <c r="AP19" s="205"/>
      <c r="AQ19" s="225"/>
    </row>
    <row r="20" spans="1:44" s="32" customFormat="1" ht="28" customHeight="1" thickBot="1" x14ac:dyDescent="0.2">
      <c r="A20" s="188"/>
      <c r="B20" s="40"/>
      <c r="C20" s="143"/>
      <c r="D20" s="676" t="s">
        <v>133</v>
      </c>
      <c r="E20" s="677"/>
      <c r="F20" s="678"/>
      <c r="G20" s="644"/>
      <c r="H20" s="645"/>
      <c r="I20" s="645"/>
      <c r="J20" s="645"/>
      <c r="K20" s="645"/>
      <c r="L20" s="645"/>
      <c r="M20" s="645"/>
      <c r="N20" s="645"/>
      <c r="O20" s="645"/>
      <c r="P20" s="645"/>
      <c r="Q20" s="645"/>
      <c r="R20" s="645"/>
      <c r="S20" s="645"/>
      <c r="T20" s="646"/>
      <c r="U20" s="103"/>
      <c r="V20" s="144"/>
      <c r="W20" s="143"/>
      <c r="X20" s="676" t="s">
        <v>133</v>
      </c>
      <c r="Y20" s="677"/>
      <c r="Z20" s="678"/>
      <c r="AA20" s="644"/>
      <c r="AB20" s="645"/>
      <c r="AC20" s="645"/>
      <c r="AD20" s="645"/>
      <c r="AE20" s="645"/>
      <c r="AF20" s="645"/>
      <c r="AG20" s="645"/>
      <c r="AH20" s="645"/>
      <c r="AI20" s="645"/>
      <c r="AJ20" s="645"/>
      <c r="AK20" s="645"/>
      <c r="AL20" s="645"/>
      <c r="AM20" s="645"/>
      <c r="AN20" s="646"/>
      <c r="AO20" s="41"/>
      <c r="AP20" s="206"/>
      <c r="AQ20" s="224"/>
    </row>
    <row r="21" spans="1:44" s="32" customFormat="1" ht="15" customHeight="1" thickBot="1" x14ac:dyDescent="0.2">
      <c r="A21" s="188"/>
      <c r="B21" s="40"/>
      <c r="C21" s="143"/>
      <c r="D21" s="145"/>
      <c r="E21" s="105"/>
      <c r="F21" s="102"/>
      <c r="G21" s="102"/>
      <c r="H21" s="102"/>
      <c r="I21" s="102"/>
      <c r="J21" s="102"/>
      <c r="K21" s="102"/>
      <c r="L21" s="102"/>
      <c r="M21" s="102"/>
      <c r="N21" s="102"/>
      <c r="O21" s="102"/>
      <c r="P21" s="102"/>
      <c r="Q21" s="102"/>
      <c r="R21" s="102"/>
      <c r="S21" s="102"/>
      <c r="T21" s="102"/>
      <c r="U21" s="103"/>
      <c r="V21" s="144"/>
      <c r="W21" s="143"/>
      <c r="X21" s="145"/>
      <c r="Y21" s="105"/>
      <c r="Z21" s="102"/>
      <c r="AA21" s="102"/>
      <c r="AB21" s="102"/>
      <c r="AC21" s="102"/>
      <c r="AD21" s="102"/>
      <c r="AE21" s="102"/>
      <c r="AF21" s="102"/>
      <c r="AG21" s="102"/>
      <c r="AH21" s="102"/>
      <c r="AI21" s="102"/>
      <c r="AJ21" s="102"/>
      <c r="AK21" s="102"/>
      <c r="AL21" s="102"/>
      <c r="AM21" s="102"/>
      <c r="AN21" s="103"/>
      <c r="AO21" s="199"/>
      <c r="AP21" s="206"/>
      <c r="AQ21" s="224"/>
    </row>
    <row r="22" spans="1:44" s="32" customFormat="1" ht="28" customHeight="1" thickBot="1" x14ac:dyDescent="0.2">
      <c r="A22" s="188"/>
      <c r="B22" s="40"/>
      <c r="C22" s="143"/>
      <c r="D22" s="676" t="s">
        <v>134</v>
      </c>
      <c r="E22" s="677"/>
      <c r="F22" s="677"/>
      <c r="G22" s="677"/>
      <c r="H22" s="677"/>
      <c r="I22" s="678"/>
      <c r="J22" s="644"/>
      <c r="K22" s="645"/>
      <c r="L22" s="645"/>
      <c r="M22" s="645"/>
      <c r="N22" s="645"/>
      <c r="O22" s="645"/>
      <c r="P22" s="645"/>
      <c r="Q22" s="645"/>
      <c r="R22" s="645"/>
      <c r="S22" s="645"/>
      <c r="T22" s="646"/>
      <c r="U22" s="103"/>
      <c r="V22" s="144"/>
      <c r="W22" s="143"/>
      <c r="X22" s="676" t="s">
        <v>134</v>
      </c>
      <c r="Y22" s="677"/>
      <c r="Z22" s="677"/>
      <c r="AA22" s="677"/>
      <c r="AB22" s="677"/>
      <c r="AC22" s="678"/>
      <c r="AD22" s="670"/>
      <c r="AE22" s="671"/>
      <c r="AF22" s="671"/>
      <c r="AG22" s="671"/>
      <c r="AH22" s="671"/>
      <c r="AI22" s="671"/>
      <c r="AJ22" s="671"/>
      <c r="AK22" s="671"/>
      <c r="AL22" s="671"/>
      <c r="AM22" s="671"/>
      <c r="AN22" s="672"/>
      <c r="AO22" s="41"/>
      <c r="AP22" s="206"/>
      <c r="AQ22" s="224"/>
    </row>
    <row r="23" spans="1:44" ht="15" customHeight="1" thickBot="1" x14ac:dyDescent="0.2">
      <c r="A23" s="55"/>
      <c r="B23" s="19"/>
      <c r="C23" s="70"/>
      <c r="D23" s="66"/>
      <c r="E23" s="66"/>
      <c r="F23" s="66"/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7"/>
      <c r="V23" s="142"/>
      <c r="W23" s="70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6"/>
      <c r="AJ23" s="66"/>
      <c r="AK23" s="66"/>
      <c r="AL23" s="66"/>
      <c r="AM23" s="66"/>
      <c r="AN23" s="65"/>
      <c r="AO23" s="200"/>
      <c r="AP23" s="205"/>
      <c r="AQ23" s="225"/>
    </row>
    <row r="24" spans="1:44" ht="28" customHeight="1" thickBot="1" x14ac:dyDescent="0.25">
      <c r="A24" s="55"/>
      <c r="B24" s="19"/>
      <c r="C24" s="70" t="s">
        <v>15</v>
      </c>
      <c r="D24" s="66"/>
      <c r="E24" s="83"/>
      <c r="F24" s="659"/>
      <c r="G24" s="665"/>
      <c r="H24" s="665"/>
      <c r="I24" s="666"/>
      <c r="J24" s="83"/>
      <c r="K24" s="659"/>
      <c r="L24" s="665"/>
      <c r="M24" s="665"/>
      <c r="N24" s="665"/>
      <c r="O24" s="666"/>
      <c r="P24" s="83"/>
      <c r="Q24" s="83"/>
      <c r="R24" s="83"/>
      <c r="S24" s="83"/>
      <c r="T24" s="83"/>
      <c r="U24" s="108"/>
      <c r="V24" s="146"/>
      <c r="W24" s="147"/>
      <c r="X24" s="83" t="s">
        <v>15</v>
      </c>
      <c r="Y24" s="83"/>
      <c r="Z24" s="83"/>
      <c r="AA24" s="659"/>
      <c r="AB24" s="660"/>
      <c r="AC24" s="660"/>
      <c r="AD24" s="661"/>
      <c r="AE24" s="83"/>
      <c r="AF24" s="659"/>
      <c r="AG24" s="660"/>
      <c r="AH24" s="660"/>
      <c r="AI24" s="661"/>
      <c r="AJ24" s="83"/>
      <c r="AK24" s="83"/>
      <c r="AL24" s="83"/>
      <c r="AM24" s="83"/>
      <c r="AN24" s="67"/>
      <c r="AO24" s="200"/>
      <c r="AP24" s="205"/>
      <c r="AQ24" s="225"/>
    </row>
    <row r="25" spans="1:44" ht="17" thickBot="1" x14ac:dyDescent="0.25">
      <c r="A25" s="55"/>
      <c r="B25" s="19"/>
      <c r="C25" s="70"/>
      <c r="D25" s="66"/>
      <c r="E25" s="83"/>
      <c r="F25" s="676" t="s">
        <v>31</v>
      </c>
      <c r="G25" s="677"/>
      <c r="H25" s="677"/>
      <c r="I25" s="678"/>
      <c r="J25" s="83"/>
      <c r="K25" s="676" t="s">
        <v>32</v>
      </c>
      <c r="L25" s="677"/>
      <c r="M25" s="677"/>
      <c r="N25" s="677"/>
      <c r="O25" s="678"/>
      <c r="P25" s="83" t="s">
        <v>15</v>
      </c>
      <c r="Q25" s="83"/>
      <c r="R25" s="83"/>
      <c r="S25" s="83"/>
      <c r="T25" s="83"/>
      <c r="U25" s="108"/>
      <c r="V25" s="146"/>
      <c r="W25" s="147"/>
      <c r="X25" s="83"/>
      <c r="Y25" s="83"/>
      <c r="Z25" s="83"/>
      <c r="AA25" s="676" t="s">
        <v>31</v>
      </c>
      <c r="AB25" s="677"/>
      <c r="AC25" s="677"/>
      <c r="AD25" s="678"/>
      <c r="AE25" s="83"/>
      <c r="AF25" s="676" t="s">
        <v>32</v>
      </c>
      <c r="AG25" s="677"/>
      <c r="AH25" s="677"/>
      <c r="AI25" s="678"/>
      <c r="AJ25" s="83" t="s">
        <v>15</v>
      </c>
      <c r="AK25" s="83"/>
      <c r="AL25" s="83"/>
      <c r="AM25" s="83"/>
      <c r="AN25" s="67"/>
      <c r="AO25" s="200"/>
      <c r="AP25" s="205"/>
      <c r="AQ25" s="225"/>
    </row>
    <row r="26" spans="1:44" ht="15" customHeight="1" thickBot="1" x14ac:dyDescent="0.25">
      <c r="A26" s="55"/>
      <c r="B26" s="19"/>
      <c r="C26" s="70"/>
      <c r="D26" s="66"/>
      <c r="E26" s="83"/>
      <c r="F26" s="83"/>
      <c r="G26" s="83"/>
      <c r="H26" s="83"/>
      <c r="I26" s="83"/>
      <c r="J26" s="83"/>
      <c r="K26" s="83"/>
      <c r="L26" s="83"/>
      <c r="M26" s="83"/>
      <c r="N26" s="83"/>
      <c r="O26" s="83"/>
      <c r="P26" s="83"/>
      <c r="Q26" s="83"/>
      <c r="R26" s="83"/>
      <c r="S26" s="83"/>
      <c r="T26" s="83"/>
      <c r="U26" s="108"/>
      <c r="V26" s="146"/>
      <c r="W26" s="147"/>
      <c r="X26" s="83"/>
      <c r="Y26" s="83"/>
      <c r="Z26" s="83"/>
      <c r="AA26" s="83"/>
      <c r="AB26" s="83"/>
      <c r="AC26" s="83"/>
      <c r="AD26" s="83"/>
      <c r="AE26" s="83"/>
      <c r="AF26" s="83"/>
      <c r="AG26" s="83"/>
      <c r="AH26" s="83"/>
      <c r="AI26" s="83"/>
      <c r="AJ26" s="83"/>
      <c r="AK26" s="83"/>
      <c r="AL26" s="83"/>
      <c r="AM26" s="83"/>
      <c r="AN26" s="67"/>
      <c r="AO26" s="200"/>
      <c r="AP26" s="205"/>
      <c r="AQ26" s="225"/>
    </row>
    <row r="27" spans="1:44" ht="13.5" customHeight="1" thickBot="1" x14ac:dyDescent="0.25">
      <c r="A27" s="55"/>
      <c r="B27" s="19"/>
      <c r="C27" s="134"/>
      <c r="D27" s="148" t="s">
        <v>53</v>
      </c>
      <c r="E27" s="149"/>
      <c r="F27" s="106"/>
      <c r="G27" s="120"/>
      <c r="H27" s="120"/>
      <c r="I27" s="120"/>
      <c r="J27" s="120"/>
      <c r="K27" s="120"/>
      <c r="L27" s="150"/>
      <c r="M27" s="83"/>
      <c r="N27" s="83"/>
      <c r="O27" s="83"/>
      <c r="P27" s="83"/>
      <c r="Q27" s="83"/>
      <c r="R27" s="83"/>
      <c r="S27" s="83"/>
      <c r="T27" s="83"/>
      <c r="U27" s="108"/>
      <c r="V27" s="146"/>
      <c r="W27" s="147"/>
      <c r="X27" s="134"/>
      <c r="Y27" s="148" t="s">
        <v>53</v>
      </c>
      <c r="Z27" s="149"/>
      <c r="AA27" s="106"/>
      <c r="AB27" s="120"/>
      <c r="AC27" s="120"/>
      <c r="AD27" s="120"/>
      <c r="AE27" s="120"/>
      <c r="AF27" s="120"/>
      <c r="AG27" s="150"/>
      <c r="AH27" s="87"/>
      <c r="AI27" s="87"/>
      <c r="AJ27" s="87"/>
      <c r="AK27" s="87"/>
      <c r="AL27" s="87"/>
      <c r="AM27" s="87"/>
      <c r="AN27" s="151"/>
      <c r="AO27" s="234"/>
      <c r="AP27" s="208"/>
      <c r="AQ27" s="228"/>
    </row>
    <row r="28" spans="1:44" ht="15" customHeight="1" thickBot="1" x14ac:dyDescent="0.25">
      <c r="A28" s="55"/>
      <c r="B28" s="19"/>
      <c r="C28" s="147"/>
      <c r="D28" s="83"/>
      <c r="E28" s="83"/>
      <c r="F28" s="83"/>
      <c r="G28" s="83"/>
      <c r="H28" s="83"/>
      <c r="I28" s="83"/>
      <c r="J28" s="83"/>
      <c r="K28" s="83"/>
      <c r="L28" s="83"/>
      <c r="M28" s="83"/>
      <c r="N28" s="83"/>
      <c r="O28" s="83"/>
      <c r="P28" s="83"/>
      <c r="Q28" s="83"/>
      <c r="R28" s="83"/>
      <c r="S28" s="83"/>
      <c r="T28" s="83"/>
      <c r="U28" s="108"/>
      <c r="V28" s="146"/>
      <c r="W28" s="147"/>
      <c r="X28" s="83"/>
      <c r="Y28" s="83"/>
      <c r="Z28" s="83"/>
      <c r="AA28" s="83"/>
      <c r="AB28" s="83"/>
      <c r="AC28" s="83"/>
      <c r="AD28" s="83"/>
      <c r="AE28" s="87"/>
      <c r="AF28" s="87"/>
      <c r="AG28" s="87"/>
      <c r="AH28" s="87"/>
      <c r="AI28" s="87"/>
      <c r="AJ28" s="87"/>
      <c r="AK28" s="87"/>
      <c r="AL28" s="87"/>
      <c r="AM28" s="87"/>
      <c r="AN28" s="151"/>
      <c r="AO28" s="201"/>
      <c r="AP28" s="208"/>
      <c r="AQ28" s="228"/>
    </row>
    <row r="29" spans="1:44" ht="17" customHeight="1" thickBot="1" x14ac:dyDescent="0.25">
      <c r="A29" s="55"/>
      <c r="B29" s="19"/>
      <c r="C29" s="193"/>
      <c r="D29" s="113"/>
      <c r="E29" s="86" t="s">
        <v>27</v>
      </c>
      <c r="F29" s="83"/>
      <c r="G29" s="203"/>
      <c r="H29" s="113"/>
      <c r="I29" s="83" t="s">
        <v>28</v>
      </c>
      <c r="J29" s="87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108"/>
      <c r="V29" s="146"/>
      <c r="W29" s="147"/>
      <c r="X29" s="113"/>
      <c r="Y29" s="86" t="s">
        <v>27</v>
      </c>
      <c r="Z29" s="83"/>
      <c r="AA29" s="83"/>
      <c r="AB29" s="113"/>
      <c r="AC29" s="83" t="s">
        <v>28</v>
      </c>
      <c r="AD29" s="87"/>
      <c r="AE29" s="58"/>
      <c r="AF29" s="58"/>
      <c r="AG29" s="58"/>
      <c r="AH29" s="58"/>
      <c r="AI29" s="58"/>
      <c r="AJ29" s="58"/>
      <c r="AK29" s="58"/>
      <c r="AL29" s="58"/>
      <c r="AM29" s="58"/>
      <c r="AN29" s="271"/>
      <c r="AO29" s="9"/>
      <c r="AP29" s="208"/>
      <c r="AQ29" s="228"/>
      <c r="AR29" s="9"/>
    </row>
    <row r="30" spans="1:44" ht="7" customHeight="1" thickBot="1" x14ac:dyDescent="0.25">
      <c r="A30" s="55"/>
      <c r="B30" s="19"/>
      <c r="C30" s="70"/>
      <c r="D30" s="86"/>
      <c r="E30" s="83"/>
      <c r="F30" s="83"/>
      <c r="G30" s="83"/>
      <c r="H30" s="83"/>
      <c r="I30" s="87"/>
      <c r="J30" s="87"/>
      <c r="K30" s="58"/>
      <c r="L30" s="58"/>
      <c r="M30" s="58"/>
      <c r="N30" s="58"/>
      <c r="O30" s="58"/>
      <c r="P30" s="58"/>
      <c r="Q30" s="58"/>
      <c r="R30" s="58"/>
      <c r="S30" s="58"/>
      <c r="T30" s="58"/>
      <c r="U30" s="108"/>
      <c r="V30" s="146"/>
      <c r="W30" s="147"/>
      <c r="X30" s="66"/>
      <c r="Y30" s="86"/>
      <c r="Z30" s="83"/>
      <c r="AA30" s="83"/>
      <c r="AB30" s="83"/>
      <c r="AC30" s="83"/>
      <c r="AD30" s="87"/>
      <c r="AE30" s="58"/>
      <c r="AF30" s="58"/>
      <c r="AG30" s="58"/>
      <c r="AH30" s="58"/>
      <c r="AI30" s="58"/>
      <c r="AJ30" s="58"/>
      <c r="AK30" s="58"/>
      <c r="AL30" s="58"/>
      <c r="AM30" s="58"/>
      <c r="AN30" s="271"/>
      <c r="AO30" s="9"/>
      <c r="AP30" s="208"/>
      <c r="AQ30" s="228"/>
      <c r="AR30" s="9"/>
    </row>
    <row r="31" spans="1:44" ht="17" customHeight="1" thickBot="1" x14ac:dyDescent="0.25">
      <c r="A31" s="55"/>
      <c r="B31" s="19"/>
      <c r="C31" s="193"/>
      <c r="D31" s="113"/>
      <c r="E31" s="86" t="s">
        <v>33</v>
      </c>
      <c r="F31" s="203"/>
      <c r="G31" s="203"/>
      <c r="H31" s="203"/>
      <c r="I31" s="87"/>
      <c r="J31" s="87"/>
      <c r="K31" s="58"/>
      <c r="L31" s="58"/>
      <c r="M31" s="58"/>
      <c r="N31" s="58"/>
      <c r="O31" s="58"/>
      <c r="P31" s="58"/>
      <c r="Q31" s="58"/>
      <c r="R31" s="58"/>
      <c r="S31" s="58"/>
      <c r="T31" s="58"/>
      <c r="U31" s="108"/>
      <c r="V31" s="146"/>
      <c r="W31" s="147"/>
      <c r="X31" s="113"/>
      <c r="Y31" s="86" t="s">
        <v>33</v>
      </c>
      <c r="Z31" s="86"/>
      <c r="AA31" s="83"/>
      <c r="AB31" s="83"/>
      <c r="AC31" s="83"/>
      <c r="AD31" s="87"/>
      <c r="AE31" s="58"/>
      <c r="AF31" s="58"/>
      <c r="AG31" s="58"/>
      <c r="AH31" s="58"/>
      <c r="AI31" s="58"/>
      <c r="AJ31" s="58"/>
      <c r="AK31" s="58"/>
      <c r="AL31" s="58"/>
      <c r="AM31" s="58"/>
      <c r="AN31" s="271"/>
      <c r="AO31" s="9"/>
      <c r="AP31" s="208"/>
      <c r="AQ31" s="228"/>
      <c r="AR31" s="9"/>
    </row>
    <row r="32" spans="1:44" ht="15" customHeight="1" thickBot="1" x14ac:dyDescent="0.25">
      <c r="A32" s="55"/>
      <c r="B32" s="19"/>
      <c r="C32" s="147"/>
      <c r="D32" s="83"/>
      <c r="E32" s="83"/>
      <c r="F32" s="83"/>
      <c r="G32" s="83"/>
      <c r="H32" s="83"/>
      <c r="I32" s="83"/>
      <c r="J32" s="83"/>
      <c r="K32" s="58"/>
      <c r="L32" s="58"/>
      <c r="M32" s="58"/>
      <c r="N32" s="58"/>
      <c r="O32" s="58"/>
      <c r="P32" s="58"/>
      <c r="Q32" s="58"/>
      <c r="R32" s="58"/>
      <c r="S32" s="58"/>
      <c r="T32" s="58"/>
      <c r="U32" s="108"/>
      <c r="V32" s="146"/>
      <c r="W32" s="147"/>
      <c r="X32" s="83"/>
      <c r="Y32" s="83"/>
      <c r="Z32" s="83"/>
      <c r="AA32" s="83"/>
      <c r="AB32" s="83"/>
      <c r="AC32" s="83"/>
      <c r="AD32" s="83"/>
      <c r="AE32" s="58"/>
      <c r="AF32" s="58"/>
      <c r="AG32" s="58"/>
      <c r="AH32" s="58"/>
      <c r="AI32" s="58"/>
      <c r="AJ32" s="58"/>
      <c r="AK32" s="58"/>
      <c r="AL32" s="58"/>
      <c r="AM32" s="58"/>
      <c r="AN32" s="271"/>
      <c r="AO32" s="9"/>
      <c r="AP32" s="208"/>
      <c r="AQ32" s="228"/>
      <c r="AR32" s="9"/>
    </row>
    <row r="33" spans="1:44" ht="17" thickBot="1" x14ac:dyDescent="0.25">
      <c r="A33" s="55"/>
      <c r="B33" s="19"/>
      <c r="C33" s="147"/>
      <c r="D33" s="152" t="s">
        <v>54</v>
      </c>
      <c r="E33" s="153"/>
      <c r="F33" s="153"/>
      <c r="G33" s="153"/>
      <c r="H33" s="154"/>
      <c r="I33" s="83"/>
      <c r="J33" s="83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108"/>
      <c r="V33" s="146"/>
      <c r="W33" s="147"/>
      <c r="X33" s="83"/>
      <c r="Y33" s="152" t="s">
        <v>54</v>
      </c>
      <c r="Z33" s="153"/>
      <c r="AA33" s="153"/>
      <c r="AB33" s="153"/>
      <c r="AC33" s="154"/>
      <c r="AD33" s="83"/>
      <c r="AE33" s="58"/>
      <c r="AF33" s="58"/>
      <c r="AG33" s="58"/>
      <c r="AH33" s="58"/>
      <c r="AI33" s="58"/>
      <c r="AJ33" s="58"/>
      <c r="AK33" s="58"/>
      <c r="AL33" s="58"/>
      <c r="AM33" s="58"/>
      <c r="AN33" s="271"/>
      <c r="AO33" s="9"/>
      <c r="AP33" s="208"/>
      <c r="AQ33" s="228"/>
      <c r="AR33" s="9"/>
    </row>
    <row r="34" spans="1:44" ht="15" customHeight="1" thickBot="1" x14ac:dyDescent="0.25">
      <c r="A34" s="55"/>
      <c r="B34" s="19"/>
      <c r="C34" s="147"/>
      <c r="D34" s="155"/>
      <c r="E34" s="155"/>
      <c r="F34" s="155"/>
      <c r="G34" s="155"/>
      <c r="H34" s="155"/>
      <c r="I34" s="83"/>
      <c r="J34" s="83"/>
      <c r="K34" s="83"/>
      <c r="L34" s="83"/>
      <c r="M34" s="83"/>
      <c r="N34" s="83"/>
      <c r="O34" s="83"/>
      <c r="P34" s="83"/>
      <c r="Q34" s="156"/>
      <c r="R34" s="83"/>
      <c r="S34" s="83"/>
      <c r="T34" s="156"/>
      <c r="U34" s="108"/>
      <c r="V34" s="146"/>
      <c r="W34" s="147"/>
      <c r="X34" s="83"/>
      <c r="Y34" s="155"/>
      <c r="Z34" s="155"/>
      <c r="AA34" s="155"/>
      <c r="AB34" s="155"/>
      <c r="AC34" s="155"/>
      <c r="AD34" s="83"/>
      <c r="AE34" s="83"/>
      <c r="AF34" s="83"/>
      <c r="AG34" s="83"/>
      <c r="AH34" s="83"/>
      <c r="AI34" s="83"/>
      <c r="AJ34" s="83"/>
      <c r="AK34" s="83"/>
      <c r="AL34" s="83"/>
      <c r="AM34" s="83"/>
      <c r="AN34" s="108"/>
      <c r="AO34" s="43"/>
      <c r="AP34" s="208"/>
      <c r="AQ34" s="228"/>
    </row>
    <row r="35" spans="1:44" ht="19" thickBot="1" x14ac:dyDescent="0.25">
      <c r="A35" s="55"/>
      <c r="B35" s="19"/>
      <c r="C35" s="147"/>
      <c r="D35" s="113"/>
      <c r="E35" s="157" t="s">
        <v>55</v>
      </c>
      <c r="F35" s="83"/>
      <c r="G35" s="83"/>
      <c r="H35" s="83"/>
      <c r="I35" s="83"/>
      <c r="J35" s="83"/>
      <c r="K35" s="83"/>
      <c r="L35" s="83"/>
      <c r="M35" s="83"/>
      <c r="N35" s="83"/>
      <c r="O35" s="66"/>
      <c r="P35" s="155"/>
      <c r="Q35" s="155"/>
      <c r="R35" s="249" t="s">
        <v>56</v>
      </c>
      <c r="S35" s="114"/>
      <c r="T35" s="114"/>
      <c r="U35" s="108"/>
      <c r="V35" s="146"/>
      <c r="W35" s="147"/>
      <c r="X35" s="113"/>
      <c r="Y35" s="155"/>
      <c r="Z35" s="157" t="s">
        <v>57</v>
      </c>
      <c r="AA35" s="83"/>
      <c r="AB35" s="83"/>
      <c r="AC35" s="83"/>
      <c r="AD35" s="83"/>
      <c r="AE35" s="83"/>
      <c r="AF35" s="83"/>
      <c r="AG35" s="55"/>
      <c r="AH35" s="86"/>
      <c r="AI35" s="158"/>
      <c r="AJ35" s="249" t="s">
        <v>56</v>
      </c>
      <c r="AK35" s="114"/>
      <c r="AL35" s="114"/>
      <c r="AM35" s="87"/>
      <c r="AN35" s="159"/>
      <c r="AO35" s="44"/>
      <c r="AP35" s="209"/>
      <c r="AQ35" s="229"/>
    </row>
    <row r="36" spans="1:44" ht="15" customHeight="1" thickBot="1" x14ac:dyDescent="0.25">
      <c r="A36" s="55"/>
      <c r="B36" s="19"/>
      <c r="C36" s="147"/>
      <c r="D36" s="83"/>
      <c r="E36" s="155"/>
      <c r="F36" s="83"/>
      <c r="G36" s="83"/>
      <c r="H36" s="155"/>
      <c r="I36" s="83"/>
      <c r="J36" s="83"/>
      <c r="K36" s="83"/>
      <c r="L36" s="83"/>
      <c r="M36" s="83"/>
      <c r="N36" s="83"/>
      <c r="O36" s="83"/>
      <c r="P36" s="83"/>
      <c r="Q36" s="155"/>
      <c r="R36" s="155"/>
      <c r="S36" s="155"/>
      <c r="T36" s="85"/>
      <c r="U36" s="108"/>
      <c r="V36" s="146"/>
      <c r="W36" s="147"/>
      <c r="X36" s="155"/>
      <c r="Y36" s="155"/>
      <c r="Z36" s="155"/>
      <c r="AA36" s="83"/>
      <c r="AB36" s="83"/>
      <c r="AC36" s="155"/>
      <c r="AD36" s="83"/>
      <c r="AE36" s="83"/>
      <c r="AF36" s="83"/>
      <c r="AG36" s="83"/>
      <c r="AH36" s="83"/>
      <c r="AI36" s="83"/>
      <c r="AJ36" s="155"/>
      <c r="AK36" s="155"/>
      <c r="AL36" s="155"/>
      <c r="AM36" s="87"/>
      <c r="AN36" s="159"/>
      <c r="AO36" s="44"/>
      <c r="AP36" s="209"/>
      <c r="AQ36" s="229"/>
    </row>
    <row r="37" spans="1:44" ht="19" thickBot="1" x14ac:dyDescent="0.25">
      <c r="A37" s="55"/>
      <c r="B37" s="19"/>
      <c r="C37" s="147"/>
      <c r="D37" s="113"/>
      <c r="E37" s="157" t="s">
        <v>58</v>
      </c>
      <c r="F37" s="83"/>
      <c r="G37" s="83"/>
      <c r="H37" s="155"/>
      <c r="I37" s="83"/>
      <c r="J37" s="83"/>
      <c r="K37" s="83"/>
      <c r="L37" s="83"/>
      <c r="M37" s="83"/>
      <c r="N37" s="83"/>
      <c r="O37" s="83"/>
      <c r="P37" s="83"/>
      <c r="Q37" s="155"/>
      <c r="R37" s="249" t="s">
        <v>59</v>
      </c>
      <c r="S37" s="114"/>
      <c r="T37" s="114"/>
      <c r="U37" s="108"/>
      <c r="V37" s="146"/>
      <c r="W37" s="147"/>
      <c r="X37" s="113"/>
      <c r="Y37" s="155"/>
      <c r="Z37" s="250" t="s">
        <v>58</v>
      </c>
      <c r="AA37" s="83"/>
      <c r="AB37" s="83"/>
      <c r="AC37" s="155"/>
      <c r="AD37" s="83"/>
      <c r="AE37" s="83"/>
      <c r="AF37" s="83"/>
      <c r="AG37" s="83"/>
      <c r="AH37" s="55"/>
      <c r="AI37" s="83"/>
      <c r="AJ37" s="249" t="s">
        <v>59</v>
      </c>
      <c r="AK37" s="114"/>
      <c r="AL37" s="114"/>
      <c r="AM37" s="87"/>
      <c r="AN37" s="159"/>
      <c r="AO37" s="44"/>
      <c r="AP37" s="209"/>
      <c r="AQ37" s="229"/>
    </row>
    <row r="38" spans="1:44" ht="15" customHeight="1" thickBot="1" x14ac:dyDescent="0.25">
      <c r="A38" s="55"/>
      <c r="B38" s="19"/>
      <c r="C38" s="147"/>
      <c r="D38" s="83"/>
      <c r="E38" s="155"/>
      <c r="F38" s="155"/>
      <c r="G38" s="155"/>
      <c r="H38" s="155"/>
      <c r="I38" s="83"/>
      <c r="J38" s="83"/>
      <c r="K38" s="83"/>
      <c r="L38" s="83"/>
      <c r="M38" s="83"/>
      <c r="N38" s="83"/>
      <c r="O38" s="83"/>
      <c r="P38" s="83"/>
      <c r="Q38" s="155"/>
      <c r="R38" s="155"/>
      <c r="S38" s="155"/>
      <c r="T38" s="85"/>
      <c r="U38" s="108"/>
      <c r="V38" s="146"/>
      <c r="W38" s="147"/>
      <c r="X38" s="83"/>
      <c r="Y38" s="155"/>
      <c r="Z38" s="155"/>
      <c r="AA38" s="155"/>
      <c r="AB38" s="155"/>
      <c r="AC38" s="155"/>
      <c r="AD38" s="83"/>
      <c r="AE38" s="83"/>
      <c r="AF38" s="83"/>
      <c r="AG38" s="83"/>
      <c r="AH38" s="83"/>
      <c r="AI38" s="83"/>
      <c r="AJ38" s="155"/>
      <c r="AK38" s="155"/>
      <c r="AL38" s="155"/>
      <c r="AM38" s="155"/>
      <c r="AN38" s="159"/>
      <c r="AO38" s="45"/>
      <c r="AP38" s="209"/>
      <c r="AQ38" s="229"/>
    </row>
    <row r="39" spans="1:44" ht="17" thickBot="1" x14ac:dyDescent="0.25">
      <c r="A39" s="55"/>
      <c r="B39" s="19"/>
      <c r="C39" s="147"/>
      <c r="D39" s="113"/>
      <c r="E39" s="157" t="s">
        <v>60</v>
      </c>
      <c r="F39" s="155"/>
      <c r="G39" s="155"/>
      <c r="H39" s="155"/>
      <c r="I39" s="83"/>
      <c r="J39" s="83"/>
      <c r="K39" s="83"/>
      <c r="L39" s="83"/>
      <c r="M39" s="83"/>
      <c r="N39" s="83"/>
      <c r="O39" s="83"/>
      <c r="P39" s="83"/>
      <c r="Q39" s="155"/>
      <c r="R39" s="155"/>
      <c r="S39" s="155"/>
      <c r="T39" s="85"/>
      <c r="U39" s="108"/>
      <c r="V39" s="146"/>
      <c r="W39" s="147"/>
      <c r="X39" s="113"/>
      <c r="Y39" s="155"/>
      <c r="Z39" s="250" t="s">
        <v>61</v>
      </c>
      <c r="AA39" s="155"/>
      <c r="AB39" s="155"/>
      <c r="AC39" s="155"/>
      <c r="AD39" s="83"/>
      <c r="AE39" s="83"/>
      <c r="AF39" s="83"/>
      <c r="AG39" s="83"/>
      <c r="AH39" s="83"/>
      <c r="AI39" s="83"/>
      <c r="AJ39" s="155"/>
      <c r="AK39" s="155"/>
      <c r="AL39" s="155"/>
      <c r="AM39" s="155"/>
      <c r="AN39" s="159"/>
      <c r="AO39" s="45"/>
      <c r="AP39" s="209"/>
      <c r="AQ39" s="229"/>
    </row>
    <row r="40" spans="1:44" ht="15" customHeight="1" thickBot="1" x14ac:dyDescent="0.25">
      <c r="A40" s="55"/>
      <c r="B40" s="19"/>
      <c r="C40" s="147"/>
      <c r="D40" s="155"/>
      <c r="E40" s="157"/>
      <c r="F40" s="155"/>
      <c r="G40" s="155"/>
      <c r="H40" s="155"/>
      <c r="I40" s="83"/>
      <c r="J40" s="83"/>
      <c r="K40" s="83"/>
      <c r="L40" s="83"/>
      <c r="M40" s="83"/>
      <c r="N40" s="83"/>
      <c r="O40" s="83"/>
      <c r="P40" s="83"/>
      <c r="Q40" s="155"/>
      <c r="R40" s="155"/>
      <c r="S40" s="155"/>
      <c r="T40" s="83"/>
      <c r="U40" s="108"/>
      <c r="V40" s="146"/>
      <c r="W40" s="147"/>
      <c r="X40" s="83"/>
      <c r="Y40" s="155"/>
      <c r="Z40" s="157"/>
      <c r="AA40" s="155"/>
      <c r="AB40" s="155"/>
      <c r="AC40" s="155"/>
      <c r="AD40" s="83"/>
      <c r="AE40" s="83"/>
      <c r="AF40" s="83"/>
      <c r="AG40" s="83"/>
      <c r="AH40" s="83"/>
      <c r="AI40" s="83"/>
      <c r="AJ40" s="155"/>
      <c r="AK40" s="155"/>
      <c r="AL40" s="155"/>
      <c r="AM40" s="155"/>
      <c r="AN40" s="159"/>
      <c r="AO40" s="43"/>
      <c r="AP40" s="208"/>
      <c r="AQ40" s="228"/>
    </row>
    <row r="41" spans="1:44" ht="18.75" customHeight="1" x14ac:dyDescent="0.2">
      <c r="A41" s="55"/>
      <c r="B41" s="19"/>
      <c r="C41" s="147"/>
      <c r="D41" s="711" t="s">
        <v>135</v>
      </c>
      <c r="E41" s="577"/>
      <c r="F41" s="577"/>
      <c r="G41" s="577"/>
      <c r="H41" s="712"/>
      <c r="I41" s="647"/>
      <c r="J41" s="648"/>
      <c r="K41" s="648"/>
      <c r="L41" s="648"/>
      <c r="M41" s="648"/>
      <c r="N41" s="648"/>
      <c r="O41" s="648"/>
      <c r="P41" s="648"/>
      <c r="Q41" s="649"/>
      <c r="R41" s="155"/>
      <c r="S41" s="155"/>
      <c r="T41" s="83"/>
      <c r="U41" s="108"/>
      <c r="V41" s="146"/>
      <c r="W41" s="147"/>
      <c r="X41" s="711" t="s">
        <v>135</v>
      </c>
      <c r="Y41" s="577"/>
      <c r="Z41" s="577"/>
      <c r="AA41" s="577"/>
      <c r="AB41" s="712"/>
      <c r="AC41" s="647"/>
      <c r="AD41" s="648"/>
      <c r="AE41" s="648"/>
      <c r="AF41" s="648"/>
      <c r="AG41" s="648"/>
      <c r="AH41" s="648"/>
      <c r="AI41" s="648"/>
      <c r="AJ41" s="648"/>
      <c r="AK41" s="649"/>
      <c r="AL41" s="160"/>
      <c r="AM41" s="160"/>
      <c r="AN41" s="159"/>
      <c r="AO41" s="43"/>
      <c r="AP41" s="208"/>
      <c r="AQ41" s="228"/>
    </row>
    <row r="42" spans="1:44" ht="18.75" customHeight="1" thickBot="1" x14ac:dyDescent="0.25">
      <c r="A42" s="55"/>
      <c r="B42" s="19"/>
      <c r="C42" s="147"/>
      <c r="D42" s="713"/>
      <c r="E42" s="714"/>
      <c r="F42" s="714"/>
      <c r="G42" s="714"/>
      <c r="H42" s="715"/>
      <c r="I42" s="650"/>
      <c r="J42" s="651"/>
      <c r="K42" s="651"/>
      <c r="L42" s="651"/>
      <c r="M42" s="651"/>
      <c r="N42" s="651"/>
      <c r="O42" s="651"/>
      <c r="P42" s="651"/>
      <c r="Q42" s="652"/>
      <c r="R42" s="155"/>
      <c r="S42" s="155"/>
      <c r="T42" s="83"/>
      <c r="U42" s="108"/>
      <c r="V42" s="146"/>
      <c r="W42" s="147"/>
      <c r="X42" s="713"/>
      <c r="Y42" s="714"/>
      <c r="Z42" s="714"/>
      <c r="AA42" s="714"/>
      <c r="AB42" s="715"/>
      <c r="AC42" s="650"/>
      <c r="AD42" s="651"/>
      <c r="AE42" s="651"/>
      <c r="AF42" s="651"/>
      <c r="AG42" s="651"/>
      <c r="AH42" s="651"/>
      <c r="AI42" s="651"/>
      <c r="AJ42" s="651"/>
      <c r="AK42" s="652"/>
      <c r="AL42" s="160"/>
      <c r="AM42" s="160"/>
      <c r="AN42" s="159"/>
      <c r="AO42" s="43"/>
      <c r="AP42" s="208"/>
      <c r="AQ42" s="228"/>
    </row>
    <row r="43" spans="1:44" ht="17" thickBot="1" x14ac:dyDescent="0.25">
      <c r="A43" s="55"/>
      <c r="B43" s="19"/>
      <c r="C43" s="147"/>
      <c r="D43" s="155"/>
      <c r="E43" s="157"/>
      <c r="F43" s="155"/>
      <c r="G43" s="155"/>
      <c r="H43" s="155"/>
      <c r="I43" s="83"/>
      <c r="J43" s="83"/>
      <c r="K43" s="83"/>
      <c r="L43" s="83"/>
      <c r="M43" s="83"/>
      <c r="N43" s="83"/>
      <c r="O43" s="83"/>
      <c r="P43" s="83"/>
      <c r="Q43" s="83"/>
      <c r="R43" s="155"/>
      <c r="S43" s="155"/>
      <c r="T43" s="83"/>
      <c r="U43" s="108"/>
      <c r="V43" s="146"/>
      <c r="W43" s="147"/>
      <c r="X43" s="155"/>
      <c r="Y43" s="157"/>
      <c r="Z43" s="155"/>
      <c r="AA43" s="155"/>
      <c r="AB43" s="155"/>
      <c r="AC43" s="83"/>
      <c r="AD43" s="83"/>
      <c r="AE43" s="83"/>
      <c r="AF43" s="83"/>
      <c r="AG43" s="83"/>
      <c r="AH43" s="83"/>
      <c r="AI43" s="83"/>
      <c r="AJ43" s="83"/>
      <c r="AK43" s="83"/>
      <c r="AL43" s="83"/>
      <c r="AM43" s="83"/>
      <c r="AN43" s="159"/>
      <c r="AO43" s="43"/>
      <c r="AP43" s="208"/>
      <c r="AQ43" s="228"/>
    </row>
    <row r="44" spans="1:44" ht="18.75" customHeight="1" x14ac:dyDescent="0.2">
      <c r="A44" s="55"/>
      <c r="B44" s="19"/>
      <c r="C44" s="147"/>
      <c r="D44" s="705" t="s">
        <v>62</v>
      </c>
      <c r="E44" s="706"/>
      <c r="F44" s="706"/>
      <c r="G44" s="706"/>
      <c r="H44" s="707"/>
      <c r="I44" s="647"/>
      <c r="J44" s="648"/>
      <c r="K44" s="648"/>
      <c r="L44" s="648"/>
      <c r="M44" s="648"/>
      <c r="N44" s="648"/>
      <c r="O44" s="648"/>
      <c r="P44" s="648"/>
      <c r="Q44" s="649"/>
      <c r="R44" s="155"/>
      <c r="S44" s="155"/>
      <c r="T44" s="83"/>
      <c r="U44" s="108"/>
      <c r="V44" s="146"/>
      <c r="W44" s="147"/>
      <c r="X44" s="705" t="s">
        <v>62</v>
      </c>
      <c r="Y44" s="706"/>
      <c r="Z44" s="706"/>
      <c r="AA44" s="706"/>
      <c r="AB44" s="707"/>
      <c r="AC44" s="647"/>
      <c r="AD44" s="648"/>
      <c r="AE44" s="648"/>
      <c r="AF44" s="648"/>
      <c r="AG44" s="648"/>
      <c r="AH44" s="648"/>
      <c r="AI44" s="648"/>
      <c r="AJ44" s="648"/>
      <c r="AK44" s="649"/>
      <c r="AL44" s="160"/>
      <c r="AM44" s="160"/>
      <c r="AN44" s="159"/>
      <c r="AO44" s="43"/>
      <c r="AP44" s="208"/>
      <c r="AQ44" s="228"/>
    </row>
    <row r="45" spans="1:44" ht="18.75" customHeight="1" thickBot="1" x14ac:dyDescent="0.25">
      <c r="A45" s="55"/>
      <c r="B45" s="19"/>
      <c r="C45" s="147"/>
      <c r="D45" s="708" t="s">
        <v>63</v>
      </c>
      <c r="E45" s="709"/>
      <c r="F45" s="709"/>
      <c r="G45" s="709"/>
      <c r="H45" s="710"/>
      <c r="I45" s="650"/>
      <c r="J45" s="651"/>
      <c r="K45" s="651"/>
      <c r="L45" s="651"/>
      <c r="M45" s="651"/>
      <c r="N45" s="651"/>
      <c r="O45" s="651"/>
      <c r="P45" s="651"/>
      <c r="Q45" s="652"/>
      <c r="R45" s="155"/>
      <c r="S45" s="155"/>
      <c r="T45" s="83"/>
      <c r="U45" s="108"/>
      <c r="V45" s="146"/>
      <c r="W45" s="147"/>
      <c r="X45" s="708" t="s">
        <v>63</v>
      </c>
      <c r="Y45" s="709"/>
      <c r="Z45" s="709"/>
      <c r="AA45" s="709"/>
      <c r="AB45" s="710"/>
      <c r="AC45" s="650"/>
      <c r="AD45" s="651"/>
      <c r="AE45" s="651"/>
      <c r="AF45" s="651"/>
      <c r="AG45" s="651"/>
      <c r="AH45" s="651"/>
      <c r="AI45" s="651"/>
      <c r="AJ45" s="651"/>
      <c r="AK45" s="652"/>
      <c r="AL45" s="160"/>
      <c r="AM45" s="160"/>
      <c r="AN45" s="159"/>
      <c r="AO45" s="43"/>
      <c r="AP45" s="208"/>
      <c r="AQ45" s="228"/>
    </row>
    <row r="46" spans="1:44" ht="17" thickBot="1" x14ac:dyDescent="0.25">
      <c r="A46" s="55"/>
      <c r="B46" s="19"/>
      <c r="C46" s="147"/>
      <c r="D46" s="155"/>
      <c r="E46" s="157"/>
      <c r="F46" s="155"/>
      <c r="G46" s="155"/>
      <c r="H46" s="155"/>
      <c r="I46" s="83"/>
      <c r="J46" s="83"/>
      <c r="K46" s="83"/>
      <c r="L46" s="83"/>
      <c r="M46" s="83"/>
      <c r="N46" s="83"/>
      <c r="O46" s="83"/>
      <c r="P46" s="83"/>
      <c r="Q46" s="83"/>
      <c r="R46" s="155"/>
      <c r="S46" s="155"/>
      <c r="T46" s="83"/>
      <c r="U46" s="108"/>
      <c r="V46" s="146"/>
      <c r="W46" s="147"/>
      <c r="X46" s="155"/>
      <c r="Y46" s="157"/>
      <c r="Z46" s="155"/>
      <c r="AA46" s="155"/>
      <c r="AB46" s="155"/>
      <c r="AC46" s="83"/>
      <c r="AD46" s="83"/>
      <c r="AE46" s="83"/>
      <c r="AF46" s="83"/>
      <c r="AG46" s="83"/>
      <c r="AH46" s="83"/>
      <c r="AI46" s="83"/>
      <c r="AJ46" s="83"/>
      <c r="AK46" s="83"/>
      <c r="AL46" s="83"/>
      <c r="AM46" s="83"/>
      <c r="AN46" s="159"/>
      <c r="AO46" s="43"/>
      <c r="AP46" s="208"/>
      <c r="AQ46" s="228"/>
    </row>
    <row r="47" spans="1:44" ht="18.75" customHeight="1" x14ac:dyDescent="0.2">
      <c r="A47" s="55"/>
      <c r="B47" s="19"/>
      <c r="C47" s="147"/>
      <c r="D47" s="705" t="s">
        <v>62</v>
      </c>
      <c r="E47" s="706"/>
      <c r="F47" s="706"/>
      <c r="G47" s="706"/>
      <c r="H47" s="707"/>
      <c r="I47" s="647"/>
      <c r="J47" s="648"/>
      <c r="K47" s="648"/>
      <c r="L47" s="648"/>
      <c r="M47" s="648"/>
      <c r="N47" s="648"/>
      <c r="O47" s="648"/>
      <c r="P47" s="648"/>
      <c r="Q47" s="649"/>
      <c r="R47" s="155"/>
      <c r="S47" s="155" t="s">
        <v>15</v>
      </c>
      <c r="T47" s="83"/>
      <c r="U47" s="108"/>
      <c r="V47" s="146"/>
      <c r="W47" s="147"/>
      <c r="X47" s="705" t="s">
        <v>62</v>
      </c>
      <c r="Y47" s="706"/>
      <c r="Z47" s="706"/>
      <c r="AA47" s="706"/>
      <c r="AB47" s="707"/>
      <c r="AC47" s="647"/>
      <c r="AD47" s="648"/>
      <c r="AE47" s="648"/>
      <c r="AF47" s="648"/>
      <c r="AG47" s="648"/>
      <c r="AH47" s="648"/>
      <c r="AI47" s="648"/>
      <c r="AJ47" s="648"/>
      <c r="AK47" s="649"/>
      <c r="AL47" s="160"/>
      <c r="AM47" s="160"/>
      <c r="AN47" s="159"/>
      <c r="AO47" s="43"/>
      <c r="AP47" s="208"/>
      <c r="AQ47" s="228"/>
    </row>
    <row r="48" spans="1:44" ht="18.75" customHeight="1" thickBot="1" x14ac:dyDescent="0.25">
      <c r="A48" s="55"/>
      <c r="B48" s="19"/>
      <c r="C48" s="147"/>
      <c r="D48" s="708" t="s">
        <v>136</v>
      </c>
      <c r="E48" s="709"/>
      <c r="F48" s="709"/>
      <c r="G48" s="709"/>
      <c r="H48" s="710"/>
      <c r="I48" s="650"/>
      <c r="J48" s="651"/>
      <c r="K48" s="651"/>
      <c r="L48" s="651"/>
      <c r="M48" s="651"/>
      <c r="N48" s="651"/>
      <c r="O48" s="651"/>
      <c r="P48" s="651"/>
      <c r="Q48" s="652"/>
      <c r="R48" s="155"/>
      <c r="S48" s="155"/>
      <c r="T48" s="83"/>
      <c r="U48" s="108"/>
      <c r="V48" s="146"/>
      <c r="W48" s="147"/>
      <c r="X48" s="708" t="s">
        <v>136</v>
      </c>
      <c r="Y48" s="709"/>
      <c r="Z48" s="709"/>
      <c r="AA48" s="709"/>
      <c r="AB48" s="710"/>
      <c r="AC48" s="650"/>
      <c r="AD48" s="651"/>
      <c r="AE48" s="651"/>
      <c r="AF48" s="651"/>
      <c r="AG48" s="651"/>
      <c r="AH48" s="651"/>
      <c r="AI48" s="651"/>
      <c r="AJ48" s="651"/>
      <c r="AK48" s="652"/>
      <c r="AL48" s="160"/>
      <c r="AM48" s="160"/>
      <c r="AN48" s="159"/>
      <c r="AO48" s="43"/>
      <c r="AP48" s="208"/>
      <c r="AQ48" s="228"/>
    </row>
    <row r="49" spans="1:87" ht="15" customHeight="1" thickBot="1" x14ac:dyDescent="0.25">
      <c r="A49" s="55"/>
      <c r="B49" s="28"/>
      <c r="C49" s="109"/>
      <c r="D49" s="161"/>
      <c r="E49" s="162"/>
      <c r="F49" s="161"/>
      <c r="G49" s="161"/>
      <c r="H49" s="161"/>
      <c r="I49" s="110"/>
      <c r="J49" s="110"/>
      <c r="K49" s="110"/>
      <c r="L49" s="110"/>
      <c r="M49" s="110"/>
      <c r="N49" s="110"/>
      <c r="O49" s="110"/>
      <c r="P49" s="110"/>
      <c r="Q49" s="110"/>
      <c r="R49" s="161"/>
      <c r="S49" s="161"/>
      <c r="T49" s="110"/>
      <c r="U49" s="112"/>
      <c r="V49" s="163"/>
      <c r="W49" s="109"/>
      <c r="X49" s="110"/>
      <c r="Y49" s="161"/>
      <c r="Z49" s="162"/>
      <c r="AA49" s="161"/>
      <c r="AB49" s="161"/>
      <c r="AC49" s="161"/>
      <c r="AD49" s="110"/>
      <c r="AE49" s="110"/>
      <c r="AF49" s="110"/>
      <c r="AG49" s="110"/>
      <c r="AH49" s="110"/>
      <c r="AI49" s="110"/>
      <c r="AJ49" s="161"/>
      <c r="AK49" s="161"/>
      <c r="AL49" s="161"/>
      <c r="AM49" s="161"/>
      <c r="AN49" s="164"/>
      <c r="AO49" s="46"/>
      <c r="AP49" s="208"/>
      <c r="AQ49" s="228"/>
    </row>
    <row r="50" spans="1:87" s="48" customFormat="1" ht="26" thickBot="1" x14ac:dyDescent="0.3">
      <c r="A50" s="192"/>
      <c r="B50" s="47"/>
      <c r="C50" s="134"/>
      <c r="D50" s="120"/>
      <c r="E50" s="135" t="s">
        <v>132</v>
      </c>
      <c r="F50" s="220"/>
      <c r="G50" s="137"/>
      <c r="H50" s="138"/>
      <c r="I50" s="138"/>
      <c r="J50" s="139"/>
      <c r="K50" s="138"/>
      <c r="L50" s="138"/>
      <c r="M50" s="138" t="s">
        <v>137</v>
      </c>
      <c r="N50" s="138"/>
      <c r="O50" s="139"/>
      <c r="P50" s="138"/>
      <c r="Q50" s="140"/>
      <c r="R50" s="140"/>
      <c r="S50" s="140"/>
      <c r="T50" s="140"/>
      <c r="U50" s="140"/>
      <c r="V50" s="140"/>
      <c r="W50" s="140"/>
      <c r="X50" s="140"/>
      <c r="Y50" s="140"/>
      <c r="Z50" s="140"/>
      <c r="AA50" s="140"/>
      <c r="AB50" s="140"/>
      <c r="AC50" s="140"/>
      <c r="AD50" s="141" t="s">
        <v>64</v>
      </c>
      <c r="AE50" s="140"/>
      <c r="AF50" s="140"/>
      <c r="AG50" s="140"/>
      <c r="AH50" s="140"/>
      <c r="AI50" s="140"/>
      <c r="AJ50" s="140"/>
      <c r="AK50" s="140"/>
      <c r="AL50" s="140"/>
      <c r="AM50" s="140"/>
      <c r="AN50" s="140"/>
      <c r="AO50" s="22"/>
      <c r="AP50" s="214"/>
      <c r="AQ50" s="230"/>
    </row>
    <row r="51" spans="1:87" ht="15" customHeight="1" thickBot="1" x14ac:dyDescent="0.2">
      <c r="A51" s="55"/>
      <c r="B51" s="24"/>
      <c r="C51" s="96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5"/>
      <c r="V51" s="165"/>
      <c r="W51" s="96"/>
      <c r="X51" s="64"/>
      <c r="Y51" s="64"/>
      <c r="Z51" s="64"/>
      <c r="AA51" s="64"/>
      <c r="AB51" s="64"/>
      <c r="AC51" s="64"/>
      <c r="AD51" s="64"/>
      <c r="AE51" s="64"/>
      <c r="AF51" s="64"/>
      <c r="AG51" s="64"/>
      <c r="AH51" s="64"/>
      <c r="AI51" s="64"/>
      <c r="AJ51" s="64"/>
      <c r="AK51" s="64"/>
      <c r="AL51" s="64"/>
      <c r="AM51" s="64"/>
      <c r="AN51" s="65"/>
      <c r="AO51" s="23"/>
      <c r="AP51" s="205"/>
      <c r="AQ51" s="225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</row>
    <row r="52" spans="1:87" ht="25" x14ac:dyDescent="0.2">
      <c r="A52" s="55"/>
      <c r="B52" s="19"/>
      <c r="C52" s="70"/>
      <c r="D52" s="711" t="s">
        <v>135</v>
      </c>
      <c r="E52" s="577"/>
      <c r="F52" s="577"/>
      <c r="G52" s="577"/>
      <c r="H52" s="712"/>
      <c r="I52" s="299"/>
      <c r="J52" s="300"/>
      <c r="K52" s="300"/>
      <c r="L52" s="300"/>
      <c r="M52" s="300"/>
      <c r="N52" s="300"/>
      <c r="O52" s="300"/>
      <c r="P52" s="300"/>
      <c r="Q52" s="301"/>
      <c r="R52" s="155"/>
      <c r="S52" s="66"/>
      <c r="T52" s="86"/>
      <c r="U52" s="67"/>
      <c r="V52" s="166"/>
      <c r="W52" s="70"/>
      <c r="X52" s="711" t="s">
        <v>135</v>
      </c>
      <c r="Y52" s="577"/>
      <c r="Z52" s="577"/>
      <c r="AA52" s="577"/>
      <c r="AB52" s="712"/>
      <c r="AC52" s="689"/>
      <c r="AD52" s="690"/>
      <c r="AE52" s="690"/>
      <c r="AF52" s="690"/>
      <c r="AG52" s="690"/>
      <c r="AH52" s="690"/>
      <c r="AI52" s="690"/>
      <c r="AJ52" s="690"/>
      <c r="AK52" s="691"/>
      <c r="AL52" s="101"/>
      <c r="AM52" s="101"/>
      <c r="AN52" s="108"/>
      <c r="AO52" s="21"/>
      <c r="AP52" s="210"/>
      <c r="AQ52" s="231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</row>
    <row r="53" spans="1:87" ht="16.5" customHeight="1" thickBot="1" x14ac:dyDescent="0.25">
      <c r="A53" s="55"/>
      <c r="B53" s="19"/>
      <c r="C53" s="70"/>
      <c r="D53" s="713"/>
      <c r="E53" s="714"/>
      <c r="F53" s="714"/>
      <c r="G53" s="714"/>
      <c r="H53" s="715"/>
      <c r="I53" s="302"/>
      <c r="J53" s="303"/>
      <c r="K53" s="303"/>
      <c r="L53" s="303"/>
      <c r="M53" s="303"/>
      <c r="N53" s="303"/>
      <c r="O53" s="303"/>
      <c r="P53" s="303"/>
      <c r="Q53" s="304"/>
      <c r="R53" s="155"/>
      <c r="S53" s="66"/>
      <c r="T53" s="66"/>
      <c r="U53" s="67"/>
      <c r="V53" s="142"/>
      <c r="W53" s="70"/>
      <c r="X53" s="713"/>
      <c r="Y53" s="714"/>
      <c r="Z53" s="714"/>
      <c r="AA53" s="714"/>
      <c r="AB53" s="715"/>
      <c r="AC53" s="692"/>
      <c r="AD53" s="693"/>
      <c r="AE53" s="693"/>
      <c r="AF53" s="693"/>
      <c r="AG53" s="693"/>
      <c r="AH53" s="693"/>
      <c r="AI53" s="693"/>
      <c r="AJ53" s="693"/>
      <c r="AK53" s="694"/>
      <c r="AL53" s="101"/>
      <c r="AM53" s="101"/>
      <c r="AN53" s="108"/>
      <c r="AO53" s="21"/>
      <c r="AP53" s="210"/>
      <c r="AQ53" s="231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</row>
    <row r="54" spans="1:87" ht="9.75" customHeight="1" thickBot="1" x14ac:dyDescent="0.25">
      <c r="A54" s="55"/>
      <c r="B54" s="19"/>
      <c r="C54" s="70"/>
      <c r="D54" s="155"/>
      <c r="E54" s="157"/>
      <c r="F54" s="155"/>
      <c r="G54" s="155"/>
      <c r="H54" s="155"/>
      <c r="I54" s="83"/>
      <c r="J54" s="83"/>
      <c r="K54" s="83"/>
      <c r="L54" s="83"/>
      <c r="M54" s="83"/>
      <c r="N54" s="83"/>
      <c r="O54" s="83"/>
      <c r="P54" s="83"/>
      <c r="Q54" s="83"/>
      <c r="R54" s="155"/>
      <c r="S54" s="66"/>
      <c r="T54" s="66"/>
      <c r="U54" s="67"/>
      <c r="V54" s="142"/>
      <c r="W54" s="70"/>
      <c r="X54" s="155"/>
      <c r="Y54" s="157"/>
      <c r="Z54" s="155"/>
      <c r="AA54" s="155"/>
      <c r="AB54" s="155"/>
      <c r="AC54" s="83"/>
      <c r="AD54" s="83"/>
      <c r="AE54" s="83"/>
      <c r="AF54" s="83"/>
      <c r="AG54" s="83"/>
      <c r="AH54" s="83"/>
      <c r="AI54" s="83"/>
      <c r="AJ54" s="83"/>
      <c r="AK54" s="83"/>
      <c r="AL54" s="83"/>
      <c r="AM54" s="83"/>
      <c r="AN54" s="108"/>
      <c r="AO54" s="21"/>
      <c r="AP54" s="210"/>
      <c r="AQ54" s="231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</row>
    <row r="55" spans="1:87" ht="21" customHeight="1" x14ac:dyDescent="0.2">
      <c r="A55" s="55"/>
      <c r="B55" s="19"/>
      <c r="C55" s="167"/>
      <c r="D55" s="705" t="s">
        <v>62</v>
      </c>
      <c r="E55" s="706"/>
      <c r="F55" s="706"/>
      <c r="G55" s="706"/>
      <c r="H55" s="707"/>
      <c r="I55" s="689"/>
      <c r="J55" s="690"/>
      <c r="K55" s="690"/>
      <c r="L55" s="690"/>
      <c r="M55" s="690"/>
      <c r="N55" s="690"/>
      <c r="O55" s="690"/>
      <c r="P55" s="690"/>
      <c r="Q55" s="691"/>
      <c r="R55" s="155"/>
      <c r="S55" s="66"/>
      <c r="T55" s="66"/>
      <c r="U55" s="67"/>
      <c r="V55" s="142"/>
      <c r="W55" s="70"/>
      <c r="X55" s="705" t="s">
        <v>62</v>
      </c>
      <c r="Y55" s="706"/>
      <c r="Z55" s="706"/>
      <c r="AA55" s="706"/>
      <c r="AB55" s="707"/>
      <c r="AC55" s="689"/>
      <c r="AD55" s="690"/>
      <c r="AE55" s="690"/>
      <c r="AF55" s="690"/>
      <c r="AG55" s="690"/>
      <c r="AH55" s="690"/>
      <c r="AI55" s="690"/>
      <c r="AJ55" s="690"/>
      <c r="AK55" s="691"/>
      <c r="AL55" s="101"/>
      <c r="AM55" s="101"/>
      <c r="AN55" s="108"/>
      <c r="AO55" s="21"/>
      <c r="AP55" s="210"/>
      <c r="AQ55" s="231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</row>
    <row r="56" spans="1:87" ht="17.25" customHeight="1" thickBot="1" x14ac:dyDescent="0.25">
      <c r="A56" s="55"/>
      <c r="B56" s="19"/>
      <c r="C56" s="70"/>
      <c r="D56" s="708" t="s">
        <v>63</v>
      </c>
      <c r="E56" s="709"/>
      <c r="F56" s="709"/>
      <c r="G56" s="709"/>
      <c r="H56" s="710"/>
      <c r="I56" s="692"/>
      <c r="J56" s="693"/>
      <c r="K56" s="693"/>
      <c r="L56" s="693"/>
      <c r="M56" s="693"/>
      <c r="N56" s="693"/>
      <c r="O56" s="693"/>
      <c r="P56" s="693"/>
      <c r="Q56" s="694"/>
      <c r="R56" s="155"/>
      <c r="S56" s="66"/>
      <c r="T56" s="66"/>
      <c r="U56" s="67"/>
      <c r="V56" s="142"/>
      <c r="W56" s="70"/>
      <c r="X56" s="708" t="s">
        <v>63</v>
      </c>
      <c r="Y56" s="709"/>
      <c r="Z56" s="709"/>
      <c r="AA56" s="709"/>
      <c r="AB56" s="710"/>
      <c r="AC56" s="692"/>
      <c r="AD56" s="693"/>
      <c r="AE56" s="693"/>
      <c r="AF56" s="693"/>
      <c r="AG56" s="693"/>
      <c r="AH56" s="693"/>
      <c r="AI56" s="693"/>
      <c r="AJ56" s="693"/>
      <c r="AK56" s="694"/>
      <c r="AL56" s="101"/>
      <c r="AM56" s="101"/>
      <c r="AN56" s="108"/>
      <c r="AO56" s="21"/>
      <c r="AP56" s="210"/>
      <c r="AQ56" s="231"/>
      <c r="AS56" s="8"/>
      <c r="AT56" s="49"/>
      <c r="AU56" s="49"/>
      <c r="AV56" s="49"/>
      <c r="AW56" s="49"/>
      <c r="AX56" s="49"/>
      <c r="AY56" s="49"/>
      <c r="AZ56" s="49"/>
      <c r="BA56" s="49"/>
      <c r="BB56" s="49"/>
      <c r="BC56" s="49"/>
      <c r="BD56" s="49"/>
      <c r="BE56" s="49"/>
      <c r="BF56" s="49"/>
      <c r="BG56" s="49"/>
      <c r="BH56" s="49"/>
      <c r="BI56" s="49"/>
      <c r="BJ56" s="49"/>
      <c r="BK56" s="49"/>
      <c r="BL56" s="49"/>
      <c r="BM56" s="49"/>
      <c r="BN56" s="49"/>
      <c r="BO56" s="49"/>
      <c r="BP56" s="49"/>
      <c r="BQ56" s="49"/>
      <c r="BR56" s="49"/>
      <c r="BS56" s="49"/>
      <c r="BT56" s="49"/>
      <c r="BU56" s="49"/>
      <c r="BV56" s="49"/>
      <c r="BW56" s="49"/>
      <c r="BX56" s="49"/>
      <c r="BY56" s="49"/>
      <c r="BZ56" s="49"/>
      <c r="CA56" s="49"/>
      <c r="CB56" s="50"/>
    </row>
    <row r="57" spans="1:87" ht="11.25" customHeight="1" thickBot="1" x14ac:dyDescent="0.25">
      <c r="A57" s="55"/>
      <c r="B57" s="19"/>
      <c r="C57" s="70"/>
      <c r="D57" s="155"/>
      <c r="E57" s="157"/>
      <c r="F57" s="155"/>
      <c r="G57" s="155"/>
      <c r="H57" s="155"/>
      <c r="I57" s="83"/>
      <c r="J57" s="83"/>
      <c r="K57" s="83"/>
      <c r="L57" s="83"/>
      <c r="M57" s="83"/>
      <c r="N57" s="83"/>
      <c r="O57" s="83"/>
      <c r="P57" s="83"/>
      <c r="Q57" s="83"/>
      <c r="R57" s="155"/>
      <c r="S57" s="66"/>
      <c r="T57" s="66"/>
      <c r="U57" s="67"/>
      <c r="V57" s="142"/>
      <c r="W57" s="70"/>
      <c r="X57" s="155"/>
      <c r="Y57" s="157"/>
      <c r="Z57" s="155"/>
      <c r="AA57" s="155"/>
      <c r="AB57" s="155"/>
      <c r="AC57" s="83"/>
      <c r="AD57" s="83"/>
      <c r="AE57" s="83"/>
      <c r="AF57" s="83"/>
      <c r="AG57" s="83"/>
      <c r="AH57" s="83"/>
      <c r="AI57" s="83"/>
      <c r="AJ57" s="83"/>
      <c r="AK57" s="83"/>
      <c r="AL57" s="83"/>
      <c r="AM57" s="83"/>
      <c r="AN57" s="108"/>
      <c r="AO57" s="21"/>
      <c r="AP57" s="210"/>
      <c r="AQ57" s="231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</row>
    <row r="58" spans="1:87" ht="16.5" customHeight="1" x14ac:dyDescent="0.2">
      <c r="A58" s="55"/>
      <c r="B58" s="19"/>
      <c r="C58" s="70"/>
      <c r="D58" s="705" t="s">
        <v>62</v>
      </c>
      <c r="E58" s="706"/>
      <c r="F58" s="706"/>
      <c r="G58" s="706"/>
      <c r="H58" s="707"/>
      <c r="I58" s="647"/>
      <c r="J58" s="648"/>
      <c r="K58" s="648"/>
      <c r="L58" s="648"/>
      <c r="M58" s="648"/>
      <c r="N58" s="648"/>
      <c r="O58" s="648"/>
      <c r="P58" s="648"/>
      <c r="Q58" s="649"/>
      <c r="R58" s="155"/>
      <c r="S58" s="83"/>
      <c r="T58" s="83"/>
      <c r="U58" s="108"/>
      <c r="V58" s="146"/>
      <c r="W58" s="147"/>
      <c r="X58" s="705" t="s">
        <v>62</v>
      </c>
      <c r="Y58" s="706"/>
      <c r="Z58" s="706"/>
      <c r="AA58" s="706"/>
      <c r="AB58" s="707"/>
      <c r="AC58" s="647"/>
      <c r="AD58" s="648"/>
      <c r="AE58" s="648"/>
      <c r="AF58" s="648"/>
      <c r="AG58" s="648"/>
      <c r="AH58" s="648"/>
      <c r="AI58" s="648"/>
      <c r="AJ58" s="648"/>
      <c r="AK58" s="649"/>
      <c r="AL58" s="160"/>
      <c r="AM58" s="160"/>
      <c r="AN58" s="108"/>
      <c r="AO58" s="21"/>
      <c r="AP58" s="210"/>
      <c r="AQ58" s="231"/>
    </row>
    <row r="59" spans="1:87" ht="18" customHeight="1" thickBot="1" x14ac:dyDescent="0.25">
      <c r="A59" s="55"/>
      <c r="B59" s="19"/>
      <c r="C59" s="70"/>
      <c r="D59" s="708" t="s">
        <v>136</v>
      </c>
      <c r="E59" s="709"/>
      <c r="F59" s="709"/>
      <c r="G59" s="709"/>
      <c r="H59" s="710"/>
      <c r="I59" s="650"/>
      <c r="J59" s="651"/>
      <c r="K59" s="651"/>
      <c r="L59" s="651"/>
      <c r="M59" s="651"/>
      <c r="N59" s="651"/>
      <c r="O59" s="651"/>
      <c r="P59" s="651"/>
      <c r="Q59" s="652"/>
      <c r="R59" s="155"/>
      <c r="S59" s="66"/>
      <c r="T59" s="66"/>
      <c r="U59" s="67"/>
      <c r="V59" s="142"/>
      <c r="W59" s="70"/>
      <c r="X59" s="708" t="s">
        <v>136</v>
      </c>
      <c r="Y59" s="709"/>
      <c r="Z59" s="709"/>
      <c r="AA59" s="709"/>
      <c r="AB59" s="710"/>
      <c r="AC59" s="650"/>
      <c r="AD59" s="651"/>
      <c r="AE59" s="651"/>
      <c r="AF59" s="651"/>
      <c r="AG59" s="651"/>
      <c r="AH59" s="651"/>
      <c r="AI59" s="651"/>
      <c r="AJ59" s="651"/>
      <c r="AK59" s="652"/>
      <c r="AL59" s="160"/>
      <c r="AM59" s="160"/>
      <c r="AN59" s="108"/>
      <c r="AO59" s="21"/>
      <c r="AP59" s="210"/>
      <c r="AQ59" s="231"/>
    </row>
    <row r="60" spans="1:87" ht="12" customHeight="1" thickBot="1" x14ac:dyDescent="0.2">
      <c r="A60" s="55"/>
      <c r="B60" s="17"/>
      <c r="C60" s="168"/>
      <c r="D60" s="169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170"/>
      <c r="V60" s="171"/>
      <c r="W60" s="168"/>
      <c r="X60" s="71"/>
      <c r="Y60" s="71"/>
      <c r="Z60" s="71"/>
      <c r="AA60" s="71"/>
      <c r="AB60" s="71"/>
      <c r="AC60" s="71"/>
      <c r="AD60" s="71"/>
      <c r="AE60" s="71"/>
      <c r="AF60" s="71"/>
      <c r="AG60" s="71"/>
      <c r="AH60" s="71"/>
      <c r="AI60" s="71"/>
      <c r="AJ60" s="71"/>
      <c r="AK60" s="71"/>
      <c r="AL60" s="71"/>
      <c r="AM60" s="71"/>
      <c r="AN60" s="170"/>
      <c r="AO60" s="25"/>
      <c r="AP60" s="211"/>
      <c r="AQ60" s="232"/>
    </row>
    <row r="61" spans="1:87" ht="26.25" customHeight="1" thickBot="1" x14ac:dyDescent="0.25">
      <c r="A61" s="55"/>
      <c r="B61" s="19"/>
      <c r="C61" s="172"/>
      <c r="D61" s="98" t="s">
        <v>65</v>
      </c>
      <c r="E61" s="98"/>
      <c r="F61" s="98"/>
      <c r="G61" s="98"/>
      <c r="H61" s="98"/>
      <c r="I61" s="305"/>
      <c r="J61" s="306"/>
      <c r="K61" s="306"/>
      <c r="L61" s="306"/>
      <c r="M61" s="306"/>
      <c r="N61" s="306"/>
      <c r="O61" s="306"/>
      <c r="P61" s="306"/>
      <c r="Q61" s="307"/>
      <c r="R61" s="83"/>
      <c r="S61" s="83"/>
      <c r="T61" s="83"/>
      <c r="U61" s="108"/>
      <c r="V61" s="146"/>
      <c r="W61" s="147"/>
      <c r="X61" s="98" t="s">
        <v>65</v>
      </c>
      <c r="Y61" s="66"/>
      <c r="Z61" s="98"/>
      <c r="AA61" s="98"/>
      <c r="AB61" s="98"/>
      <c r="AC61" s="716"/>
      <c r="AD61" s="717"/>
      <c r="AE61" s="717"/>
      <c r="AF61" s="717"/>
      <c r="AG61" s="717"/>
      <c r="AH61" s="717"/>
      <c r="AI61" s="717"/>
      <c r="AJ61" s="717"/>
      <c r="AK61" s="718"/>
      <c r="AL61" s="173"/>
      <c r="AM61" s="173"/>
      <c r="AN61" s="108"/>
      <c r="AO61" s="27"/>
      <c r="AP61" s="208"/>
      <c r="AQ61" s="228"/>
    </row>
    <row r="62" spans="1:87" ht="17" thickBot="1" x14ac:dyDescent="0.25">
      <c r="A62" s="55"/>
      <c r="B62" s="19"/>
      <c r="C62" s="70"/>
      <c r="D62" s="66"/>
      <c r="E62" s="66"/>
      <c r="F62" s="66"/>
      <c r="G62" s="83"/>
      <c r="H62" s="83"/>
      <c r="I62" s="83"/>
      <c r="J62" s="83"/>
      <c r="K62" s="83"/>
      <c r="L62" s="83"/>
      <c r="M62" s="83"/>
      <c r="N62" s="83"/>
      <c r="O62" s="83"/>
      <c r="P62" s="83"/>
      <c r="Q62" s="83"/>
      <c r="R62" s="83"/>
      <c r="S62" s="83"/>
      <c r="T62" s="83"/>
      <c r="U62" s="108"/>
      <c r="V62" s="146"/>
      <c r="W62" s="147"/>
      <c r="X62" s="87"/>
      <c r="Y62" s="87"/>
      <c r="Z62" s="87"/>
      <c r="AA62" s="87"/>
      <c r="AB62" s="83"/>
      <c r="AC62" s="83"/>
      <c r="AD62" s="83"/>
      <c r="AE62" s="83"/>
      <c r="AF62" s="83"/>
      <c r="AG62" s="83"/>
      <c r="AH62" s="83"/>
      <c r="AI62" s="83"/>
      <c r="AJ62" s="83"/>
      <c r="AK62" s="83"/>
      <c r="AL62" s="83"/>
      <c r="AM62" s="83"/>
      <c r="AN62" s="108"/>
      <c r="AO62" s="43"/>
      <c r="AP62" s="208"/>
      <c r="AQ62" s="228"/>
    </row>
    <row r="63" spans="1:87" ht="21.75" customHeight="1" thickBot="1" x14ac:dyDescent="0.3">
      <c r="A63" s="55"/>
      <c r="B63" s="19"/>
      <c r="C63" s="70"/>
      <c r="D63" s="83" t="s">
        <v>143</v>
      </c>
      <c r="E63" s="83"/>
      <c r="F63" s="83"/>
      <c r="G63" s="66" t="s">
        <v>144</v>
      </c>
      <c r="H63" s="59"/>
      <c r="I63" s="83"/>
      <c r="J63" s="157" t="s">
        <v>145</v>
      </c>
      <c r="K63" s="253"/>
      <c r="L63" s="59"/>
      <c r="M63" s="83"/>
      <c r="N63" s="83" t="s">
        <v>146</v>
      </c>
      <c r="O63" s="83"/>
      <c r="P63" s="59"/>
      <c r="Q63" s="83"/>
      <c r="R63" s="83"/>
      <c r="S63" s="83"/>
      <c r="T63" s="83"/>
      <c r="U63" s="108"/>
      <c r="V63" s="146"/>
      <c r="W63" s="147"/>
      <c r="X63" s="83" t="s">
        <v>143</v>
      </c>
      <c r="Y63" s="83"/>
      <c r="Z63" s="83"/>
      <c r="AA63" s="66" t="s">
        <v>144</v>
      </c>
      <c r="AB63" s="308"/>
      <c r="AC63" s="83"/>
      <c r="AD63" s="83"/>
      <c r="AE63" s="253" t="s">
        <v>145</v>
      </c>
      <c r="AF63" s="59"/>
      <c r="AG63" s="83"/>
      <c r="AH63" s="83" t="s">
        <v>146</v>
      </c>
      <c r="AI63" s="83"/>
      <c r="AJ63" s="59"/>
      <c r="AK63" s="83"/>
      <c r="AL63" s="83"/>
      <c r="AM63" s="83"/>
      <c r="AN63" s="108"/>
      <c r="AO63" s="43"/>
      <c r="AP63" s="208"/>
      <c r="AQ63" s="228"/>
    </row>
    <row r="64" spans="1:87" ht="17" thickBot="1" x14ac:dyDescent="0.25">
      <c r="A64" s="55"/>
      <c r="B64" s="19"/>
      <c r="C64" s="70"/>
      <c r="D64" s="66"/>
      <c r="E64" s="83"/>
      <c r="F64" s="83"/>
      <c r="G64" s="83"/>
      <c r="H64" s="83"/>
      <c r="I64" s="83"/>
      <c r="J64" s="83"/>
      <c r="K64" s="83"/>
      <c r="L64" s="83"/>
      <c r="M64" s="83"/>
      <c r="N64" s="83"/>
      <c r="O64" s="83"/>
      <c r="P64" s="83"/>
      <c r="Q64" s="83"/>
      <c r="R64" s="83"/>
      <c r="S64" s="83"/>
      <c r="T64" s="83"/>
      <c r="U64" s="108"/>
      <c r="V64" s="146"/>
      <c r="W64" s="147"/>
      <c r="X64" s="83"/>
      <c r="Y64" s="83"/>
      <c r="Z64" s="83"/>
      <c r="AA64" s="83"/>
      <c r="AB64" s="83"/>
      <c r="AC64" s="83"/>
      <c r="AD64" s="83"/>
      <c r="AE64" s="83"/>
      <c r="AF64" s="83"/>
      <c r="AG64" s="83"/>
      <c r="AH64" s="83"/>
      <c r="AI64" s="83"/>
      <c r="AJ64" s="83"/>
      <c r="AK64" s="83"/>
      <c r="AL64" s="83"/>
      <c r="AM64" s="83"/>
      <c r="AN64" s="108"/>
      <c r="AO64" s="43"/>
      <c r="AP64" s="208"/>
      <c r="AQ64" s="228"/>
    </row>
    <row r="65" spans="1:45" ht="28" customHeight="1" thickBot="1" x14ac:dyDescent="0.25">
      <c r="A65" s="55"/>
      <c r="B65" s="19"/>
      <c r="C65" s="70"/>
      <c r="D65" s="719" t="s">
        <v>138</v>
      </c>
      <c r="E65" s="720"/>
      <c r="F65" s="720"/>
      <c r="G65" s="721"/>
      <c r="H65" s="686"/>
      <c r="I65" s="687"/>
      <c r="J65" s="687"/>
      <c r="K65" s="687"/>
      <c r="L65" s="687"/>
      <c r="M65" s="687"/>
      <c r="N65" s="687"/>
      <c r="O65" s="687"/>
      <c r="P65" s="687"/>
      <c r="Q65" s="687"/>
      <c r="R65" s="687"/>
      <c r="S65" s="688"/>
      <c r="T65" s="83"/>
      <c r="U65" s="108"/>
      <c r="V65" s="146"/>
      <c r="W65" s="147"/>
      <c r="X65" s="83"/>
      <c r="Y65" s="719" t="s">
        <v>138</v>
      </c>
      <c r="Z65" s="720"/>
      <c r="AA65" s="720"/>
      <c r="AB65" s="721"/>
      <c r="AC65" s="683"/>
      <c r="AD65" s="684"/>
      <c r="AE65" s="684"/>
      <c r="AF65" s="684"/>
      <c r="AG65" s="684"/>
      <c r="AH65" s="684"/>
      <c r="AI65" s="684"/>
      <c r="AJ65" s="684"/>
      <c r="AK65" s="684"/>
      <c r="AL65" s="684"/>
      <c r="AM65" s="685"/>
      <c r="AN65" s="108"/>
      <c r="AO65" s="51"/>
      <c r="AP65" s="208"/>
      <c r="AQ65" s="228"/>
    </row>
    <row r="66" spans="1:45" ht="15" customHeight="1" thickBot="1" x14ac:dyDescent="0.25">
      <c r="A66" s="55"/>
      <c r="B66" s="19"/>
      <c r="C66" s="70"/>
      <c r="D66" s="66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108"/>
      <c r="V66" s="146"/>
      <c r="W66" s="147"/>
      <c r="X66" s="83"/>
      <c r="Y66" s="83"/>
      <c r="Z66" s="83"/>
      <c r="AA66" s="83"/>
      <c r="AB66" s="83"/>
      <c r="AC66" s="83"/>
      <c r="AD66" s="83"/>
      <c r="AE66" s="83"/>
      <c r="AF66" s="83"/>
      <c r="AG66" s="83"/>
      <c r="AH66" s="83"/>
      <c r="AI66" s="83"/>
      <c r="AJ66" s="83"/>
      <c r="AK66" s="83"/>
      <c r="AL66" s="83"/>
      <c r="AM66" s="83"/>
      <c r="AN66" s="108"/>
      <c r="AO66" s="43"/>
      <c r="AP66" s="208"/>
      <c r="AQ66" s="228"/>
    </row>
    <row r="67" spans="1:45" ht="28" customHeight="1" x14ac:dyDescent="0.2">
      <c r="A67" s="55"/>
      <c r="B67" s="19"/>
      <c r="C67" s="70"/>
      <c r="D67" s="695"/>
      <c r="E67" s="696"/>
      <c r="F67" s="696"/>
      <c r="G67" s="697"/>
      <c r="H67" s="83"/>
      <c r="I67" s="83"/>
      <c r="J67" s="695"/>
      <c r="K67" s="696"/>
      <c r="L67" s="696"/>
      <c r="M67" s="697"/>
      <c r="N67" s="66"/>
      <c r="O67" s="662"/>
      <c r="P67" s="663"/>
      <c r="Q67" s="663"/>
      <c r="R67" s="663"/>
      <c r="S67" s="663"/>
      <c r="T67" s="664"/>
      <c r="U67" s="108"/>
      <c r="V67" s="146"/>
      <c r="W67" s="147"/>
      <c r="X67" s="695"/>
      <c r="Y67" s="696"/>
      <c r="Z67" s="696"/>
      <c r="AA67" s="697"/>
      <c r="AB67" s="83"/>
      <c r="AC67" s="83"/>
      <c r="AD67" s="695"/>
      <c r="AE67" s="696"/>
      <c r="AF67" s="696"/>
      <c r="AG67" s="697"/>
      <c r="AH67" s="66"/>
      <c r="AI67" s="662"/>
      <c r="AJ67" s="663"/>
      <c r="AK67" s="663"/>
      <c r="AL67" s="663"/>
      <c r="AM67" s="663"/>
      <c r="AN67" s="664"/>
      <c r="AO67" s="26"/>
      <c r="AP67" s="208"/>
      <c r="AQ67" s="228"/>
      <c r="AR67" s="9"/>
      <c r="AS67" s="9"/>
    </row>
    <row r="68" spans="1:45" ht="21" thickBot="1" x14ac:dyDescent="0.25">
      <c r="A68" s="55"/>
      <c r="B68" s="19"/>
      <c r="C68" s="70"/>
      <c r="D68" s="194" t="s">
        <v>31</v>
      </c>
      <c r="E68" s="161"/>
      <c r="F68" s="161"/>
      <c r="G68" s="164"/>
      <c r="H68" s="83"/>
      <c r="I68" s="83"/>
      <c r="J68" s="194" t="s">
        <v>32</v>
      </c>
      <c r="K68" s="195"/>
      <c r="L68" s="195"/>
      <c r="M68" s="196"/>
      <c r="N68" s="66"/>
      <c r="O68" s="639" t="s">
        <v>147</v>
      </c>
      <c r="P68" s="640"/>
      <c r="Q68" s="640"/>
      <c r="R68" s="640"/>
      <c r="S68" s="640"/>
      <c r="T68" s="641"/>
      <c r="U68" s="108"/>
      <c r="V68" s="146"/>
      <c r="W68" s="147"/>
      <c r="X68" s="194" t="s">
        <v>31</v>
      </c>
      <c r="Y68" s="195"/>
      <c r="Z68" s="195"/>
      <c r="AA68" s="197"/>
      <c r="AB68" s="83"/>
      <c r="AC68" s="83"/>
      <c r="AD68" s="194" t="s">
        <v>32</v>
      </c>
      <c r="AE68" s="195"/>
      <c r="AF68" s="195"/>
      <c r="AG68" s="196"/>
      <c r="AH68" s="66"/>
      <c r="AI68" s="639" t="s">
        <v>147</v>
      </c>
      <c r="AJ68" s="640"/>
      <c r="AK68" s="640"/>
      <c r="AL68" s="640"/>
      <c r="AM68" s="640"/>
      <c r="AN68" s="641"/>
      <c r="AO68" s="26"/>
      <c r="AP68" s="208"/>
      <c r="AQ68" s="228"/>
      <c r="AR68" s="9"/>
      <c r="AS68" s="9"/>
    </row>
    <row r="69" spans="1:45" ht="11.25" customHeight="1" thickBot="1" x14ac:dyDescent="0.25">
      <c r="A69" s="55"/>
      <c r="B69" s="19"/>
      <c r="C69" s="70"/>
      <c r="D69" s="174"/>
      <c r="E69" s="155"/>
      <c r="F69" s="155"/>
      <c r="G69" s="155"/>
      <c r="H69" s="83"/>
      <c r="I69" s="83"/>
      <c r="J69" s="174"/>
      <c r="K69" s="155"/>
      <c r="L69" s="155"/>
      <c r="M69" s="155"/>
      <c r="N69" s="66"/>
      <c r="O69" s="66"/>
      <c r="P69" s="66"/>
      <c r="Q69" s="83"/>
      <c r="R69" s="83"/>
      <c r="S69" s="83"/>
      <c r="T69" s="83"/>
      <c r="U69" s="108"/>
      <c r="V69" s="146"/>
      <c r="W69" s="147"/>
      <c r="X69" s="174"/>
      <c r="Y69" s="155"/>
      <c r="Z69" s="155"/>
      <c r="AA69" s="155"/>
      <c r="AB69" s="83"/>
      <c r="AC69" s="83"/>
      <c r="AD69" s="174"/>
      <c r="AE69" s="155"/>
      <c r="AF69" s="155"/>
      <c r="AG69" s="155"/>
      <c r="AH69" s="66"/>
      <c r="AI69" s="66"/>
      <c r="AJ69" s="66"/>
      <c r="AK69" s="83"/>
      <c r="AL69" s="83"/>
      <c r="AM69" s="83"/>
      <c r="AN69" s="108"/>
      <c r="AO69" s="20"/>
      <c r="AP69" s="208"/>
      <c r="AQ69" s="228"/>
      <c r="AR69" s="9"/>
      <c r="AS69" s="9"/>
    </row>
    <row r="70" spans="1:45" ht="28.5" customHeight="1" thickBot="1" x14ac:dyDescent="0.25">
      <c r="A70" s="55"/>
      <c r="B70" s="19"/>
      <c r="C70" s="175" t="s">
        <v>66</v>
      </c>
      <c r="D70" s="155"/>
      <c r="E70" s="155"/>
      <c r="F70" s="155"/>
      <c r="G70" s="56"/>
      <c r="H70" s="83"/>
      <c r="I70" s="174" t="s">
        <v>67</v>
      </c>
      <c r="J70" s="155"/>
      <c r="K70" s="155"/>
      <c r="L70" s="155"/>
      <c r="M70" s="56"/>
      <c r="N70" s="66"/>
      <c r="O70" s="198"/>
      <c r="P70" s="198" t="s">
        <v>148</v>
      </c>
      <c r="Q70" s="155"/>
      <c r="R70" s="155"/>
      <c r="S70" s="642"/>
      <c r="T70" s="643"/>
      <c r="U70" s="108"/>
      <c r="V70" s="146"/>
      <c r="W70" s="175" t="s">
        <v>66</v>
      </c>
      <c r="X70" s="155"/>
      <c r="Y70" s="155"/>
      <c r="Z70" s="155"/>
      <c r="AA70" s="56"/>
      <c r="AB70" s="83"/>
      <c r="AC70" s="174" t="s">
        <v>67</v>
      </c>
      <c r="AD70" s="155"/>
      <c r="AE70" s="155"/>
      <c r="AF70" s="155"/>
      <c r="AG70" s="56"/>
      <c r="AH70" s="66"/>
      <c r="AI70" s="155"/>
      <c r="AJ70" s="198" t="s">
        <v>148</v>
      </c>
      <c r="AK70" s="155"/>
      <c r="AL70" s="155"/>
      <c r="AM70" s="635"/>
      <c r="AN70" s="636"/>
      <c r="AO70" s="183"/>
      <c r="AP70" s="236"/>
      <c r="AQ70" s="202"/>
      <c r="AR70" s="9"/>
      <c r="AS70" s="9"/>
    </row>
    <row r="71" spans="1:45" ht="15" customHeight="1" thickBot="1" x14ac:dyDescent="0.25">
      <c r="A71" s="55"/>
      <c r="B71" s="19"/>
      <c r="C71" s="70"/>
      <c r="D71" s="66"/>
      <c r="E71" s="83"/>
      <c r="F71" s="83"/>
      <c r="G71" s="83"/>
      <c r="H71" s="83"/>
      <c r="I71" s="83"/>
      <c r="J71" s="83"/>
      <c r="K71" s="83"/>
      <c r="L71" s="83"/>
      <c r="M71" s="83"/>
      <c r="N71" s="83"/>
      <c r="O71" s="83"/>
      <c r="P71" s="83"/>
      <c r="Q71" s="83"/>
      <c r="R71" s="83"/>
      <c r="S71" s="83"/>
      <c r="T71" s="83"/>
      <c r="U71" s="108"/>
      <c r="V71" s="146"/>
      <c r="W71" s="147"/>
      <c r="X71" s="83"/>
      <c r="Y71" s="83"/>
      <c r="Z71" s="83"/>
      <c r="AA71" s="83"/>
      <c r="AB71" s="83"/>
      <c r="AC71" s="83"/>
      <c r="AD71" s="83"/>
      <c r="AE71" s="83"/>
      <c r="AF71" s="83"/>
      <c r="AG71" s="83"/>
      <c r="AH71" s="83"/>
      <c r="AI71" s="83"/>
      <c r="AJ71" s="83"/>
      <c r="AK71" s="83"/>
      <c r="AL71" s="83"/>
      <c r="AM71" s="83"/>
      <c r="AN71" s="108"/>
      <c r="AO71" s="43"/>
      <c r="AP71" s="208"/>
      <c r="AQ71" s="228"/>
    </row>
    <row r="72" spans="1:45" ht="16.5" customHeight="1" thickBot="1" x14ac:dyDescent="0.25">
      <c r="A72" s="55"/>
      <c r="B72" s="19"/>
      <c r="C72" s="70"/>
      <c r="D72" s="176" t="s">
        <v>68</v>
      </c>
      <c r="E72" s="153"/>
      <c r="F72" s="153"/>
      <c r="G72" s="177"/>
      <c r="H72" s="83"/>
      <c r="I72" s="83" t="s">
        <v>15</v>
      </c>
      <c r="J72" s="58"/>
      <c r="K72" s="58"/>
      <c r="L72" s="58"/>
      <c r="M72" s="58"/>
      <c r="N72" s="58"/>
      <c r="O72" s="58"/>
      <c r="P72" s="58"/>
      <c r="Q72" s="58"/>
      <c r="R72" s="58"/>
      <c r="S72" s="58"/>
      <c r="T72" s="58"/>
      <c r="U72" s="108"/>
      <c r="V72" s="146"/>
      <c r="W72" s="147"/>
      <c r="X72" s="83"/>
      <c r="Y72" s="176" t="s">
        <v>68</v>
      </c>
      <c r="Z72" s="153"/>
      <c r="AA72" s="153"/>
      <c r="AB72" s="177"/>
      <c r="AC72" s="83"/>
      <c r="AD72" s="58"/>
      <c r="AE72" s="58"/>
      <c r="AF72" s="58"/>
      <c r="AG72" s="58"/>
      <c r="AH72" s="58"/>
      <c r="AI72" s="58"/>
      <c r="AJ72" s="58"/>
      <c r="AK72" s="58"/>
      <c r="AL72" s="58"/>
      <c r="AM72" s="58"/>
      <c r="AN72" s="271"/>
      <c r="AO72" s="42"/>
      <c r="AP72" s="208"/>
      <c r="AQ72" s="228"/>
    </row>
    <row r="73" spans="1:45" ht="7" customHeight="1" thickBot="1" x14ac:dyDescent="0.25">
      <c r="A73" s="55"/>
      <c r="B73" s="19"/>
      <c r="C73" s="70"/>
      <c r="D73" s="66"/>
      <c r="E73" s="83"/>
      <c r="F73" s="83"/>
      <c r="G73" s="83"/>
      <c r="H73" s="83"/>
      <c r="I73" s="83"/>
      <c r="J73" s="58"/>
      <c r="K73" s="58"/>
      <c r="L73" s="58"/>
      <c r="M73" s="58"/>
      <c r="N73" s="58"/>
      <c r="O73" s="58"/>
      <c r="P73" s="58"/>
      <c r="Q73" s="58"/>
      <c r="R73" s="58"/>
      <c r="S73" s="58"/>
      <c r="T73" s="58"/>
      <c r="U73" s="108"/>
      <c r="V73" s="146"/>
      <c r="W73" s="147"/>
      <c r="X73" s="83"/>
      <c r="Y73" s="83"/>
      <c r="Z73" s="83"/>
      <c r="AA73" s="83"/>
      <c r="AB73" s="83"/>
      <c r="AC73" s="83"/>
      <c r="AD73" s="58"/>
      <c r="AE73" s="58"/>
      <c r="AF73" s="58"/>
      <c r="AG73" s="58"/>
      <c r="AH73" s="58"/>
      <c r="AI73" s="58"/>
      <c r="AJ73" s="58"/>
      <c r="AK73" s="58"/>
      <c r="AL73" s="58"/>
      <c r="AM73" s="58"/>
      <c r="AN73" s="271"/>
      <c r="AO73" s="43"/>
      <c r="AP73" s="208"/>
      <c r="AQ73" s="228"/>
    </row>
    <row r="74" spans="1:45" ht="17" customHeight="1" thickBot="1" x14ac:dyDescent="0.25">
      <c r="A74" s="55"/>
      <c r="B74" s="19"/>
      <c r="C74" s="182"/>
      <c r="D74" s="86" t="s">
        <v>27</v>
      </c>
      <c r="E74" s="83"/>
      <c r="F74" s="83"/>
      <c r="G74" s="182"/>
      <c r="H74" s="83" t="s">
        <v>28</v>
      </c>
      <c r="I74" s="83"/>
      <c r="J74" s="58"/>
      <c r="K74" s="58"/>
      <c r="L74" s="58"/>
      <c r="M74" s="58"/>
      <c r="N74" s="58"/>
      <c r="O74" s="58"/>
      <c r="P74" s="58"/>
      <c r="Q74" s="58"/>
      <c r="R74" s="58"/>
      <c r="S74" s="58"/>
      <c r="T74" s="58"/>
      <c r="U74" s="108"/>
      <c r="V74" s="146"/>
      <c r="W74" s="147"/>
      <c r="X74" s="182"/>
      <c r="Y74" s="83" t="s">
        <v>69</v>
      </c>
      <c r="Z74" s="83"/>
      <c r="AA74" s="182"/>
      <c r="AB74" s="83" t="s">
        <v>28</v>
      </c>
      <c r="AC74" s="83"/>
      <c r="AD74" s="58"/>
      <c r="AE74" s="58"/>
      <c r="AF74" s="58"/>
      <c r="AG74" s="58"/>
      <c r="AH74" s="58"/>
      <c r="AI74" s="58"/>
      <c r="AJ74" s="58"/>
      <c r="AK74" s="58"/>
      <c r="AL74" s="58"/>
      <c r="AM74" s="58"/>
      <c r="AN74" s="271"/>
      <c r="AO74" s="43"/>
      <c r="AP74" s="208"/>
      <c r="AQ74" s="228"/>
    </row>
    <row r="75" spans="1:45" ht="15" customHeight="1" thickBot="1" x14ac:dyDescent="0.25">
      <c r="A75" s="55"/>
      <c r="B75" s="19"/>
      <c r="C75" s="70"/>
      <c r="D75" s="86"/>
      <c r="E75" s="83"/>
      <c r="F75" s="83"/>
      <c r="G75" s="83"/>
      <c r="H75" s="83"/>
      <c r="I75" s="83"/>
      <c r="J75" s="58"/>
      <c r="K75" s="58"/>
      <c r="L75" s="58"/>
      <c r="M75" s="58"/>
      <c r="N75" s="58"/>
      <c r="O75" s="58"/>
      <c r="P75" s="58"/>
      <c r="Q75" s="58"/>
      <c r="R75" s="58"/>
      <c r="S75" s="58"/>
      <c r="T75" s="58"/>
      <c r="U75" s="108"/>
      <c r="V75" s="146"/>
      <c r="W75" s="147"/>
      <c r="X75" s="83"/>
      <c r="Y75" s="83"/>
      <c r="Z75" s="83"/>
      <c r="AA75" s="83"/>
      <c r="AB75" s="83"/>
      <c r="AC75" s="83"/>
      <c r="AD75" s="58"/>
      <c r="AE75" s="58"/>
      <c r="AF75" s="58"/>
      <c r="AG75" s="58"/>
      <c r="AH75" s="58"/>
      <c r="AI75" s="58"/>
      <c r="AJ75" s="58"/>
      <c r="AK75" s="58"/>
      <c r="AL75" s="58"/>
      <c r="AM75" s="58"/>
      <c r="AN75" s="271"/>
      <c r="AO75" s="42"/>
      <c r="AP75" s="208"/>
      <c r="AQ75" s="228"/>
    </row>
    <row r="76" spans="1:45" ht="17" customHeight="1" thickBot="1" x14ac:dyDescent="0.25">
      <c r="A76" s="55"/>
      <c r="B76" s="19"/>
      <c r="C76" s="182"/>
      <c r="D76" s="83" t="s">
        <v>33</v>
      </c>
      <c r="E76" s="86"/>
      <c r="F76" s="83"/>
      <c r="G76" s="83"/>
      <c r="H76" s="83"/>
      <c r="I76" s="83"/>
      <c r="J76" s="58"/>
      <c r="K76" s="58"/>
      <c r="L76" s="58"/>
      <c r="M76" s="58"/>
      <c r="N76" s="58"/>
      <c r="O76" s="58"/>
      <c r="P76" s="58"/>
      <c r="Q76" s="58"/>
      <c r="R76" s="58"/>
      <c r="S76" s="58"/>
      <c r="T76" s="58"/>
      <c r="U76" s="108"/>
      <c r="V76" s="146"/>
      <c r="W76" s="147"/>
      <c r="X76" s="182"/>
      <c r="Y76" s="83" t="s">
        <v>33</v>
      </c>
      <c r="Z76" s="83"/>
      <c r="AA76" s="83"/>
      <c r="AB76" s="83"/>
      <c r="AC76" s="83"/>
      <c r="AD76" s="58"/>
      <c r="AE76" s="58"/>
      <c r="AF76" s="58"/>
      <c r="AG76" s="58"/>
      <c r="AH76" s="58"/>
      <c r="AI76" s="58"/>
      <c r="AJ76" s="58"/>
      <c r="AK76" s="58"/>
      <c r="AL76" s="58"/>
      <c r="AM76" s="58"/>
      <c r="AN76" s="271"/>
      <c r="AO76" s="52"/>
      <c r="AP76" s="208"/>
      <c r="AQ76" s="228"/>
    </row>
    <row r="77" spans="1:45" ht="15" customHeight="1" x14ac:dyDescent="0.2">
      <c r="A77" s="55"/>
      <c r="B77" s="19"/>
      <c r="C77" s="70"/>
      <c r="D77" s="66"/>
      <c r="E77" s="83"/>
      <c r="F77" s="83"/>
      <c r="G77" s="83"/>
      <c r="H77" s="83"/>
      <c r="I77" s="83"/>
      <c r="J77" s="83"/>
      <c r="K77" s="83"/>
      <c r="L77" s="83"/>
      <c r="M77" s="83"/>
      <c r="N77" s="83"/>
      <c r="O77" s="83"/>
      <c r="P77" s="83"/>
      <c r="Q77" s="83"/>
      <c r="R77" s="83"/>
      <c r="S77" s="83"/>
      <c r="T77" s="83"/>
      <c r="U77" s="108"/>
      <c r="V77" s="146"/>
      <c r="W77" s="147"/>
      <c r="X77" s="83"/>
      <c r="Y77" s="83"/>
      <c r="Z77" s="83"/>
      <c r="AA77" s="83"/>
      <c r="AB77" s="83"/>
      <c r="AC77" s="83"/>
      <c r="AD77" s="58"/>
      <c r="AE77" s="58"/>
      <c r="AF77" s="58"/>
      <c r="AG77" s="58"/>
      <c r="AH77" s="58"/>
      <c r="AI77" s="58"/>
      <c r="AJ77" s="58"/>
      <c r="AK77" s="58"/>
      <c r="AL77" s="58"/>
      <c r="AM77" s="58"/>
      <c r="AN77" s="271"/>
      <c r="AO77" s="43"/>
      <c r="AP77" s="208"/>
      <c r="AQ77" s="228"/>
    </row>
    <row r="78" spans="1:45" ht="15" customHeight="1" x14ac:dyDescent="0.2">
      <c r="A78" s="55"/>
      <c r="B78" s="19"/>
      <c r="C78" s="70"/>
      <c r="D78" s="66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108"/>
      <c r="V78" s="146"/>
      <c r="W78" s="147"/>
      <c r="X78" s="83"/>
      <c r="Y78" s="83"/>
      <c r="Z78" s="83"/>
      <c r="AA78" s="83"/>
      <c r="AB78" s="83"/>
      <c r="AC78" s="83"/>
      <c r="AD78" s="83"/>
      <c r="AE78" s="83"/>
      <c r="AF78" s="83"/>
      <c r="AG78" s="83"/>
      <c r="AH78" s="83"/>
      <c r="AI78" s="83"/>
      <c r="AJ78" s="83"/>
      <c r="AK78" s="83"/>
      <c r="AL78" s="83"/>
      <c r="AM78" s="83"/>
      <c r="AN78" s="108"/>
      <c r="AO78" s="43"/>
      <c r="AP78" s="208"/>
      <c r="AQ78" s="228"/>
    </row>
    <row r="79" spans="1:45" ht="10" customHeight="1" thickBot="1" x14ac:dyDescent="0.25">
      <c r="A79" s="55"/>
      <c r="B79" s="19"/>
      <c r="C79" s="78"/>
      <c r="D79" s="79"/>
      <c r="E79" s="110"/>
      <c r="F79" s="110"/>
      <c r="G79" s="110"/>
      <c r="H79" s="110"/>
      <c r="I79" s="110"/>
      <c r="J79" s="110"/>
      <c r="K79" s="110"/>
      <c r="L79" s="110"/>
      <c r="M79" s="110"/>
      <c r="N79" s="110"/>
      <c r="O79" s="110"/>
      <c r="P79" s="110"/>
      <c r="Q79" s="110"/>
      <c r="R79" s="110"/>
      <c r="S79" s="110"/>
      <c r="T79" s="110"/>
      <c r="U79" s="112"/>
      <c r="V79" s="163"/>
      <c r="W79" s="109"/>
      <c r="X79" s="110"/>
      <c r="Y79" s="110"/>
      <c r="Z79" s="110"/>
      <c r="AA79" s="110"/>
      <c r="AB79" s="110"/>
      <c r="AC79" s="110"/>
      <c r="AD79" s="110"/>
      <c r="AE79" s="110"/>
      <c r="AF79" s="110"/>
      <c r="AG79" s="110"/>
      <c r="AH79" s="110"/>
      <c r="AI79" s="110"/>
      <c r="AJ79" s="110"/>
      <c r="AK79" s="110"/>
      <c r="AL79" s="110"/>
      <c r="AM79" s="110"/>
      <c r="AN79" s="112"/>
      <c r="AO79" s="46"/>
      <c r="AP79" s="215"/>
      <c r="AQ79" s="228"/>
    </row>
    <row r="80" spans="1:45" ht="21" customHeight="1" thickBot="1" x14ac:dyDescent="0.25">
      <c r="A80" s="55"/>
      <c r="B80" s="18"/>
      <c r="C80" s="235" t="s">
        <v>40</v>
      </c>
      <c r="D80" s="106"/>
      <c r="E80" s="106"/>
      <c r="F80" s="106"/>
      <c r="G80" s="106"/>
      <c r="H80" s="106"/>
      <c r="I80" s="106"/>
      <c r="J80" s="106"/>
      <c r="K80" s="106"/>
      <c r="L80" s="106"/>
      <c r="M80" s="106"/>
      <c r="N80" s="106"/>
      <c r="O80" s="106"/>
      <c r="P80" s="106"/>
      <c r="Q80" s="106"/>
      <c r="R80" s="106"/>
      <c r="S80" s="106"/>
      <c r="T80" s="106"/>
      <c r="U80" s="107"/>
      <c r="V80" s="111"/>
      <c r="W80" s="106"/>
      <c r="X80" s="106"/>
      <c r="Y80" s="106"/>
      <c r="Z80" s="106"/>
      <c r="AA80" s="106"/>
      <c r="AB80" s="106"/>
      <c r="AC80" s="106"/>
      <c r="AD80" s="106"/>
      <c r="AE80" s="106"/>
      <c r="AF80" s="106"/>
      <c r="AG80" s="106"/>
      <c r="AH80" s="106"/>
      <c r="AI80" s="106"/>
      <c r="AJ80" s="106"/>
      <c r="AK80" s="106"/>
      <c r="AL80" s="106"/>
      <c r="AM80" s="106"/>
      <c r="AN80" s="106"/>
      <c r="AO80" s="53"/>
      <c r="AP80" s="205"/>
      <c r="AQ80" s="225"/>
    </row>
    <row r="81" spans="1:43" ht="21" customHeight="1" x14ac:dyDescent="0.2">
      <c r="A81" s="55"/>
      <c r="B81" s="4"/>
      <c r="C81" s="178" t="s">
        <v>70</v>
      </c>
      <c r="D81" s="179"/>
      <c r="E81" s="179"/>
      <c r="F81" s="653"/>
      <c r="G81" s="653"/>
      <c r="H81" s="653"/>
      <c r="I81" s="653"/>
      <c r="J81" s="653"/>
      <c r="K81" s="653"/>
      <c r="L81" s="653"/>
      <c r="M81" s="653"/>
      <c r="N81" s="653"/>
      <c r="O81" s="653"/>
      <c r="P81" s="653"/>
      <c r="Q81" s="653"/>
      <c r="R81" s="653"/>
      <c r="S81" s="653"/>
      <c r="T81" s="653"/>
      <c r="U81" s="653"/>
      <c r="V81" s="653"/>
      <c r="W81" s="653"/>
      <c r="X81" s="653"/>
      <c r="Y81" s="653"/>
      <c r="Z81" s="653"/>
      <c r="AA81" s="653"/>
      <c r="AB81" s="653"/>
      <c r="AC81" s="653"/>
      <c r="AD81" s="653"/>
      <c r="AE81" s="653"/>
      <c r="AF81" s="653"/>
      <c r="AG81" s="653"/>
      <c r="AH81" s="653"/>
      <c r="AI81" s="653"/>
      <c r="AJ81" s="653"/>
      <c r="AK81" s="653"/>
      <c r="AL81" s="653"/>
      <c r="AM81" s="653"/>
      <c r="AN81" s="654"/>
      <c r="AO81" s="5"/>
      <c r="AP81" s="5"/>
      <c r="AQ81" s="225"/>
    </row>
    <row r="82" spans="1:43" ht="21" customHeight="1" x14ac:dyDescent="0.2">
      <c r="A82" s="55"/>
      <c r="B82" s="4"/>
      <c r="C82" s="180"/>
      <c r="D82" s="71"/>
      <c r="E82" s="71"/>
      <c r="F82" s="655"/>
      <c r="G82" s="655"/>
      <c r="H82" s="655"/>
      <c r="I82" s="655"/>
      <c r="J82" s="655"/>
      <c r="K82" s="655"/>
      <c r="L82" s="655"/>
      <c r="M82" s="655"/>
      <c r="N82" s="655"/>
      <c r="O82" s="655"/>
      <c r="P82" s="655"/>
      <c r="Q82" s="655"/>
      <c r="R82" s="655"/>
      <c r="S82" s="655"/>
      <c r="T82" s="655"/>
      <c r="U82" s="655"/>
      <c r="V82" s="655"/>
      <c r="W82" s="655"/>
      <c r="X82" s="655"/>
      <c r="Y82" s="655"/>
      <c r="Z82" s="655"/>
      <c r="AA82" s="655"/>
      <c r="AB82" s="655"/>
      <c r="AC82" s="655"/>
      <c r="AD82" s="655"/>
      <c r="AE82" s="655"/>
      <c r="AF82" s="655"/>
      <c r="AG82" s="655"/>
      <c r="AH82" s="655"/>
      <c r="AI82" s="655"/>
      <c r="AJ82" s="655"/>
      <c r="AK82" s="655"/>
      <c r="AL82" s="655"/>
      <c r="AM82" s="655"/>
      <c r="AN82" s="656"/>
      <c r="AO82" s="5"/>
      <c r="AP82" s="5"/>
      <c r="AQ82" s="225"/>
    </row>
    <row r="83" spans="1:43" ht="30" customHeight="1" x14ac:dyDescent="0.2">
      <c r="A83" s="55"/>
      <c r="B83" s="4"/>
      <c r="C83" s="77"/>
      <c r="D83" s="66"/>
      <c r="E83" s="66"/>
      <c r="F83" s="655"/>
      <c r="G83" s="655"/>
      <c r="H83" s="655"/>
      <c r="I83" s="655"/>
      <c r="J83" s="655"/>
      <c r="K83" s="655"/>
      <c r="L83" s="655"/>
      <c r="M83" s="655"/>
      <c r="N83" s="655"/>
      <c r="O83" s="655"/>
      <c r="P83" s="655"/>
      <c r="Q83" s="655"/>
      <c r="R83" s="655"/>
      <c r="S83" s="655"/>
      <c r="T83" s="655"/>
      <c r="U83" s="655"/>
      <c r="V83" s="655"/>
      <c r="W83" s="655"/>
      <c r="X83" s="655"/>
      <c r="Y83" s="655"/>
      <c r="Z83" s="655"/>
      <c r="AA83" s="655"/>
      <c r="AB83" s="655"/>
      <c r="AC83" s="655"/>
      <c r="AD83" s="655"/>
      <c r="AE83" s="655"/>
      <c r="AF83" s="655"/>
      <c r="AG83" s="655"/>
      <c r="AH83" s="655"/>
      <c r="AI83" s="655"/>
      <c r="AJ83" s="655"/>
      <c r="AK83" s="655"/>
      <c r="AL83" s="655"/>
      <c r="AM83" s="655"/>
      <c r="AN83" s="656"/>
      <c r="AO83" s="5"/>
      <c r="AP83" s="5"/>
      <c r="AQ83" s="225"/>
    </row>
    <row r="84" spans="1:43" ht="25" customHeight="1" thickBot="1" x14ac:dyDescent="0.2">
      <c r="A84" s="55"/>
      <c r="B84" s="10"/>
      <c r="C84" s="78"/>
      <c r="D84" s="79"/>
      <c r="E84" s="79"/>
      <c r="F84" s="657"/>
      <c r="G84" s="657"/>
      <c r="H84" s="657"/>
      <c r="I84" s="657"/>
      <c r="J84" s="657"/>
      <c r="K84" s="657"/>
      <c r="L84" s="657"/>
      <c r="M84" s="657"/>
      <c r="N84" s="657"/>
      <c r="O84" s="657"/>
      <c r="P84" s="657"/>
      <c r="Q84" s="657"/>
      <c r="R84" s="657"/>
      <c r="S84" s="657"/>
      <c r="T84" s="657"/>
      <c r="U84" s="657"/>
      <c r="V84" s="657"/>
      <c r="W84" s="657"/>
      <c r="X84" s="657"/>
      <c r="Y84" s="657"/>
      <c r="Z84" s="657"/>
      <c r="AA84" s="657"/>
      <c r="AB84" s="657"/>
      <c r="AC84" s="657"/>
      <c r="AD84" s="657"/>
      <c r="AE84" s="657"/>
      <c r="AF84" s="657"/>
      <c r="AG84" s="657"/>
      <c r="AH84" s="657"/>
      <c r="AI84" s="657"/>
      <c r="AJ84" s="657"/>
      <c r="AK84" s="657"/>
      <c r="AL84" s="657"/>
      <c r="AM84" s="657"/>
      <c r="AN84" s="658"/>
      <c r="AO84" s="5"/>
      <c r="AP84" s="5"/>
      <c r="AQ84" s="225"/>
    </row>
    <row r="85" spans="1:43" ht="21.75" customHeight="1" x14ac:dyDescent="0.15">
      <c r="A85" s="55"/>
      <c r="B85" s="24"/>
      <c r="C85" s="181" t="s">
        <v>41</v>
      </c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64"/>
      <c r="O85" s="64"/>
      <c r="P85" s="64"/>
      <c r="Q85" s="64"/>
      <c r="R85" s="64"/>
      <c r="S85" s="64"/>
      <c r="T85" s="64"/>
      <c r="U85" s="64"/>
      <c r="V85" s="64"/>
      <c r="W85" s="64"/>
      <c r="X85" s="64"/>
      <c r="Y85" s="64"/>
      <c r="Z85" s="64"/>
      <c r="AA85" s="64"/>
      <c r="AB85" s="64"/>
      <c r="AC85" s="64"/>
      <c r="AD85" s="64"/>
      <c r="AE85" s="64"/>
      <c r="AF85" s="64"/>
      <c r="AG85" s="64"/>
      <c r="AH85" s="64"/>
      <c r="AI85" s="64"/>
      <c r="AJ85" s="64"/>
      <c r="AK85" s="64"/>
      <c r="AL85" s="64"/>
      <c r="AM85" s="64"/>
      <c r="AN85" s="65"/>
      <c r="AO85" s="23"/>
      <c r="AP85" s="16"/>
      <c r="AQ85" s="225"/>
    </row>
    <row r="86" spans="1:43" x14ac:dyDescent="0.15">
      <c r="A86" s="55"/>
      <c r="B86" s="19"/>
      <c r="C86" s="70"/>
      <c r="D86" s="66"/>
      <c r="E86" s="66"/>
      <c r="F86" s="655"/>
      <c r="G86" s="655"/>
      <c r="H86" s="655"/>
      <c r="I86" s="655"/>
      <c r="J86" s="655"/>
      <c r="K86" s="655"/>
      <c r="L86" s="655"/>
      <c r="M86" s="655"/>
      <c r="N86" s="655"/>
      <c r="O86" s="655"/>
      <c r="P86" s="655"/>
      <c r="Q86" s="655"/>
      <c r="R86" s="655"/>
      <c r="S86" s="655"/>
      <c r="T86" s="655"/>
      <c r="U86" s="655"/>
      <c r="V86" s="655"/>
      <c r="W86" s="655"/>
      <c r="X86" s="655"/>
      <c r="Y86" s="655"/>
      <c r="Z86" s="655"/>
      <c r="AA86" s="655"/>
      <c r="AB86" s="655"/>
      <c r="AC86" s="655"/>
      <c r="AD86" s="655"/>
      <c r="AE86" s="655"/>
      <c r="AF86" s="655"/>
      <c r="AG86" s="655"/>
      <c r="AH86" s="655"/>
      <c r="AI86" s="655"/>
      <c r="AJ86" s="655"/>
      <c r="AK86" s="655"/>
      <c r="AL86" s="655"/>
      <c r="AM86" s="655"/>
      <c r="AN86" s="656"/>
      <c r="AO86" s="16"/>
      <c r="AP86" s="16"/>
      <c r="AQ86" s="225"/>
    </row>
    <row r="87" spans="1:43" x14ac:dyDescent="0.15">
      <c r="A87" s="55"/>
      <c r="B87" s="19"/>
      <c r="C87" s="70"/>
      <c r="D87" s="66"/>
      <c r="E87" s="66"/>
      <c r="F87" s="655"/>
      <c r="G87" s="655"/>
      <c r="H87" s="655"/>
      <c r="I87" s="655"/>
      <c r="J87" s="655"/>
      <c r="K87" s="655"/>
      <c r="L87" s="655"/>
      <c r="M87" s="655"/>
      <c r="N87" s="655"/>
      <c r="O87" s="655"/>
      <c r="P87" s="655"/>
      <c r="Q87" s="655"/>
      <c r="R87" s="655"/>
      <c r="S87" s="655"/>
      <c r="T87" s="655"/>
      <c r="U87" s="655"/>
      <c r="V87" s="655"/>
      <c r="W87" s="655"/>
      <c r="X87" s="655"/>
      <c r="Y87" s="655"/>
      <c r="Z87" s="655"/>
      <c r="AA87" s="655"/>
      <c r="AB87" s="655"/>
      <c r="AC87" s="655"/>
      <c r="AD87" s="655"/>
      <c r="AE87" s="655"/>
      <c r="AF87" s="655"/>
      <c r="AG87" s="655"/>
      <c r="AH87" s="655"/>
      <c r="AI87" s="655"/>
      <c r="AJ87" s="655"/>
      <c r="AK87" s="655"/>
      <c r="AL87" s="655"/>
      <c r="AM87" s="655"/>
      <c r="AN87" s="656"/>
      <c r="AO87" s="16"/>
      <c r="AP87" s="16"/>
      <c r="AQ87" s="225"/>
    </row>
    <row r="88" spans="1:43" x14ac:dyDescent="0.15">
      <c r="A88" s="55"/>
      <c r="B88" s="19"/>
      <c r="C88" s="70"/>
      <c r="D88" s="66"/>
      <c r="E88" s="66"/>
      <c r="F88" s="655"/>
      <c r="G88" s="655"/>
      <c r="H88" s="655"/>
      <c r="I88" s="655"/>
      <c r="J88" s="655"/>
      <c r="K88" s="655"/>
      <c r="L88" s="655"/>
      <c r="M88" s="655"/>
      <c r="N88" s="655"/>
      <c r="O88" s="655"/>
      <c r="P88" s="655"/>
      <c r="Q88" s="655"/>
      <c r="R88" s="655"/>
      <c r="S88" s="655"/>
      <c r="T88" s="655"/>
      <c r="U88" s="655"/>
      <c r="V88" s="655"/>
      <c r="W88" s="655"/>
      <c r="X88" s="655"/>
      <c r="Y88" s="655"/>
      <c r="Z88" s="655"/>
      <c r="AA88" s="655"/>
      <c r="AB88" s="655"/>
      <c r="AC88" s="655"/>
      <c r="AD88" s="655"/>
      <c r="AE88" s="655"/>
      <c r="AF88" s="655"/>
      <c r="AG88" s="655"/>
      <c r="AH88" s="655"/>
      <c r="AI88" s="655"/>
      <c r="AJ88" s="655"/>
      <c r="AK88" s="655"/>
      <c r="AL88" s="655"/>
      <c r="AM88" s="655"/>
      <c r="AN88" s="656"/>
      <c r="AO88" s="16"/>
      <c r="AP88" s="16"/>
      <c r="AQ88" s="225"/>
    </row>
    <row r="89" spans="1:43" x14ac:dyDescent="0.15">
      <c r="A89" s="55"/>
      <c r="B89" s="19"/>
      <c r="C89" s="70"/>
      <c r="D89" s="66"/>
      <c r="E89" s="66"/>
      <c r="F89" s="655"/>
      <c r="G89" s="655"/>
      <c r="H89" s="655"/>
      <c r="I89" s="655"/>
      <c r="J89" s="655"/>
      <c r="K89" s="655"/>
      <c r="L89" s="655"/>
      <c r="M89" s="655"/>
      <c r="N89" s="655"/>
      <c r="O89" s="655"/>
      <c r="P89" s="655"/>
      <c r="Q89" s="655"/>
      <c r="R89" s="655"/>
      <c r="S89" s="655"/>
      <c r="T89" s="655"/>
      <c r="U89" s="655"/>
      <c r="V89" s="655"/>
      <c r="W89" s="655"/>
      <c r="X89" s="655"/>
      <c r="Y89" s="655"/>
      <c r="Z89" s="655"/>
      <c r="AA89" s="655"/>
      <c r="AB89" s="655"/>
      <c r="AC89" s="655"/>
      <c r="AD89" s="655"/>
      <c r="AE89" s="655"/>
      <c r="AF89" s="655"/>
      <c r="AG89" s="655"/>
      <c r="AH89" s="655"/>
      <c r="AI89" s="655"/>
      <c r="AJ89" s="655"/>
      <c r="AK89" s="655"/>
      <c r="AL89" s="655"/>
      <c r="AM89" s="655"/>
      <c r="AN89" s="656"/>
      <c r="AO89" s="16"/>
      <c r="AP89" s="16"/>
      <c r="AQ89" s="225"/>
    </row>
    <row r="90" spans="1:43" x14ac:dyDescent="0.15">
      <c r="A90" s="55"/>
      <c r="B90" s="19"/>
      <c r="C90" s="70"/>
      <c r="D90" s="66"/>
      <c r="E90" s="66"/>
      <c r="F90" s="655"/>
      <c r="G90" s="655"/>
      <c r="H90" s="655"/>
      <c r="I90" s="655"/>
      <c r="J90" s="655"/>
      <c r="K90" s="655"/>
      <c r="L90" s="655"/>
      <c r="M90" s="655"/>
      <c r="N90" s="655"/>
      <c r="O90" s="655"/>
      <c r="P90" s="655"/>
      <c r="Q90" s="655"/>
      <c r="R90" s="655"/>
      <c r="S90" s="655"/>
      <c r="T90" s="655"/>
      <c r="U90" s="655"/>
      <c r="V90" s="655"/>
      <c r="W90" s="655"/>
      <c r="X90" s="655"/>
      <c r="Y90" s="655"/>
      <c r="Z90" s="655"/>
      <c r="AA90" s="655"/>
      <c r="AB90" s="655"/>
      <c r="AC90" s="655"/>
      <c r="AD90" s="655"/>
      <c r="AE90" s="655"/>
      <c r="AF90" s="655"/>
      <c r="AG90" s="655"/>
      <c r="AH90" s="655"/>
      <c r="AI90" s="655"/>
      <c r="AJ90" s="655"/>
      <c r="AK90" s="655"/>
      <c r="AL90" s="655"/>
      <c r="AM90" s="655"/>
      <c r="AN90" s="656"/>
      <c r="AO90" s="16"/>
      <c r="AP90" s="16"/>
      <c r="AQ90" s="225"/>
    </row>
    <row r="91" spans="1:43" x14ac:dyDescent="0.15">
      <c r="A91" s="55"/>
      <c r="B91" s="19"/>
      <c r="C91" s="70"/>
      <c r="D91" s="66"/>
      <c r="E91" s="66"/>
      <c r="F91" s="655"/>
      <c r="G91" s="655"/>
      <c r="H91" s="655"/>
      <c r="I91" s="655"/>
      <c r="J91" s="655"/>
      <c r="K91" s="655"/>
      <c r="L91" s="655"/>
      <c r="M91" s="655"/>
      <c r="N91" s="655"/>
      <c r="O91" s="655"/>
      <c r="P91" s="655"/>
      <c r="Q91" s="655"/>
      <c r="R91" s="655"/>
      <c r="S91" s="655"/>
      <c r="T91" s="655"/>
      <c r="U91" s="655"/>
      <c r="V91" s="655"/>
      <c r="W91" s="655"/>
      <c r="X91" s="655"/>
      <c r="Y91" s="655"/>
      <c r="Z91" s="655"/>
      <c r="AA91" s="655"/>
      <c r="AB91" s="655"/>
      <c r="AC91" s="655"/>
      <c r="AD91" s="655"/>
      <c r="AE91" s="655"/>
      <c r="AF91" s="655"/>
      <c r="AG91" s="655"/>
      <c r="AH91" s="655"/>
      <c r="AI91" s="655"/>
      <c r="AJ91" s="655"/>
      <c r="AK91" s="655"/>
      <c r="AL91" s="655"/>
      <c r="AM91" s="655"/>
      <c r="AN91" s="656"/>
      <c r="AO91" s="16"/>
      <c r="AP91" s="16"/>
      <c r="AQ91" s="225"/>
    </row>
    <row r="92" spans="1:43" x14ac:dyDescent="0.15">
      <c r="A92" s="55"/>
      <c r="B92" s="19"/>
      <c r="C92" s="70"/>
      <c r="D92" s="66"/>
      <c r="E92" s="66"/>
      <c r="F92" s="655"/>
      <c r="G92" s="655"/>
      <c r="H92" s="655"/>
      <c r="I92" s="655"/>
      <c r="J92" s="655"/>
      <c r="K92" s="655"/>
      <c r="L92" s="655"/>
      <c r="M92" s="655"/>
      <c r="N92" s="655"/>
      <c r="O92" s="655"/>
      <c r="P92" s="655"/>
      <c r="Q92" s="655"/>
      <c r="R92" s="655"/>
      <c r="S92" s="655"/>
      <c r="T92" s="655"/>
      <c r="U92" s="655"/>
      <c r="V92" s="655"/>
      <c r="W92" s="655"/>
      <c r="X92" s="655"/>
      <c r="Y92" s="655"/>
      <c r="Z92" s="655"/>
      <c r="AA92" s="655"/>
      <c r="AB92" s="655"/>
      <c r="AC92" s="655"/>
      <c r="AD92" s="655"/>
      <c r="AE92" s="655"/>
      <c r="AF92" s="655"/>
      <c r="AG92" s="655"/>
      <c r="AH92" s="655"/>
      <c r="AI92" s="655"/>
      <c r="AJ92" s="655"/>
      <c r="AK92" s="655"/>
      <c r="AL92" s="655"/>
      <c r="AM92" s="655"/>
      <c r="AN92" s="656"/>
      <c r="AO92" s="16"/>
      <c r="AP92" s="16"/>
      <c r="AQ92" s="225"/>
    </row>
    <row r="93" spans="1:43" x14ac:dyDescent="0.15">
      <c r="A93" s="55"/>
      <c r="B93" s="19"/>
      <c r="C93" s="70"/>
      <c r="D93" s="66"/>
      <c r="E93" s="66"/>
      <c r="F93" s="655"/>
      <c r="G93" s="655"/>
      <c r="H93" s="655"/>
      <c r="I93" s="655"/>
      <c r="J93" s="655"/>
      <c r="K93" s="655"/>
      <c r="L93" s="655"/>
      <c r="M93" s="655"/>
      <c r="N93" s="655"/>
      <c r="O93" s="655"/>
      <c r="P93" s="655"/>
      <c r="Q93" s="655"/>
      <c r="R93" s="655"/>
      <c r="S93" s="655"/>
      <c r="T93" s="655"/>
      <c r="U93" s="655"/>
      <c r="V93" s="655"/>
      <c r="W93" s="655"/>
      <c r="X93" s="655"/>
      <c r="Y93" s="655"/>
      <c r="Z93" s="655"/>
      <c r="AA93" s="655"/>
      <c r="AB93" s="655"/>
      <c r="AC93" s="655"/>
      <c r="AD93" s="655"/>
      <c r="AE93" s="655"/>
      <c r="AF93" s="655"/>
      <c r="AG93" s="655"/>
      <c r="AH93" s="655"/>
      <c r="AI93" s="655"/>
      <c r="AJ93" s="655"/>
      <c r="AK93" s="655"/>
      <c r="AL93" s="655"/>
      <c r="AM93" s="655"/>
      <c r="AN93" s="656"/>
      <c r="AO93" s="16"/>
      <c r="AP93" s="16"/>
      <c r="AQ93" s="225"/>
    </row>
    <row r="94" spans="1:43" x14ac:dyDescent="0.15">
      <c r="A94" s="55"/>
      <c r="B94" s="19"/>
      <c r="C94" s="70"/>
      <c r="D94" s="66"/>
      <c r="E94" s="66"/>
      <c r="F94" s="655"/>
      <c r="G94" s="655"/>
      <c r="H94" s="655"/>
      <c r="I94" s="655"/>
      <c r="J94" s="655"/>
      <c r="K94" s="655"/>
      <c r="L94" s="655"/>
      <c r="M94" s="655"/>
      <c r="N94" s="655"/>
      <c r="O94" s="655"/>
      <c r="P94" s="655"/>
      <c r="Q94" s="655"/>
      <c r="R94" s="655"/>
      <c r="S94" s="655"/>
      <c r="T94" s="655"/>
      <c r="U94" s="655"/>
      <c r="V94" s="655"/>
      <c r="W94" s="655"/>
      <c r="X94" s="655"/>
      <c r="Y94" s="655"/>
      <c r="Z94" s="655"/>
      <c r="AA94" s="655"/>
      <c r="AB94" s="655"/>
      <c r="AC94" s="655"/>
      <c r="AD94" s="655"/>
      <c r="AE94" s="655"/>
      <c r="AF94" s="655"/>
      <c r="AG94" s="655"/>
      <c r="AH94" s="655"/>
      <c r="AI94" s="655"/>
      <c r="AJ94" s="655"/>
      <c r="AK94" s="655"/>
      <c r="AL94" s="655"/>
      <c r="AM94" s="655"/>
      <c r="AN94" s="656"/>
      <c r="AO94" s="16"/>
      <c r="AP94" s="16"/>
      <c r="AQ94" s="225"/>
    </row>
    <row r="95" spans="1:43" ht="14" thickBot="1" x14ac:dyDescent="0.2">
      <c r="A95" s="55"/>
      <c r="B95" s="28"/>
      <c r="C95" s="78"/>
      <c r="D95" s="79"/>
      <c r="E95" s="79"/>
      <c r="F95" s="657"/>
      <c r="G95" s="657"/>
      <c r="H95" s="657"/>
      <c r="I95" s="657"/>
      <c r="J95" s="657"/>
      <c r="K95" s="657"/>
      <c r="L95" s="657"/>
      <c r="M95" s="657"/>
      <c r="N95" s="657"/>
      <c r="O95" s="657"/>
      <c r="P95" s="657"/>
      <c r="Q95" s="657"/>
      <c r="R95" s="657"/>
      <c r="S95" s="657"/>
      <c r="T95" s="657"/>
      <c r="U95" s="657"/>
      <c r="V95" s="657"/>
      <c r="W95" s="657"/>
      <c r="X95" s="657"/>
      <c r="Y95" s="657"/>
      <c r="Z95" s="657"/>
      <c r="AA95" s="657"/>
      <c r="AB95" s="657"/>
      <c r="AC95" s="657"/>
      <c r="AD95" s="657"/>
      <c r="AE95" s="657"/>
      <c r="AF95" s="657"/>
      <c r="AG95" s="657"/>
      <c r="AH95" s="657"/>
      <c r="AI95" s="657"/>
      <c r="AJ95" s="657"/>
      <c r="AK95" s="657"/>
      <c r="AL95" s="657"/>
      <c r="AM95" s="657"/>
      <c r="AN95" s="658"/>
      <c r="AO95" s="29"/>
      <c r="AP95" s="16"/>
      <c r="AQ95" s="225"/>
    </row>
    <row r="96" spans="1:43" ht="14" thickBot="1" x14ac:dyDescent="0.2">
      <c r="A96" s="55"/>
      <c r="C96" s="637" t="s">
        <v>106</v>
      </c>
      <c r="D96" s="638"/>
      <c r="E96" s="638"/>
      <c r="F96" s="638"/>
      <c r="G96" s="638"/>
      <c r="H96" s="638"/>
      <c r="I96" s="638"/>
      <c r="J96" s="638"/>
      <c r="K96" s="638"/>
      <c r="L96" s="638"/>
      <c r="M96" s="638"/>
      <c r="N96" s="638"/>
      <c r="O96" s="638"/>
      <c r="P96" s="638"/>
      <c r="Q96" s="638"/>
      <c r="R96" s="638"/>
      <c r="S96" s="638"/>
      <c r="T96" s="638"/>
      <c r="U96" s="638"/>
      <c r="V96" s="638"/>
      <c r="W96" s="638"/>
      <c r="X96" s="638"/>
      <c r="Y96" s="638"/>
      <c r="Z96" s="638"/>
      <c r="AA96" s="638"/>
      <c r="AB96" s="638"/>
      <c r="AC96" s="638"/>
      <c r="AD96" s="638"/>
      <c r="AE96" s="638"/>
      <c r="AF96" s="638"/>
      <c r="AG96" s="638"/>
      <c r="AH96" s="638"/>
      <c r="AI96" s="638"/>
      <c r="AJ96" s="638"/>
      <c r="AK96" s="638"/>
      <c r="AL96" s="638"/>
      <c r="AM96" s="638"/>
      <c r="AN96" s="638"/>
      <c r="AO96" s="221"/>
      <c r="AP96" s="29"/>
    </row>
  </sheetData>
  <mergeCells count="73">
    <mergeCell ref="AC52:AK53"/>
    <mergeCell ref="AC61:AK61"/>
    <mergeCell ref="D65:G65"/>
    <mergeCell ref="Y65:AB65"/>
    <mergeCell ref="S70:T70"/>
    <mergeCell ref="D52:H53"/>
    <mergeCell ref="D55:H55"/>
    <mergeCell ref="D56:H56"/>
    <mergeCell ref="D58:H58"/>
    <mergeCell ref="D59:H59"/>
    <mergeCell ref="X52:AB53"/>
    <mergeCell ref="AF25:AI25"/>
    <mergeCell ref="D41:H42"/>
    <mergeCell ref="D44:H44"/>
    <mergeCell ref="AF24:AI24"/>
    <mergeCell ref="AC58:AK59"/>
    <mergeCell ref="X55:AB55"/>
    <mergeCell ref="X56:AB56"/>
    <mergeCell ref="X58:AB58"/>
    <mergeCell ref="X59:AB59"/>
    <mergeCell ref="AC55:AK56"/>
    <mergeCell ref="I58:Q59"/>
    <mergeCell ref="D45:H45"/>
    <mergeCell ref="AA25:AD25"/>
    <mergeCell ref="D47:H47"/>
    <mergeCell ref="D48:H48"/>
    <mergeCell ref="X41:AB42"/>
    <mergeCell ref="X44:AB44"/>
    <mergeCell ref="X45:AB45"/>
    <mergeCell ref="X47:AB47"/>
    <mergeCell ref="X48:AB48"/>
    <mergeCell ref="D20:F20"/>
    <mergeCell ref="K25:O25"/>
    <mergeCell ref="F25:I25"/>
    <mergeCell ref="F86:AN95"/>
    <mergeCell ref="C1:AN2"/>
    <mergeCell ref="AC65:AM65"/>
    <mergeCell ref="H65:S65"/>
    <mergeCell ref="AC47:AK48"/>
    <mergeCell ref="I55:Q56"/>
    <mergeCell ref="G20:T20"/>
    <mergeCell ref="AA20:AN20"/>
    <mergeCell ref="D67:G67"/>
    <mergeCell ref="J67:M67"/>
    <mergeCell ref="X67:AA67"/>
    <mergeCell ref="AD67:AG67"/>
    <mergeCell ref="O67:T67"/>
    <mergeCell ref="G3:S3"/>
    <mergeCell ref="AC3:AN3"/>
    <mergeCell ref="N8:V8"/>
    <mergeCell ref="AF8:AN8"/>
    <mergeCell ref="AD22:AN22"/>
    <mergeCell ref="G11:L11"/>
    <mergeCell ref="AC13:AG13"/>
    <mergeCell ref="X20:Z20"/>
    <mergeCell ref="D22:I22"/>
    <mergeCell ref="X22:AC22"/>
    <mergeCell ref="AM70:AN70"/>
    <mergeCell ref="C96:AN96"/>
    <mergeCell ref="AI68:AN68"/>
    <mergeCell ref="O68:T68"/>
    <mergeCell ref="T13:U13"/>
    <mergeCell ref="J22:T22"/>
    <mergeCell ref="I44:Q45"/>
    <mergeCell ref="I47:Q48"/>
    <mergeCell ref="F81:AN84"/>
    <mergeCell ref="AA24:AD24"/>
    <mergeCell ref="I41:Q42"/>
    <mergeCell ref="AC41:AK42"/>
    <mergeCell ref="AC44:AK45"/>
    <mergeCell ref="AI67:AN67"/>
    <mergeCell ref="K24:O24"/>
    <mergeCell ref="F24:I24"/>
  </mergeCells>
  <phoneticPr fontId="0" type="noConversion"/>
  <printOptions horizontalCentered="1" verticalCentered="1"/>
  <pageMargins left="0" right="0.31496062992125984" top="0.15748031496062992" bottom="0" header="0" footer="0"/>
  <pageSetup paperSize="9" scale="49" orientation="portrait" r:id="rId1"/>
  <headerFooter alignWithMargins="0">
    <oddFooter xml:space="preserve">&amp;C
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>
    <pageSetUpPr fitToPage="1"/>
  </sheetPr>
  <dimension ref="A1:H27"/>
  <sheetViews>
    <sheetView workbookViewId="0">
      <selection activeCell="B21" sqref="B21"/>
    </sheetView>
  </sheetViews>
  <sheetFormatPr baseColWidth="10" defaultRowHeight="16" x14ac:dyDescent="0.2"/>
  <cols>
    <col min="1" max="1" width="5.33203125" style="238" customWidth="1"/>
    <col min="2" max="2" width="21.6640625" style="238" customWidth="1"/>
    <col min="3" max="7" width="20.6640625" style="238" customWidth="1"/>
    <col min="8" max="8" width="7.33203125" style="238" customWidth="1"/>
    <col min="9" max="16384" width="10.83203125" style="238"/>
  </cols>
  <sheetData>
    <row r="1" spans="1:8" ht="16.5" customHeight="1" x14ac:dyDescent="0.2">
      <c r="A1" s="237"/>
      <c r="B1" s="237"/>
      <c r="C1" s="237"/>
      <c r="D1" s="237"/>
      <c r="E1" s="237"/>
      <c r="F1" s="237"/>
      <c r="G1" s="237"/>
      <c r="H1" s="237"/>
    </row>
    <row r="2" spans="1:8" ht="25.5" customHeight="1" x14ac:dyDescent="0.2">
      <c r="A2" s="237"/>
      <c r="B2" s="57" t="s">
        <v>74</v>
      </c>
      <c r="C2" s="722">
        <f>COMPTEUR!Y34</f>
        <v>19425470258573</v>
      </c>
      <c r="D2" s="723"/>
      <c r="E2" s="207"/>
      <c r="F2" s="237"/>
      <c r="G2" s="237"/>
      <c r="H2" s="237"/>
    </row>
    <row r="3" spans="1:8" ht="25.5" customHeight="1" x14ac:dyDescent="0.2">
      <c r="A3" s="237"/>
      <c r="B3" s="237"/>
      <c r="C3" s="237"/>
      <c r="D3" s="237"/>
      <c r="E3" s="237"/>
      <c r="F3" s="237"/>
      <c r="G3" s="237"/>
      <c r="H3" s="237"/>
    </row>
    <row r="4" spans="1:8" ht="25.5" customHeight="1" x14ac:dyDescent="0.2">
      <c r="A4" s="237"/>
      <c r="B4" s="239" t="s">
        <v>81</v>
      </c>
      <c r="C4" s="239" t="s">
        <v>86</v>
      </c>
      <c r="D4" s="239" t="s">
        <v>87</v>
      </c>
      <c r="E4" s="239" t="s">
        <v>88</v>
      </c>
      <c r="F4" s="239" t="s">
        <v>89</v>
      </c>
      <c r="G4" s="239" t="s">
        <v>97</v>
      </c>
      <c r="H4" s="237"/>
    </row>
    <row r="5" spans="1:8" ht="25.5" customHeight="1" x14ac:dyDescent="0.2">
      <c r="A5" s="237"/>
      <c r="B5" s="240" t="s">
        <v>83</v>
      </c>
      <c r="C5" s="298" t="str">
        <f>IF(COMPTEUR!G81="","",COMPTEUR!G81)</f>
        <v/>
      </c>
      <c r="D5" s="241" t="str">
        <f>IF(CONVERTISSEUR!I44="","",CONVERTISSEUR!I44)</f>
        <v/>
      </c>
      <c r="E5" s="241" t="str">
        <f>IF(CONVERTISSEUR!I47="","",CONVERTISSEUR!I47)</f>
        <v/>
      </c>
      <c r="F5" s="241" t="str">
        <f>IF(CONVERTISSEUR!I55="","",CONVERTISSEUR!I55)</f>
        <v/>
      </c>
      <c r="G5" s="241" t="str">
        <f>IF(CONVERTISSEUR!I58="","",CONVERTISSEUR!I58)</f>
        <v/>
      </c>
      <c r="H5" s="237"/>
    </row>
    <row r="6" spans="1:8" ht="25.5" customHeight="1" x14ac:dyDescent="0.2">
      <c r="A6" s="237"/>
      <c r="B6" s="240" t="s">
        <v>82</v>
      </c>
      <c r="C6" s="241" t="str">
        <f>IF(COMPTEUR!Z81="","",COMPTEUR!Z81)</f>
        <v/>
      </c>
      <c r="D6" s="241" t="str">
        <f>IF(CONVERTISSEUR!AC44="","",CONVERTISSEUR!AC44)</f>
        <v/>
      </c>
      <c r="E6" s="241" t="str">
        <f>IF(CONVERTISSEUR!AC47="","",CONVERTISSEUR!AC47)</f>
        <v/>
      </c>
      <c r="F6" s="241" t="str">
        <f>IF(CONVERTISSEUR!AC55="","",CONVERTISSEUR!AC55)</f>
        <v/>
      </c>
      <c r="G6" s="241" t="str">
        <f>IF(CONVERTISSEUR!AC58="","",CONVERTISSEUR!AC58)</f>
        <v/>
      </c>
      <c r="H6" s="237"/>
    </row>
    <row r="7" spans="1:8" ht="25.5" customHeight="1" x14ac:dyDescent="0.2">
      <c r="A7" s="237"/>
      <c r="B7" s="240" t="s">
        <v>84</v>
      </c>
      <c r="C7" s="241" t="str">
        <f>IF(OR(C6="",C5=""),"",C6-C5)</f>
        <v/>
      </c>
      <c r="D7" s="241" t="str">
        <f>IF(OR(D6="",D5=""),"",D6-D5)</f>
        <v/>
      </c>
      <c r="E7" s="241" t="str">
        <f>IF(OR(E6="",E5=""),"",E6-E5)</f>
        <v/>
      </c>
      <c r="F7" s="241" t="str">
        <f>IF(OR(F6="",F5=""),"",F6-F5)</f>
        <v/>
      </c>
      <c r="G7" s="241" t="str">
        <f>IF(OR(G6="",G5=""),"",G6-G5)</f>
        <v/>
      </c>
      <c r="H7" s="237"/>
    </row>
    <row r="8" spans="1:8" ht="25.5" customHeight="1" x14ac:dyDescent="0.2">
      <c r="A8" s="237"/>
      <c r="B8" s="240" t="s">
        <v>85</v>
      </c>
      <c r="C8" s="242"/>
      <c r="D8" s="243"/>
      <c r="E8" s="243"/>
      <c r="F8" s="243"/>
      <c r="G8" s="243"/>
      <c r="H8" s="237"/>
    </row>
    <row r="9" spans="1:8" ht="25.5" customHeight="1" x14ac:dyDescent="0.2">
      <c r="A9" s="237"/>
      <c r="B9" s="237"/>
      <c r="C9" s="237"/>
      <c r="D9" s="237"/>
      <c r="E9" s="237"/>
      <c r="F9" s="237"/>
      <c r="G9" s="237"/>
      <c r="H9" s="237"/>
    </row>
    <row r="10" spans="1:8" ht="25.5" customHeight="1" x14ac:dyDescent="0.2">
      <c r="A10" s="237"/>
      <c r="B10" s="237"/>
      <c r="C10" s="237"/>
      <c r="D10" s="237"/>
      <c r="E10" s="237"/>
      <c r="F10" s="237"/>
      <c r="G10" s="237"/>
      <c r="H10" s="237"/>
    </row>
    <row r="11" spans="1:8" ht="25.5" customHeight="1" x14ac:dyDescent="0.2">
      <c r="A11" s="244"/>
      <c r="B11" s="727" t="s">
        <v>104</v>
      </c>
      <c r="C11" s="727"/>
      <c r="D11" s="727"/>
      <c r="E11" s="727"/>
      <c r="F11" s="727"/>
      <c r="G11" s="727"/>
      <c r="H11" s="244"/>
    </row>
    <row r="12" spans="1:8" ht="25.5" customHeight="1" x14ac:dyDescent="0.2">
      <c r="A12" s="237"/>
      <c r="B12" s="237"/>
      <c r="C12" s="237"/>
      <c r="D12" s="237"/>
      <c r="E12" s="237"/>
      <c r="F12" s="237"/>
      <c r="G12" s="237"/>
      <c r="H12" s="237"/>
    </row>
    <row r="13" spans="1:8" ht="25.5" customHeight="1" x14ac:dyDescent="0.2">
      <c r="A13" s="237"/>
      <c r="B13" s="728" t="s">
        <v>90</v>
      </c>
      <c r="C13" s="729"/>
      <c r="D13" s="730"/>
      <c r="E13" s="728" t="s">
        <v>91</v>
      </c>
      <c r="F13" s="729"/>
      <c r="G13" s="730"/>
      <c r="H13" s="237"/>
    </row>
    <row r="14" spans="1:8" ht="25.5" customHeight="1" x14ac:dyDescent="0.2">
      <c r="A14" s="237"/>
      <c r="B14" s="240" t="s">
        <v>92</v>
      </c>
      <c r="C14" s="725"/>
      <c r="D14" s="725"/>
      <c r="E14" s="240" t="s">
        <v>92</v>
      </c>
      <c r="F14" s="725"/>
      <c r="G14" s="725"/>
      <c r="H14" s="237"/>
    </row>
    <row r="15" spans="1:8" ht="25.5" customHeight="1" x14ac:dyDescent="0.2">
      <c r="A15" s="237"/>
      <c r="B15" s="240" t="s">
        <v>93</v>
      </c>
      <c r="C15" s="725"/>
      <c r="D15" s="725"/>
      <c r="E15" s="240" t="s">
        <v>93</v>
      </c>
      <c r="F15" s="725"/>
      <c r="G15" s="725"/>
      <c r="H15" s="237"/>
    </row>
    <row r="16" spans="1:8" ht="25.5" customHeight="1" x14ac:dyDescent="0.2">
      <c r="A16" s="237"/>
      <c r="B16" s="240" t="s">
        <v>94</v>
      </c>
      <c r="C16" s="725"/>
      <c r="D16" s="725"/>
      <c r="E16" s="240" t="s">
        <v>94</v>
      </c>
      <c r="F16" s="725"/>
      <c r="G16" s="725"/>
      <c r="H16" s="237"/>
    </row>
    <row r="17" spans="1:8" ht="25.5" customHeight="1" x14ac:dyDescent="0.2">
      <c r="A17" s="237"/>
      <c r="B17" s="240" t="s">
        <v>103</v>
      </c>
      <c r="C17" s="726"/>
      <c r="D17" s="726"/>
      <c r="E17" s="240" t="s">
        <v>103</v>
      </c>
      <c r="F17" s="726"/>
      <c r="G17" s="726"/>
      <c r="H17" s="237"/>
    </row>
    <row r="18" spans="1:8" ht="25.5" customHeight="1" x14ac:dyDescent="0.2">
      <c r="A18" s="237"/>
      <c r="B18" s="240" t="s">
        <v>95</v>
      </c>
      <c r="C18" s="725"/>
      <c r="D18" s="725"/>
      <c r="E18" s="240" t="s">
        <v>95</v>
      </c>
      <c r="F18" s="725"/>
      <c r="G18" s="725"/>
      <c r="H18" s="237"/>
    </row>
    <row r="19" spans="1:8" ht="25.5" customHeight="1" x14ac:dyDescent="0.2">
      <c r="A19" s="237"/>
      <c r="B19" s="240" t="s">
        <v>96</v>
      </c>
      <c r="C19" s="726"/>
      <c r="D19" s="726"/>
      <c r="E19" s="240" t="s">
        <v>96</v>
      </c>
      <c r="F19" s="726"/>
      <c r="G19" s="726"/>
      <c r="H19" s="237"/>
    </row>
    <row r="20" spans="1:8" ht="25.5" customHeight="1" x14ac:dyDescent="0.2">
      <c r="A20" s="237"/>
      <c r="B20" s="240" t="s">
        <v>98</v>
      </c>
      <c r="C20" s="725"/>
      <c r="D20" s="725"/>
      <c r="E20" s="240" t="s">
        <v>98</v>
      </c>
      <c r="F20" s="725"/>
      <c r="G20" s="725"/>
      <c r="H20" s="237"/>
    </row>
    <row r="21" spans="1:8" ht="25.5" customHeight="1" x14ac:dyDescent="0.2">
      <c r="A21" s="237"/>
      <c r="B21" s="245" t="s">
        <v>99</v>
      </c>
      <c r="C21" s="725"/>
      <c r="D21" s="725"/>
      <c r="E21" s="245" t="s">
        <v>99</v>
      </c>
      <c r="F21" s="725"/>
      <c r="G21" s="725"/>
      <c r="H21" s="237"/>
    </row>
    <row r="22" spans="1:8" ht="25.5" customHeight="1" x14ac:dyDescent="0.2">
      <c r="A22" s="237"/>
      <c r="B22" s="240" t="s">
        <v>100</v>
      </c>
      <c r="C22" s="725"/>
      <c r="D22" s="725"/>
      <c r="E22" s="240" t="s">
        <v>100</v>
      </c>
      <c r="F22" s="725"/>
      <c r="G22" s="725"/>
      <c r="H22" s="237"/>
    </row>
    <row r="23" spans="1:8" ht="25.5" customHeight="1" x14ac:dyDescent="0.2">
      <c r="A23" s="237"/>
      <c r="B23" s="240" t="s">
        <v>101</v>
      </c>
      <c r="C23" s="725"/>
      <c r="D23" s="725"/>
      <c r="E23" s="240" t="s">
        <v>101</v>
      </c>
      <c r="F23" s="725"/>
      <c r="G23" s="725"/>
      <c r="H23" s="237"/>
    </row>
    <row r="24" spans="1:8" ht="25.5" customHeight="1" x14ac:dyDescent="0.2">
      <c r="A24" s="237"/>
      <c r="B24" s="240" t="s">
        <v>102</v>
      </c>
      <c r="C24" s="725"/>
      <c r="D24" s="725"/>
      <c r="E24" s="237"/>
      <c r="F24" s="237"/>
      <c r="G24" s="237"/>
      <c r="H24" s="237"/>
    </row>
    <row r="25" spans="1:8" ht="16.5" customHeight="1" x14ac:dyDescent="0.2">
      <c r="A25" s="237"/>
      <c r="B25" s="237"/>
      <c r="C25" s="237"/>
      <c r="D25" s="237"/>
      <c r="E25" s="237"/>
      <c r="F25" s="237"/>
      <c r="G25" s="237"/>
      <c r="H25" s="237"/>
    </row>
    <row r="26" spans="1:8" ht="16.5" customHeight="1" x14ac:dyDescent="0.2">
      <c r="A26" s="237"/>
      <c r="B26" s="237"/>
      <c r="C26" s="237"/>
      <c r="D26" s="237"/>
      <c r="E26" s="237"/>
      <c r="F26" s="237"/>
      <c r="G26" s="237"/>
      <c r="H26" s="237"/>
    </row>
    <row r="27" spans="1:8" ht="16.5" customHeight="1" x14ac:dyDescent="0.2">
      <c r="A27" s="724" t="s">
        <v>105</v>
      </c>
      <c r="B27" s="724"/>
      <c r="C27" s="724"/>
      <c r="D27" s="724"/>
      <c r="E27" s="724"/>
      <c r="F27" s="724"/>
      <c r="G27" s="724"/>
      <c r="H27" s="724"/>
    </row>
  </sheetData>
  <mergeCells count="26">
    <mergeCell ref="C20:D20"/>
    <mergeCell ref="B13:D13"/>
    <mergeCell ref="E13:G13"/>
    <mergeCell ref="C14:D14"/>
    <mergeCell ref="C15:D15"/>
    <mergeCell ref="C16:D16"/>
    <mergeCell ref="C17:D17"/>
    <mergeCell ref="C19:D19"/>
    <mergeCell ref="F14:G14"/>
    <mergeCell ref="F15:G15"/>
    <mergeCell ref="C2:D2"/>
    <mergeCell ref="A27:H27"/>
    <mergeCell ref="C21:D21"/>
    <mergeCell ref="C22:D22"/>
    <mergeCell ref="C23:D23"/>
    <mergeCell ref="C24:D24"/>
    <mergeCell ref="F20:G20"/>
    <mergeCell ref="F21:G21"/>
    <mergeCell ref="F22:G22"/>
    <mergeCell ref="F23:G23"/>
    <mergeCell ref="F16:G16"/>
    <mergeCell ref="F17:G17"/>
    <mergeCell ref="F18:G18"/>
    <mergeCell ref="F19:G19"/>
    <mergeCell ref="C18:D18"/>
    <mergeCell ref="B11:G11"/>
  </mergeCells>
  <phoneticPr fontId="0" type="noConversion"/>
  <pageMargins left="0.28000000000000003" right="0.31" top="0.51" bottom="0.98425196850393704" header="0.51181102362204722" footer="0.51181102362204722"/>
  <pageSetup paperSize="9" scale="72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COMPTEUR</vt:lpstr>
      <vt:lpstr>CONVERTISSEUR</vt:lpstr>
      <vt:lpstr>DETENTE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EDF GDF SERVICES</dc:creator>
  <cp:lastModifiedBy>Utilisateur de Microsoft Office</cp:lastModifiedBy>
  <cp:lastPrinted>2016-12-20T15:17:49Z</cp:lastPrinted>
  <dcterms:created xsi:type="dcterms:W3CDTF">2000-10-03T12:02:13Z</dcterms:created>
  <dcterms:modified xsi:type="dcterms:W3CDTF">2017-05-30T10:20:29Z</dcterms:modified>
</cp:coreProperties>
</file>