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laurentl\Desktop\Projet tableau gestion prêt VHL CCL5\"/>
    </mc:Choice>
  </mc:AlternateContent>
  <bookViews>
    <workbookView xWindow="0" yWindow="0" windowWidth="28800" windowHeight="13575" tabRatio="812" firstSheet="1" activeTab="1"/>
  </bookViews>
  <sheets>
    <sheet name="Feuil1" sheetId="115" r:id="rId1"/>
    <sheet name="Visu résa journalier" sheetId="111" r:id="rId2"/>
  </sheets>
  <externalReferences>
    <externalReference r:id="rId3"/>
  </externalReferences>
  <definedNames>
    <definedName name="_xlnm._FilterDatabase" localSheetId="0" hidden="1">Feuil1!$J$3:$Q$3</definedName>
    <definedName name="_xlnm._FilterDatabase" localSheetId="1" hidden="1">'Visu résa journalier'!$B$3:$I$50</definedName>
    <definedName name="_xlnm.Criteria" localSheetId="0">Feuil1!$S$1:$S$2</definedName>
    <definedName name="_xlnm.Criteria" localSheetId="1">'Visu résa journalier'!$S$1:$S$2</definedName>
    <definedName name="_xlnm.Extract" localSheetId="0">Feuil1!$J$3:$Q$3</definedName>
    <definedName name="_xlnm.Extract" localSheetId="1">'Visu résa journalier'!$J$3:$Q$3</definedName>
    <definedName name="VHL">OFFSET([1]Client!$C$1,0,0,COUNTA([1]Client!$C:$C-1))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11" l="1"/>
  <c r="C42" i="111"/>
  <c r="Q42" i="111" s="1"/>
  <c r="C43" i="111"/>
  <c r="E43" i="111" s="1"/>
  <c r="C44" i="111"/>
  <c r="Q44" i="111" s="1"/>
  <c r="C45" i="111"/>
  <c r="R45" i="111" s="1"/>
  <c r="C46" i="111"/>
  <c r="F46" i="111" s="1"/>
  <c r="C47" i="111"/>
  <c r="P47" i="111" s="1"/>
  <c r="C48" i="111"/>
  <c r="D48" i="111" s="1"/>
  <c r="C49" i="111"/>
  <c r="G49" i="111" s="1"/>
  <c r="C50" i="111"/>
  <c r="Q50" i="111" s="1"/>
  <c r="C51" i="111"/>
  <c r="E51" i="111" s="1"/>
  <c r="C52" i="111"/>
  <c r="F52" i="111" s="1"/>
  <c r="C53" i="111"/>
  <c r="R53" i="111" s="1"/>
  <c r="C54" i="111"/>
  <c r="F54" i="111" s="1"/>
  <c r="C55" i="111"/>
  <c r="P55" i="111" s="1"/>
  <c r="C56" i="111"/>
  <c r="D56" i="111" s="1"/>
  <c r="C57" i="111"/>
  <c r="G57" i="111" s="1"/>
  <c r="C58" i="111"/>
  <c r="Q58" i="111" s="1"/>
  <c r="C59" i="111"/>
  <c r="E59" i="111" s="1"/>
  <c r="C60" i="111"/>
  <c r="P60" i="111" s="1"/>
  <c r="C61" i="111"/>
  <c r="R61" i="111" s="1"/>
  <c r="C39" i="111"/>
  <c r="F39" i="111" s="1"/>
  <c r="C41" i="111"/>
  <c r="G41" i="111" s="1"/>
  <c r="D40" i="111" l="1"/>
  <c r="U40" i="111" s="1"/>
  <c r="N60" i="111"/>
  <c r="M58" i="111"/>
  <c r="Q53" i="111"/>
  <c r="M47" i="111"/>
  <c r="L47" i="111"/>
  <c r="H55" i="111"/>
  <c r="F47" i="111"/>
  <c r="G44" i="111"/>
  <c r="Q57" i="111"/>
  <c r="Q48" i="111"/>
  <c r="M57" i="111"/>
  <c r="K47" i="111"/>
  <c r="O47" i="111"/>
  <c r="G55" i="111"/>
  <c r="G40" i="111"/>
  <c r="M55" i="111"/>
  <c r="M42" i="111"/>
  <c r="Q56" i="111"/>
  <c r="Q45" i="111"/>
  <c r="F55" i="111"/>
  <c r="R56" i="111"/>
  <c r="L55" i="111"/>
  <c r="M41" i="111"/>
  <c r="O55" i="111"/>
  <c r="N44" i="111"/>
  <c r="G52" i="111"/>
  <c r="R48" i="111"/>
  <c r="G56" i="111"/>
  <c r="K55" i="111"/>
  <c r="Q41" i="111"/>
  <c r="G48" i="111"/>
  <c r="M50" i="111"/>
  <c r="K41" i="111"/>
  <c r="N52" i="111"/>
  <c r="R40" i="111"/>
  <c r="H47" i="111"/>
  <c r="L41" i="111"/>
  <c r="M49" i="111"/>
  <c r="Q61" i="111"/>
  <c r="Q49" i="111"/>
  <c r="G60" i="111"/>
  <c r="G47" i="111"/>
  <c r="H50" i="111"/>
  <c r="H42" i="111"/>
  <c r="L49" i="111"/>
  <c r="R59" i="111"/>
  <c r="Q40" i="111"/>
  <c r="G58" i="111"/>
  <c r="G42" i="111"/>
  <c r="I61" i="111"/>
  <c r="K57" i="111"/>
  <c r="I53" i="111"/>
  <c r="K49" i="111"/>
  <c r="I45" i="111"/>
  <c r="Q59" i="111"/>
  <c r="F58" i="111"/>
  <c r="M60" i="111"/>
  <c r="J57" i="111"/>
  <c r="M52" i="111"/>
  <c r="J49" i="111"/>
  <c r="M44" i="111"/>
  <c r="J41" i="111"/>
  <c r="P58" i="111"/>
  <c r="O56" i="111"/>
  <c r="P50" i="111"/>
  <c r="O48" i="111"/>
  <c r="P42" i="111"/>
  <c r="O40" i="111"/>
  <c r="F57" i="111"/>
  <c r="E55" i="111"/>
  <c r="F49" i="111"/>
  <c r="E47" i="111"/>
  <c r="F41" i="111"/>
  <c r="D59" i="111"/>
  <c r="U59" i="111" s="1"/>
  <c r="D51" i="111"/>
  <c r="V51" i="111" s="1"/>
  <c r="D43" i="111"/>
  <c r="V43" i="111" s="1"/>
  <c r="H58" i="111"/>
  <c r="L57" i="111"/>
  <c r="R51" i="111"/>
  <c r="R43" i="111"/>
  <c r="G50" i="111"/>
  <c r="P56" i="111"/>
  <c r="Q51" i="111"/>
  <c r="P48" i="111"/>
  <c r="Q43" i="111"/>
  <c r="P40" i="111"/>
  <c r="F50" i="111"/>
  <c r="F42" i="111"/>
  <c r="K59" i="111"/>
  <c r="I57" i="111"/>
  <c r="K51" i="111"/>
  <c r="I49" i="111"/>
  <c r="K43" i="111"/>
  <c r="I41" i="111"/>
  <c r="O58" i="111"/>
  <c r="N56" i="111"/>
  <c r="O50" i="111"/>
  <c r="N48" i="111"/>
  <c r="O42" i="111"/>
  <c r="N40" i="111"/>
  <c r="E57" i="111"/>
  <c r="D55" i="111"/>
  <c r="E49" i="111"/>
  <c r="D47" i="111"/>
  <c r="E41" i="111"/>
  <c r="J59" i="111"/>
  <c r="J56" i="111"/>
  <c r="J51" i="111"/>
  <c r="J48" i="111"/>
  <c r="J43" i="111"/>
  <c r="J40" i="111"/>
  <c r="N58" i="111"/>
  <c r="N50" i="111"/>
  <c r="N42" i="111"/>
  <c r="D57" i="111"/>
  <c r="U57" i="111" s="1"/>
  <c r="D49" i="111"/>
  <c r="V49" i="111" s="1"/>
  <c r="D41" i="111"/>
  <c r="U41" i="111" s="1"/>
  <c r="I59" i="111"/>
  <c r="I56" i="111"/>
  <c r="I51" i="111"/>
  <c r="I48" i="111"/>
  <c r="I43" i="111"/>
  <c r="I40" i="111"/>
  <c r="R57" i="111"/>
  <c r="N55" i="111"/>
  <c r="R49" i="111"/>
  <c r="N47" i="111"/>
  <c r="R41" i="111"/>
  <c r="F60" i="111"/>
  <c r="H56" i="111"/>
  <c r="H48" i="111"/>
  <c r="F44" i="111"/>
  <c r="H40" i="111"/>
  <c r="J39" i="111"/>
  <c r="L54" i="111"/>
  <c r="K39" i="111"/>
  <c r="K54" i="111"/>
  <c r="P61" i="111"/>
  <c r="H39" i="111"/>
  <c r="D54" i="111"/>
  <c r="D46" i="111"/>
  <c r="L52" i="111"/>
  <c r="O61" i="111"/>
  <c r="R54" i="111"/>
  <c r="O53" i="111"/>
  <c r="O45" i="111"/>
  <c r="E44" i="111"/>
  <c r="N53" i="111"/>
  <c r="P51" i="111"/>
  <c r="N45" i="111"/>
  <c r="M53" i="111"/>
  <c r="M45" i="111"/>
  <c r="L42" i="111"/>
  <c r="P46" i="111"/>
  <c r="O43" i="111"/>
  <c r="F61" i="111"/>
  <c r="H59" i="111"/>
  <c r="E58" i="111"/>
  <c r="H51" i="111"/>
  <c r="E50" i="111"/>
  <c r="L61" i="111"/>
  <c r="I60" i="111"/>
  <c r="K58" i="111"/>
  <c r="M56" i="111"/>
  <c r="J55" i="111"/>
  <c r="L53" i="111"/>
  <c r="I52" i="111"/>
  <c r="K50" i="111"/>
  <c r="M48" i="111"/>
  <c r="J47" i="111"/>
  <c r="L45" i="111"/>
  <c r="I44" i="111"/>
  <c r="K42" i="111"/>
  <c r="M40" i="111"/>
  <c r="Q39" i="111"/>
  <c r="Q60" i="111"/>
  <c r="N59" i="111"/>
  <c r="P57" i="111"/>
  <c r="R55" i="111"/>
  <c r="O54" i="111"/>
  <c r="Q52" i="111"/>
  <c r="N51" i="111"/>
  <c r="P49" i="111"/>
  <c r="R47" i="111"/>
  <c r="O46" i="111"/>
  <c r="N43" i="111"/>
  <c r="P41" i="111"/>
  <c r="D39" i="111"/>
  <c r="E61" i="111"/>
  <c r="G59" i="111"/>
  <c r="D58" i="111"/>
  <c r="F56" i="111"/>
  <c r="H54" i="111"/>
  <c r="E53" i="111"/>
  <c r="G51" i="111"/>
  <c r="D50" i="111"/>
  <c r="F48" i="111"/>
  <c r="H46" i="111"/>
  <c r="E45" i="111"/>
  <c r="G43" i="111"/>
  <c r="D42" i="111"/>
  <c r="F40" i="111"/>
  <c r="L46" i="111"/>
  <c r="G39" i="111"/>
  <c r="E54" i="111"/>
  <c r="E46" i="111"/>
  <c r="K46" i="111"/>
  <c r="L60" i="111"/>
  <c r="J46" i="111"/>
  <c r="L44" i="111"/>
  <c r="R46" i="111"/>
  <c r="H45" i="111"/>
  <c r="M39" i="111"/>
  <c r="I54" i="111"/>
  <c r="I46" i="111"/>
  <c r="K44" i="111"/>
  <c r="Q46" i="111"/>
  <c r="P43" i="111"/>
  <c r="G61" i="111"/>
  <c r="D60" i="111"/>
  <c r="V60" i="111" s="1"/>
  <c r="D52" i="111"/>
  <c r="U52" i="111" s="1"/>
  <c r="G45" i="111"/>
  <c r="D44" i="111"/>
  <c r="U44" i="111" s="1"/>
  <c r="M61" i="111"/>
  <c r="J60" i="111"/>
  <c r="L58" i="111"/>
  <c r="J44" i="111"/>
  <c r="P39" i="111"/>
  <c r="R60" i="111"/>
  <c r="O59" i="111"/>
  <c r="F45" i="111"/>
  <c r="E42" i="111"/>
  <c r="K61" i="111"/>
  <c r="M59" i="111"/>
  <c r="J58" i="111"/>
  <c r="L56" i="111"/>
  <c r="I55" i="111"/>
  <c r="K53" i="111"/>
  <c r="M51" i="111"/>
  <c r="J50" i="111"/>
  <c r="L48" i="111"/>
  <c r="I47" i="111"/>
  <c r="K45" i="111"/>
  <c r="M43" i="111"/>
  <c r="J42" i="111"/>
  <c r="L40" i="111"/>
  <c r="R39" i="111"/>
  <c r="R58" i="111"/>
  <c r="O57" i="111"/>
  <c r="Q55" i="111"/>
  <c r="N54" i="111"/>
  <c r="P52" i="111"/>
  <c r="R50" i="111"/>
  <c r="O49" i="111"/>
  <c r="Q47" i="111"/>
  <c r="N46" i="111"/>
  <c r="P44" i="111"/>
  <c r="R42" i="111"/>
  <c r="O41" i="111"/>
  <c r="E39" i="111"/>
  <c r="D61" i="111"/>
  <c r="F59" i="111"/>
  <c r="H57" i="111"/>
  <c r="E56" i="111"/>
  <c r="G54" i="111"/>
  <c r="D53" i="111"/>
  <c r="F51" i="111"/>
  <c r="H49" i="111"/>
  <c r="E48" i="111"/>
  <c r="G46" i="111"/>
  <c r="D45" i="111"/>
  <c r="F43" i="111"/>
  <c r="H41" i="111"/>
  <c r="E40" i="111"/>
  <c r="P53" i="111"/>
  <c r="P45" i="111"/>
  <c r="L39" i="111"/>
  <c r="J54" i="111"/>
  <c r="N39" i="111"/>
  <c r="Z39" i="111" s="1"/>
  <c r="H61" i="111"/>
  <c r="E60" i="111"/>
  <c r="H53" i="111"/>
  <c r="E52" i="111"/>
  <c r="K60" i="111"/>
  <c r="K52" i="111"/>
  <c r="O39" i="111"/>
  <c r="N61" i="111"/>
  <c r="P59" i="111"/>
  <c r="Q54" i="111"/>
  <c r="G53" i="111"/>
  <c r="J52" i="111"/>
  <c r="L50" i="111"/>
  <c r="P54" i="111"/>
  <c r="R52" i="111"/>
  <c r="O51" i="111"/>
  <c r="R44" i="111"/>
  <c r="F53" i="111"/>
  <c r="H43" i="111"/>
  <c r="I39" i="111"/>
  <c r="J61" i="111"/>
  <c r="L59" i="111"/>
  <c r="I58" i="111"/>
  <c r="K56" i="111"/>
  <c r="M54" i="111"/>
  <c r="J53" i="111"/>
  <c r="L51" i="111"/>
  <c r="I50" i="111"/>
  <c r="K48" i="111"/>
  <c r="M46" i="111"/>
  <c r="J45" i="111"/>
  <c r="L43" i="111"/>
  <c r="I42" i="111"/>
  <c r="K40" i="111"/>
  <c r="O60" i="111"/>
  <c r="N57" i="111"/>
  <c r="O52" i="111"/>
  <c r="N49" i="111"/>
  <c r="Y49" i="111" s="1"/>
  <c r="O44" i="111"/>
  <c r="N41" i="111"/>
  <c r="H60" i="111"/>
  <c r="H52" i="111"/>
  <c r="H44" i="111"/>
  <c r="V40" i="111"/>
  <c r="V57" i="111" l="1"/>
  <c r="U43" i="111"/>
  <c r="U49" i="111"/>
  <c r="V41" i="111"/>
  <c r="V52" i="111"/>
  <c r="W52" i="111" s="1"/>
  <c r="U60" i="111"/>
  <c r="V59" i="111"/>
  <c r="U51" i="111"/>
  <c r="V44" i="111"/>
  <c r="Z49" i="111"/>
  <c r="Z57" i="111"/>
  <c r="U54" i="111"/>
  <c r="V54" i="111"/>
  <c r="U50" i="111"/>
  <c r="V50" i="111"/>
  <c r="U58" i="111"/>
  <c r="V58" i="111"/>
  <c r="U61" i="111"/>
  <c r="V61" i="111"/>
  <c r="U42" i="111"/>
  <c r="V42" i="111"/>
  <c r="V47" i="111"/>
  <c r="U47" i="111"/>
  <c r="U56" i="111"/>
  <c r="V56" i="111"/>
  <c r="W56" i="111" s="1"/>
  <c r="V55" i="111"/>
  <c r="U55" i="111"/>
  <c r="U48" i="111"/>
  <c r="V48" i="111"/>
  <c r="V39" i="111"/>
  <c r="W39" i="111" s="1"/>
  <c r="U39" i="111"/>
  <c r="U46" i="111"/>
  <c r="V46" i="111"/>
  <c r="U45" i="111"/>
  <c r="V45" i="111"/>
  <c r="U53" i="111"/>
  <c r="V53" i="111"/>
  <c r="Z47" i="111"/>
  <c r="Y47" i="111"/>
  <c r="W42" i="111"/>
  <c r="X42" i="111"/>
  <c r="Y56" i="111"/>
  <c r="Z56" i="111"/>
  <c r="Z55" i="111"/>
  <c r="Z45" i="111"/>
  <c r="Y45" i="111"/>
  <c r="W61" i="111"/>
  <c r="X61" i="111"/>
  <c r="Y58" i="111"/>
  <c r="Z58" i="111"/>
  <c r="Y48" i="111"/>
  <c r="Z48" i="111"/>
  <c r="W54" i="111"/>
  <c r="X54" i="111"/>
  <c r="X49" i="111"/>
  <c r="W49" i="111"/>
  <c r="Z53" i="111"/>
  <c r="Y53" i="111"/>
  <c r="Y59" i="111"/>
  <c r="Z59" i="111"/>
  <c r="X59" i="111"/>
  <c r="W59" i="111"/>
  <c r="X52" i="111"/>
  <c r="Y54" i="111"/>
  <c r="Z54" i="111"/>
  <c r="W46" i="111"/>
  <c r="X46" i="111"/>
  <c r="Z61" i="111"/>
  <c r="Y61" i="111"/>
  <c r="X45" i="111"/>
  <c r="W45" i="111"/>
  <c r="X43" i="111"/>
  <c r="W43" i="111"/>
  <c r="Y43" i="111"/>
  <c r="Z43" i="111"/>
  <c r="W53" i="111"/>
  <c r="X53" i="111"/>
  <c r="X60" i="111"/>
  <c r="W60" i="111"/>
  <c r="Z40" i="111"/>
  <c r="Y41" i="111"/>
  <c r="Z41" i="111"/>
  <c r="W55" i="111"/>
  <c r="X55" i="111"/>
  <c r="Y51" i="111"/>
  <c r="Z51" i="111"/>
  <c r="X51" i="111"/>
  <c r="W51" i="111"/>
  <c r="Z52" i="111"/>
  <c r="Y50" i="111"/>
  <c r="Z50" i="111"/>
  <c r="X56" i="111"/>
  <c r="X41" i="111"/>
  <c r="W41" i="111"/>
  <c r="Y46" i="111"/>
  <c r="Z46" i="111"/>
  <c r="Y44" i="111"/>
  <c r="Z44" i="111"/>
  <c r="X48" i="111"/>
  <c r="W48" i="111"/>
  <c r="W50" i="111"/>
  <c r="X50" i="111"/>
  <c r="W44" i="111"/>
  <c r="X44" i="111"/>
  <c r="Y42" i="111"/>
  <c r="Z42" i="111"/>
  <c r="W57" i="111"/>
  <c r="X57" i="111"/>
  <c r="X40" i="111"/>
  <c r="W40" i="111"/>
  <c r="Y60" i="111"/>
  <c r="Z60" i="111"/>
  <c r="W47" i="111"/>
  <c r="X47" i="111"/>
  <c r="W58" i="111"/>
  <c r="X58" i="111"/>
  <c r="X39" i="111"/>
  <c r="Y57" i="111" l="1"/>
  <c r="AA57" i="111" s="1"/>
  <c r="Y55" i="111"/>
  <c r="AA55" i="111" s="1"/>
  <c r="Y52" i="111"/>
  <c r="AA52" i="111" s="1"/>
  <c r="Y40" i="111"/>
  <c r="AA40" i="111" s="1"/>
  <c r="AA45" i="111"/>
  <c r="AA49" i="111"/>
  <c r="AA51" i="111"/>
  <c r="AA44" i="111"/>
  <c r="AA41" i="111"/>
  <c r="AA43" i="111"/>
  <c r="AA61" i="111"/>
  <c r="AA59" i="111"/>
  <c r="AA46" i="111"/>
  <c r="AA50" i="111"/>
  <c r="AA48" i="111"/>
  <c r="AA60" i="111"/>
  <c r="AA58" i="111"/>
  <c r="AA56" i="111"/>
  <c r="AA42" i="111"/>
  <c r="AA47" i="111"/>
  <c r="AA53" i="111"/>
  <c r="AA54" i="111"/>
  <c r="Y39" i="111"/>
  <c r="AA39" i="111" s="1"/>
  <c r="B36" i="111" l="1"/>
</calcChain>
</file>

<file path=xl/sharedStrings.xml><?xml version="1.0" encoding="utf-8"?>
<sst xmlns="http://schemas.openxmlformats.org/spreadsheetml/2006/main" count="122" uniqueCount="67">
  <si>
    <t>Résa 1</t>
  </si>
  <si>
    <t>Résa 2</t>
  </si>
  <si>
    <t>Résa 3</t>
  </si>
  <si>
    <t>véhicules</t>
  </si>
  <si>
    <t>heure départ</t>
  </si>
  <si>
    <t>heure retour</t>
  </si>
  <si>
    <t>SPVL 356</t>
  </si>
  <si>
    <t>SPVL 381</t>
  </si>
  <si>
    <t>SPVL 382</t>
  </si>
  <si>
    <t>SPVL 383</t>
  </si>
  <si>
    <t>SPVL 304</t>
  </si>
  <si>
    <t>SPVL 363</t>
  </si>
  <si>
    <t>SPVL 349</t>
  </si>
  <si>
    <t>SPVL 350</t>
  </si>
  <si>
    <t>SPVL 353</t>
  </si>
  <si>
    <t>SPVL 411</t>
  </si>
  <si>
    <t>SPVL 325</t>
  </si>
  <si>
    <t>SPVL 281</t>
  </si>
  <si>
    <t>SPVL 355</t>
  </si>
  <si>
    <t>SPF 75</t>
  </si>
  <si>
    <t>SPF 108</t>
  </si>
  <si>
    <t>SPF 123</t>
  </si>
  <si>
    <t>SPF 105</t>
  </si>
  <si>
    <t>SP 340</t>
  </si>
  <si>
    <t>SP 273</t>
  </si>
  <si>
    <t>CAR 35</t>
  </si>
  <si>
    <t>SPCT 47</t>
  </si>
  <si>
    <t>SPVL 108</t>
  </si>
  <si>
    <t>SPVL 123</t>
  </si>
  <si>
    <t>HD</t>
  </si>
  <si>
    <t>BCOM</t>
  </si>
  <si>
    <t>BEP</t>
  </si>
  <si>
    <t>BAJCP</t>
  </si>
  <si>
    <t>SSI</t>
  </si>
  <si>
    <t>destination</t>
  </si>
  <si>
    <t>mission</t>
  </si>
  <si>
    <t>VHL</t>
  </si>
  <si>
    <t>Adresse</t>
  </si>
  <si>
    <t>VLR1</t>
  </si>
  <si>
    <t>VLR5</t>
  </si>
  <si>
    <t>VLR2</t>
  </si>
  <si>
    <t>VLR6</t>
  </si>
  <si>
    <t>VLR4</t>
  </si>
  <si>
    <t>VLR7</t>
  </si>
  <si>
    <t>SPCS</t>
  </si>
  <si>
    <t>SFPO</t>
  </si>
  <si>
    <t>BLOG</t>
  </si>
  <si>
    <t>BORH</t>
  </si>
  <si>
    <t>CONT</t>
  </si>
  <si>
    <t>GENN</t>
  </si>
  <si>
    <t>PROY</t>
  </si>
  <si>
    <t>STOU</t>
  </si>
  <si>
    <t>CHLY</t>
  </si>
  <si>
    <t>BOUL</t>
  </si>
  <si>
    <t>MEUD</t>
  </si>
  <si>
    <t>CBVE</t>
  </si>
  <si>
    <t>STDE</t>
  </si>
  <si>
    <t>VISG</t>
  </si>
  <si>
    <t>CRET</t>
  </si>
  <si>
    <t>VINC</t>
  </si>
  <si>
    <t>Date retour</t>
  </si>
  <si>
    <t>Date départ</t>
  </si>
  <si>
    <t>HR</t>
  </si>
  <si>
    <t>Entrez la date souhaitée :</t>
  </si>
  <si>
    <t>Mission</t>
  </si>
  <si>
    <t>Demandeur</t>
  </si>
  <si>
    <t>demandeur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</si>
</sst>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6" formatCode="[$-F400]h:mm:ss\ AM/PM"/>
    <numFmt numFmtId="167" formatCode="[$-F800]dddd\,\ mmmm\ dd\,\ yyyy"/>
    <numFmt numFmtId="168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3" xfId="0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21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14" fontId="0" fillId="0" borderId="0" xfId="0" applyNumberFormat="1"/>
    <xf numFmtId="166" fontId="0" fillId="0" borderId="0" xfId="0" applyNumberFormat="1"/>
    <xf numFmtId="0" fontId="1" fillId="0" borderId="0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8" fontId="0" fillId="0" borderId="14" xfId="0" applyNumberFormat="1" applyBorder="1" applyAlignment="1">
      <alignment horizontal="center" vertical="center"/>
    </xf>
    <xf numFmtId="168" fontId="0" fillId="0" borderId="19" xfId="0" applyNumberFormat="1" applyBorder="1" applyAlignment="1">
      <alignment horizontal="center" vertical="center"/>
    </xf>
    <xf numFmtId="22" fontId="1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Border="1"/>
    <xf numFmtId="0" fontId="0" fillId="0" borderId="0" xfId="0" applyBorder="1"/>
    <xf numFmtId="14" fontId="5" fillId="0" borderId="3" xfId="0" applyNumberFormat="1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1" fillId="0" borderId="24" xfId="0" applyFont="1" applyFill="1" applyBorder="1" applyAlignment="1" applyProtection="1">
      <alignment horizontal="center" vertical="center"/>
    </xf>
    <xf numFmtId="0" fontId="1" fillId="0" borderId="31" xfId="0" applyFon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22" fontId="0" fillId="0" borderId="0" xfId="0" applyNumberFormat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8" fontId="0" fillId="0" borderId="11" xfId="0" applyNumberFormat="1" applyBorder="1" applyAlignment="1">
      <alignment horizontal="center" vertical="center"/>
    </xf>
    <xf numFmtId="168" fontId="0" fillId="0" borderId="15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6" xfId="0" applyBorder="1"/>
    <xf numFmtId="0" fontId="0" fillId="0" borderId="36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168" fontId="0" fillId="0" borderId="12" xfId="0" applyNumberFormat="1" applyBorder="1" applyAlignment="1">
      <alignment horizontal="center" vertical="center"/>
    </xf>
    <xf numFmtId="168" fontId="0" fillId="0" borderId="17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168" fontId="0" fillId="0" borderId="6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1" fontId="0" fillId="0" borderId="14" xfId="0" applyNumberFormat="1" applyBorder="1"/>
    <xf numFmtId="0" fontId="1" fillId="0" borderId="6" xfId="0" applyFont="1" applyFill="1" applyBorder="1" applyAlignment="1" applyProtection="1">
      <alignment horizontal="center" vertical="center"/>
    </xf>
    <xf numFmtId="1" fontId="0" fillId="0" borderId="9" xfId="0" applyNumberFormat="1" applyBorder="1"/>
    <xf numFmtId="1" fontId="0" fillId="0" borderId="25" xfId="0" applyNumberFormat="1" applyBorder="1"/>
    <xf numFmtId="0" fontId="1" fillId="0" borderId="11" xfId="0" applyFont="1" applyFill="1" applyBorder="1" applyAlignment="1" applyProtection="1">
      <alignment horizontal="center" vertical="center"/>
    </xf>
    <xf numFmtId="1" fontId="0" fillId="0" borderId="26" xfId="0" applyNumberFormat="1" applyBorder="1"/>
    <xf numFmtId="0" fontId="2" fillId="0" borderId="11" xfId="0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center" vertical="center"/>
    </xf>
    <xf numFmtId="1" fontId="0" fillId="0" borderId="19" xfId="0" applyNumberFormat="1" applyBorder="1"/>
    <xf numFmtId="1" fontId="0" fillId="0" borderId="18" xfId="0" applyNumberFormat="1" applyBorder="1"/>
    <xf numFmtId="168" fontId="0" fillId="0" borderId="8" xfId="0" applyNumberFormat="1" applyBorder="1" applyAlignment="1">
      <alignment horizontal="center" vertical="center"/>
    </xf>
    <xf numFmtId="0" fontId="1" fillId="0" borderId="20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0" fillId="0" borderId="37" xfId="0" applyBorder="1"/>
    <xf numFmtId="0" fontId="1" fillId="0" borderId="39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14" fontId="0" fillId="0" borderId="14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7" fontId="4" fillId="0" borderId="2" xfId="0" applyNumberFormat="1" applyFont="1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chemeClr val="bg1">
                <a:lumMod val="95000"/>
              </a:schemeClr>
            </a:solidFill>
            <a:ln>
              <a:noFill/>
            </a:ln>
            <a:effectLst/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'Visu résa journalier'!$T$39:$T$61</c:f>
              <c:strCache>
                <c:ptCount val="23"/>
                <c:pt idx="0">
                  <c:v>SPVL 356</c:v>
                </c:pt>
                <c:pt idx="1">
                  <c:v>SPVL 381</c:v>
                </c:pt>
                <c:pt idx="2">
                  <c:v>SPVL 382</c:v>
                </c:pt>
                <c:pt idx="3">
                  <c:v>SPVL 383</c:v>
                </c:pt>
                <c:pt idx="4">
                  <c:v>SPVL 304</c:v>
                </c:pt>
                <c:pt idx="5">
                  <c:v>SPVL 363</c:v>
                </c:pt>
                <c:pt idx="6">
                  <c:v>SPVL 349</c:v>
                </c:pt>
                <c:pt idx="7">
                  <c:v>SPVL 350</c:v>
                </c:pt>
                <c:pt idx="8">
                  <c:v>SPVL 353</c:v>
                </c:pt>
                <c:pt idx="9">
                  <c:v>SPVL 411</c:v>
                </c:pt>
                <c:pt idx="10">
                  <c:v>SPVL 325</c:v>
                </c:pt>
                <c:pt idx="11">
                  <c:v>SPVL 281</c:v>
                </c:pt>
                <c:pt idx="12">
                  <c:v>SPVL 355</c:v>
                </c:pt>
                <c:pt idx="13">
                  <c:v>SPF 75</c:v>
                </c:pt>
                <c:pt idx="14">
                  <c:v>SPVL 108</c:v>
                </c:pt>
                <c:pt idx="15">
                  <c:v>SPVL 123</c:v>
                </c:pt>
                <c:pt idx="16">
                  <c:v>SPF 108</c:v>
                </c:pt>
                <c:pt idx="17">
                  <c:v>SPF 123</c:v>
                </c:pt>
                <c:pt idx="18">
                  <c:v>SPF 105</c:v>
                </c:pt>
                <c:pt idx="19">
                  <c:v>SP 340</c:v>
                </c:pt>
                <c:pt idx="20">
                  <c:v>SP 273</c:v>
                </c:pt>
                <c:pt idx="21">
                  <c:v>CAR 35</c:v>
                </c:pt>
                <c:pt idx="22">
                  <c:v>SPCT 47</c:v>
                </c:pt>
              </c:strCache>
            </c:strRef>
          </c:cat>
          <c:val>
            <c:numRef>
              <c:f>'Visu résa journalier'!$U$39:$U$61</c:f>
              <c:numCache>
                <c:formatCode>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48-49AC-9198-2A18B0C19809}"/>
            </c:ext>
          </c:extLst>
        </c:ser>
        <c:ser>
          <c:idx val="1"/>
          <c:order val="1"/>
          <c:spPr>
            <a:solidFill>
              <a:srgbClr val="C00000"/>
            </a:solidFill>
            <a:ln>
              <a:noFill/>
            </a:ln>
            <a:effectLst>
              <a:outerShdw blurRad="25400" dist="25400" dir="5400000" rotWithShape="0">
                <a:srgbClr val="000000">
                  <a:alpha val="35000"/>
                </a:srgbClr>
              </a:outerShdw>
            </a:effectLst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cat>
            <c:strRef>
              <c:f>'Visu résa journalier'!$T$39:$T$61</c:f>
              <c:strCache>
                <c:ptCount val="23"/>
                <c:pt idx="0">
                  <c:v>SPVL 356</c:v>
                </c:pt>
                <c:pt idx="1">
                  <c:v>SPVL 381</c:v>
                </c:pt>
                <c:pt idx="2">
                  <c:v>SPVL 382</c:v>
                </c:pt>
                <c:pt idx="3">
                  <c:v>SPVL 383</c:v>
                </c:pt>
                <c:pt idx="4">
                  <c:v>SPVL 304</c:v>
                </c:pt>
                <c:pt idx="5">
                  <c:v>SPVL 363</c:v>
                </c:pt>
                <c:pt idx="6">
                  <c:v>SPVL 349</c:v>
                </c:pt>
                <c:pt idx="7">
                  <c:v>SPVL 350</c:v>
                </c:pt>
                <c:pt idx="8">
                  <c:v>SPVL 353</c:v>
                </c:pt>
                <c:pt idx="9">
                  <c:v>SPVL 411</c:v>
                </c:pt>
                <c:pt idx="10">
                  <c:v>SPVL 325</c:v>
                </c:pt>
                <c:pt idx="11">
                  <c:v>SPVL 281</c:v>
                </c:pt>
                <c:pt idx="12">
                  <c:v>SPVL 355</c:v>
                </c:pt>
                <c:pt idx="13">
                  <c:v>SPF 75</c:v>
                </c:pt>
                <c:pt idx="14">
                  <c:v>SPVL 108</c:v>
                </c:pt>
                <c:pt idx="15">
                  <c:v>SPVL 123</c:v>
                </c:pt>
                <c:pt idx="16">
                  <c:v>SPF 108</c:v>
                </c:pt>
                <c:pt idx="17">
                  <c:v>SPF 123</c:v>
                </c:pt>
                <c:pt idx="18">
                  <c:v>SPF 105</c:v>
                </c:pt>
                <c:pt idx="19">
                  <c:v>SP 340</c:v>
                </c:pt>
                <c:pt idx="20">
                  <c:v>SP 273</c:v>
                </c:pt>
                <c:pt idx="21">
                  <c:v>CAR 35</c:v>
                </c:pt>
                <c:pt idx="22">
                  <c:v>SPCT 47</c:v>
                </c:pt>
              </c:strCache>
            </c:strRef>
          </c:cat>
          <c:val>
            <c:numRef>
              <c:f>'Visu résa journalier'!$V$39:$V$61</c:f>
              <c:numCache>
                <c:formatCode>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48-49AC-9198-2A18B0C19809}"/>
            </c:ext>
          </c:extLst>
        </c:ser>
        <c:ser>
          <c:idx val="2"/>
          <c:order val="2"/>
          <c:spPr>
            <a:solidFill>
              <a:schemeClr val="bg1">
                <a:lumMod val="95000"/>
              </a:schemeClr>
            </a:solidFill>
            <a:ln>
              <a:noFill/>
            </a:ln>
            <a:effectLst/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'Visu résa journalier'!$T$39:$T$61</c:f>
              <c:strCache>
                <c:ptCount val="23"/>
                <c:pt idx="0">
                  <c:v>SPVL 356</c:v>
                </c:pt>
                <c:pt idx="1">
                  <c:v>SPVL 381</c:v>
                </c:pt>
                <c:pt idx="2">
                  <c:v>SPVL 382</c:v>
                </c:pt>
                <c:pt idx="3">
                  <c:v>SPVL 383</c:v>
                </c:pt>
                <c:pt idx="4">
                  <c:v>SPVL 304</c:v>
                </c:pt>
                <c:pt idx="5">
                  <c:v>SPVL 363</c:v>
                </c:pt>
                <c:pt idx="6">
                  <c:v>SPVL 349</c:v>
                </c:pt>
                <c:pt idx="7">
                  <c:v>SPVL 350</c:v>
                </c:pt>
                <c:pt idx="8">
                  <c:v>SPVL 353</c:v>
                </c:pt>
                <c:pt idx="9">
                  <c:v>SPVL 411</c:v>
                </c:pt>
                <c:pt idx="10">
                  <c:v>SPVL 325</c:v>
                </c:pt>
                <c:pt idx="11">
                  <c:v>SPVL 281</c:v>
                </c:pt>
                <c:pt idx="12">
                  <c:v>SPVL 355</c:v>
                </c:pt>
                <c:pt idx="13">
                  <c:v>SPF 75</c:v>
                </c:pt>
                <c:pt idx="14">
                  <c:v>SPVL 108</c:v>
                </c:pt>
                <c:pt idx="15">
                  <c:v>SPVL 123</c:v>
                </c:pt>
                <c:pt idx="16">
                  <c:v>SPF 108</c:v>
                </c:pt>
                <c:pt idx="17">
                  <c:v>SPF 123</c:v>
                </c:pt>
                <c:pt idx="18">
                  <c:v>SPF 105</c:v>
                </c:pt>
                <c:pt idx="19">
                  <c:v>SP 340</c:v>
                </c:pt>
                <c:pt idx="20">
                  <c:v>SP 273</c:v>
                </c:pt>
                <c:pt idx="21">
                  <c:v>CAR 35</c:v>
                </c:pt>
                <c:pt idx="22">
                  <c:v>SPCT 47</c:v>
                </c:pt>
              </c:strCache>
            </c:strRef>
          </c:cat>
          <c:val>
            <c:numRef>
              <c:f>'Visu résa journalier'!$W$39:$W$61</c:f>
              <c:numCache>
                <c:formatCode>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48-49AC-9198-2A18B0C19809}"/>
            </c:ext>
          </c:extLst>
        </c:ser>
        <c:ser>
          <c:idx val="3"/>
          <c:order val="3"/>
          <c:spPr>
            <a:solidFill>
              <a:srgbClr val="C00000"/>
            </a:solidFill>
            <a:ln>
              <a:noFill/>
            </a:ln>
            <a:effectLst>
              <a:outerShdw blurRad="25400" dist="25400" dir="5400000" rotWithShape="0">
                <a:srgbClr val="000000">
                  <a:alpha val="35000"/>
                </a:srgbClr>
              </a:outerShdw>
            </a:effectLst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cat>
            <c:strRef>
              <c:f>'Visu résa journalier'!$T$39:$T$61</c:f>
              <c:strCache>
                <c:ptCount val="23"/>
                <c:pt idx="0">
                  <c:v>SPVL 356</c:v>
                </c:pt>
                <c:pt idx="1">
                  <c:v>SPVL 381</c:v>
                </c:pt>
                <c:pt idx="2">
                  <c:v>SPVL 382</c:v>
                </c:pt>
                <c:pt idx="3">
                  <c:v>SPVL 383</c:v>
                </c:pt>
                <c:pt idx="4">
                  <c:v>SPVL 304</c:v>
                </c:pt>
                <c:pt idx="5">
                  <c:v>SPVL 363</c:v>
                </c:pt>
                <c:pt idx="6">
                  <c:v>SPVL 349</c:v>
                </c:pt>
                <c:pt idx="7">
                  <c:v>SPVL 350</c:v>
                </c:pt>
                <c:pt idx="8">
                  <c:v>SPVL 353</c:v>
                </c:pt>
                <c:pt idx="9">
                  <c:v>SPVL 411</c:v>
                </c:pt>
                <c:pt idx="10">
                  <c:v>SPVL 325</c:v>
                </c:pt>
                <c:pt idx="11">
                  <c:v>SPVL 281</c:v>
                </c:pt>
                <c:pt idx="12">
                  <c:v>SPVL 355</c:v>
                </c:pt>
                <c:pt idx="13">
                  <c:v>SPF 75</c:v>
                </c:pt>
                <c:pt idx="14">
                  <c:v>SPVL 108</c:v>
                </c:pt>
                <c:pt idx="15">
                  <c:v>SPVL 123</c:v>
                </c:pt>
                <c:pt idx="16">
                  <c:v>SPF 108</c:v>
                </c:pt>
                <c:pt idx="17">
                  <c:v>SPF 123</c:v>
                </c:pt>
                <c:pt idx="18">
                  <c:v>SPF 105</c:v>
                </c:pt>
                <c:pt idx="19">
                  <c:v>SP 340</c:v>
                </c:pt>
                <c:pt idx="20">
                  <c:v>SP 273</c:v>
                </c:pt>
                <c:pt idx="21">
                  <c:v>CAR 35</c:v>
                </c:pt>
                <c:pt idx="22">
                  <c:v>SPCT 47</c:v>
                </c:pt>
              </c:strCache>
            </c:strRef>
          </c:cat>
          <c:val>
            <c:numRef>
              <c:f>'Visu résa journalier'!$X$39:$X$61</c:f>
              <c:numCache>
                <c:formatCode>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48-49AC-9198-2A18B0C19809}"/>
            </c:ext>
          </c:extLst>
        </c:ser>
        <c:ser>
          <c:idx val="4"/>
          <c:order val="4"/>
          <c:spPr>
            <a:solidFill>
              <a:schemeClr val="bg1">
                <a:lumMod val="95000"/>
              </a:schemeClr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'Visu résa journalier'!$T$39:$T$61</c:f>
              <c:strCache>
                <c:ptCount val="23"/>
                <c:pt idx="0">
                  <c:v>SPVL 356</c:v>
                </c:pt>
                <c:pt idx="1">
                  <c:v>SPVL 381</c:v>
                </c:pt>
                <c:pt idx="2">
                  <c:v>SPVL 382</c:v>
                </c:pt>
                <c:pt idx="3">
                  <c:v>SPVL 383</c:v>
                </c:pt>
                <c:pt idx="4">
                  <c:v>SPVL 304</c:v>
                </c:pt>
                <c:pt idx="5">
                  <c:v>SPVL 363</c:v>
                </c:pt>
                <c:pt idx="6">
                  <c:v>SPVL 349</c:v>
                </c:pt>
                <c:pt idx="7">
                  <c:v>SPVL 350</c:v>
                </c:pt>
                <c:pt idx="8">
                  <c:v>SPVL 353</c:v>
                </c:pt>
                <c:pt idx="9">
                  <c:v>SPVL 411</c:v>
                </c:pt>
                <c:pt idx="10">
                  <c:v>SPVL 325</c:v>
                </c:pt>
                <c:pt idx="11">
                  <c:v>SPVL 281</c:v>
                </c:pt>
                <c:pt idx="12">
                  <c:v>SPVL 355</c:v>
                </c:pt>
                <c:pt idx="13">
                  <c:v>SPF 75</c:v>
                </c:pt>
                <c:pt idx="14">
                  <c:v>SPVL 108</c:v>
                </c:pt>
                <c:pt idx="15">
                  <c:v>SPVL 123</c:v>
                </c:pt>
                <c:pt idx="16">
                  <c:v>SPF 108</c:v>
                </c:pt>
                <c:pt idx="17">
                  <c:v>SPF 123</c:v>
                </c:pt>
                <c:pt idx="18">
                  <c:v>SPF 105</c:v>
                </c:pt>
                <c:pt idx="19">
                  <c:v>SP 340</c:v>
                </c:pt>
                <c:pt idx="20">
                  <c:v>SP 273</c:v>
                </c:pt>
                <c:pt idx="21">
                  <c:v>CAR 35</c:v>
                </c:pt>
                <c:pt idx="22">
                  <c:v>SPCT 47</c:v>
                </c:pt>
              </c:strCache>
            </c:strRef>
          </c:cat>
          <c:val>
            <c:numRef>
              <c:f>'Visu résa journalier'!$Y$39:$Y$61</c:f>
              <c:numCache>
                <c:formatCode>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48-49AC-9198-2A18B0C19809}"/>
            </c:ext>
          </c:extLst>
        </c:ser>
        <c:ser>
          <c:idx val="5"/>
          <c:order val="5"/>
          <c:spPr>
            <a:solidFill>
              <a:srgbClr val="C00000"/>
            </a:solidFill>
            <a:ln>
              <a:noFill/>
            </a:ln>
            <a:effectLst>
              <a:outerShdw blurRad="25400" dist="25400" dir="5400000" algn="ctr" rotWithShape="0">
                <a:srgbClr val="000000">
                  <a:alpha val="35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cat>
            <c:strRef>
              <c:f>'Visu résa journalier'!$T$39:$T$61</c:f>
              <c:strCache>
                <c:ptCount val="23"/>
                <c:pt idx="0">
                  <c:v>SPVL 356</c:v>
                </c:pt>
                <c:pt idx="1">
                  <c:v>SPVL 381</c:v>
                </c:pt>
                <c:pt idx="2">
                  <c:v>SPVL 382</c:v>
                </c:pt>
                <c:pt idx="3">
                  <c:v>SPVL 383</c:v>
                </c:pt>
                <c:pt idx="4">
                  <c:v>SPVL 304</c:v>
                </c:pt>
                <c:pt idx="5">
                  <c:v>SPVL 363</c:v>
                </c:pt>
                <c:pt idx="6">
                  <c:v>SPVL 349</c:v>
                </c:pt>
                <c:pt idx="7">
                  <c:v>SPVL 350</c:v>
                </c:pt>
                <c:pt idx="8">
                  <c:v>SPVL 353</c:v>
                </c:pt>
                <c:pt idx="9">
                  <c:v>SPVL 411</c:v>
                </c:pt>
                <c:pt idx="10">
                  <c:v>SPVL 325</c:v>
                </c:pt>
                <c:pt idx="11">
                  <c:v>SPVL 281</c:v>
                </c:pt>
                <c:pt idx="12">
                  <c:v>SPVL 355</c:v>
                </c:pt>
                <c:pt idx="13">
                  <c:v>SPF 75</c:v>
                </c:pt>
                <c:pt idx="14">
                  <c:v>SPVL 108</c:v>
                </c:pt>
                <c:pt idx="15">
                  <c:v>SPVL 123</c:v>
                </c:pt>
                <c:pt idx="16">
                  <c:v>SPF 108</c:v>
                </c:pt>
                <c:pt idx="17">
                  <c:v>SPF 123</c:v>
                </c:pt>
                <c:pt idx="18">
                  <c:v>SPF 105</c:v>
                </c:pt>
                <c:pt idx="19">
                  <c:v>SP 340</c:v>
                </c:pt>
                <c:pt idx="20">
                  <c:v>SP 273</c:v>
                </c:pt>
                <c:pt idx="21">
                  <c:v>CAR 35</c:v>
                </c:pt>
                <c:pt idx="22">
                  <c:v>SPCT 47</c:v>
                </c:pt>
              </c:strCache>
            </c:strRef>
          </c:cat>
          <c:val>
            <c:numRef>
              <c:f>'Visu résa journalier'!$Z$39:$Z$61</c:f>
              <c:numCache>
                <c:formatCode>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1C-4BCA-9FC3-EA94E1BD2B64}"/>
            </c:ext>
          </c:extLst>
        </c:ser>
        <c:ser>
          <c:idx val="6"/>
          <c:order val="6"/>
          <c:spPr>
            <a:solidFill>
              <a:schemeClr val="bg1">
                <a:lumMod val="95000"/>
              </a:schemeClr>
            </a:solidFill>
            <a:ln>
              <a:noFill/>
            </a:ln>
            <a:effectLst/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'Visu résa journalier'!$T$39:$T$61</c:f>
              <c:strCache>
                <c:ptCount val="23"/>
                <c:pt idx="0">
                  <c:v>SPVL 356</c:v>
                </c:pt>
                <c:pt idx="1">
                  <c:v>SPVL 381</c:v>
                </c:pt>
                <c:pt idx="2">
                  <c:v>SPVL 382</c:v>
                </c:pt>
                <c:pt idx="3">
                  <c:v>SPVL 383</c:v>
                </c:pt>
                <c:pt idx="4">
                  <c:v>SPVL 304</c:v>
                </c:pt>
                <c:pt idx="5">
                  <c:v>SPVL 363</c:v>
                </c:pt>
                <c:pt idx="6">
                  <c:v>SPVL 349</c:v>
                </c:pt>
                <c:pt idx="7">
                  <c:v>SPVL 350</c:v>
                </c:pt>
                <c:pt idx="8">
                  <c:v>SPVL 353</c:v>
                </c:pt>
                <c:pt idx="9">
                  <c:v>SPVL 411</c:v>
                </c:pt>
                <c:pt idx="10">
                  <c:v>SPVL 325</c:v>
                </c:pt>
                <c:pt idx="11">
                  <c:v>SPVL 281</c:v>
                </c:pt>
                <c:pt idx="12">
                  <c:v>SPVL 355</c:v>
                </c:pt>
                <c:pt idx="13">
                  <c:v>SPF 75</c:v>
                </c:pt>
                <c:pt idx="14">
                  <c:v>SPVL 108</c:v>
                </c:pt>
                <c:pt idx="15">
                  <c:v>SPVL 123</c:v>
                </c:pt>
                <c:pt idx="16">
                  <c:v>SPF 108</c:v>
                </c:pt>
                <c:pt idx="17">
                  <c:v>SPF 123</c:v>
                </c:pt>
                <c:pt idx="18">
                  <c:v>SPF 105</c:v>
                </c:pt>
                <c:pt idx="19">
                  <c:v>SP 340</c:v>
                </c:pt>
                <c:pt idx="20">
                  <c:v>SP 273</c:v>
                </c:pt>
                <c:pt idx="21">
                  <c:v>CAR 35</c:v>
                </c:pt>
                <c:pt idx="22">
                  <c:v>SPCT 47</c:v>
                </c:pt>
              </c:strCache>
            </c:strRef>
          </c:cat>
          <c:val>
            <c:numRef>
              <c:f>'Visu résa journalier'!$AA$39:$AA$61</c:f>
              <c:numCache>
                <c:formatCode>0</c:formatCode>
                <c:ptCount val="23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19</c:v>
                </c:pt>
                <c:pt idx="7">
                  <c:v>19</c:v>
                </c:pt>
                <c:pt idx="8">
                  <c:v>19</c:v>
                </c:pt>
                <c:pt idx="9">
                  <c:v>19</c:v>
                </c:pt>
                <c:pt idx="10">
                  <c:v>19</c:v>
                </c:pt>
                <c:pt idx="11">
                  <c:v>19</c:v>
                </c:pt>
                <c:pt idx="12">
                  <c:v>19</c:v>
                </c:pt>
                <c:pt idx="13">
                  <c:v>19</c:v>
                </c:pt>
                <c:pt idx="14">
                  <c:v>19</c:v>
                </c:pt>
                <c:pt idx="15">
                  <c:v>19</c:v>
                </c:pt>
                <c:pt idx="16">
                  <c:v>19</c:v>
                </c:pt>
                <c:pt idx="17">
                  <c:v>19</c:v>
                </c:pt>
                <c:pt idx="18">
                  <c:v>19</c:v>
                </c:pt>
                <c:pt idx="19">
                  <c:v>19</c:v>
                </c:pt>
                <c:pt idx="20">
                  <c:v>19</c:v>
                </c:pt>
                <c:pt idx="21">
                  <c:v>19</c:v>
                </c:pt>
                <c:pt idx="2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1C-4BCA-9FC3-EA94E1BD2B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3513248"/>
        <c:axId val="403517168"/>
      </c:barChart>
      <c:catAx>
        <c:axId val="40351324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Véhicules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3517168"/>
        <c:crosses val="autoZero"/>
        <c:auto val="1"/>
        <c:lblAlgn val="ctr"/>
        <c:lblOffset val="100"/>
        <c:noMultiLvlLbl val="0"/>
      </c:catAx>
      <c:valAx>
        <c:axId val="403517168"/>
        <c:scaling>
          <c:orientation val="minMax"/>
          <c:max val="19"/>
          <c:min val="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HEURES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3513248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204258</xdr:colOff>
          <xdr:row>2</xdr:row>
          <xdr:rowOff>157692</xdr:rowOff>
        </xdr:from>
        <xdr:to>
          <xdr:col>19</xdr:col>
          <xdr:colOff>966258</xdr:colOff>
          <xdr:row>4</xdr:row>
          <xdr:rowOff>137583</xdr:rowOff>
        </xdr:to>
        <xdr:sp macro="" textlink="">
          <xdr:nvSpPr>
            <xdr:cNvPr id="167937" name="CommandButton1" hidden="1">
              <a:extLst>
                <a:ext uri="{63B3BB69-23CF-44E3-9099-C40C66FF867C}">
                  <a14:compatExt spid="_x0000_s167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</xdr:colOff>
      <xdr:row>4</xdr:row>
      <xdr:rowOff>180975</xdr:rowOff>
    </xdr:from>
    <xdr:to>
      <xdr:col>16</xdr:col>
      <xdr:colOff>0</xdr:colOff>
      <xdr:row>30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4</xdr:col>
      <xdr:colOff>461248</xdr:colOff>
      <xdr:row>0</xdr:row>
      <xdr:rowOff>0</xdr:rowOff>
    </xdr:from>
    <xdr:ext cx="11150617" cy="937629"/>
    <xdr:sp macro="" textlink="">
      <xdr:nvSpPr>
        <xdr:cNvPr id="3" name="Rectangle 2"/>
        <xdr:cNvSpPr/>
      </xdr:nvSpPr>
      <xdr:spPr>
        <a:xfrm>
          <a:off x="2461498" y="0"/>
          <a:ext cx="1115061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20000"/>
                  <a:lumOff val="80000"/>
                </a:schemeClr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Planning</a:t>
          </a:r>
          <a:r>
            <a:rPr lang="fr-FR" sz="54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20000"/>
                  <a:lumOff val="80000"/>
                </a:schemeClr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des réservations journalières</a:t>
          </a:r>
          <a:endParaRPr lang="fr-FR" sz="5400" b="1" cap="none" spc="0">
            <a:ln w="6600">
              <a:solidFill>
                <a:schemeClr val="accent2"/>
              </a:solidFill>
              <a:prstDash val="solid"/>
            </a:ln>
            <a:solidFill>
              <a:schemeClr val="accent2">
                <a:lumMod val="20000"/>
                <a:lumOff val="80000"/>
              </a:schemeClr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31</xdr:row>
          <xdr:rowOff>85725</xdr:rowOff>
        </xdr:from>
        <xdr:to>
          <xdr:col>12</xdr:col>
          <xdr:colOff>1390650</xdr:colOff>
          <xdr:row>31</xdr:row>
          <xdr:rowOff>485775</xdr:rowOff>
        </xdr:to>
        <xdr:sp macro="" textlink="">
          <xdr:nvSpPr>
            <xdr:cNvPr id="111617" name="CommandButton1" hidden="1">
              <a:extLst>
                <a:ext uri="{63B3BB69-23CF-44E3-9099-C40C66FF867C}">
                  <a14:compatExt spid="_x0000_s111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gant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Base"/>
      <sheetName val="Visu résa journalier"/>
    </sheetNames>
    <sheetDataSet>
      <sheetData sheetId="0">
        <row r="1">
          <cell r="C1" t="str">
            <v>VHL</v>
          </cell>
        </row>
        <row r="2">
          <cell r="C2" t="str">
            <v>VLR1</v>
          </cell>
        </row>
        <row r="3">
          <cell r="C3" t="str">
            <v>VLR2</v>
          </cell>
        </row>
        <row r="4">
          <cell r="C4" t="str">
            <v>VLR3</v>
          </cell>
        </row>
        <row r="5">
          <cell r="C5" t="str">
            <v>VLR4</v>
          </cell>
        </row>
        <row r="6">
          <cell r="C6" t="str">
            <v>VLR5</v>
          </cell>
        </row>
        <row r="7">
          <cell r="C7" t="str">
            <v>VLR6</v>
          </cell>
        </row>
        <row r="8">
          <cell r="C8" t="str">
            <v>VLR7</v>
          </cell>
        </row>
        <row r="9">
          <cell r="C9" t="str">
            <v>VLR8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1"/>
  <dimension ref="A1:T43"/>
  <sheetViews>
    <sheetView zoomScale="90" zoomScaleNormal="90" workbookViewId="0">
      <selection activeCell="N17" sqref="N17"/>
    </sheetView>
  </sheetViews>
  <sheetFormatPr baseColWidth="10" defaultRowHeight="15" x14ac:dyDescent="0.25"/>
  <cols>
    <col min="3" max="3" width="15.7109375" bestFit="1" customWidth="1"/>
    <col min="4" max="4" width="15.7109375" customWidth="1"/>
    <col min="5" max="5" width="15.7109375" bestFit="1" customWidth="1"/>
    <col min="6" max="6" width="15.7109375" customWidth="1"/>
    <col min="10" max="10" width="11.42578125" style="34"/>
    <col min="17" max="20" width="15.7109375" bestFit="1" customWidth="1"/>
  </cols>
  <sheetData>
    <row r="1" spans="1:19" x14ac:dyDescent="0.25">
      <c r="A1" s="72">
        <v>2017</v>
      </c>
      <c r="I1" s="66"/>
      <c r="J1" s="21"/>
      <c r="S1" s="71" t="s">
        <v>61</v>
      </c>
    </row>
    <row r="2" spans="1:19" ht="15.75" thickBot="1" x14ac:dyDescent="0.3">
      <c r="I2" s="66"/>
      <c r="J2" s="21"/>
      <c r="S2" s="70">
        <v>42878</v>
      </c>
    </row>
    <row r="3" spans="1:19" ht="15.75" thickBot="1" x14ac:dyDescent="0.3">
      <c r="B3" s="7" t="s">
        <v>36</v>
      </c>
      <c r="C3" s="8" t="s">
        <v>61</v>
      </c>
      <c r="D3" s="8" t="s">
        <v>29</v>
      </c>
      <c r="E3" s="8" t="s">
        <v>60</v>
      </c>
      <c r="F3" s="8" t="s">
        <v>62</v>
      </c>
      <c r="G3" s="8" t="s">
        <v>65</v>
      </c>
      <c r="H3" s="25" t="s">
        <v>37</v>
      </c>
      <c r="I3" s="67" t="s">
        <v>64</v>
      </c>
      <c r="J3" s="65" t="s">
        <v>36</v>
      </c>
      <c r="K3" s="8" t="s">
        <v>61</v>
      </c>
      <c r="L3" s="8" t="s">
        <v>29</v>
      </c>
      <c r="M3" s="8" t="s">
        <v>60</v>
      </c>
      <c r="N3" s="8" t="s">
        <v>62</v>
      </c>
      <c r="O3" s="8" t="s">
        <v>65</v>
      </c>
      <c r="P3" s="9" t="s">
        <v>37</v>
      </c>
      <c r="Q3" s="28" t="s">
        <v>64</v>
      </c>
    </row>
    <row r="4" spans="1:19" x14ac:dyDescent="0.25">
      <c r="B4" s="4" t="s">
        <v>38</v>
      </c>
      <c r="C4" s="13">
        <v>42877</v>
      </c>
      <c r="D4" s="26">
        <v>0.36458333333333331</v>
      </c>
      <c r="E4" s="13">
        <v>42877</v>
      </c>
      <c r="F4" s="26">
        <v>0.625</v>
      </c>
      <c r="G4" s="4" t="s">
        <v>30</v>
      </c>
      <c r="H4" s="4" t="s">
        <v>49</v>
      </c>
      <c r="I4" s="68"/>
      <c r="J4" s="4" t="s">
        <v>41</v>
      </c>
      <c r="K4" s="13">
        <v>42878</v>
      </c>
      <c r="L4" s="26">
        <v>0.33333333333333331</v>
      </c>
      <c r="M4" s="13">
        <v>42878</v>
      </c>
      <c r="N4" s="26">
        <v>0.70833333333333337</v>
      </c>
      <c r="O4" s="4" t="s">
        <v>46</v>
      </c>
      <c r="P4" s="4" t="s">
        <v>54</v>
      </c>
      <c r="Q4" s="68"/>
    </row>
    <row r="5" spans="1:19" x14ac:dyDescent="0.25">
      <c r="B5" s="4" t="s">
        <v>41</v>
      </c>
      <c r="C5" s="13">
        <v>42878</v>
      </c>
      <c r="D5" s="26">
        <v>0.41666666666666669</v>
      </c>
      <c r="E5" s="13">
        <v>42878</v>
      </c>
      <c r="F5" s="26">
        <v>0.66666666666666663</v>
      </c>
      <c r="G5" s="4" t="s">
        <v>31</v>
      </c>
      <c r="H5" s="4" t="s">
        <v>50</v>
      </c>
      <c r="I5" s="68"/>
      <c r="J5" s="64" t="s">
        <v>41</v>
      </c>
      <c r="K5" s="13">
        <v>42878</v>
      </c>
      <c r="L5" s="26">
        <v>0.41666666666666669</v>
      </c>
      <c r="M5" s="13">
        <v>42878</v>
      </c>
      <c r="N5" s="26">
        <v>0.66666666666666663</v>
      </c>
      <c r="O5" s="4" t="s">
        <v>31</v>
      </c>
      <c r="P5" s="4" t="s">
        <v>50</v>
      </c>
      <c r="Q5" s="68"/>
    </row>
    <row r="6" spans="1:19" x14ac:dyDescent="0.25">
      <c r="B6" s="4" t="s">
        <v>39</v>
      </c>
      <c r="C6" s="13">
        <v>42877</v>
      </c>
      <c r="D6" s="26">
        <v>0.3125</v>
      </c>
      <c r="E6" s="13">
        <v>42878</v>
      </c>
      <c r="F6" s="26">
        <v>0.61458333333333337</v>
      </c>
      <c r="G6" s="4" t="s">
        <v>44</v>
      </c>
      <c r="H6" s="4" t="s">
        <v>51</v>
      </c>
      <c r="I6" s="68"/>
      <c r="J6" s="4"/>
      <c r="K6" s="13"/>
      <c r="L6" s="26"/>
      <c r="M6" s="13"/>
      <c r="N6" s="26"/>
      <c r="O6" s="4"/>
      <c r="P6" s="4"/>
      <c r="Q6" s="68"/>
    </row>
    <row r="7" spans="1:19" x14ac:dyDescent="0.25">
      <c r="B7" s="4" t="s">
        <v>40</v>
      </c>
      <c r="C7" s="13">
        <v>42879</v>
      </c>
      <c r="D7" s="26">
        <v>0.5</v>
      </c>
      <c r="E7" s="13">
        <v>42879</v>
      </c>
      <c r="F7" s="26">
        <v>0.75</v>
      </c>
      <c r="G7" s="4" t="s">
        <v>45</v>
      </c>
      <c r="H7" s="4" t="s">
        <v>52</v>
      </c>
      <c r="I7" s="68"/>
      <c r="J7" s="4"/>
      <c r="K7" s="13"/>
      <c r="L7" s="26"/>
      <c r="M7" s="13"/>
      <c r="N7" s="26"/>
      <c r="O7" s="4"/>
      <c r="P7" s="4"/>
      <c r="Q7" s="68"/>
    </row>
    <row r="8" spans="1:19" x14ac:dyDescent="0.25">
      <c r="B8" s="4" t="s">
        <v>41</v>
      </c>
      <c r="C8" s="13">
        <v>42877</v>
      </c>
      <c r="D8" s="26">
        <v>0.375</v>
      </c>
      <c r="E8" s="13">
        <v>42879</v>
      </c>
      <c r="F8" s="26">
        <v>0.58333333333333337</v>
      </c>
      <c r="G8" s="4" t="s">
        <v>33</v>
      </c>
      <c r="H8" s="4" t="s">
        <v>53</v>
      </c>
      <c r="I8" s="68"/>
      <c r="J8" s="4"/>
      <c r="K8" s="13"/>
      <c r="L8" s="26"/>
      <c r="M8" s="13"/>
      <c r="N8" s="26"/>
      <c r="O8" s="4"/>
      <c r="P8" s="4"/>
      <c r="Q8" s="68"/>
    </row>
    <row r="9" spans="1:19" x14ac:dyDescent="0.25">
      <c r="B9" s="4" t="s">
        <v>41</v>
      </c>
      <c r="C9" s="13">
        <v>42878</v>
      </c>
      <c r="D9" s="26">
        <v>0.33333333333333331</v>
      </c>
      <c r="E9" s="13">
        <v>42878</v>
      </c>
      <c r="F9" s="26">
        <v>0.70833333333333337</v>
      </c>
      <c r="G9" s="4" t="s">
        <v>46</v>
      </c>
      <c r="H9" s="4" t="s">
        <v>54</v>
      </c>
      <c r="I9" s="68"/>
      <c r="J9" s="4"/>
      <c r="K9" s="13"/>
      <c r="L9" s="26"/>
      <c r="M9" s="13"/>
      <c r="N9" s="26"/>
      <c r="O9" s="4"/>
      <c r="P9" s="4"/>
      <c r="Q9" s="68"/>
    </row>
    <row r="10" spans="1:19" x14ac:dyDescent="0.25">
      <c r="B10" s="4" t="s">
        <v>41</v>
      </c>
      <c r="C10" s="13">
        <v>42879</v>
      </c>
      <c r="D10" s="26">
        <v>0.29166666666666669</v>
      </c>
      <c r="E10" s="13">
        <v>42879</v>
      </c>
      <c r="F10" s="26">
        <v>0.5625</v>
      </c>
      <c r="G10" s="4" t="s">
        <v>47</v>
      </c>
      <c r="H10" s="4" t="s">
        <v>55</v>
      </c>
      <c r="I10" s="68"/>
      <c r="J10" s="64"/>
      <c r="K10" s="13"/>
      <c r="L10" s="26"/>
      <c r="M10" s="13"/>
      <c r="N10" s="26"/>
      <c r="O10" s="4"/>
      <c r="P10" s="4"/>
      <c r="Q10" s="68"/>
    </row>
    <row r="11" spans="1:19" x14ac:dyDescent="0.25">
      <c r="B11" s="4" t="s">
        <v>42</v>
      </c>
      <c r="C11" s="13">
        <v>42880</v>
      </c>
      <c r="D11" s="26">
        <v>0.47916666666666669</v>
      </c>
      <c r="E11" s="13">
        <v>42880</v>
      </c>
      <c r="F11" s="26">
        <v>0.76041666666666663</v>
      </c>
      <c r="G11" s="4" t="s">
        <v>32</v>
      </c>
      <c r="H11" s="4" t="s">
        <v>56</v>
      </c>
      <c r="I11" s="68"/>
      <c r="J11" s="4"/>
      <c r="K11" s="13"/>
      <c r="L11" s="26"/>
      <c r="M11" s="13"/>
      <c r="N11" s="26"/>
      <c r="O11" s="4"/>
      <c r="P11" s="4"/>
      <c r="Q11" s="68"/>
    </row>
    <row r="12" spans="1:19" x14ac:dyDescent="0.25">
      <c r="B12" s="4" t="s">
        <v>42</v>
      </c>
      <c r="C12" s="13">
        <v>42879</v>
      </c>
      <c r="D12" s="26">
        <v>0.375</v>
      </c>
      <c r="E12" s="13">
        <v>42879</v>
      </c>
      <c r="F12" s="26">
        <v>0.58333333333333337</v>
      </c>
      <c r="G12" s="4" t="s">
        <v>48</v>
      </c>
      <c r="H12" s="4" t="s">
        <v>57</v>
      </c>
      <c r="I12" s="68"/>
      <c r="J12" s="4"/>
      <c r="K12" s="13"/>
      <c r="L12" s="26"/>
      <c r="M12" s="13"/>
      <c r="N12" s="26"/>
      <c r="O12" s="4"/>
      <c r="P12" s="4"/>
      <c r="Q12" s="68"/>
    </row>
    <row r="13" spans="1:19" x14ac:dyDescent="0.25">
      <c r="B13" s="4" t="s">
        <v>43</v>
      </c>
      <c r="C13" s="13">
        <v>42877</v>
      </c>
      <c r="D13" s="26">
        <v>0.45833333333333331</v>
      </c>
      <c r="E13" s="13">
        <v>42877</v>
      </c>
      <c r="F13" s="26">
        <v>0.54166666666666663</v>
      </c>
      <c r="G13" s="4" t="s">
        <v>46</v>
      </c>
      <c r="H13" s="4" t="s">
        <v>58</v>
      </c>
      <c r="I13" s="68"/>
      <c r="J13" s="4"/>
      <c r="K13" s="13"/>
      <c r="L13" s="26"/>
      <c r="M13" s="13"/>
      <c r="N13" s="26"/>
      <c r="O13" s="4"/>
      <c r="P13" s="4"/>
      <c r="Q13" s="68"/>
    </row>
    <row r="14" spans="1:19" x14ac:dyDescent="0.25">
      <c r="B14" s="4" t="s">
        <v>41</v>
      </c>
      <c r="C14" s="13">
        <v>42879</v>
      </c>
      <c r="D14" s="26">
        <v>0.58333333333333337</v>
      </c>
      <c r="E14" s="13">
        <v>42879</v>
      </c>
      <c r="F14" s="26">
        <v>0.79166666666666663</v>
      </c>
      <c r="G14" s="4" t="s">
        <v>31</v>
      </c>
      <c r="H14" s="4" t="s">
        <v>59</v>
      </c>
      <c r="I14" s="68"/>
      <c r="J14" s="4"/>
      <c r="K14" s="13"/>
      <c r="L14" s="26"/>
      <c r="M14" s="13"/>
      <c r="N14" s="26"/>
      <c r="O14" s="4"/>
      <c r="P14" s="4"/>
      <c r="Q14" s="68"/>
    </row>
    <row r="15" spans="1:19" x14ac:dyDescent="0.25">
      <c r="B15" s="4"/>
      <c r="C15" s="27"/>
      <c r="D15" s="26"/>
      <c r="E15" s="27"/>
      <c r="F15" s="26"/>
      <c r="G15" s="4"/>
      <c r="H15" s="4"/>
      <c r="I15" s="68"/>
      <c r="J15" s="4"/>
      <c r="K15" s="27"/>
      <c r="L15" s="26"/>
      <c r="M15" s="27"/>
      <c r="N15" s="26"/>
      <c r="O15" s="4"/>
      <c r="P15" s="4"/>
      <c r="Q15" s="68"/>
    </row>
    <row r="16" spans="1:19" x14ac:dyDescent="0.25">
      <c r="B16" s="4"/>
      <c r="C16" s="27"/>
      <c r="D16" s="26"/>
      <c r="E16" s="27"/>
      <c r="F16" s="26"/>
      <c r="G16" s="4"/>
      <c r="H16" s="4"/>
      <c r="I16" s="68"/>
      <c r="J16" s="4"/>
      <c r="K16" s="27"/>
      <c r="L16" s="26"/>
      <c r="M16" s="27"/>
      <c r="N16" s="26"/>
      <c r="O16" s="4"/>
      <c r="P16" s="4"/>
      <c r="Q16" s="68"/>
    </row>
    <row r="17" spans="2:20" x14ac:dyDescent="0.25">
      <c r="B17" s="4"/>
      <c r="C17" s="27"/>
      <c r="D17" s="26"/>
      <c r="E17" s="27"/>
      <c r="F17" s="26"/>
      <c r="G17" s="4"/>
      <c r="H17" s="4"/>
      <c r="I17" s="68"/>
      <c r="J17" s="4"/>
      <c r="K17" s="27"/>
      <c r="L17" s="26"/>
      <c r="M17" s="27"/>
      <c r="N17" s="26"/>
      <c r="O17" s="4"/>
      <c r="P17" s="4"/>
      <c r="Q17" s="68"/>
    </row>
    <row r="18" spans="2:20" x14ac:dyDescent="0.25">
      <c r="B18" s="4"/>
      <c r="C18" s="27"/>
      <c r="D18" s="26"/>
      <c r="E18" s="27"/>
      <c r="F18" s="26"/>
      <c r="G18" s="4"/>
      <c r="H18" s="4"/>
      <c r="I18" s="68"/>
      <c r="J18" s="4"/>
      <c r="K18" s="27"/>
      <c r="L18" s="26"/>
      <c r="M18" s="27"/>
      <c r="N18" s="26"/>
      <c r="O18" s="4"/>
      <c r="P18" s="4"/>
      <c r="Q18" s="68"/>
    </row>
    <row r="19" spans="2:20" x14ac:dyDescent="0.25">
      <c r="B19" s="4"/>
      <c r="C19" s="27"/>
      <c r="D19" s="26"/>
      <c r="E19" s="27"/>
      <c r="F19" s="26"/>
      <c r="G19" s="4"/>
      <c r="H19" s="4"/>
      <c r="I19" s="68"/>
      <c r="J19" s="4"/>
      <c r="K19" s="27"/>
      <c r="L19" s="26"/>
      <c r="M19" s="27"/>
      <c r="N19" s="26"/>
      <c r="O19" s="4"/>
      <c r="P19" s="4"/>
      <c r="Q19" s="68"/>
    </row>
    <row r="20" spans="2:20" x14ac:dyDescent="0.25">
      <c r="B20" s="4"/>
      <c r="C20" s="27"/>
      <c r="D20" s="26"/>
      <c r="E20" s="27"/>
      <c r="F20" s="26"/>
      <c r="G20" s="4"/>
      <c r="H20" s="4"/>
      <c r="I20" s="68"/>
      <c r="J20" s="21"/>
    </row>
    <row r="21" spans="2:20" x14ac:dyDescent="0.25">
      <c r="B21" s="4"/>
      <c r="C21" s="27"/>
      <c r="D21" s="26"/>
      <c r="E21" s="27"/>
      <c r="F21" s="26"/>
      <c r="G21" s="4"/>
      <c r="H21" s="4"/>
      <c r="I21" s="68"/>
      <c r="J21" s="4"/>
      <c r="M21" s="20"/>
      <c r="N21" s="11"/>
      <c r="P21" s="12"/>
      <c r="Q21" s="16"/>
      <c r="R21" s="17"/>
      <c r="S21" s="12"/>
      <c r="T21" s="12"/>
    </row>
    <row r="22" spans="2:20" x14ac:dyDescent="0.25">
      <c r="B22" s="4"/>
      <c r="C22" s="27"/>
      <c r="D22" s="26"/>
      <c r="E22" s="27"/>
      <c r="F22" s="26"/>
      <c r="G22" s="4"/>
      <c r="H22" s="4"/>
      <c r="I22" s="68"/>
      <c r="J22" s="4"/>
      <c r="L22" s="11"/>
      <c r="M22" s="10"/>
      <c r="N22" s="11"/>
      <c r="O22" s="33"/>
      <c r="P22" s="33"/>
    </row>
    <row r="23" spans="2:20" x14ac:dyDescent="0.25">
      <c r="B23" s="4"/>
      <c r="C23" s="27"/>
      <c r="D23" s="26"/>
      <c r="E23" s="27"/>
      <c r="F23" s="26"/>
      <c r="G23" s="4"/>
      <c r="H23" s="4"/>
      <c r="I23" s="68"/>
      <c r="J23" s="4"/>
      <c r="M23" s="10"/>
      <c r="N23" s="11"/>
    </row>
    <row r="24" spans="2:20" x14ac:dyDescent="0.25">
      <c r="B24" s="4"/>
      <c r="C24" s="27"/>
      <c r="D24" s="26"/>
      <c r="E24" s="27"/>
      <c r="F24" s="26"/>
      <c r="G24" s="4"/>
      <c r="H24" s="4"/>
      <c r="I24" s="68"/>
      <c r="J24" s="4"/>
      <c r="M24" s="10"/>
      <c r="N24" s="11"/>
    </row>
    <row r="25" spans="2:20" x14ac:dyDescent="0.25">
      <c r="B25" s="4"/>
      <c r="C25" s="27"/>
      <c r="D25" s="26"/>
      <c r="E25" s="27"/>
      <c r="F25" s="26"/>
      <c r="G25" s="4"/>
      <c r="H25" s="4"/>
      <c r="I25" s="68"/>
      <c r="J25" s="4"/>
      <c r="M25" s="10"/>
      <c r="N25" s="11"/>
    </row>
    <row r="26" spans="2:20" x14ac:dyDescent="0.25">
      <c r="B26" s="4"/>
      <c r="C26" s="27"/>
      <c r="D26" s="26"/>
      <c r="E26" s="27"/>
      <c r="F26" s="26"/>
      <c r="G26" s="4"/>
      <c r="H26" s="4"/>
      <c r="I26" s="68"/>
      <c r="J26" s="4"/>
      <c r="M26" s="10"/>
      <c r="N26" s="11"/>
    </row>
    <row r="27" spans="2:20" x14ac:dyDescent="0.25">
      <c r="B27" s="4"/>
      <c r="C27" s="27"/>
      <c r="D27" s="26"/>
      <c r="E27" s="27"/>
      <c r="F27" s="26"/>
      <c r="G27" s="4"/>
      <c r="H27" s="4"/>
      <c r="I27" s="68"/>
      <c r="J27" s="4"/>
    </row>
    <row r="28" spans="2:20" x14ac:dyDescent="0.25">
      <c r="B28" s="4"/>
      <c r="C28" s="27"/>
      <c r="D28" s="26"/>
      <c r="E28" s="27"/>
      <c r="F28" s="26"/>
      <c r="G28" s="4"/>
      <c r="H28" s="4"/>
      <c r="I28" s="68"/>
      <c r="J28" s="4"/>
    </row>
    <row r="29" spans="2:20" x14ac:dyDescent="0.25">
      <c r="B29" s="4"/>
      <c r="C29" s="27"/>
      <c r="D29" s="26"/>
      <c r="E29" s="27"/>
      <c r="F29" s="26"/>
      <c r="G29" s="4"/>
      <c r="H29" s="4"/>
      <c r="I29" s="68"/>
      <c r="J29" s="4"/>
      <c r="P29" s="12"/>
      <c r="Q29" s="16"/>
      <c r="R29" s="16"/>
      <c r="S29" s="12"/>
      <c r="T29" s="12"/>
    </row>
    <row r="30" spans="2:20" x14ac:dyDescent="0.25">
      <c r="D30" s="11"/>
      <c r="E30" s="11"/>
      <c r="G30" s="4"/>
      <c r="H30" s="4"/>
      <c r="I30" s="68"/>
      <c r="J30" s="4"/>
      <c r="P30" s="12"/>
      <c r="Q30" s="16"/>
      <c r="R30" s="16"/>
      <c r="S30" s="12"/>
      <c r="T30" s="12"/>
    </row>
    <row r="31" spans="2:20" x14ac:dyDescent="0.25">
      <c r="D31" s="10"/>
      <c r="E31" s="11"/>
      <c r="I31" s="66"/>
      <c r="J31" s="21"/>
      <c r="P31" s="12"/>
      <c r="Q31" s="16"/>
      <c r="R31" s="16"/>
      <c r="S31" s="12"/>
      <c r="T31" s="12"/>
    </row>
    <row r="32" spans="2:20" x14ac:dyDescent="0.25">
      <c r="D32" s="10"/>
      <c r="E32" s="11"/>
      <c r="I32" s="66"/>
      <c r="J32" s="21"/>
      <c r="P32" s="12"/>
      <c r="Q32" s="16"/>
      <c r="R32" s="16"/>
      <c r="S32" s="12"/>
      <c r="T32" s="12"/>
    </row>
    <row r="33" spans="2:20" x14ac:dyDescent="0.25">
      <c r="D33" s="10"/>
      <c r="E33" s="11"/>
      <c r="G33" s="12"/>
      <c r="H33" s="12"/>
      <c r="I33" s="69"/>
      <c r="J33" s="12"/>
      <c r="P33" s="12"/>
      <c r="Q33" s="16"/>
      <c r="R33" s="16"/>
      <c r="S33" s="12"/>
      <c r="T33" s="12"/>
    </row>
    <row r="34" spans="2:20" x14ac:dyDescent="0.25">
      <c r="B34" s="72"/>
      <c r="C34" s="72"/>
      <c r="D34" s="5"/>
      <c r="E34" s="5"/>
      <c r="F34" s="5"/>
      <c r="G34" s="4"/>
      <c r="H34" s="4"/>
      <c r="I34" s="68"/>
      <c r="J34" s="4"/>
      <c r="P34" s="12"/>
      <c r="Q34" s="16"/>
      <c r="R34" s="16"/>
      <c r="S34" s="12"/>
      <c r="T34" s="12"/>
    </row>
    <row r="35" spans="2:20" x14ac:dyDescent="0.25">
      <c r="B35" s="72"/>
      <c r="C35" s="72"/>
      <c r="D35" s="5"/>
      <c r="E35" s="72"/>
      <c r="F35" s="72"/>
      <c r="G35" s="4"/>
      <c r="H35" s="4"/>
      <c r="I35" s="68"/>
      <c r="J35" s="4"/>
      <c r="P35" s="12"/>
      <c r="Q35" s="16"/>
      <c r="R35" s="16"/>
      <c r="S35" s="12"/>
      <c r="T35" s="12"/>
    </row>
    <row r="36" spans="2:20" x14ac:dyDescent="0.25">
      <c r="B36" s="72"/>
      <c r="C36" s="72"/>
      <c r="D36" s="5"/>
      <c r="E36" s="72"/>
      <c r="F36" s="72"/>
      <c r="G36" s="4"/>
      <c r="H36" s="4"/>
      <c r="I36" s="68"/>
      <c r="J36" s="4"/>
      <c r="P36" s="12"/>
      <c r="Q36" s="16"/>
      <c r="R36" s="16"/>
      <c r="S36" s="12"/>
      <c r="T36" s="12"/>
    </row>
    <row r="37" spans="2:20" x14ac:dyDescent="0.25">
      <c r="B37" s="72"/>
      <c r="C37" s="72"/>
      <c r="D37" s="5"/>
      <c r="E37" s="72"/>
      <c r="F37" s="72"/>
      <c r="G37" s="4"/>
      <c r="H37" s="4"/>
      <c r="I37" s="4"/>
      <c r="J37" s="35"/>
      <c r="P37" s="12"/>
      <c r="Q37" s="16"/>
      <c r="R37" s="16"/>
      <c r="S37" s="12"/>
      <c r="T37" s="12"/>
    </row>
    <row r="38" spans="2:20" x14ac:dyDescent="0.25">
      <c r="B38" s="72"/>
      <c r="C38" s="72"/>
      <c r="D38" s="5"/>
      <c r="E38" s="72"/>
      <c r="F38" s="72"/>
      <c r="P38" s="12"/>
      <c r="Q38" s="16"/>
      <c r="R38" s="16"/>
      <c r="S38" s="12"/>
      <c r="T38" s="12"/>
    </row>
    <row r="39" spans="2:20" x14ac:dyDescent="0.25">
      <c r="B39" s="72"/>
      <c r="C39" s="72"/>
      <c r="D39" s="5"/>
      <c r="E39" s="72"/>
      <c r="F39" s="72"/>
      <c r="P39" s="12"/>
      <c r="Q39" s="16"/>
      <c r="R39" s="16"/>
      <c r="S39" s="12"/>
      <c r="T39" s="12"/>
    </row>
    <row r="40" spans="2:20" x14ac:dyDescent="0.25">
      <c r="B40" s="72"/>
      <c r="C40" s="72"/>
      <c r="D40" s="5"/>
      <c r="E40" s="72"/>
      <c r="F40" s="72"/>
      <c r="P40" s="12"/>
      <c r="Q40" s="16"/>
      <c r="R40" s="16"/>
      <c r="S40" s="12"/>
      <c r="T40" s="12"/>
    </row>
    <row r="41" spans="2:20" x14ac:dyDescent="0.25">
      <c r="P41" s="12"/>
      <c r="Q41" s="16"/>
      <c r="R41" s="16"/>
      <c r="S41" s="12"/>
      <c r="T41" s="12"/>
    </row>
    <row r="42" spans="2:20" x14ac:dyDescent="0.25">
      <c r="P42" s="12"/>
      <c r="Q42" s="16"/>
      <c r="R42" s="16"/>
      <c r="S42" s="12"/>
      <c r="T42" s="12"/>
    </row>
    <row r="43" spans="2:20" x14ac:dyDescent="0.25">
      <c r="P43" s="12"/>
      <c r="Q43" s="16"/>
      <c r="R43" s="16"/>
      <c r="S43" s="12"/>
      <c r="T43" s="12"/>
    </row>
  </sheetData>
  <autoFilter ref="J3:Q3">
    <sortState ref="J4:Q14">
      <sortCondition ref="L3"/>
    </sortState>
  </autoFilter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67937" r:id="rId4" name="CommandButton1">
          <controlPr defaultSize="0" autoLine="0" r:id="rId5">
            <anchor moveWithCells="1">
              <from>
                <xdr:col>19</xdr:col>
                <xdr:colOff>200025</xdr:colOff>
                <xdr:row>2</xdr:row>
                <xdr:rowOff>161925</xdr:rowOff>
              </from>
              <to>
                <xdr:col>19</xdr:col>
                <xdr:colOff>962025</xdr:colOff>
                <xdr:row>4</xdr:row>
                <xdr:rowOff>133350</xdr:rowOff>
              </to>
            </anchor>
          </controlPr>
        </control>
      </mc:Choice>
      <mc:Fallback>
        <control shapeId="16793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31:AB61"/>
  <sheetViews>
    <sheetView showGridLines="0" tabSelected="1" workbookViewId="0">
      <selection activeCell="N32" sqref="N32"/>
    </sheetView>
  </sheetViews>
  <sheetFormatPr baseColWidth="10" defaultColWidth="9.140625" defaultRowHeight="15" x14ac:dyDescent="0.25"/>
  <cols>
    <col min="2" max="3" width="11.7109375" customWidth="1"/>
    <col min="5" max="5" width="9.140625" customWidth="1"/>
    <col min="6" max="6" width="11.7109375" customWidth="1"/>
    <col min="7" max="7" width="27.7109375" customWidth="1"/>
    <col min="8" max="8" width="22.7109375" customWidth="1"/>
    <col min="11" max="11" width="11.7109375" customWidth="1"/>
    <col min="12" max="12" width="27.7109375" customWidth="1"/>
    <col min="13" max="13" width="22.7109375" customWidth="1"/>
    <col min="14" max="14" width="9.5703125" bestFit="1" customWidth="1"/>
    <col min="16" max="16" width="11.7109375" customWidth="1"/>
    <col min="17" max="17" width="22.7109375" customWidth="1"/>
    <col min="18" max="18" width="27.7109375" customWidth="1"/>
  </cols>
  <sheetData>
    <row r="31" spans="9:13" ht="15.75" thickBot="1" x14ac:dyDescent="0.3">
      <c r="L31" s="19"/>
    </row>
    <row r="32" spans="9:13" ht="45" customHeight="1" thickBot="1" x14ac:dyDescent="0.3">
      <c r="I32" s="75" t="s">
        <v>63</v>
      </c>
      <c r="J32" s="76"/>
      <c r="K32" s="76"/>
      <c r="L32" s="22">
        <v>42877</v>
      </c>
      <c r="M32" s="23"/>
    </row>
    <row r="35" spans="1:28" ht="15.75" thickBot="1" x14ac:dyDescent="0.3">
      <c r="V35" s="87"/>
      <c r="W35" s="87"/>
      <c r="X35" s="87"/>
      <c r="Y35" s="19"/>
      <c r="Z35" s="19"/>
      <c r="AA35" s="86"/>
      <c r="AB35" s="87"/>
    </row>
    <row r="36" spans="1:28" ht="16.5" thickBot="1" x14ac:dyDescent="0.3">
      <c r="A36" s="21"/>
      <c r="B36" s="80">
        <f>L32</f>
        <v>42877</v>
      </c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2"/>
    </row>
    <row r="37" spans="1:28" ht="15.75" thickBot="1" x14ac:dyDescent="0.3">
      <c r="B37" s="73" t="s">
        <v>3</v>
      </c>
      <c r="C37" s="18"/>
      <c r="D37" s="77" t="s">
        <v>0</v>
      </c>
      <c r="E37" s="78"/>
      <c r="F37" s="78"/>
      <c r="G37" s="78"/>
      <c r="H37" s="79"/>
      <c r="I37" s="77" t="s">
        <v>1</v>
      </c>
      <c r="J37" s="78"/>
      <c r="K37" s="78"/>
      <c r="L37" s="78"/>
      <c r="M37" s="79"/>
      <c r="N37" s="83" t="s">
        <v>2</v>
      </c>
      <c r="O37" s="84"/>
      <c r="P37" s="84"/>
      <c r="Q37" s="84"/>
      <c r="R37" s="85"/>
    </row>
    <row r="38" spans="1:28" ht="30.75" thickBot="1" x14ac:dyDescent="0.3">
      <c r="B38" s="74"/>
      <c r="C38" s="30"/>
      <c r="D38" s="46" t="s">
        <v>4</v>
      </c>
      <c r="E38" s="47" t="s">
        <v>5</v>
      </c>
      <c r="F38" s="47" t="s">
        <v>66</v>
      </c>
      <c r="G38" s="47" t="s">
        <v>34</v>
      </c>
      <c r="H38" s="48" t="s">
        <v>35</v>
      </c>
      <c r="I38" s="46" t="s">
        <v>4</v>
      </c>
      <c r="J38" s="47" t="s">
        <v>5</v>
      </c>
      <c r="K38" s="47" t="s">
        <v>66</v>
      </c>
      <c r="L38" s="47" t="s">
        <v>34</v>
      </c>
      <c r="M38" s="48" t="s">
        <v>35</v>
      </c>
      <c r="N38" s="46" t="s">
        <v>4</v>
      </c>
      <c r="O38" s="47" t="s">
        <v>5</v>
      </c>
      <c r="P38" s="47" t="s">
        <v>66</v>
      </c>
      <c r="Q38" s="47" t="s">
        <v>34</v>
      </c>
      <c r="R38" s="50" t="s">
        <v>35</v>
      </c>
    </row>
    <row r="39" spans="1:28" x14ac:dyDescent="0.25">
      <c r="B39" s="24" t="s">
        <v>6</v>
      </c>
      <c r="C39" s="62">
        <f>COUNTIF(Feuil1!J:J,'Visu résa journalier'!B39)</f>
        <v>0</v>
      </c>
      <c r="D39" s="49" t="str">
        <f>IF(C39&gt;0,INDEX(Feuil1!$L$4:$L$100,MATCH(B39,Feuil1!$J$4:$J$100,0),1),"NEANT")</f>
        <v>NEANT</v>
      </c>
      <c r="E39" s="29" t="str">
        <f>IF(C39&gt;0,INDEX(Feuil1!$N$4:$N$100,MATCH(B39,Feuil1!$J$4:$J$100,0),1),"NEANT")</f>
        <v>NEANT</v>
      </c>
      <c r="F39" s="36" t="str">
        <f>IF(C39&gt;0,INDEX(Feuil1!$O$4:$O$100,MATCH(B39,Feuil1!$J$4:$J$100,0),1),"NEANT")</f>
        <v>NEANT</v>
      </c>
      <c r="G39" s="36" t="str">
        <f>IF(C39&gt;0,INDEX(Feuil1!$P$4:$P$100,MATCH(B39,Feuil1!$J$4:$J$100,0),1),"NEANT")</f>
        <v>NEANT</v>
      </c>
      <c r="H39" s="37" t="str">
        <f>IF(C39&gt;0,INDEX(Feuil1!$Q$4:$Q$100,MATCH(B39,Feuil1!$J$4:$J$100,0),1),"NEANT")</f>
        <v>NEANT</v>
      </c>
      <c r="I39" s="61" t="str">
        <f ca="1">IF(C39&gt;1,INDEX(OFFSET(Feuil1!$L$4:$L$100,MATCH(B39,Feuil1!$J$4:$J$100,0),0),MATCH(B39,OFFSET(Feuil1!$J$4:$J$100,MATCH(B39,Feuil1!$J$4:$J$100,0),0),0),1),"NEANT")</f>
        <v>NEANT</v>
      </c>
      <c r="J39" s="29" t="str">
        <f ca="1">IF(C39&gt;1,INDEX(OFFSET(Feuil1!$N$4:$N$100,MATCH(B39,Feuil1!$J$4:$J$100,0),0),MATCH(B39,OFFSET(Feuil1!$J$4:$J$100,MATCH(B39,Feuil1!$J$4:$J$100,0),0),0),1),"NEANT")</f>
        <v>NEANT</v>
      </c>
      <c r="K39" s="36" t="str">
        <f ca="1">IF(C39&gt;1,INDEX(OFFSET(Feuil1!$O$4:$O$100,MATCH(B39,Feuil1!$J$4:$J$100,0),0),MATCH(B39,OFFSET(Feuil1!$J$4:$J$100,MATCH(B39,Feuil1!$J$4:$J$100,0),0),0),1),"NEANT")</f>
        <v>NEANT</v>
      </c>
      <c r="L39" s="36" t="str">
        <f ca="1">IF(C39&gt;1,INDEX(OFFSET(Feuil1!$P$4:$P$100,MATCH(B39,Feuil1!$J$4:$J$100,0),0),MATCH(B39,OFFSET(Feuil1!$J$4:$J$100,MATCH(B39,Feuil1!$J$4:$J$100,0),0),0),1),"NEANT")</f>
        <v>NEANT</v>
      </c>
      <c r="M39" s="43" t="str">
        <f ca="1">IF(C39&gt;1,INDEX(OFFSET(Feuil1!$Q$4:$Q$100,MATCH(B39,Feuil1!$J$4:$J$100,0),0),MATCH(B39,OFFSET(Feuil1!$J$4:$J$100,MATCH(B39,Feuil1!$J$4:$J$100,0),0),0),1),"NEANT")</f>
        <v>NEANT</v>
      </c>
      <c r="N39" s="49" t="str">
        <f ca="1">IF(C39&gt;2,INDEX(OFFSET(OFFSET(Feuil1!$L$4:$L$100,MATCH(B39,Feuil1!$J$4:$J$100,0),0),MATCH(B39,OFFSET(Feuil1!$J$4:$J$100,MATCH(B39,Feuil1!$J$4:$J$100,0),0),0),0),MATCH(B39,OFFSET(OFFSET(Feuil1!$J$4:$J$100,MATCH(B39,Feuil1!$J$4:$J$100,0),0),MATCH(B39,OFFSET(Feuil1!$J$4:$J$100,MATCH(B39,Feuil1!$J$4:$J$100,0),0),0),0),0),1),"NEANT")</f>
        <v>NEANT</v>
      </c>
      <c r="O39" s="29" t="str">
        <f ca="1">IF(C39&gt;2,INDEX(OFFSET(OFFSET(Feuil1!$N$4:$N$100,MATCH(B39,Feuil1!$J$4:$J$100,0),0),MATCH(B39,OFFSET(Feuil1!$J$4:$J$100,MATCH(B39,Feuil1!$J$4:$J$100,0),0),0),0),MATCH(B39,OFFSET(OFFSET(Feuil1!$J$4:$J$100,MATCH(B39,Feuil1!$J$4:$J$100,0),0),MATCH(B39,OFFSET(Feuil1!$J$4:$J$100,MATCH(B39,Feuil1!$J$4:$J$100,0),0),0),0),0),1),"NEANT")</f>
        <v>NEANT</v>
      </c>
      <c r="P39" s="36" t="str">
        <f ca="1">IF(C39&gt;2,INDEX(OFFSET(OFFSET(Feuil1!$O$4:$O$100,MATCH(B39,Feuil1!$J$4:$J$100,0),0),MATCH(B39,OFFSET(Feuil1!$J$4:$J$100,MATCH(B39,Feuil1!$J$4:$J$100,0),0),0),0),MATCH(B39,OFFSET(OFFSET(Feuil1!$J$4:$J$100,MATCH(B39,Feuil1!$J$4:$J$100,0),0),MATCH(B39,OFFSET(Feuil1!$J$4:$J$100,MATCH(B39,Feuil1!$J$4:$J$100,0),0),0),0),0),1),"NEANT")</f>
        <v>NEANT</v>
      </c>
      <c r="Q39" s="36" t="str">
        <f ca="1">IF(C39&gt;2,INDEX(OFFSET(OFFSET(Feuil1!$P$4:$P$100,MATCH(B39,Feuil1!$J$4:$J$100,0),0),MATCH(B39,OFFSET(Feuil1!$J$4:$J$100,MATCH(B39,Feuil1!$J$4:$J$100,0),0),0),0),MATCH(B39,OFFSET(OFFSET(Feuil1!$J$4:$J$100,MATCH(B39,Feuil1!$J$4:$J$100,0),0),MATCH(B39,OFFSET(Feuil1!$J$4:$J$100,MATCH(B39,Feuil1!$J$4:$J$100,0),0),0),0),0),1),"NEANT")</f>
        <v>NEANT</v>
      </c>
      <c r="R39" s="37" t="str">
        <f ca="1">IF(C39&gt;2,INDEX(OFFSET(OFFSET(Feuil1!$Q$4:$Q$100,MATCH(B39,Feuil1!$J$4:$J$100,0),0),MATCH(B39,OFFSET(Feuil1!$J$4:$J$100,MATCH(B39,Feuil1!$J$4:$J$100,0),0),0),0),MATCH(B39,OFFSET(OFFSET(Feuil1!$J$4:$J$100,MATCH(B39,Feuil1!$J$4:$J$100,0),0),MATCH(B39,OFFSET(Feuil1!$J$4:$J$100,MATCH(B39,Feuil1!$J$4:$J$100,0),0),0),0),0),1),"NEANT")</f>
        <v>NEANT</v>
      </c>
      <c r="T39" s="52" t="s">
        <v>6</v>
      </c>
      <c r="U39" s="53">
        <f>IF(D39="NEANT",0,D39*24)</f>
        <v>0</v>
      </c>
      <c r="V39" s="53">
        <f>IF(D39="NEANT",0,(E39-D39)*24)</f>
        <v>0</v>
      </c>
      <c r="W39" s="53">
        <f ca="1">IF(I39="NEANT",0,(I39*24-(V39+U39)))</f>
        <v>0</v>
      </c>
      <c r="X39" s="53">
        <f ca="1">IF(I39="NEANT",0,(J39-I39)*24)</f>
        <v>0</v>
      </c>
      <c r="Y39" s="53">
        <f ca="1">IF(N39="NEANT",0,(N39*24-(X39+W39+V39+U39)))</f>
        <v>0</v>
      </c>
      <c r="Z39" s="53">
        <f ca="1">IF(N39="NEANT",0,(O39-N39)*24)</f>
        <v>0</v>
      </c>
      <c r="AA39" s="54">
        <f ca="1">19-(U39+V39+W39+X39+Y39+Z39)</f>
        <v>19</v>
      </c>
    </row>
    <row r="40" spans="1:28" x14ac:dyDescent="0.25">
      <c r="B40" s="1" t="s">
        <v>7</v>
      </c>
      <c r="C40" s="24">
        <f>COUNTIF(Feuil1!J:J,'Visu résa journalier'!B40)</f>
        <v>0</v>
      </c>
      <c r="D40" s="31" t="str">
        <f>IF(C40&gt;0,INDEX(Feuil1!$L$4:$L$100,MATCH(B40,Feuil1!$J$4:$J$100,0),1),"NEANT")</f>
        <v>NEANT</v>
      </c>
      <c r="E40" s="14" t="str">
        <f>IF(C40&gt;0,INDEX(Feuil1!$N$4:$N$100,MATCH(B40,Feuil1!$J$4:$J$100,0),1),"NEANT")</f>
        <v>NEANT</v>
      </c>
      <c r="F40" s="6" t="str">
        <f>IF(C40&gt;0,INDEX(Feuil1!$O$4:$O$100,MATCH(B40,Feuil1!$J$4:$J$100,0),1),"NEANT")</f>
        <v>NEANT</v>
      </c>
      <c r="G40" s="6" t="str">
        <f>IF(C40&gt;0,INDEX(Feuil1!$P$4:$P$100,MATCH(B40,Feuil1!$J$4:$J$100,0),1),"NEANT")</f>
        <v>NEANT</v>
      </c>
      <c r="H40" s="41" t="str">
        <f>IF(C40&gt;0,INDEX(Feuil1!$Q$4:$Q$100,MATCH(B40,Feuil1!$J$4:$J$100,0),1),"NEANT")</f>
        <v>NEANT</v>
      </c>
      <c r="I40" s="44" t="str">
        <f ca="1">IF(C40&gt;1,INDEX(OFFSET(Feuil1!$L$4:$L$100,MATCH(B40,Feuil1!$J$4:$J$100,0),0),MATCH(B40,OFFSET(Feuil1!$J$4:$J$100,MATCH(B40,Feuil1!$J$4:$J$100,0),0),0),1),"NEANT")</f>
        <v>NEANT</v>
      </c>
      <c r="J40" s="14" t="str">
        <f ca="1">IF(C40&gt;1,INDEX(OFFSET(Feuil1!$N$4:$N$100,MATCH(B40,Feuil1!$J$4:$J$100,0),0),MATCH(B40,OFFSET(Feuil1!$J$4:$J$100,MATCH(B40,Feuil1!$J$4:$J$100,0),0),0),1),"NEANT")</f>
        <v>NEANT</v>
      </c>
      <c r="K40" s="6" t="str">
        <f ca="1">IF(C40&gt;1,INDEX(OFFSET(Feuil1!$O$4:$O$100,MATCH(B40,Feuil1!$J$4:$J$100,0),0),MATCH(B40,OFFSET(Feuil1!$J$4:$J$100,MATCH(B40,Feuil1!$J$4:$J$100,0),0),0),1),"NEANT")</f>
        <v>NEANT</v>
      </c>
      <c r="L40" s="6" t="str">
        <f ca="1">IF(C40&gt;1,INDEX(OFFSET(Feuil1!$P$4:$P$100,MATCH(B40,Feuil1!$J$4:$J$100,0),0),MATCH(B40,OFFSET(Feuil1!$J$4:$J$100,MATCH(B40,Feuil1!$J$4:$J$100,0),0),0),1),"NEANT")</f>
        <v>NEANT</v>
      </c>
      <c r="M40" s="38" t="str">
        <f ca="1">IF(C40&gt;1,INDEX(OFFSET(Feuil1!$Q$4:$Q$100,MATCH(B40,Feuil1!$J$4:$J$100,0),0),MATCH(B40,OFFSET(Feuil1!$J$4:$J$100,MATCH(B40,Feuil1!$J$4:$J$100,0),0),0),1),"NEANT")</f>
        <v>NEANT</v>
      </c>
      <c r="N40" s="31" t="str">
        <f ca="1">IF(C40&gt;2,INDEX(OFFSET(OFFSET(Feuil1!$L$4:$L$100,MATCH(B40,Feuil1!$J$4:$J$100,0),0),MATCH(B40,OFFSET(Feuil1!$J$4:$J$100,MATCH(B40,Feuil1!$J$4:$J$100,0),0),0),0),MATCH(B40,OFFSET(OFFSET(Feuil1!$J$4:$J$100,MATCH(B40,Feuil1!$J$4:$J$100,0),0),MATCH(B40,OFFSET(Feuil1!$J$4:$J$100,MATCH(B40,Feuil1!$J$4:$J$100,0),0),0),0),0),1),"NEANT")</f>
        <v>NEANT</v>
      </c>
      <c r="O40" s="14" t="str">
        <f ca="1">IF(C40&gt;2,INDEX(OFFSET(OFFSET(Feuil1!$N$4:$N$100,MATCH(B40,Feuil1!$J$4:$J$100,0),0),MATCH(B40,OFFSET(Feuil1!$J$4:$J$100,MATCH(B40,Feuil1!$J$4:$J$100,0),0),0),0),MATCH(B40,OFFSET(OFFSET(Feuil1!$J$4:$J$100,MATCH(B40,Feuil1!$J$4:$J$100,0),0),MATCH(B40,OFFSET(Feuil1!$J$4:$J$100,MATCH(B40,Feuil1!$J$4:$J$100,0),0),0),0),0),1),"NEANT")</f>
        <v>NEANT</v>
      </c>
      <c r="P40" s="6" t="str">
        <f ca="1">IF(C40&gt;2,INDEX(OFFSET(OFFSET(Feuil1!$O$4:$O$100,MATCH(B40,Feuil1!$J$4:$J$100,0),0),MATCH(B40,OFFSET(Feuil1!$J$4:$J$100,MATCH(B40,Feuil1!$J$4:$J$100,0),0),0),0),MATCH(B40,OFFSET(OFFSET(Feuil1!$J$4:$J$100,MATCH(B40,Feuil1!$J$4:$J$100,0),0),MATCH(B40,OFFSET(Feuil1!$J$4:$J$100,MATCH(B40,Feuil1!$J$4:$J$100,0),0),0),0),0),1),"NEANT")</f>
        <v>NEANT</v>
      </c>
      <c r="Q40" s="6" t="str">
        <f ca="1">IF(C40&gt;2,INDEX(OFFSET(OFFSET(Feuil1!$P$4:$P$100,MATCH(B40,Feuil1!$J$4:$J$100,0),0),MATCH(B40,OFFSET(Feuil1!$J$4:$J$100,MATCH(B40,Feuil1!$J$4:$J$100,0),0),0),0),MATCH(B40,OFFSET(OFFSET(Feuil1!$J$4:$J$100,MATCH(B40,Feuil1!$J$4:$J$100,0),0),MATCH(B40,OFFSET(Feuil1!$J$4:$J$100,MATCH(B40,Feuil1!$J$4:$J$100,0),0),0),0),0),1),"NEANT")</f>
        <v>NEANT</v>
      </c>
      <c r="R40" s="41" t="str">
        <f ca="1">IF(C40&gt;2,INDEX(OFFSET(OFFSET(Feuil1!$Q$4:$Q$100,MATCH(B40,Feuil1!$J$4:$J$100,0),0),MATCH(B40,OFFSET(Feuil1!$J$4:$J$100,MATCH(B40,Feuil1!$J$4:$J$100,0),0),0),0),MATCH(B40,OFFSET(OFFSET(Feuil1!$J$4:$J$100,MATCH(B40,Feuil1!$J$4:$J$100,0),0),MATCH(B40,OFFSET(Feuil1!$J$4:$J$100,MATCH(B40,Feuil1!$J$4:$J$100,0),0),0),0),0),1),"NEANT")</f>
        <v>NEANT</v>
      </c>
      <c r="T40" s="55" t="s">
        <v>7</v>
      </c>
      <c r="U40" s="51">
        <f t="shared" ref="U40:U61" si="0">IF(D40="NEANT",0,D40*24)</f>
        <v>0</v>
      </c>
      <c r="V40" s="51">
        <f t="shared" ref="V40:V61" si="1">IF(D40="NEANT",0,(E40-D40)*24)</f>
        <v>0</v>
      </c>
      <c r="W40" s="51">
        <f t="shared" ref="W40:W61" ca="1" si="2">IF(I40="NEANT",0,(I40*24-(V40+U40)))</f>
        <v>0</v>
      </c>
      <c r="X40" s="51">
        <f t="shared" ref="X40:X61" ca="1" si="3">IF(I40="NEANT",0,(J40-I40)*24)</f>
        <v>0</v>
      </c>
      <c r="Y40" s="51">
        <f t="shared" ref="Y40:Y61" ca="1" si="4">IF(N40="NEANT",0,(N40*24-(X40+W40+V40+U40)))</f>
        <v>0</v>
      </c>
      <c r="Z40" s="51">
        <f t="shared" ref="Z40:Z61" ca="1" si="5">IF(N40="NEANT",0,(O40-N40)*24)</f>
        <v>0</v>
      </c>
      <c r="AA40" s="56">
        <f t="shared" ref="AA40:AA61" ca="1" si="6">19-(U40+V40+W40+X40+Y40+Z40)</f>
        <v>19</v>
      </c>
    </row>
    <row r="41" spans="1:28" x14ac:dyDescent="0.25">
      <c r="B41" s="1" t="s">
        <v>8</v>
      </c>
      <c r="C41" s="24">
        <f>COUNTIF(Feuil1!J:J,'Visu résa journalier'!B41)</f>
        <v>0</v>
      </c>
      <c r="D41" s="31" t="str">
        <f>IF(C41&gt;0,INDEX(Feuil1!$L$4:$L$100,MATCH(B41,Feuil1!$J$4:$J$100,0),1),"NEANT")</f>
        <v>NEANT</v>
      </c>
      <c r="E41" s="14" t="str">
        <f>IF(C41&gt;0,INDEX(Feuil1!$N$4:$N$100,MATCH(B41,Feuil1!$J$4:$J$100,0),1),"NEANT")</f>
        <v>NEANT</v>
      </c>
      <c r="F41" s="6" t="str">
        <f>IF(C41&gt;0,INDEX(Feuil1!$O$4:$O$100,MATCH(B41,Feuil1!$J$4:$J$100,0),1),"NEANT")</f>
        <v>NEANT</v>
      </c>
      <c r="G41" s="6" t="str">
        <f>IF(C41&gt;0,INDEX(Feuil1!$P$4:$P$100,MATCH(B41,Feuil1!$J$4:$J$100,0),1),"NEANT")</f>
        <v>NEANT</v>
      </c>
      <c r="H41" s="41" t="str">
        <f>IF(C41&gt;0,INDEX(Feuil1!$Q$4:$Q$100,MATCH(B41,Feuil1!$J$4:$J$100,0),1),"NEANT")</f>
        <v>NEANT</v>
      </c>
      <c r="I41" s="44" t="str">
        <f ca="1">IF(C41&gt;1,INDEX(OFFSET(Feuil1!$L$4:$L$100,MATCH(B41,Feuil1!$J$4:$J$100,0),0),MATCH(B41,OFFSET(Feuil1!$J$4:$J$100,MATCH(B41,Feuil1!$J$4:$J$100,0),0),0),1),"NEANT")</f>
        <v>NEANT</v>
      </c>
      <c r="J41" s="14" t="str">
        <f ca="1">IF(C41&gt;1,INDEX(OFFSET(Feuil1!$N$4:$N$100,MATCH(B41,Feuil1!$J$4:$J$100,0),0),MATCH(B41,OFFSET(Feuil1!$J$4:$J$100,MATCH(B41,Feuil1!$J$4:$J$100,0),0),0),1),"NEANT")</f>
        <v>NEANT</v>
      </c>
      <c r="K41" s="6" t="str">
        <f ca="1">IF(C41&gt;1,INDEX(OFFSET(Feuil1!$O$4:$O$100,MATCH(B41,Feuil1!$J$4:$J$100,0),0),MATCH(B41,OFFSET(Feuil1!$J$4:$J$100,MATCH(B41,Feuil1!$J$4:$J$100,0),0),0),1),"NEANT")</f>
        <v>NEANT</v>
      </c>
      <c r="L41" s="6" t="str">
        <f ca="1">IF(C41&gt;1,INDEX(OFFSET(Feuil1!$P$4:$P$100,MATCH(B41,Feuil1!$J$4:$J$100,0),0),MATCH(B41,OFFSET(Feuil1!$J$4:$J$100,MATCH(B41,Feuil1!$J$4:$J$100,0),0),0),1),"NEANT")</f>
        <v>NEANT</v>
      </c>
      <c r="M41" s="38" t="str">
        <f ca="1">IF(C41&gt;1,INDEX(OFFSET(Feuil1!$Q$4:$Q$100,MATCH(B41,Feuil1!$J$4:$J$100,0),0),MATCH(B41,OFFSET(Feuil1!$J$4:$J$100,MATCH(B41,Feuil1!$J$4:$J$100,0),0),0),1),"NEANT")</f>
        <v>NEANT</v>
      </c>
      <c r="N41" s="31" t="str">
        <f ca="1">IF(C41&gt;2,INDEX(OFFSET(OFFSET(Feuil1!$L$4:$L$100,MATCH(B41,Feuil1!$J$4:$J$100,0),0),MATCH(B41,OFFSET(Feuil1!$J$4:$J$100,MATCH(B41,Feuil1!$J$4:$J$100,0),0),0),0),MATCH(B41,OFFSET(OFFSET(Feuil1!$J$4:$J$100,MATCH(B41,Feuil1!$J$4:$J$100,0),0),MATCH(B41,OFFSET(Feuil1!$J$4:$J$100,MATCH(B41,Feuil1!$J$4:$J$100,0),0),0),0),0),1),"NEANT")</f>
        <v>NEANT</v>
      </c>
      <c r="O41" s="14" t="str">
        <f ca="1">IF(C41&gt;2,INDEX(OFFSET(OFFSET(Feuil1!$N$4:$N$100,MATCH(B41,Feuil1!$J$4:$J$100,0),0),MATCH(B41,OFFSET(Feuil1!$J$4:$J$100,MATCH(B41,Feuil1!$J$4:$J$100,0),0),0),0),MATCH(B41,OFFSET(OFFSET(Feuil1!$J$4:$J$100,MATCH(B41,Feuil1!$J$4:$J$100,0),0),MATCH(B41,OFFSET(Feuil1!$J$4:$J$100,MATCH(B41,Feuil1!$J$4:$J$100,0),0),0),0),0),1),"NEANT")</f>
        <v>NEANT</v>
      </c>
      <c r="P41" s="6" t="str">
        <f ca="1">IF(C41&gt;2,INDEX(OFFSET(OFFSET(Feuil1!$O$4:$O$100,MATCH(B41,Feuil1!$J$4:$J$100,0),0),MATCH(B41,OFFSET(Feuil1!$J$4:$J$100,MATCH(B41,Feuil1!$J$4:$J$100,0),0),0),0),MATCH(B41,OFFSET(OFFSET(Feuil1!$J$4:$J$100,MATCH(B41,Feuil1!$J$4:$J$100,0),0),MATCH(B41,OFFSET(Feuil1!$J$4:$J$100,MATCH(B41,Feuil1!$J$4:$J$100,0),0),0),0),0),1),"NEANT")</f>
        <v>NEANT</v>
      </c>
      <c r="Q41" s="6" t="str">
        <f ca="1">IF(C41&gt;2,INDEX(OFFSET(OFFSET(Feuil1!$P$4:$P$100,MATCH(B41,Feuil1!$J$4:$J$100,0),0),MATCH(B41,OFFSET(Feuil1!$J$4:$J$100,MATCH(B41,Feuil1!$J$4:$J$100,0),0),0),0),MATCH(B41,OFFSET(OFFSET(Feuil1!$J$4:$J$100,MATCH(B41,Feuil1!$J$4:$J$100,0),0),MATCH(B41,OFFSET(Feuil1!$J$4:$J$100,MATCH(B41,Feuil1!$J$4:$J$100,0),0),0),0),0),1),"NEANT")</f>
        <v>NEANT</v>
      </c>
      <c r="R41" s="41" t="str">
        <f ca="1">IF(C41&gt;2,INDEX(OFFSET(OFFSET(Feuil1!$Q$4:$Q$100,MATCH(B41,Feuil1!$J$4:$J$100,0),0),MATCH(B41,OFFSET(Feuil1!$J$4:$J$100,MATCH(B41,Feuil1!$J$4:$J$100,0),0),0),0),MATCH(B41,OFFSET(OFFSET(Feuil1!$J$4:$J$100,MATCH(B41,Feuil1!$J$4:$J$100,0),0),MATCH(B41,OFFSET(Feuil1!$J$4:$J$100,MATCH(B41,Feuil1!$J$4:$J$100,0),0),0),0),0),1),"NEANT")</f>
        <v>NEANT</v>
      </c>
      <c r="T41" s="55" t="s">
        <v>8</v>
      </c>
      <c r="U41" s="51">
        <f t="shared" si="0"/>
        <v>0</v>
      </c>
      <c r="V41" s="51">
        <f t="shared" si="1"/>
        <v>0</v>
      </c>
      <c r="W41" s="51">
        <f t="shared" ca="1" si="2"/>
        <v>0</v>
      </c>
      <c r="X41" s="51">
        <f t="shared" ca="1" si="3"/>
        <v>0</v>
      </c>
      <c r="Y41" s="51">
        <f t="shared" ca="1" si="4"/>
        <v>0</v>
      </c>
      <c r="Z41" s="51">
        <f t="shared" ca="1" si="5"/>
        <v>0</v>
      </c>
      <c r="AA41" s="56">
        <f t="shared" ca="1" si="6"/>
        <v>19</v>
      </c>
    </row>
    <row r="42" spans="1:28" x14ac:dyDescent="0.25">
      <c r="B42" s="1" t="s">
        <v>9</v>
      </c>
      <c r="C42" s="24">
        <f>COUNTIF(Feuil1!J:J,'Visu résa journalier'!B42)</f>
        <v>0</v>
      </c>
      <c r="D42" s="31" t="str">
        <f>IF(C42&gt;0,INDEX(Feuil1!$L$4:$L$100,MATCH(B42,Feuil1!$J$4:$J$100,0),1),"NEANT")</f>
        <v>NEANT</v>
      </c>
      <c r="E42" s="14" t="str">
        <f>IF(C42&gt;0,INDEX(Feuil1!$N$4:$N$100,MATCH(B42,Feuil1!$J$4:$J$100,0),1),"NEANT")</f>
        <v>NEANT</v>
      </c>
      <c r="F42" s="6" t="str">
        <f>IF(C42&gt;0,INDEX(Feuil1!$O$4:$O$100,MATCH(B42,Feuil1!$J$4:$J$100,0),1),"NEANT")</f>
        <v>NEANT</v>
      </c>
      <c r="G42" s="6" t="str">
        <f>IF(C42&gt;0,INDEX(Feuil1!$P$4:$P$100,MATCH(B42,Feuil1!$J$4:$J$100,0),1),"NEANT")</f>
        <v>NEANT</v>
      </c>
      <c r="H42" s="41" t="str">
        <f>IF(C42&gt;0,INDEX(Feuil1!$Q$4:$Q$100,MATCH(B42,Feuil1!$J$4:$J$100,0),1),"NEANT")</f>
        <v>NEANT</v>
      </c>
      <c r="I42" s="44" t="str">
        <f ca="1">IF(C42&gt;1,INDEX(OFFSET(Feuil1!$L$4:$L$100,MATCH(B42,Feuil1!$J$4:$J$100,0),0),MATCH(B42,OFFSET(Feuil1!$J$4:$J$100,MATCH(B42,Feuil1!$J$4:$J$100,0),0),0),1),"NEANT")</f>
        <v>NEANT</v>
      </c>
      <c r="J42" s="14" t="str">
        <f ca="1">IF(C42&gt;1,INDEX(OFFSET(Feuil1!$N$4:$N$100,MATCH(B42,Feuil1!$J$4:$J$100,0),0),MATCH(B42,OFFSET(Feuil1!$J$4:$J$100,MATCH(B42,Feuil1!$J$4:$J$100,0),0),0),1),"NEANT")</f>
        <v>NEANT</v>
      </c>
      <c r="K42" s="6" t="str">
        <f ca="1">IF(C42&gt;1,INDEX(OFFSET(Feuil1!$O$4:$O$100,MATCH(B42,Feuil1!$J$4:$J$100,0),0),MATCH(B42,OFFSET(Feuil1!$J$4:$J$100,MATCH(B42,Feuil1!$J$4:$J$100,0),0),0),1),"NEANT")</f>
        <v>NEANT</v>
      </c>
      <c r="L42" s="6" t="str">
        <f ca="1">IF(C42&gt;1,INDEX(OFFSET(Feuil1!$P$4:$P$100,MATCH(B42,Feuil1!$J$4:$J$100,0),0),MATCH(B42,OFFSET(Feuil1!$J$4:$J$100,MATCH(B42,Feuil1!$J$4:$J$100,0),0),0),1),"NEANT")</f>
        <v>NEANT</v>
      </c>
      <c r="M42" s="38" t="str">
        <f ca="1">IF(C42&gt;1,INDEX(OFFSET(Feuil1!$Q$4:$Q$100,MATCH(B42,Feuil1!$J$4:$J$100,0),0),MATCH(B42,OFFSET(Feuil1!$J$4:$J$100,MATCH(B42,Feuil1!$J$4:$J$100,0),0),0),1),"NEANT")</f>
        <v>NEANT</v>
      </c>
      <c r="N42" s="31" t="str">
        <f ca="1">IF(C42&gt;2,INDEX(OFFSET(OFFSET(Feuil1!$L$4:$L$100,MATCH(B42,Feuil1!$J$4:$J$100,0),0),MATCH(B42,OFFSET(Feuil1!$J$4:$J$100,MATCH(B42,Feuil1!$J$4:$J$100,0),0),0),0),MATCH(B42,OFFSET(OFFSET(Feuil1!$J$4:$J$100,MATCH(B42,Feuil1!$J$4:$J$100,0),0),MATCH(B42,OFFSET(Feuil1!$J$4:$J$100,MATCH(B42,Feuil1!$J$4:$J$100,0),0),0),0),0),1),"NEANT")</f>
        <v>NEANT</v>
      </c>
      <c r="O42" s="14" t="str">
        <f ca="1">IF(C42&gt;2,INDEX(OFFSET(OFFSET(Feuil1!$N$4:$N$100,MATCH(B42,Feuil1!$J$4:$J$100,0),0),MATCH(B42,OFFSET(Feuil1!$J$4:$J$100,MATCH(B42,Feuil1!$J$4:$J$100,0),0),0),0),MATCH(B42,OFFSET(OFFSET(Feuil1!$J$4:$J$100,MATCH(B42,Feuil1!$J$4:$J$100,0),0),MATCH(B42,OFFSET(Feuil1!$J$4:$J$100,MATCH(B42,Feuil1!$J$4:$J$100,0),0),0),0),0),1),"NEANT")</f>
        <v>NEANT</v>
      </c>
      <c r="P42" s="6" t="str">
        <f ca="1">IF(C42&gt;2,INDEX(OFFSET(OFFSET(Feuil1!$O$4:$O$100,MATCH(B42,Feuil1!$J$4:$J$100,0),0),MATCH(B42,OFFSET(Feuil1!$J$4:$J$100,MATCH(B42,Feuil1!$J$4:$J$100,0),0),0),0),MATCH(B42,OFFSET(OFFSET(Feuil1!$J$4:$J$100,MATCH(B42,Feuil1!$J$4:$J$100,0),0),MATCH(B42,OFFSET(Feuil1!$J$4:$J$100,MATCH(B42,Feuil1!$J$4:$J$100,0),0),0),0),0),1),"NEANT")</f>
        <v>NEANT</v>
      </c>
      <c r="Q42" s="6" t="str">
        <f ca="1">IF(C42&gt;2,INDEX(OFFSET(OFFSET(Feuil1!$P$4:$P$100,MATCH(B42,Feuil1!$J$4:$J$100,0),0),MATCH(B42,OFFSET(Feuil1!$J$4:$J$100,MATCH(B42,Feuil1!$J$4:$J$100,0),0),0),0),MATCH(B42,OFFSET(OFFSET(Feuil1!$J$4:$J$100,MATCH(B42,Feuil1!$J$4:$J$100,0),0),MATCH(B42,OFFSET(Feuil1!$J$4:$J$100,MATCH(B42,Feuil1!$J$4:$J$100,0),0),0),0),0),1),"NEANT")</f>
        <v>NEANT</v>
      </c>
      <c r="R42" s="41" t="str">
        <f ca="1">IF(C42&gt;2,INDEX(OFFSET(OFFSET(Feuil1!$Q$4:$Q$100,MATCH(B42,Feuil1!$J$4:$J$100,0),0),MATCH(B42,OFFSET(Feuil1!$J$4:$J$100,MATCH(B42,Feuil1!$J$4:$J$100,0),0),0),0),MATCH(B42,OFFSET(OFFSET(Feuil1!$J$4:$J$100,MATCH(B42,Feuil1!$J$4:$J$100,0),0),MATCH(B42,OFFSET(Feuil1!$J$4:$J$100,MATCH(B42,Feuil1!$J$4:$J$100,0),0),0),0),0),1),"NEANT")</f>
        <v>NEANT</v>
      </c>
      <c r="T42" s="55" t="s">
        <v>9</v>
      </c>
      <c r="U42" s="51">
        <f t="shared" si="0"/>
        <v>0</v>
      </c>
      <c r="V42" s="51">
        <f t="shared" si="1"/>
        <v>0</v>
      </c>
      <c r="W42" s="51">
        <f t="shared" ca="1" si="2"/>
        <v>0</v>
      </c>
      <c r="X42" s="51">
        <f t="shared" ca="1" si="3"/>
        <v>0</v>
      </c>
      <c r="Y42" s="51">
        <f t="shared" ca="1" si="4"/>
        <v>0</v>
      </c>
      <c r="Z42" s="51">
        <f t="shared" ca="1" si="5"/>
        <v>0</v>
      </c>
      <c r="AA42" s="56">
        <f t="shared" ca="1" si="6"/>
        <v>19</v>
      </c>
    </row>
    <row r="43" spans="1:28" x14ac:dyDescent="0.25">
      <c r="B43" s="2" t="s">
        <v>10</v>
      </c>
      <c r="C43" s="24">
        <f>COUNTIF(Feuil1!J:J,'Visu résa journalier'!B43)</f>
        <v>0</v>
      </c>
      <c r="D43" s="31" t="str">
        <f>IF(C43&gt;0,INDEX(Feuil1!$L$4:$L$100,MATCH(B43,Feuil1!$J$4:$J$100,0),1),"NEANT")</f>
        <v>NEANT</v>
      </c>
      <c r="E43" s="14" t="str">
        <f>IF(C43&gt;0,INDEX(Feuil1!$N$4:$N$100,MATCH(B43,Feuil1!$J$4:$J$100,0),1),"NEANT")</f>
        <v>NEANT</v>
      </c>
      <c r="F43" s="6" t="str">
        <f>IF(C43&gt;0,INDEX(Feuil1!$O$4:$O$100,MATCH(B43,Feuil1!$J$4:$J$100,0),1),"NEANT")</f>
        <v>NEANT</v>
      </c>
      <c r="G43" s="6" t="str">
        <f>IF(C43&gt;0,INDEX(Feuil1!$P$4:$P$100,MATCH(B43,Feuil1!$J$4:$J$100,0),1),"NEANT")</f>
        <v>NEANT</v>
      </c>
      <c r="H43" s="41" t="str">
        <f>IF(C43&gt;0,INDEX(Feuil1!$Q$4:$Q$100,MATCH(B43,Feuil1!$J$4:$J$100,0),1),"NEANT")</f>
        <v>NEANT</v>
      </c>
      <c r="I43" s="44" t="str">
        <f ca="1">IF(C43&gt;1,INDEX(OFFSET(Feuil1!$L$4:$L$100,MATCH(B43,Feuil1!$J$4:$J$100,0),0),MATCH(B43,OFFSET(Feuil1!$J$4:$J$100,MATCH(B43,Feuil1!$J$4:$J$100,0),0),0),1),"NEANT")</f>
        <v>NEANT</v>
      </c>
      <c r="J43" s="14" t="str">
        <f ca="1">IF(C43&gt;1,INDEX(OFFSET(Feuil1!$N$4:$N$100,MATCH(B43,Feuil1!$J$4:$J$100,0),0),MATCH(B43,OFFSET(Feuil1!$J$4:$J$100,MATCH(B43,Feuil1!$J$4:$J$100,0),0),0),1),"NEANT")</f>
        <v>NEANT</v>
      </c>
      <c r="K43" s="6" t="str">
        <f ca="1">IF(C43&gt;1,INDEX(OFFSET(Feuil1!$O$4:$O$100,MATCH(B43,Feuil1!$J$4:$J$100,0),0),MATCH(B43,OFFSET(Feuil1!$J$4:$J$100,MATCH(B43,Feuil1!$J$4:$J$100,0),0),0),1),"NEANT")</f>
        <v>NEANT</v>
      </c>
      <c r="L43" s="6" t="str">
        <f ca="1">IF(C43&gt;1,INDEX(OFFSET(Feuil1!$P$4:$P$100,MATCH(B43,Feuil1!$J$4:$J$100,0),0),MATCH(B43,OFFSET(Feuil1!$J$4:$J$100,MATCH(B43,Feuil1!$J$4:$J$100,0),0),0),1),"NEANT")</f>
        <v>NEANT</v>
      </c>
      <c r="M43" s="38" t="str">
        <f ca="1">IF(C43&gt;1,INDEX(OFFSET(Feuil1!$Q$4:$Q$100,MATCH(B43,Feuil1!$J$4:$J$100,0),0),MATCH(B43,OFFSET(Feuil1!$J$4:$J$100,MATCH(B43,Feuil1!$J$4:$J$100,0),0),0),1),"NEANT")</f>
        <v>NEANT</v>
      </c>
      <c r="N43" s="31" t="str">
        <f ca="1">IF(C43&gt;2,INDEX(OFFSET(OFFSET(Feuil1!$L$4:$L$100,MATCH(B43,Feuil1!$J$4:$J$100,0),0),MATCH(B43,OFFSET(Feuil1!$J$4:$J$100,MATCH(B43,Feuil1!$J$4:$J$100,0),0),0),0),MATCH(B43,OFFSET(OFFSET(Feuil1!$J$4:$J$100,MATCH(B43,Feuil1!$J$4:$J$100,0),0),MATCH(B43,OFFSET(Feuil1!$J$4:$J$100,MATCH(B43,Feuil1!$J$4:$J$100,0),0),0),0),0),1),"NEANT")</f>
        <v>NEANT</v>
      </c>
      <c r="O43" s="14" t="str">
        <f ca="1">IF(C43&gt;2,INDEX(OFFSET(OFFSET(Feuil1!$N$4:$N$100,MATCH(B43,Feuil1!$J$4:$J$100,0),0),MATCH(B43,OFFSET(Feuil1!$J$4:$J$100,MATCH(B43,Feuil1!$J$4:$J$100,0),0),0),0),MATCH(B43,OFFSET(OFFSET(Feuil1!$J$4:$J$100,MATCH(B43,Feuil1!$J$4:$J$100,0),0),MATCH(B43,OFFSET(Feuil1!$J$4:$J$100,MATCH(B43,Feuil1!$J$4:$J$100,0),0),0),0),0),1),"NEANT")</f>
        <v>NEANT</v>
      </c>
      <c r="P43" s="6" t="str">
        <f ca="1">IF(C43&gt;2,INDEX(OFFSET(OFFSET(Feuil1!$O$4:$O$100,MATCH(B43,Feuil1!$J$4:$J$100,0),0),MATCH(B43,OFFSET(Feuil1!$J$4:$J$100,MATCH(B43,Feuil1!$J$4:$J$100,0),0),0),0),MATCH(B43,OFFSET(OFFSET(Feuil1!$J$4:$J$100,MATCH(B43,Feuil1!$J$4:$J$100,0),0),MATCH(B43,OFFSET(Feuil1!$J$4:$J$100,MATCH(B43,Feuil1!$J$4:$J$100,0),0),0),0),0),1),"NEANT")</f>
        <v>NEANT</v>
      </c>
      <c r="Q43" s="6" t="str">
        <f ca="1">IF(C43&gt;2,INDEX(OFFSET(OFFSET(Feuil1!$P$4:$P$100,MATCH(B43,Feuil1!$J$4:$J$100,0),0),MATCH(B43,OFFSET(Feuil1!$J$4:$J$100,MATCH(B43,Feuil1!$J$4:$J$100,0),0),0),0),MATCH(B43,OFFSET(OFFSET(Feuil1!$J$4:$J$100,MATCH(B43,Feuil1!$J$4:$J$100,0),0),MATCH(B43,OFFSET(Feuil1!$J$4:$J$100,MATCH(B43,Feuil1!$J$4:$J$100,0),0),0),0),0),1),"NEANT")</f>
        <v>NEANT</v>
      </c>
      <c r="R43" s="41" t="str">
        <f ca="1">IF(C43&gt;2,INDEX(OFFSET(OFFSET(Feuil1!$Q$4:$Q$100,MATCH(B43,Feuil1!$J$4:$J$100,0),0),MATCH(B43,OFFSET(Feuil1!$J$4:$J$100,MATCH(B43,Feuil1!$J$4:$J$100,0),0),0),0),MATCH(B43,OFFSET(OFFSET(Feuil1!$J$4:$J$100,MATCH(B43,Feuil1!$J$4:$J$100,0),0),MATCH(B43,OFFSET(Feuil1!$J$4:$J$100,MATCH(B43,Feuil1!$J$4:$J$100,0),0),0),0),0),1),"NEANT")</f>
        <v>NEANT</v>
      </c>
      <c r="T43" s="57" t="s">
        <v>10</v>
      </c>
      <c r="U43" s="51">
        <f t="shared" si="0"/>
        <v>0</v>
      </c>
      <c r="V43" s="51">
        <f t="shared" si="1"/>
        <v>0</v>
      </c>
      <c r="W43" s="51">
        <f t="shared" ca="1" si="2"/>
        <v>0</v>
      </c>
      <c r="X43" s="51">
        <f t="shared" ca="1" si="3"/>
        <v>0</v>
      </c>
      <c r="Y43" s="51">
        <f t="shared" ca="1" si="4"/>
        <v>0</v>
      </c>
      <c r="Z43" s="51">
        <f t="shared" ca="1" si="5"/>
        <v>0</v>
      </c>
      <c r="AA43" s="56">
        <f t="shared" ca="1" si="6"/>
        <v>19</v>
      </c>
    </row>
    <row r="44" spans="1:28" x14ac:dyDescent="0.25">
      <c r="B44" s="1" t="s">
        <v>11</v>
      </c>
      <c r="C44" s="24">
        <f>COUNTIF(Feuil1!J:J,'Visu résa journalier'!B44)</f>
        <v>0</v>
      </c>
      <c r="D44" s="31" t="str">
        <f>IF(C44&gt;0,INDEX(Feuil1!$L$4:$L$100,MATCH(B44,Feuil1!$J$4:$J$100,0),1),"NEANT")</f>
        <v>NEANT</v>
      </c>
      <c r="E44" s="14" t="str">
        <f>IF(C44&gt;0,INDEX(Feuil1!$N$4:$N$100,MATCH(B44,Feuil1!$J$4:$J$100,0),1),"NEANT")</f>
        <v>NEANT</v>
      </c>
      <c r="F44" s="6" t="str">
        <f>IF(C44&gt;0,INDEX(Feuil1!$O$4:$O$100,MATCH(B44,Feuil1!$J$4:$J$100,0),1),"NEANT")</f>
        <v>NEANT</v>
      </c>
      <c r="G44" s="6" t="str">
        <f>IF(C44&gt;0,INDEX(Feuil1!$P$4:$P$100,MATCH(B44,Feuil1!$J$4:$J$100,0),1),"NEANT")</f>
        <v>NEANT</v>
      </c>
      <c r="H44" s="41" t="str">
        <f>IF(C44&gt;0,INDEX(Feuil1!$Q$4:$Q$100,MATCH(B44,Feuil1!$J$4:$J$100,0),1),"NEANT")</f>
        <v>NEANT</v>
      </c>
      <c r="I44" s="44" t="str">
        <f ca="1">IF(C44&gt;1,INDEX(OFFSET(Feuil1!$L$4:$L$100,MATCH(B44,Feuil1!$J$4:$J$100,0),0),MATCH(B44,OFFSET(Feuil1!$J$4:$J$100,MATCH(B44,Feuil1!$J$4:$J$100,0),0),0),1),"NEANT")</f>
        <v>NEANT</v>
      </c>
      <c r="J44" s="14" t="str">
        <f ca="1">IF(C44&gt;1,INDEX(OFFSET(Feuil1!$N$4:$N$100,MATCH(B44,Feuil1!$J$4:$J$100,0),0),MATCH(B44,OFFSET(Feuil1!$J$4:$J$100,MATCH(B44,Feuil1!$J$4:$J$100,0),0),0),1),"NEANT")</f>
        <v>NEANT</v>
      </c>
      <c r="K44" s="6" t="str">
        <f ca="1">IF(C44&gt;1,INDEX(OFFSET(Feuil1!$O$4:$O$100,MATCH(B44,Feuil1!$J$4:$J$100,0),0),MATCH(B44,OFFSET(Feuil1!$J$4:$J$100,MATCH(B44,Feuil1!$J$4:$J$100,0),0),0),1),"NEANT")</f>
        <v>NEANT</v>
      </c>
      <c r="L44" s="6" t="str">
        <f ca="1">IF(C44&gt;1,INDEX(OFFSET(Feuil1!$P$4:$P$100,MATCH(B44,Feuil1!$J$4:$J$100,0),0),MATCH(B44,OFFSET(Feuil1!$J$4:$J$100,MATCH(B44,Feuil1!$J$4:$J$100,0),0),0),1),"NEANT")</f>
        <v>NEANT</v>
      </c>
      <c r="M44" s="38" t="str">
        <f ca="1">IF(C44&gt;1,INDEX(OFFSET(Feuil1!$Q$4:$Q$100,MATCH(B44,Feuil1!$J$4:$J$100,0),0),MATCH(B44,OFFSET(Feuil1!$J$4:$J$100,MATCH(B44,Feuil1!$J$4:$J$100,0),0),0),1),"NEANT")</f>
        <v>NEANT</v>
      </c>
      <c r="N44" s="31" t="str">
        <f ca="1">IF(C44&gt;2,INDEX(OFFSET(OFFSET(Feuil1!$L$4:$L$100,MATCH(B44,Feuil1!$J$4:$J$100,0),0),MATCH(B44,OFFSET(Feuil1!$J$4:$J$100,MATCH(B44,Feuil1!$J$4:$J$100,0),0),0),0),MATCH(B44,OFFSET(OFFSET(Feuil1!$J$4:$J$100,MATCH(B44,Feuil1!$J$4:$J$100,0),0),MATCH(B44,OFFSET(Feuil1!$J$4:$J$100,MATCH(B44,Feuil1!$J$4:$J$100,0),0),0),0),0),1),"NEANT")</f>
        <v>NEANT</v>
      </c>
      <c r="O44" s="14" t="str">
        <f ca="1">IF(C44&gt;2,INDEX(OFFSET(OFFSET(Feuil1!$N$4:$N$100,MATCH(B44,Feuil1!$J$4:$J$100,0),0),MATCH(B44,OFFSET(Feuil1!$J$4:$J$100,MATCH(B44,Feuil1!$J$4:$J$100,0),0),0),0),MATCH(B44,OFFSET(OFFSET(Feuil1!$J$4:$J$100,MATCH(B44,Feuil1!$J$4:$J$100,0),0),MATCH(B44,OFFSET(Feuil1!$J$4:$J$100,MATCH(B44,Feuil1!$J$4:$J$100,0),0),0),0),0),1),"NEANT")</f>
        <v>NEANT</v>
      </c>
      <c r="P44" s="6" t="str">
        <f ca="1">IF(C44&gt;2,INDEX(OFFSET(OFFSET(Feuil1!$O$4:$O$100,MATCH(B44,Feuil1!$J$4:$J$100,0),0),MATCH(B44,OFFSET(Feuil1!$J$4:$J$100,MATCH(B44,Feuil1!$J$4:$J$100,0),0),0),0),MATCH(B44,OFFSET(OFFSET(Feuil1!$J$4:$J$100,MATCH(B44,Feuil1!$J$4:$J$100,0),0),MATCH(B44,OFFSET(Feuil1!$J$4:$J$100,MATCH(B44,Feuil1!$J$4:$J$100,0),0),0),0),0),1),"NEANT")</f>
        <v>NEANT</v>
      </c>
      <c r="Q44" s="6" t="str">
        <f ca="1">IF(C44&gt;2,INDEX(OFFSET(OFFSET(Feuil1!$P$4:$P$100,MATCH(B44,Feuil1!$J$4:$J$100,0),0),MATCH(B44,OFFSET(Feuil1!$J$4:$J$100,MATCH(B44,Feuil1!$J$4:$J$100,0),0),0),0),MATCH(B44,OFFSET(OFFSET(Feuil1!$J$4:$J$100,MATCH(B44,Feuil1!$J$4:$J$100,0),0),MATCH(B44,OFFSET(Feuil1!$J$4:$J$100,MATCH(B44,Feuil1!$J$4:$J$100,0),0),0),0),0),1),"NEANT")</f>
        <v>NEANT</v>
      </c>
      <c r="R44" s="41" t="str">
        <f ca="1">IF(C44&gt;2,INDEX(OFFSET(OFFSET(Feuil1!$Q$4:$Q$100,MATCH(B44,Feuil1!$J$4:$J$100,0),0),MATCH(B44,OFFSET(Feuil1!$J$4:$J$100,MATCH(B44,Feuil1!$J$4:$J$100,0),0),0),0),MATCH(B44,OFFSET(OFFSET(Feuil1!$J$4:$J$100,MATCH(B44,Feuil1!$J$4:$J$100,0),0),MATCH(B44,OFFSET(Feuil1!$J$4:$J$100,MATCH(B44,Feuil1!$J$4:$J$100,0),0),0),0),0),1),"NEANT")</f>
        <v>NEANT</v>
      </c>
      <c r="T44" s="55" t="s">
        <v>11</v>
      </c>
      <c r="U44" s="51">
        <f t="shared" si="0"/>
        <v>0</v>
      </c>
      <c r="V44" s="51">
        <f t="shared" si="1"/>
        <v>0</v>
      </c>
      <c r="W44" s="51">
        <f t="shared" ca="1" si="2"/>
        <v>0</v>
      </c>
      <c r="X44" s="51">
        <f t="shared" ca="1" si="3"/>
        <v>0</v>
      </c>
      <c r="Y44" s="51">
        <f t="shared" ca="1" si="4"/>
        <v>0</v>
      </c>
      <c r="Z44" s="51">
        <f t="shared" ca="1" si="5"/>
        <v>0</v>
      </c>
      <c r="AA44" s="56">
        <f t="shared" ca="1" si="6"/>
        <v>19</v>
      </c>
    </row>
    <row r="45" spans="1:28" x14ac:dyDescent="0.25">
      <c r="B45" s="1" t="s">
        <v>12</v>
      </c>
      <c r="C45" s="24">
        <f>COUNTIF(Feuil1!J:J,'Visu résa journalier'!B45)</f>
        <v>0</v>
      </c>
      <c r="D45" s="31" t="str">
        <f>IF(C45&gt;0,INDEX(Feuil1!$L$4:$L$100,MATCH(B45,Feuil1!$J$4:$J$100,0),1),"NEANT")</f>
        <v>NEANT</v>
      </c>
      <c r="E45" s="14" t="str">
        <f>IF(C45&gt;0,INDEX(Feuil1!$N$4:$N$100,MATCH(B45,Feuil1!$J$4:$J$100,0),1),"NEANT")</f>
        <v>NEANT</v>
      </c>
      <c r="F45" s="6" t="str">
        <f>IF(C45&gt;0,INDEX(Feuil1!$O$4:$O$100,MATCH(B45,Feuil1!$J$4:$J$100,0),1),"NEANT")</f>
        <v>NEANT</v>
      </c>
      <c r="G45" s="6" t="str">
        <f>IF(C45&gt;0,INDEX(Feuil1!$P$4:$P$100,MATCH(B45,Feuil1!$J$4:$J$100,0),1),"NEANT")</f>
        <v>NEANT</v>
      </c>
      <c r="H45" s="41" t="str">
        <f>IF(C45&gt;0,INDEX(Feuil1!$Q$4:$Q$100,MATCH(B45,Feuil1!$J$4:$J$100,0),1),"NEANT")</f>
        <v>NEANT</v>
      </c>
      <c r="I45" s="44" t="str">
        <f ca="1">IF(C45&gt;1,INDEX(OFFSET(Feuil1!$L$4:$L$100,MATCH(B45,Feuil1!$J$4:$J$100,0),0),MATCH(B45,OFFSET(Feuil1!$J$4:$J$100,MATCH(B45,Feuil1!$J$4:$J$100,0),0),0),1),"NEANT")</f>
        <v>NEANT</v>
      </c>
      <c r="J45" s="14" t="str">
        <f ca="1">IF(C45&gt;1,INDEX(OFFSET(Feuil1!$N$4:$N$100,MATCH(B45,Feuil1!$J$4:$J$100,0),0),MATCH(B45,OFFSET(Feuil1!$J$4:$J$100,MATCH(B45,Feuil1!$J$4:$J$100,0),0),0),1),"NEANT")</f>
        <v>NEANT</v>
      </c>
      <c r="K45" s="6" t="str">
        <f ca="1">IF(C45&gt;1,INDEX(OFFSET(Feuil1!$O$4:$O$100,MATCH(B45,Feuil1!$J$4:$J$100,0),0),MATCH(B45,OFFSET(Feuil1!$J$4:$J$100,MATCH(B45,Feuil1!$J$4:$J$100,0),0),0),1),"NEANT")</f>
        <v>NEANT</v>
      </c>
      <c r="L45" s="6" t="str">
        <f ca="1">IF(C45&gt;1,INDEX(OFFSET(Feuil1!$P$4:$P$100,MATCH(B45,Feuil1!$J$4:$J$100,0),0),MATCH(B45,OFFSET(Feuil1!$J$4:$J$100,MATCH(B45,Feuil1!$J$4:$J$100,0),0),0),1),"NEANT")</f>
        <v>NEANT</v>
      </c>
      <c r="M45" s="38" t="str">
        <f ca="1">IF(C45&gt;1,INDEX(OFFSET(Feuil1!$Q$4:$Q$100,MATCH(B45,Feuil1!$J$4:$J$100,0),0),MATCH(B45,OFFSET(Feuil1!$J$4:$J$100,MATCH(B45,Feuil1!$J$4:$J$100,0),0),0),1),"NEANT")</f>
        <v>NEANT</v>
      </c>
      <c r="N45" s="31" t="str">
        <f ca="1">IF(C45&gt;2,INDEX(OFFSET(OFFSET(Feuil1!$L$4:$L$100,MATCH(B45,Feuil1!$J$4:$J$100,0),0),MATCH(B45,OFFSET(Feuil1!$J$4:$J$100,MATCH(B45,Feuil1!$J$4:$J$100,0),0),0),0),MATCH(B45,OFFSET(OFFSET(Feuil1!$J$4:$J$100,MATCH(B45,Feuil1!$J$4:$J$100,0),0),MATCH(B45,OFFSET(Feuil1!$J$4:$J$100,MATCH(B45,Feuil1!$J$4:$J$100,0),0),0),0),0),1),"NEANT")</f>
        <v>NEANT</v>
      </c>
      <c r="O45" s="14" t="str">
        <f ca="1">IF(C45&gt;2,INDEX(OFFSET(OFFSET(Feuil1!$N$4:$N$100,MATCH(B45,Feuil1!$J$4:$J$100,0),0),MATCH(B45,OFFSET(Feuil1!$J$4:$J$100,MATCH(B45,Feuil1!$J$4:$J$100,0),0),0),0),MATCH(B45,OFFSET(OFFSET(Feuil1!$J$4:$J$100,MATCH(B45,Feuil1!$J$4:$J$100,0),0),MATCH(B45,OFFSET(Feuil1!$J$4:$J$100,MATCH(B45,Feuil1!$J$4:$J$100,0),0),0),0),0),1),"NEANT")</f>
        <v>NEANT</v>
      </c>
      <c r="P45" s="6" t="str">
        <f ca="1">IF(C45&gt;2,INDEX(OFFSET(OFFSET(Feuil1!$O$4:$O$100,MATCH(B45,Feuil1!$J$4:$J$100,0),0),MATCH(B45,OFFSET(Feuil1!$J$4:$J$100,MATCH(B45,Feuil1!$J$4:$J$100,0),0),0),0),MATCH(B45,OFFSET(OFFSET(Feuil1!$J$4:$J$100,MATCH(B45,Feuil1!$J$4:$J$100,0),0),MATCH(B45,OFFSET(Feuil1!$J$4:$J$100,MATCH(B45,Feuil1!$J$4:$J$100,0),0),0),0),0),1),"NEANT")</f>
        <v>NEANT</v>
      </c>
      <c r="Q45" s="6" t="str">
        <f ca="1">IF(C45&gt;2,INDEX(OFFSET(OFFSET(Feuil1!$P$4:$P$100,MATCH(B45,Feuil1!$J$4:$J$100,0),0),MATCH(B45,OFFSET(Feuil1!$J$4:$J$100,MATCH(B45,Feuil1!$J$4:$J$100,0),0),0),0),MATCH(B45,OFFSET(OFFSET(Feuil1!$J$4:$J$100,MATCH(B45,Feuil1!$J$4:$J$100,0),0),MATCH(B45,OFFSET(Feuil1!$J$4:$J$100,MATCH(B45,Feuil1!$J$4:$J$100,0),0),0),0),0),1),"NEANT")</f>
        <v>NEANT</v>
      </c>
      <c r="R45" s="41" t="str">
        <f ca="1">IF(C45&gt;2,INDEX(OFFSET(OFFSET(Feuil1!$Q$4:$Q$100,MATCH(B45,Feuil1!$J$4:$J$100,0),0),MATCH(B45,OFFSET(Feuil1!$J$4:$J$100,MATCH(B45,Feuil1!$J$4:$J$100,0),0),0),0),MATCH(B45,OFFSET(OFFSET(Feuil1!$J$4:$J$100,MATCH(B45,Feuil1!$J$4:$J$100,0),0),MATCH(B45,OFFSET(Feuil1!$J$4:$J$100,MATCH(B45,Feuil1!$J$4:$J$100,0),0),0),0),0),1),"NEANT")</f>
        <v>NEANT</v>
      </c>
      <c r="T45" s="55" t="s">
        <v>12</v>
      </c>
      <c r="U45" s="51">
        <f t="shared" si="0"/>
        <v>0</v>
      </c>
      <c r="V45" s="51">
        <f t="shared" si="1"/>
        <v>0</v>
      </c>
      <c r="W45" s="51">
        <f t="shared" ca="1" si="2"/>
        <v>0</v>
      </c>
      <c r="X45" s="51">
        <f t="shared" ca="1" si="3"/>
        <v>0</v>
      </c>
      <c r="Y45" s="51">
        <f t="shared" ca="1" si="4"/>
        <v>0</v>
      </c>
      <c r="Z45" s="51">
        <f t="shared" ca="1" si="5"/>
        <v>0</v>
      </c>
      <c r="AA45" s="56">
        <f t="shared" ca="1" si="6"/>
        <v>19</v>
      </c>
    </row>
    <row r="46" spans="1:28" x14ac:dyDescent="0.25">
      <c r="B46" s="2" t="s">
        <v>13</v>
      </c>
      <c r="C46" s="24">
        <f>COUNTIF(Feuil1!J:J,'Visu résa journalier'!B46)</f>
        <v>0</v>
      </c>
      <c r="D46" s="31" t="str">
        <f>IF(C46&gt;0,INDEX(Feuil1!$L$4:$L$100,MATCH(B46,Feuil1!$J$4:$J$100,0),1),"NEANT")</f>
        <v>NEANT</v>
      </c>
      <c r="E46" s="14" t="str">
        <f>IF(C46&gt;0,INDEX(Feuil1!$N$4:$N$100,MATCH(B46,Feuil1!$J$4:$J$100,0),1),"NEANT")</f>
        <v>NEANT</v>
      </c>
      <c r="F46" s="6" t="str">
        <f>IF(C46&gt;0,INDEX(Feuil1!$O$4:$O$100,MATCH(B46,Feuil1!$J$4:$J$100,0),1),"NEANT")</f>
        <v>NEANT</v>
      </c>
      <c r="G46" s="6" t="str">
        <f>IF(C46&gt;0,INDEX(Feuil1!$P$4:$P$100,MATCH(B46,Feuil1!$J$4:$J$100,0),1),"NEANT")</f>
        <v>NEANT</v>
      </c>
      <c r="H46" s="41" t="str">
        <f>IF(C46&gt;0,INDEX(Feuil1!$Q$4:$Q$100,MATCH(B46,Feuil1!$J$4:$J$100,0),1),"NEANT")</f>
        <v>NEANT</v>
      </c>
      <c r="I46" s="44" t="str">
        <f ca="1">IF(C46&gt;1,INDEX(OFFSET(Feuil1!$L$4:$L$100,MATCH(B46,Feuil1!$J$4:$J$100,0),0),MATCH(B46,OFFSET(Feuil1!$J$4:$J$100,MATCH(B46,Feuil1!$J$4:$J$100,0),0),0),1),"NEANT")</f>
        <v>NEANT</v>
      </c>
      <c r="J46" s="14" t="str">
        <f ca="1">IF(C46&gt;1,INDEX(OFFSET(Feuil1!$N$4:$N$100,MATCH(B46,Feuil1!$J$4:$J$100,0),0),MATCH(B46,OFFSET(Feuil1!$J$4:$J$100,MATCH(B46,Feuil1!$J$4:$J$100,0),0),0),1),"NEANT")</f>
        <v>NEANT</v>
      </c>
      <c r="K46" s="6" t="str">
        <f ca="1">IF(C46&gt;1,INDEX(OFFSET(Feuil1!$O$4:$O$100,MATCH(B46,Feuil1!$J$4:$J$100,0),0),MATCH(B46,OFFSET(Feuil1!$J$4:$J$100,MATCH(B46,Feuil1!$J$4:$J$100,0),0),0),1),"NEANT")</f>
        <v>NEANT</v>
      </c>
      <c r="L46" s="6" t="str">
        <f ca="1">IF(C46&gt;1,INDEX(OFFSET(Feuil1!$P$4:$P$100,MATCH(B46,Feuil1!$J$4:$J$100,0),0),MATCH(B46,OFFSET(Feuil1!$J$4:$J$100,MATCH(B46,Feuil1!$J$4:$J$100,0),0),0),1),"NEANT")</f>
        <v>NEANT</v>
      </c>
      <c r="M46" s="38" t="str">
        <f ca="1">IF(C46&gt;1,INDEX(OFFSET(Feuil1!$Q$4:$Q$100,MATCH(B46,Feuil1!$J$4:$J$100,0),0),MATCH(B46,OFFSET(Feuil1!$J$4:$J$100,MATCH(B46,Feuil1!$J$4:$J$100,0),0),0),1),"NEANT")</f>
        <v>NEANT</v>
      </c>
      <c r="N46" s="31" t="str">
        <f ca="1">IF(C46&gt;2,INDEX(OFFSET(OFFSET(Feuil1!$L$4:$L$100,MATCH(B46,Feuil1!$J$4:$J$100,0),0),MATCH(B46,OFFSET(Feuil1!$J$4:$J$100,MATCH(B46,Feuil1!$J$4:$J$100,0),0),0),0),MATCH(B46,OFFSET(OFFSET(Feuil1!$J$4:$J$100,MATCH(B46,Feuil1!$J$4:$J$100,0),0),MATCH(B46,OFFSET(Feuil1!$J$4:$J$100,MATCH(B46,Feuil1!$J$4:$J$100,0),0),0),0),0),1),"NEANT")</f>
        <v>NEANT</v>
      </c>
      <c r="O46" s="14" t="str">
        <f ca="1">IF(C46&gt;2,INDEX(OFFSET(OFFSET(Feuil1!$N$4:$N$100,MATCH(B46,Feuil1!$J$4:$J$100,0),0),MATCH(B46,OFFSET(Feuil1!$J$4:$J$100,MATCH(B46,Feuil1!$J$4:$J$100,0),0),0),0),MATCH(B46,OFFSET(OFFSET(Feuil1!$J$4:$J$100,MATCH(B46,Feuil1!$J$4:$J$100,0),0),MATCH(B46,OFFSET(Feuil1!$J$4:$J$100,MATCH(B46,Feuil1!$J$4:$J$100,0),0),0),0),0),1),"NEANT")</f>
        <v>NEANT</v>
      </c>
      <c r="P46" s="6" t="str">
        <f ca="1">IF(C46&gt;2,INDEX(OFFSET(OFFSET(Feuil1!$O$4:$O$100,MATCH(B46,Feuil1!$J$4:$J$100,0),0),MATCH(B46,OFFSET(Feuil1!$J$4:$J$100,MATCH(B46,Feuil1!$J$4:$J$100,0),0),0),0),MATCH(B46,OFFSET(OFFSET(Feuil1!$J$4:$J$100,MATCH(B46,Feuil1!$J$4:$J$100,0),0),MATCH(B46,OFFSET(Feuil1!$J$4:$J$100,MATCH(B46,Feuil1!$J$4:$J$100,0),0),0),0),0),1),"NEANT")</f>
        <v>NEANT</v>
      </c>
      <c r="Q46" s="6" t="str">
        <f ca="1">IF(C46&gt;2,INDEX(OFFSET(OFFSET(Feuil1!$P$4:$P$100,MATCH(B46,Feuil1!$J$4:$J$100,0),0),MATCH(B46,OFFSET(Feuil1!$J$4:$J$100,MATCH(B46,Feuil1!$J$4:$J$100,0),0),0),0),MATCH(B46,OFFSET(OFFSET(Feuil1!$J$4:$J$100,MATCH(B46,Feuil1!$J$4:$J$100,0),0),MATCH(B46,OFFSET(Feuil1!$J$4:$J$100,MATCH(B46,Feuil1!$J$4:$J$100,0),0),0),0),0),1),"NEANT")</f>
        <v>NEANT</v>
      </c>
      <c r="R46" s="41" t="str">
        <f ca="1">IF(C46&gt;2,INDEX(OFFSET(OFFSET(Feuil1!$Q$4:$Q$100,MATCH(B46,Feuil1!$J$4:$J$100,0),0),MATCH(B46,OFFSET(Feuil1!$J$4:$J$100,MATCH(B46,Feuil1!$J$4:$J$100,0),0),0),0),MATCH(B46,OFFSET(OFFSET(Feuil1!$J$4:$J$100,MATCH(B46,Feuil1!$J$4:$J$100,0),0),MATCH(B46,OFFSET(Feuil1!$J$4:$J$100,MATCH(B46,Feuil1!$J$4:$J$100,0),0),0),0),0),1),"NEANT")</f>
        <v>NEANT</v>
      </c>
      <c r="T46" s="57" t="s">
        <v>13</v>
      </c>
      <c r="U46" s="51">
        <f t="shared" si="0"/>
        <v>0</v>
      </c>
      <c r="V46" s="51">
        <f t="shared" si="1"/>
        <v>0</v>
      </c>
      <c r="W46" s="51">
        <f t="shared" ca="1" si="2"/>
        <v>0</v>
      </c>
      <c r="X46" s="51">
        <f t="shared" ca="1" si="3"/>
        <v>0</v>
      </c>
      <c r="Y46" s="51">
        <f t="shared" ca="1" si="4"/>
        <v>0</v>
      </c>
      <c r="Z46" s="51">
        <f t="shared" ca="1" si="5"/>
        <v>0</v>
      </c>
      <c r="AA46" s="56">
        <f t="shared" ca="1" si="6"/>
        <v>19</v>
      </c>
    </row>
    <row r="47" spans="1:28" x14ac:dyDescent="0.25">
      <c r="B47" s="2" t="s">
        <v>14</v>
      </c>
      <c r="C47" s="24">
        <f>COUNTIF(Feuil1!J:J,'Visu résa journalier'!B47)</f>
        <v>0</v>
      </c>
      <c r="D47" s="31" t="str">
        <f>IF(C47&gt;0,INDEX(Feuil1!$L$4:$L$100,MATCH(B47,Feuil1!$J$4:$J$100,0),1),"NEANT")</f>
        <v>NEANT</v>
      </c>
      <c r="E47" s="14" t="str">
        <f>IF(C47&gt;0,INDEX(Feuil1!$N$4:$N$100,MATCH(B47,Feuil1!$J$4:$J$100,0),1),"NEANT")</f>
        <v>NEANT</v>
      </c>
      <c r="F47" s="6" t="str">
        <f>IF(C47&gt;0,INDEX(Feuil1!$O$4:$O$100,MATCH(B47,Feuil1!$J$4:$J$100,0),1),"NEANT")</f>
        <v>NEANT</v>
      </c>
      <c r="G47" s="6" t="str">
        <f>IF(C47&gt;0,INDEX(Feuil1!$P$4:$P$100,MATCH(B47,Feuil1!$J$4:$J$100,0),1),"NEANT")</f>
        <v>NEANT</v>
      </c>
      <c r="H47" s="41" t="str">
        <f>IF(C47&gt;0,INDEX(Feuil1!$Q$4:$Q$100,MATCH(B47,Feuil1!$J$4:$J$100,0),1),"NEANT")</f>
        <v>NEANT</v>
      </c>
      <c r="I47" s="44" t="str">
        <f ca="1">IF(C47&gt;1,INDEX(OFFSET(Feuil1!$L$4:$L$100,MATCH(B47,Feuil1!$J$4:$J$100,0),0),MATCH(B47,OFFSET(Feuil1!$J$4:$J$100,MATCH(B47,Feuil1!$J$4:$J$100,0),0),0),1),"NEANT")</f>
        <v>NEANT</v>
      </c>
      <c r="J47" s="14" t="str">
        <f ca="1">IF(C47&gt;1,INDEX(OFFSET(Feuil1!$N$4:$N$100,MATCH(B47,Feuil1!$J$4:$J$100,0),0),MATCH(B47,OFFSET(Feuil1!$J$4:$J$100,MATCH(B47,Feuil1!$J$4:$J$100,0),0),0),1),"NEANT")</f>
        <v>NEANT</v>
      </c>
      <c r="K47" s="6" t="str">
        <f ca="1">IF(C47&gt;1,INDEX(OFFSET(Feuil1!$O$4:$O$100,MATCH(B47,Feuil1!$J$4:$J$100,0),0),MATCH(B47,OFFSET(Feuil1!$J$4:$J$100,MATCH(B47,Feuil1!$J$4:$J$100,0),0),0),1),"NEANT")</f>
        <v>NEANT</v>
      </c>
      <c r="L47" s="6" t="str">
        <f ca="1">IF(C47&gt;1,INDEX(OFFSET(Feuil1!$P$4:$P$100,MATCH(B47,Feuil1!$J$4:$J$100,0),0),MATCH(B47,OFFSET(Feuil1!$J$4:$J$100,MATCH(B47,Feuil1!$J$4:$J$100,0),0),0),1),"NEANT")</f>
        <v>NEANT</v>
      </c>
      <c r="M47" s="38" t="str">
        <f ca="1">IF(C47&gt;1,INDEX(OFFSET(Feuil1!$Q$4:$Q$100,MATCH(B47,Feuil1!$J$4:$J$100,0),0),MATCH(B47,OFFSET(Feuil1!$J$4:$J$100,MATCH(B47,Feuil1!$J$4:$J$100,0),0),0),1),"NEANT")</f>
        <v>NEANT</v>
      </c>
      <c r="N47" s="31" t="str">
        <f ca="1">IF(C47&gt;2,INDEX(OFFSET(OFFSET(Feuil1!$L$4:$L$100,MATCH(B47,Feuil1!$J$4:$J$100,0),0),MATCH(B47,OFFSET(Feuil1!$J$4:$J$100,MATCH(B47,Feuil1!$J$4:$J$100,0),0),0),0),MATCH(B47,OFFSET(OFFSET(Feuil1!$J$4:$J$100,MATCH(B47,Feuil1!$J$4:$J$100,0),0),MATCH(B47,OFFSET(Feuil1!$J$4:$J$100,MATCH(B47,Feuil1!$J$4:$J$100,0),0),0),0),0),1),"NEANT")</f>
        <v>NEANT</v>
      </c>
      <c r="O47" s="14" t="str">
        <f ca="1">IF(C47&gt;2,INDEX(OFFSET(OFFSET(Feuil1!$N$4:$N$100,MATCH(B47,Feuil1!$J$4:$J$100,0),0),MATCH(B47,OFFSET(Feuil1!$J$4:$J$100,MATCH(B47,Feuil1!$J$4:$J$100,0),0),0),0),MATCH(B47,OFFSET(OFFSET(Feuil1!$J$4:$J$100,MATCH(B47,Feuil1!$J$4:$J$100,0),0),MATCH(B47,OFFSET(Feuil1!$J$4:$J$100,MATCH(B47,Feuil1!$J$4:$J$100,0),0),0),0),0),1),"NEANT")</f>
        <v>NEANT</v>
      </c>
      <c r="P47" s="6" t="str">
        <f ca="1">IF(C47&gt;2,INDEX(OFFSET(OFFSET(Feuil1!$O$4:$O$100,MATCH(B47,Feuil1!$J$4:$J$100,0),0),MATCH(B47,OFFSET(Feuil1!$J$4:$J$100,MATCH(B47,Feuil1!$J$4:$J$100,0),0),0),0),MATCH(B47,OFFSET(OFFSET(Feuil1!$J$4:$J$100,MATCH(B47,Feuil1!$J$4:$J$100,0),0),MATCH(B47,OFFSET(Feuil1!$J$4:$J$100,MATCH(B47,Feuil1!$J$4:$J$100,0),0),0),0),0),1),"NEANT")</f>
        <v>NEANT</v>
      </c>
      <c r="Q47" s="6" t="str">
        <f ca="1">IF(C47&gt;2,INDEX(OFFSET(OFFSET(Feuil1!$P$4:$P$100,MATCH(B47,Feuil1!$J$4:$J$100,0),0),MATCH(B47,OFFSET(Feuil1!$J$4:$J$100,MATCH(B47,Feuil1!$J$4:$J$100,0),0),0),0),MATCH(B47,OFFSET(OFFSET(Feuil1!$J$4:$J$100,MATCH(B47,Feuil1!$J$4:$J$100,0),0),MATCH(B47,OFFSET(Feuil1!$J$4:$J$100,MATCH(B47,Feuil1!$J$4:$J$100,0),0),0),0),0),1),"NEANT")</f>
        <v>NEANT</v>
      </c>
      <c r="R47" s="41" t="str">
        <f ca="1">IF(C47&gt;2,INDEX(OFFSET(OFFSET(Feuil1!$Q$4:$Q$100,MATCH(B47,Feuil1!$J$4:$J$100,0),0),MATCH(B47,OFFSET(Feuil1!$J$4:$J$100,MATCH(B47,Feuil1!$J$4:$J$100,0),0),0),0),MATCH(B47,OFFSET(OFFSET(Feuil1!$J$4:$J$100,MATCH(B47,Feuil1!$J$4:$J$100,0),0),MATCH(B47,OFFSET(Feuil1!$J$4:$J$100,MATCH(B47,Feuil1!$J$4:$J$100,0),0),0),0),0),1),"NEANT")</f>
        <v>NEANT</v>
      </c>
      <c r="T47" s="57" t="s">
        <v>14</v>
      </c>
      <c r="U47" s="51">
        <f t="shared" si="0"/>
        <v>0</v>
      </c>
      <c r="V47" s="51">
        <f t="shared" si="1"/>
        <v>0</v>
      </c>
      <c r="W47" s="51">
        <f t="shared" ca="1" si="2"/>
        <v>0</v>
      </c>
      <c r="X47" s="51">
        <f t="shared" ca="1" si="3"/>
        <v>0</v>
      </c>
      <c r="Y47" s="51">
        <f t="shared" ca="1" si="4"/>
        <v>0</v>
      </c>
      <c r="Z47" s="51">
        <f t="shared" ca="1" si="5"/>
        <v>0</v>
      </c>
      <c r="AA47" s="56">
        <f t="shared" ca="1" si="6"/>
        <v>19</v>
      </c>
    </row>
    <row r="48" spans="1:28" x14ac:dyDescent="0.25">
      <c r="B48" s="1" t="s">
        <v>15</v>
      </c>
      <c r="C48" s="24">
        <f>COUNTIF(Feuil1!J:J,'Visu résa journalier'!B48)</f>
        <v>0</v>
      </c>
      <c r="D48" s="31" t="str">
        <f>IF(C48&gt;0,INDEX(Feuil1!$L$4:$L$100,MATCH(B48,Feuil1!$J$4:$J$100,0),1),"NEANT")</f>
        <v>NEANT</v>
      </c>
      <c r="E48" s="14" t="str">
        <f>IF(C48&gt;0,INDEX(Feuil1!$N$4:$N$100,MATCH(B48,Feuil1!$J$4:$J$100,0),1),"NEANT")</f>
        <v>NEANT</v>
      </c>
      <c r="F48" s="6" t="str">
        <f>IF(C48&gt;0,INDEX(Feuil1!$O$4:$O$100,MATCH(B48,Feuil1!$J$4:$J$100,0),1),"NEANT")</f>
        <v>NEANT</v>
      </c>
      <c r="G48" s="6" t="str">
        <f>IF(C48&gt;0,INDEX(Feuil1!$P$4:$P$100,MATCH(B48,Feuil1!$J$4:$J$100,0),1),"NEANT")</f>
        <v>NEANT</v>
      </c>
      <c r="H48" s="41" t="str">
        <f>IF(C48&gt;0,INDEX(Feuil1!$Q$4:$Q$100,MATCH(B48,Feuil1!$J$4:$J$100,0),1),"NEANT")</f>
        <v>NEANT</v>
      </c>
      <c r="I48" s="44" t="str">
        <f ca="1">IF(C48&gt;1,INDEX(OFFSET(Feuil1!$L$4:$L$100,MATCH(B48,Feuil1!$J$4:$J$100,0),0),MATCH(B48,OFFSET(Feuil1!$J$4:$J$100,MATCH(B48,Feuil1!$J$4:$J$100,0),0),0),1),"NEANT")</f>
        <v>NEANT</v>
      </c>
      <c r="J48" s="14" t="str">
        <f ca="1">IF(C48&gt;1,INDEX(OFFSET(Feuil1!$N$4:$N$100,MATCH(B48,Feuil1!$J$4:$J$100,0),0),MATCH(B48,OFFSET(Feuil1!$J$4:$J$100,MATCH(B48,Feuil1!$J$4:$J$100,0),0),0),1),"NEANT")</f>
        <v>NEANT</v>
      </c>
      <c r="K48" s="6" t="str">
        <f ca="1">IF(C48&gt;1,INDEX(OFFSET(Feuil1!$O$4:$O$100,MATCH(B48,Feuil1!$J$4:$J$100,0),0),MATCH(B48,OFFSET(Feuil1!$J$4:$J$100,MATCH(B48,Feuil1!$J$4:$J$100,0),0),0),1),"NEANT")</f>
        <v>NEANT</v>
      </c>
      <c r="L48" s="6" t="str">
        <f ca="1">IF(C48&gt;1,INDEX(OFFSET(Feuil1!$P$4:$P$100,MATCH(B48,Feuil1!$J$4:$J$100,0),0),MATCH(B48,OFFSET(Feuil1!$J$4:$J$100,MATCH(B48,Feuil1!$J$4:$J$100,0),0),0),1),"NEANT")</f>
        <v>NEANT</v>
      </c>
      <c r="M48" s="38" t="str">
        <f ca="1">IF(C48&gt;1,INDEX(OFFSET(Feuil1!$Q$4:$Q$100,MATCH(B48,Feuil1!$J$4:$J$100,0),0),MATCH(B48,OFFSET(Feuil1!$J$4:$J$100,MATCH(B48,Feuil1!$J$4:$J$100,0),0),0),1),"NEANT")</f>
        <v>NEANT</v>
      </c>
      <c r="N48" s="31" t="str">
        <f ca="1">IF(C48&gt;2,INDEX(OFFSET(OFFSET(Feuil1!$L$4:$L$100,MATCH(B48,Feuil1!$J$4:$J$100,0),0),MATCH(B48,OFFSET(Feuil1!$J$4:$J$100,MATCH(B48,Feuil1!$J$4:$J$100,0),0),0),0),MATCH(B48,OFFSET(OFFSET(Feuil1!$J$4:$J$100,MATCH(B48,Feuil1!$J$4:$J$100,0),0),MATCH(B48,OFFSET(Feuil1!$J$4:$J$100,MATCH(B48,Feuil1!$J$4:$J$100,0),0),0),0),0),1),"NEANT")</f>
        <v>NEANT</v>
      </c>
      <c r="O48" s="14" t="str">
        <f ca="1">IF(C48&gt;2,INDEX(OFFSET(OFFSET(Feuil1!$N$4:$N$100,MATCH(B48,Feuil1!$J$4:$J$100,0),0),MATCH(B48,OFFSET(Feuil1!$J$4:$J$100,MATCH(B48,Feuil1!$J$4:$J$100,0),0),0),0),MATCH(B48,OFFSET(OFFSET(Feuil1!$J$4:$J$100,MATCH(B48,Feuil1!$J$4:$J$100,0),0),MATCH(B48,OFFSET(Feuil1!$J$4:$J$100,MATCH(B48,Feuil1!$J$4:$J$100,0),0),0),0),0),1),"NEANT")</f>
        <v>NEANT</v>
      </c>
      <c r="P48" s="6" t="str">
        <f ca="1">IF(C48&gt;2,INDEX(OFFSET(OFFSET(Feuil1!$O$4:$O$100,MATCH(B48,Feuil1!$J$4:$J$100,0),0),MATCH(B48,OFFSET(Feuil1!$J$4:$J$100,MATCH(B48,Feuil1!$J$4:$J$100,0),0),0),0),MATCH(B48,OFFSET(OFFSET(Feuil1!$J$4:$J$100,MATCH(B48,Feuil1!$J$4:$J$100,0),0),MATCH(B48,OFFSET(Feuil1!$J$4:$J$100,MATCH(B48,Feuil1!$J$4:$J$100,0),0),0),0),0),1),"NEANT")</f>
        <v>NEANT</v>
      </c>
      <c r="Q48" s="6" t="str">
        <f ca="1">IF(C48&gt;2,INDEX(OFFSET(OFFSET(Feuil1!$P$4:$P$100,MATCH(B48,Feuil1!$J$4:$J$100,0),0),MATCH(B48,OFFSET(Feuil1!$J$4:$J$100,MATCH(B48,Feuil1!$J$4:$J$100,0),0),0),0),MATCH(B48,OFFSET(OFFSET(Feuil1!$J$4:$J$100,MATCH(B48,Feuil1!$J$4:$J$100,0),0),MATCH(B48,OFFSET(Feuil1!$J$4:$J$100,MATCH(B48,Feuil1!$J$4:$J$100,0),0),0),0),0),1),"NEANT")</f>
        <v>NEANT</v>
      </c>
      <c r="R48" s="41" t="str">
        <f ca="1">IF(C48&gt;2,INDEX(OFFSET(OFFSET(Feuil1!$Q$4:$Q$100,MATCH(B48,Feuil1!$J$4:$J$100,0),0),MATCH(B48,OFFSET(Feuil1!$J$4:$J$100,MATCH(B48,Feuil1!$J$4:$J$100,0),0),0),0),MATCH(B48,OFFSET(OFFSET(Feuil1!$J$4:$J$100,MATCH(B48,Feuil1!$J$4:$J$100,0),0),MATCH(B48,OFFSET(Feuil1!$J$4:$J$100,MATCH(B48,Feuil1!$J$4:$J$100,0),0),0),0),0),1),"NEANT")</f>
        <v>NEANT</v>
      </c>
      <c r="T48" s="55" t="s">
        <v>15</v>
      </c>
      <c r="U48" s="51">
        <f t="shared" si="0"/>
        <v>0</v>
      </c>
      <c r="V48" s="51">
        <f t="shared" si="1"/>
        <v>0</v>
      </c>
      <c r="W48" s="51">
        <f t="shared" ca="1" si="2"/>
        <v>0</v>
      </c>
      <c r="X48" s="51">
        <f t="shared" ca="1" si="3"/>
        <v>0</v>
      </c>
      <c r="Y48" s="51">
        <f t="shared" ca="1" si="4"/>
        <v>0</v>
      </c>
      <c r="Z48" s="51">
        <f t="shared" ca="1" si="5"/>
        <v>0</v>
      </c>
      <c r="AA48" s="56">
        <f t="shared" ca="1" si="6"/>
        <v>19</v>
      </c>
    </row>
    <row r="49" spans="2:27" x14ac:dyDescent="0.25">
      <c r="B49" s="1" t="s">
        <v>16</v>
      </c>
      <c r="C49" s="24">
        <f>COUNTIF(Feuil1!J:J,'Visu résa journalier'!B49)</f>
        <v>0</v>
      </c>
      <c r="D49" s="31" t="str">
        <f>IF(C49&gt;0,INDEX(Feuil1!$L$4:$L$100,MATCH(B49,Feuil1!$J$4:$J$100,0),1),"NEANT")</f>
        <v>NEANT</v>
      </c>
      <c r="E49" s="14" t="str">
        <f>IF(C49&gt;0,INDEX(Feuil1!$N$4:$N$100,MATCH(B49,Feuil1!$J$4:$J$100,0),1),"NEANT")</f>
        <v>NEANT</v>
      </c>
      <c r="F49" s="6" t="str">
        <f>IF(C49&gt;0,INDEX(Feuil1!$O$4:$O$100,MATCH(B49,Feuil1!$J$4:$J$100,0),1),"NEANT")</f>
        <v>NEANT</v>
      </c>
      <c r="G49" s="6" t="str">
        <f>IF(C49&gt;0,INDEX(Feuil1!$P$4:$P$100,MATCH(B49,Feuil1!$J$4:$J$100,0),1),"NEANT")</f>
        <v>NEANT</v>
      </c>
      <c r="H49" s="41" t="str">
        <f>IF(C49&gt;0,INDEX(Feuil1!$Q$4:$Q$100,MATCH(B49,Feuil1!$J$4:$J$100,0),1),"NEANT")</f>
        <v>NEANT</v>
      </c>
      <c r="I49" s="44" t="str">
        <f ca="1">IF(C49&gt;1,INDEX(OFFSET(Feuil1!$L$4:$L$100,MATCH(B49,Feuil1!$J$4:$J$100,0),0),MATCH(B49,OFFSET(Feuil1!$J$4:$J$100,MATCH(B49,Feuil1!$J$4:$J$100,0),0),0),1),"NEANT")</f>
        <v>NEANT</v>
      </c>
      <c r="J49" s="14" t="str">
        <f ca="1">IF(C49&gt;1,INDEX(OFFSET(Feuil1!$N$4:$N$100,MATCH(B49,Feuil1!$J$4:$J$100,0),0),MATCH(B49,OFFSET(Feuil1!$J$4:$J$100,MATCH(B49,Feuil1!$J$4:$J$100,0),0),0),1),"NEANT")</f>
        <v>NEANT</v>
      </c>
      <c r="K49" s="6" t="str">
        <f ca="1">IF(C49&gt;1,INDEX(OFFSET(Feuil1!$O$4:$O$100,MATCH(B49,Feuil1!$J$4:$J$100,0),0),MATCH(B49,OFFSET(Feuil1!$J$4:$J$100,MATCH(B49,Feuil1!$J$4:$J$100,0),0),0),1),"NEANT")</f>
        <v>NEANT</v>
      </c>
      <c r="L49" s="6" t="str">
        <f ca="1">IF(C49&gt;1,INDEX(OFFSET(Feuil1!$P$4:$P$100,MATCH(B49,Feuil1!$J$4:$J$100,0),0),MATCH(B49,OFFSET(Feuil1!$J$4:$J$100,MATCH(B49,Feuil1!$J$4:$J$100,0),0),0),1),"NEANT")</f>
        <v>NEANT</v>
      </c>
      <c r="M49" s="38" t="str">
        <f ca="1">IF(C49&gt;1,INDEX(OFFSET(Feuil1!$Q$4:$Q$100,MATCH(B49,Feuil1!$J$4:$J$100,0),0),MATCH(B49,OFFSET(Feuil1!$J$4:$J$100,MATCH(B49,Feuil1!$J$4:$J$100,0),0),0),1),"NEANT")</f>
        <v>NEANT</v>
      </c>
      <c r="N49" s="31" t="str">
        <f ca="1">IF(C49&gt;2,INDEX(OFFSET(OFFSET(Feuil1!$L$4:$L$100,MATCH(B49,Feuil1!$J$4:$J$100,0),0),MATCH(B49,OFFSET(Feuil1!$J$4:$J$100,MATCH(B49,Feuil1!$J$4:$J$100,0),0),0),0),MATCH(B49,OFFSET(OFFSET(Feuil1!$J$4:$J$100,MATCH(B49,Feuil1!$J$4:$J$100,0),0),MATCH(B49,OFFSET(Feuil1!$J$4:$J$100,MATCH(B49,Feuil1!$J$4:$J$100,0),0),0),0),0),1),"NEANT")</f>
        <v>NEANT</v>
      </c>
      <c r="O49" s="14" t="str">
        <f ca="1">IF(C49&gt;2,INDEX(OFFSET(OFFSET(Feuil1!$N$4:$N$100,MATCH(B49,Feuil1!$J$4:$J$100,0),0),MATCH(B49,OFFSET(Feuil1!$J$4:$J$100,MATCH(B49,Feuil1!$J$4:$J$100,0),0),0),0),MATCH(B49,OFFSET(OFFSET(Feuil1!$J$4:$J$100,MATCH(B49,Feuil1!$J$4:$J$100,0),0),MATCH(B49,OFFSET(Feuil1!$J$4:$J$100,MATCH(B49,Feuil1!$J$4:$J$100,0),0),0),0),0),1),"NEANT")</f>
        <v>NEANT</v>
      </c>
      <c r="P49" s="6" t="str">
        <f ca="1">IF(C49&gt;2,INDEX(OFFSET(OFFSET(Feuil1!$O$4:$O$100,MATCH(B49,Feuil1!$J$4:$J$100,0),0),MATCH(B49,OFFSET(Feuil1!$J$4:$J$100,MATCH(B49,Feuil1!$J$4:$J$100,0),0),0),0),MATCH(B49,OFFSET(OFFSET(Feuil1!$J$4:$J$100,MATCH(B49,Feuil1!$J$4:$J$100,0),0),MATCH(B49,OFFSET(Feuil1!$J$4:$J$100,MATCH(B49,Feuil1!$J$4:$J$100,0),0),0),0),0),1),"NEANT")</f>
        <v>NEANT</v>
      </c>
      <c r="Q49" s="6" t="str">
        <f ca="1">IF(C49&gt;2,INDEX(OFFSET(OFFSET(Feuil1!$P$4:$P$100,MATCH(B49,Feuil1!$J$4:$J$100,0),0),MATCH(B49,OFFSET(Feuil1!$J$4:$J$100,MATCH(B49,Feuil1!$J$4:$J$100,0),0),0),0),MATCH(B49,OFFSET(OFFSET(Feuil1!$J$4:$J$100,MATCH(B49,Feuil1!$J$4:$J$100,0),0),MATCH(B49,OFFSET(Feuil1!$J$4:$J$100,MATCH(B49,Feuil1!$J$4:$J$100,0),0),0),0),0),1),"NEANT")</f>
        <v>NEANT</v>
      </c>
      <c r="R49" s="41" t="str">
        <f ca="1">IF(C49&gt;2,INDEX(OFFSET(OFFSET(Feuil1!$Q$4:$Q$100,MATCH(B49,Feuil1!$J$4:$J$100,0),0),MATCH(B49,OFFSET(Feuil1!$J$4:$J$100,MATCH(B49,Feuil1!$J$4:$J$100,0),0),0),0),MATCH(B49,OFFSET(OFFSET(Feuil1!$J$4:$J$100,MATCH(B49,Feuil1!$J$4:$J$100,0),0),MATCH(B49,OFFSET(Feuil1!$J$4:$J$100,MATCH(B49,Feuil1!$J$4:$J$100,0),0),0),0),0),1),"NEANT")</f>
        <v>NEANT</v>
      </c>
      <c r="T49" s="55" t="s">
        <v>16</v>
      </c>
      <c r="U49" s="51">
        <f t="shared" si="0"/>
        <v>0</v>
      </c>
      <c r="V49" s="51">
        <f t="shared" si="1"/>
        <v>0</v>
      </c>
      <c r="W49" s="51">
        <f t="shared" ca="1" si="2"/>
        <v>0</v>
      </c>
      <c r="X49" s="51">
        <f t="shared" ca="1" si="3"/>
        <v>0</v>
      </c>
      <c r="Y49" s="51">
        <f t="shared" ca="1" si="4"/>
        <v>0</v>
      </c>
      <c r="Z49" s="51">
        <f t="shared" ca="1" si="5"/>
        <v>0</v>
      </c>
      <c r="AA49" s="56">
        <f t="shared" ca="1" si="6"/>
        <v>19</v>
      </c>
    </row>
    <row r="50" spans="2:27" x14ac:dyDescent="0.25">
      <c r="B50" s="1" t="s">
        <v>17</v>
      </c>
      <c r="C50" s="24">
        <f>COUNTIF(Feuil1!J:J,'Visu résa journalier'!B50)</f>
        <v>0</v>
      </c>
      <c r="D50" s="31" t="str">
        <f>IF(C50&gt;0,INDEX(Feuil1!$L$4:$L$100,MATCH(B50,Feuil1!$J$4:$J$100,0),1),"NEANT")</f>
        <v>NEANT</v>
      </c>
      <c r="E50" s="14" t="str">
        <f>IF(C50&gt;0,INDEX(Feuil1!$N$4:$N$100,MATCH(B50,Feuil1!$J$4:$J$100,0),1),"NEANT")</f>
        <v>NEANT</v>
      </c>
      <c r="F50" s="6" t="str">
        <f>IF(C50&gt;0,INDEX(Feuil1!$O$4:$O$100,MATCH(B50,Feuil1!$J$4:$J$100,0),1),"NEANT")</f>
        <v>NEANT</v>
      </c>
      <c r="G50" s="6" t="str">
        <f>IF(C50&gt;0,INDEX(Feuil1!$P$4:$P$100,MATCH(B50,Feuil1!$J$4:$J$100,0),1),"NEANT")</f>
        <v>NEANT</v>
      </c>
      <c r="H50" s="41" t="str">
        <f>IF(C50&gt;0,INDEX(Feuil1!$Q$4:$Q$100,MATCH(B50,Feuil1!$J$4:$J$100,0),1),"NEANT")</f>
        <v>NEANT</v>
      </c>
      <c r="I50" s="44" t="str">
        <f ca="1">IF(C50&gt;1,INDEX(OFFSET(Feuil1!$L$4:$L$100,MATCH(B50,Feuil1!$J$4:$J$100,0),0),MATCH(B50,OFFSET(Feuil1!$J$4:$J$100,MATCH(B50,Feuil1!$J$4:$J$100,0),0),0),1),"NEANT")</f>
        <v>NEANT</v>
      </c>
      <c r="J50" s="14" t="str">
        <f ca="1">IF(C50&gt;1,INDEX(OFFSET(Feuil1!$N$4:$N$100,MATCH(B50,Feuil1!$J$4:$J$100,0),0),MATCH(B50,OFFSET(Feuil1!$J$4:$J$100,MATCH(B50,Feuil1!$J$4:$J$100,0),0),0),1),"NEANT")</f>
        <v>NEANT</v>
      </c>
      <c r="K50" s="6" t="str">
        <f ca="1">IF(C50&gt;1,INDEX(OFFSET(Feuil1!$O$4:$O$100,MATCH(B50,Feuil1!$J$4:$J$100,0),0),MATCH(B50,OFFSET(Feuil1!$J$4:$J$100,MATCH(B50,Feuil1!$J$4:$J$100,0),0),0),1),"NEANT")</f>
        <v>NEANT</v>
      </c>
      <c r="L50" s="6" t="str">
        <f ca="1">IF(C50&gt;1,INDEX(OFFSET(Feuil1!$P$4:$P$100,MATCH(B50,Feuil1!$J$4:$J$100,0),0),MATCH(B50,OFFSET(Feuil1!$J$4:$J$100,MATCH(B50,Feuil1!$J$4:$J$100,0),0),0),1),"NEANT")</f>
        <v>NEANT</v>
      </c>
      <c r="M50" s="38" t="str">
        <f ca="1">IF(C50&gt;1,INDEX(OFFSET(Feuil1!$Q$4:$Q$100,MATCH(B50,Feuil1!$J$4:$J$100,0),0),MATCH(B50,OFFSET(Feuil1!$J$4:$J$100,MATCH(B50,Feuil1!$J$4:$J$100,0),0),0),1),"NEANT")</f>
        <v>NEANT</v>
      </c>
      <c r="N50" s="31" t="str">
        <f ca="1">IF(C50&gt;2,INDEX(OFFSET(OFFSET(Feuil1!$L$4:$L$100,MATCH(B50,Feuil1!$J$4:$J$100,0),0),MATCH(B50,OFFSET(Feuil1!$J$4:$J$100,MATCH(B50,Feuil1!$J$4:$J$100,0),0),0),0),MATCH(B50,OFFSET(OFFSET(Feuil1!$J$4:$J$100,MATCH(B50,Feuil1!$J$4:$J$100,0),0),MATCH(B50,OFFSET(Feuil1!$J$4:$J$100,MATCH(B50,Feuil1!$J$4:$J$100,0),0),0),0),0),1),"NEANT")</f>
        <v>NEANT</v>
      </c>
      <c r="O50" s="14" t="str">
        <f ca="1">IF(C50&gt;2,INDEX(OFFSET(OFFSET(Feuil1!$N$4:$N$100,MATCH(B50,Feuil1!$J$4:$J$100,0),0),MATCH(B50,OFFSET(Feuil1!$J$4:$J$100,MATCH(B50,Feuil1!$J$4:$J$100,0),0),0),0),MATCH(B50,OFFSET(OFFSET(Feuil1!$J$4:$J$100,MATCH(B50,Feuil1!$J$4:$J$100,0),0),MATCH(B50,OFFSET(Feuil1!$J$4:$J$100,MATCH(B50,Feuil1!$J$4:$J$100,0),0),0),0),0),1),"NEANT")</f>
        <v>NEANT</v>
      </c>
      <c r="P50" s="6" t="str">
        <f ca="1">IF(C50&gt;2,INDEX(OFFSET(OFFSET(Feuil1!$O$4:$O$100,MATCH(B50,Feuil1!$J$4:$J$100,0),0),MATCH(B50,OFFSET(Feuil1!$J$4:$J$100,MATCH(B50,Feuil1!$J$4:$J$100,0),0),0),0),MATCH(B50,OFFSET(OFFSET(Feuil1!$J$4:$J$100,MATCH(B50,Feuil1!$J$4:$J$100,0),0),MATCH(B50,OFFSET(Feuil1!$J$4:$J$100,MATCH(B50,Feuil1!$J$4:$J$100,0),0),0),0),0),1),"NEANT")</f>
        <v>NEANT</v>
      </c>
      <c r="Q50" s="6" t="str">
        <f ca="1">IF(C50&gt;2,INDEX(OFFSET(OFFSET(Feuil1!$P$4:$P$100,MATCH(B50,Feuil1!$J$4:$J$100,0),0),MATCH(B50,OFFSET(Feuil1!$J$4:$J$100,MATCH(B50,Feuil1!$J$4:$J$100,0),0),0),0),MATCH(B50,OFFSET(OFFSET(Feuil1!$J$4:$J$100,MATCH(B50,Feuil1!$J$4:$J$100,0),0),MATCH(B50,OFFSET(Feuil1!$J$4:$J$100,MATCH(B50,Feuil1!$J$4:$J$100,0),0),0),0),0),1),"NEANT")</f>
        <v>NEANT</v>
      </c>
      <c r="R50" s="41" t="str">
        <f ca="1">IF(C50&gt;2,INDEX(OFFSET(OFFSET(Feuil1!$Q$4:$Q$100,MATCH(B50,Feuil1!$J$4:$J$100,0),0),MATCH(B50,OFFSET(Feuil1!$J$4:$J$100,MATCH(B50,Feuil1!$J$4:$J$100,0),0),0),0),MATCH(B50,OFFSET(OFFSET(Feuil1!$J$4:$J$100,MATCH(B50,Feuil1!$J$4:$J$100,0),0),MATCH(B50,OFFSET(Feuil1!$J$4:$J$100,MATCH(B50,Feuil1!$J$4:$J$100,0),0),0),0),0),1),"NEANT")</f>
        <v>NEANT</v>
      </c>
      <c r="T50" s="55" t="s">
        <v>17</v>
      </c>
      <c r="U50" s="51">
        <f t="shared" si="0"/>
        <v>0</v>
      </c>
      <c r="V50" s="51">
        <f t="shared" si="1"/>
        <v>0</v>
      </c>
      <c r="W50" s="51">
        <f t="shared" ca="1" si="2"/>
        <v>0</v>
      </c>
      <c r="X50" s="51">
        <f t="shared" ca="1" si="3"/>
        <v>0</v>
      </c>
      <c r="Y50" s="51">
        <f t="shared" ca="1" si="4"/>
        <v>0</v>
      </c>
      <c r="Z50" s="51">
        <f t="shared" ca="1" si="5"/>
        <v>0</v>
      </c>
      <c r="AA50" s="56">
        <f t="shared" ca="1" si="6"/>
        <v>19</v>
      </c>
    </row>
    <row r="51" spans="2:27" x14ac:dyDescent="0.25">
      <c r="B51" s="1" t="s">
        <v>18</v>
      </c>
      <c r="C51" s="24">
        <f>COUNTIF(Feuil1!J:J,'Visu résa journalier'!B51)</f>
        <v>0</v>
      </c>
      <c r="D51" s="31" t="str">
        <f>IF(C51&gt;0,INDEX(Feuil1!$L$4:$L$100,MATCH(B51,Feuil1!$J$4:$J$100,0),1),"NEANT")</f>
        <v>NEANT</v>
      </c>
      <c r="E51" s="14" t="str">
        <f>IF(C51&gt;0,INDEX(Feuil1!$N$4:$N$100,MATCH(B51,Feuil1!$J$4:$J$100,0),1),"NEANT")</f>
        <v>NEANT</v>
      </c>
      <c r="F51" s="6" t="str">
        <f>IF(C51&gt;0,INDEX(Feuil1!$O$4:$O$100,MATCH(B51,Feuil1!$J$4:$J$100,0),1),"NEANT")</f>
        <v>NEANT</v>
      </c>
      <c r="G51" s="6" t="str">
        <f>IF(C51&gt;0,INDEX(Feuil1!$P$4:$P$100,MATCH(B51,Feuil1!$J$4:$J$100,0),1),"NEANT")</f>
        <v>NEANT</v>
      </c>
      <c r="H51" s="41" t="str">
        <f>IF(C51&gt;0,INDEX(Feuil1!$Q$4:$Q$100,MATCH(B51,Feuil1!$J$4:$J$100,0),1),"NEANT")</f>
        <v>NEANT</v>
      </c>
      <c r="I51" s="44" t="str">
        <f ca="1">IF(C51&gt;1,INDEX(OFFSET(Feuil1!$L$4:$L$100,MATCH(B51,Feuil1!$J$4:$J$100,0),0),MATCH(B51,OFFSET(Feuil1!$J$4:$J$100,MATCH(B51,Feuil1!$J$4:$J$100,0),0),0),1),"NEANT")</f>
        <v>NEANT</v>
      </c>
      <c r="J51" s="14" t="str">
        <f ca="1">IF(C51&gt;1,INDEX(OFFSET(Feuil1!$N$4:$N$100,MATCH(B51,Feuil1!$J$4:$J$100,0),0),MATCH(B51,OFFSET(Feuil1!$J$4:$J$100,MATCH(B51,Feuil1!$J$4:$J$100,0),0),0),1),"NEANT")</f>
        <v>NEANT</v>
      </c>
      <c r="K51" s="6" t="str">
        <f ca="1">IF(C51&gt;1,INDEX(OFFSET(Feuil1!$O$4:$O$100,MATCH(B51,Feuil1!$J$4:$J$100,0),0),MATCH(B51,OFFSET(Feuil1!$J$4:$J$100,MATCH(B51,Feuil1!$J$4:$J$100,0),0),0),1),"NEANT")</f>
        <v>NEANT</v>
      </c>
      <c r="L51" s="6" t="str">
        <f ca="1">IF(C51&gt;1,INDEX(OFFSET(Feuil1!$P$4:$P$100,MATCH(B51,Feuil1!$J$4:$J$100,0),0),MATCH(B51,OFFSET(Feuil1!$J$4:$J$100,MATCH(B51,Feuil1!$J$4:$J$100,0),0),0),1),"NEANT")</f>
        <v>NEANT</v>
      </c>
      <c r="M51" s="38" t="str">
        <f ca="1">IF(C51&gt;1,INDEX(OFFSET(Feuil1!$Q$4:$Q$100,MATCH(B51,Feuil1!$J$4:$J$100,0),0),MATCH(B51,OFFSET(Feuil1!$J$4:$J$100,MATCH(B51,Feuil1!$J$4:$J$100,0),0),0),1),"NEANT")</f>
        <v>NEANT</v>
      </c>
      <c r="N51" s="31" t="str">
        <f ca="1">IF(C51&gt;2,INDEX(OFFSET(OFFSET(Feuil1!$L$4:$L$100,MATCH(B51,Feuil1!$J$4:$J$100,0),0),MATCH(B51,OFFSET(Feuil1!$J$4:$J$100,MATCH(B51,Feuil1!$J$4:$J$100,0),0),0),0),MATCH(B51,OFFSET(OFFSET(Feuil1!$J$4:$J$100,MATCH(B51,Feuil1!$J$4:$J$100,0),0),MATCH(B51,OFFSET(Feuil1!$J$4:$J$100,MATCH(B51,Feuil1!$J$4:$J$100,0),0),0),0),0),1),"NEANT")</f>
        <v>NEANT</v>
      </c>
      <c r="O51" s="14" t="str">
        <f ca="1">IF(C51&gt;2,INDEX(OFFSET(OFFSET(Feuil1!$N$4:$N$100,MATCH(B51,Feuil1!$J$4:$J$100,0),0),MATCH(B51,OFFSET(Feuil1!$J$4:$J$100,MATCH(B51,Feuil1!$J$4:$J$100,0),0),0),0),MATCH(B51,OFFSET(OFFSET(Feuil1!$J$4:$J$100,MATCH(B51,Feuil1!$J$4:$J$100,0),0),MATCH(B51,OFFSET(Feuil1!$J$4:$J$100,MATCH(B51,Feuil1!$J$4:$J$100,0),0),0),0),0),1),"NEANT")</f>
        <v>NEANT</v>
      </c>
      <c r="P51" s="6" t="str">
        <f ca="1">IF(C51&gt;2,INDEX(OFFSET(OFFSET(Feuil1!$O$4:$O$100,MATCH(B51,Feuil1!$J$4:$J$100,0),0),MATCH(B51,OFFSET(Feuil1!$J$4:$J$100,MATCH(B51,Feuil1!$J$4:$J$100,0),0),0),0),MATCH(B51,OFFSET(OFFSET(Feuil1!$J$4:$J$100,MATCH(B51,Feuil1!$J$4:$J$100,0),0),MATCH(B51,OFFSET(Feuil1!$J$4:$J$100,MATCH(B51,Feuil1!$J$4:$J$100,0),0),0),0),0),1),"NEANT")</f>
        <v>NEANT</v>
      </c>
      <c r="Q51" s="6" t="str">
        <f ca="1">IF(C51&gt;2,INDEX(OFFSET(OFFSET(Feuil1!$P$4:$P$100,MATCH(B51,Feuil1!$J$4:$J$100,0),0),MATCH(B51,OFFSET(Feuil1!$J$4:$J$100,MATCH(B51,Feuil1!$J$4:$J$100,0),0),0),0),MATCH(B51,OFFSET(OFFSET(Feuil1!$J$4:$J$100,MATCH(B51,Feuil1!$J$4:$J$100,0),0),MATCH(B51,OFFSET(Feuil1!$J$4:$J$100,MATCH(B51,Feuil1!$J$4:$J$100,0),0),0),0),0),1),"NEANT")</f>
        <v>NEANT</v>
      </c>
      <c r="R51" s="41" t="str">
        <f ca="1">IF(C51&gt;2,INDEX(OFFSET(OFFSET(Feuil1!$Q$4:$Q$100,MATCH(B51,Feuil1!$J$4:$J$100,0),0),MATCH(B51,OFFSET(Feuil1!$J$4:$J$100,MATCH(B51,Feuil1!$J$4:$J$100,0),0),0),0),MATCH(B51,OFFSET(OFFSET(Feuil1!$J$4:$J$100,MATCH(B51,Feuil1!$J$4:$J$100,0),0),MATCH(B51,OFFSET(Feuil1!$J$4:$J$100,MATCH(B51,Feuil1!$J$4:$J$100,0),0),0),0),0),1),"NEANT")</f>
        <v>NEANT</v>
      </c>
      <c r="T51" s="55" t="s">
        <v>18</v>
      </c>
      <c r="U51" s="51">
        <f t="shared" si="0"/>
        <v>0</v>
      </c>
      <c r="V51" s="51">
        <f t="shared" si="1"/>
        <v>0</v>
      </c>
      <c r="W51" s="51">
        <f t="shared" ca="1" si="2"/>
        <v>0</v>
      </c>
      <c r="X51" s="51">
        <f t="shared" ca="1" si="3"/>
        <v>0</v>
      </c>
      <c r="Y51" s="51">
        <f t="shared" ca="1" si="4"/>
        <v>0</v>
      </c>
      <c r="Z51" s="51">
        <f t="shared" ca="1" si="5"/>
        <v>0</v>
      </c>
      <c r="AA51" s="56">
        <f t="shared" ca="1" si="6"/>
        <v>19</v>
      </c>
    </row>
    <row r="52" spans="2:27" x14ac:dyDescent="0.25">
      <c r="B52" s="1" t="s">
        <v>19</v>
      </c>
      <c r="C52" s="24">
        <f>COUNTIF(Feuil1!J:J,'Visu résa journalier'!B52)</f>
        <v>0</v>
      </c>
      <c r="D52" s="31" t="str">
        <f>IF(C52&gt;0,INDEX(Feuil1!$L$4:$L$100,MATCH(B52,Feuil1!$J$4:$J$100,0),1),"NEANT")</f>
        <v>NEANT</v>
      </c>
      <c r="E52" s="14" t="str">
        <f>IF(C52&gt;0,INDEX(Feuil1!$N$4:$N$100,MATCH(B52,Feuil1!$J$4:$J$100,0),1),"NEANT")</f>
        <v>NEANT</v>
      </c>
      <c r="F52" s="6" t="str">
        <f>IF(C52&gt;0,INDEX(Feuil1!$O$4:$O$100,MATCH(B52,Feuil1!$J$4:$J$100,0),1),"NEANT")</f>
        <v>NEANT</v>
      </c>
      <c r="G52" s="6" t="str">
        <f>IF(C52&gt;0,INDEX(Feuil1!$P$4:$P$100,MATCH(B52,Feuil1!$J$4:$J$100,0),1),"NEANT")</f>
        <v>NEANT</v>
      </c>
      <c r="H52" s="41" t="str">
        <f>IF(C52&gt;0,INDEX(Feuil1!$Q$4:$Q$100,MATCH(B52,Feuil1!$J$4:$J$100,0),1),"NEANT")</f>
        <v>NEANT</v>
      </c>
      <c r="I52" s="44" t="str">
        <f ca="1">IF(C52&gt;1,INDEX(OFFSET(Feuil1!$L$4:$L$100,MATCH(B52,Feuil1!$J$4:$J$100,0),0),MATCH(B52,OFFSET(Feuil1!$J$4:$J$100,MATCH(B52,Feuil1!$J$4:$J$100,0),0),0),1),"NEANT")</f>
        <v>NEANT</v>
      </c>
      <c r="J52" s="14" t="str">
        <f ca="1">IF(C52&gt;1,INDEX(OFFSET(Feuil1!$N$4:$N$100,MATCH(B52,Feuil1!$J$4:$J$100,0),0),MATCH(B52,OFFSET(Feuil1!$J$4:$J$100,MATCH(B52,Feuil1!$J$4:$J$100,0),0),0),1),"NEANT")</f>
        <v>NEANT</v>
      </c>
      <c r="K52" s="6" t="str">
        <f ca="1">IF(C52&gt;1,INDEX(OFFSET(Feuil1!$O$4:$O$100,MATCH(B52,Feuil1!$J$4:$J$100,0),0),MATCH(B52,OFFSET(Feuil1!$J$4:$J$100,MATCH(B52,Feuil1!$J$4:$J$100,0),0),0),1),"NEANT")</f>
        <v>NEANT</v>
      </c>
      <c r="L52" s="6" t="str">
        <f ca="1">IF(C52&gt;1,INDEX(OFFSET(Feuil1!$P$4:$P$100,MATCH(B52,Feuil1!$J$4:$J$100,0),0),MATCH(B52,OFFSET(Feuil1!$J$4:$J$100,MATCH(B52,Feuil1!$J$4:$J$100,0),0),0),1),"NEANT")</f>
        <v>NEANT</v>
      </c>
      <c r="M52" s="38" t="str">
        <f ca="1">IF(C52&gt;1,INDEX(OFFSET(Feuil1!$Q$4:$Q$100,MATCH(B52,Feuil1!$J$4:$J$100,0),0),MATCH(B52,OFFSET(Feuil1!$J$4:$J$100,MATCH(B52,Feuil1!$J$4:$J$100,0),0),0),1),"NEANT")</f>
        <v>NEANT</v>
      </c>
      <c r="N52" s="31" t="str">
        <f ca="1">IF(C52&gt;2,INDEX(OFFSET(OFFSET(Feuil1!$L$4:$L$100,MATCH(B52,Feuil1!$J$4:$J$100,0),0),MATCH(B52,OFFSET(Feuil1!$J$4:$J$100,MATCH(B52,Feuil1!$J$4:$J$100,0),0),0),0),MATCH(B52,OFFSET(OFFSET(Feuil1!$J$4:$J$100,MATCH(B52,Feuil1!$J$4:$J$100,0),0),MATCH(B52,OFFSET(Feuil1!$J$4:$J$100,MATCH(B52,Feuil1!$J$4:$J$100,0),0),0),0),0),1),"NEANT")</f>
        <v>NEANT</v>
      </c>
      <c r="O52" s="14" t="str">
        <f ca="1">IF(C52&gt;2,INDEX(OFFSET(OFFSET(Feuil1!$N$4:$N$100,MATCH(B52,Feuil1!$J$4:$J$100,0),0),MATCH(B52,OFFSET(Feuil1!$J$4:$J$100,MATCH(B52,Feuil1!$J$4:$J$100,0),0),0),0),MATCH(B52,OFFSET(OFFSET(Feuil1!$J$4:$J$100,MATCH(B52,Feuil1!$J$4:$J$100,0),0),MATCH(B52,OFFSET(Feuil1!$J$4:$J$100,MATCH(B52,Feuil1!$J$4:$J$100,0),0),0),0),0),1),"NEANT")</f>
        <v>NEANT</v>
      </c>
      <c r="P52" s="6" t="str">
        <f ca="1">IF(C52&gt;2,INDEX(OFFSET(OFFSET(Feuil1!$O$4:$O$100,MATCH(B52,Feuil1!$J$4:$J$100,0),0),MATCH(B52,OFFSET(Feuil1!$J$4:$J$100,MATCH(B52,Feuil1!$J$4:$J$100,0),0),0),0),MATCH(B52,OFFSET(OFFSET(Feuil1!$J$4:$J$100,MATCH(B52,Feuil1!$J$4:$J$100,0),0),MATCH(B52,OFFSET(Feuil1!$J$4:$J$100,MATCH(B52,Feuil1!$J$4:$J$100,0),0),0),0),0),1),"NEANT")</f>
        <v>NEANT</v>
      </c>
      <c r="Q52" s="6" t="str">
        <f ca="1">IF(C52&gt;2,INDEX(OFFSET(OFFSET(Feuil1!$P$4:$P$100,MATCH(B52,Feuil1!$J$4:$J$100,0),0),MATCH(B52,OFFSET(Feuil1!$J$4:$J$100,MATCH(B52,Feuil1!$J$4:$J$100,0),0),0),0),MATCH(B52,OFFSET(OFFSET(Feuil1!$J$4:$J$100,MATCH(B52,Feuil1!$J$4:$J$100,0),0),MATCH(B52,OFFSET(Feuil1!$J$4:$J$100,MATCH(B52,Feuil1!$J$4:$J$100,0),0),0),0),0),1),"NEANT")</f>
        <v>NEANT</v>
      </c>
      <c r="R52" s="41" t="str">
        <f ca="1">IF(C52&gt;2,INDEX(OFFSET(OFFSET(Feuil1!$Q$4:$Q$100,MATCH(B52,Feuil1!$J$4:$J$100,0),0),MATCH(B52,OFFSET(Feuil1!$J$4:$J$100,MATCH(B52,Feuil1!$J$4:$J$100,0),0),0),0),MATCH(B52,OFFSET(OFFSET(Feuil1!$J$4:$J$100,MATCH(B52,Feuil1!$J$4:$J$100,0),0),MATCH(B52,OFFSET(Feuil1!$J$4:$J$100,MATCH(B52,Feuil1!$J$4:$J$100,0),0),0),0),0),1),"NEANT")</f>
        <v>NEANT</v>
      </c>
      <c r="T52" s="55" t="s">
        <v>19</v>
      </c>
      <c r="U52" s="51">
        <f t="shared" si="0"/>
        <v>0</v>
      </c>
      <c r="V52" s="51">
        <f t="shared" si="1"/>
        <v>0</v>
      </c>
      <c r="W52" s="51">
        <f t="shared" ca="1" si="2"/>
        <v>0</v>
      </c>
      <c r="X52" s="51">
        <f t="shared" ca="1" si="3"/>
        <v>0</v>
      </c>
      <c r="Y52" s="51">
        <f t="shared" ca="1" si="4"/>
        <v>0</v>
      </c>
      <c r="Z52" s="51">
        <f t="shared" ca="1" si="5"/>
        <v>0</v>
      </c>
      <c r="AA52" s="56">
        <f t="shared" ca="1" si="6"/>
        <v>19</v>
      </c>
    </row>
    <row r="53" spans="2:27" x14ac:dyDescent="0.25">
      <c r="B53" s="1" t="s">
        <v>27</v>
      </c>
      <c r="C53" s="24">
        <f>COUNTIF(Feuil1!J:J,'Visu résa journalier'!B53)</f>
        <v>0</v>
      </c>
      <c r="D53" s="31" t="str">
        <f>IF(C53&gt;0,INDEX(Feuil1!$L$4:$L$100,MATCH(B53,Feuil1!$J$4:$J$100,0),1),"NEANT")</f>
        <v>NEANT</v>
      </c>
      <c r="E53" s="14" t="str">
        <f>IF(C53&gt;0,INDEX(Feuil1!$N$4:$N$100,MATCH(B53,Feuil1!$J$4:$J$100,0),1),"NEANT")</f>
        <v>NEANT</v>
      </c>
      <c r="F53" s="6" t="str">
        <f>IF(C53&gt;0,INDEX(Feuil1!$O$4:$O$100,MATCH(B53,Feuil1!$J$4:$J$100,0),1),"NEANT")</f>
        <v>NEANT</v>
      </c>
      <c r="G53" s="6" t="str">
        <f>IF(C53&gt;0,INDEX(Feuil1!$P$4:$P$100,MATCH(B53,Feuil1!$J$4:$J$100,0),1),"NEANT")</f>
        <v>NEANT</v>
      </c>
      <c r="H53" s="41" t="str">
        <f>IF(C53&gt;0,INDEX(Feuil1!$Q$4:$Q$100,MATCH(B53,Feuil1!$J$4:$J$100,0),1),"NEANT")</f>
        <v>NEANT</v>
      </c>
      <c r="I53" s="44" t="str">
        <f ca="1">IF(C53&gt;1,INDEX(OFFSET(Feuil1!$L$4:$L$100,MATCH(B53,Feuil1!$J$4:$J$100,0),0),MATCH(B53,OFFSET(Feuil1!$J$4:$J$100,MATCH(B53,Feuil1!$J$4:$J$100,0),0),0),1),"NEANT")</f>
        <v>NEANT</v>
      </c>
      <c r="J53" s="14" t="str">
        <f ca="1">IF(C53&gt;1,INDEX(OFFSET(Feuil1!$N$4:$N$100,MATCH(B53,Feuil1!$J$4:$J$100,0),0),MATCH(B53,OFFSET(Feuil1!$J$4:$J$100,MATCH(B53,Feuil1!$J$4:$J$100,0),0),0),1),"NEANT")</f>
        <v>NEANT</v>
      </c>
      <c r="K53" s="6" t="str">
        <f ca="1">IF(C53&gt;1,INDEX(OFFSET(Feuil1!$O$4:$O$100,MATCH(B53,Feuil1!$J$4:$J$100,0),0),MATCH(B53,OFFSET(Feuil1!$J$4:$J$100,MATCH(B53,Feuil1!$J$4:$J$100,0),0),0),1),"NEANT")</f>
        <v>NEANT</v>
      </c>
      <c r="L53" s="6" t="str">
        <f ca="1">IF(C53&gt;1,INDEX(OFFSET(Feuil1!$P$4:$P$100,MATCH(B53,Feuil1!$J$4:$J$100,0),0),MATCH(B53,OFFSET(Feuil1!$J$4:$J$100,MATCH(B53,Feuil1!$J$4:$J$100,0),0),0),1),"NEANT")</f>
        <v>NEANT</v>
      </c>
      <c r="M53" s="38" t="str">
        <f ca="1">IF(C53&gt;1,INDEX(OFFSET(Feuil1!$Q$4:$Q$100,MATCH(B53,Feuil1!$J$4:$J$100,0),0),MATCH(B53,OFFSET(Feuil1!$J$4:$J$100,MATCH(B53,Feuil1!$J$4:$J$100,0),0),0),1),"NEANT")</f>
        <v>NEANT</v>
      </c>
      <c r="N53" s="31" t="str">
        <f ca="1">IF(C53&gt;2,INDEX(OFFSET(OFFSET(Feuil1!$L$4:$L$100,MATCH(B53,Feuil1!$J$4:$J$100,0),0),MATCH(B53,OFFSET(Feuil1!$J$4:$J$100,MATCH(B53,Feuil1!$J$4:$J$100,0),0),0),0),MATCH(B53,OFFSET(OFFSET(Feuil1!$J$4:$J$100,MATCH(B53,Feuil1!$J$4:$J$100,0),0),MATCH(B53,OFFSET(Feuil1!$J$4:$J$100,MATCH(B53,Feuil1!$J$4:$J$100,0),0),0),0),0),1),"NEANT")</f>
        <v>NEANT</v>
      </c>
      <c r="O53" s="14" t="str">
        <f ca="1">IF(C53&gt;2,INDEX(OFFSET(OFFSET(Feuil1!$N$4:$N$100,MATCH(B53,Feuil1!$J$4:$J$100,0),0),MATCH(B53,OFFSET(Feuil1!$J$4:$J$100,MATCH(B53,Feuil1!$J$4:$J$100,0),0),0),0),MATCH(B53,OFFSET(OFFSET(Feuil1!$J$4:$J$100,MATCH(B53,Feuil1!$J$4:$J$100,0),0),MATCH(B53,OFFSET(Feuil1!$J$4:$J$100,MATCH(B53,Feuil1!$J$4:$J$100,0),0),0),0),0),1),"NEANT")</f>
        <v>NEANT</v>
      </c>
      <c r="P53" s="6" t="str">
        <f ca="1">IF(C53&gt;2,INDEX(OFFSET(OFFSET(Feuil1!$O$4:$O$100,MATCH(B53,Feuil1!$J$4:$J$100,0),0),MATCH(B53,OFFSET(Feuil1!$J$4:$J$100,MATCH(B53,Feuil1!$J$4:$J$100,0),0),0),0),MATCH(B53,OFFSET(OFFSET(Feuil1!$J$4:$J$100,MATCH(B53,Feuil1!$J$4:$J$100,0),0),MATCH(B53,OFFSET(Feuil1!$J$4:$J$100,MATCH(B53,Feuil1!$J$4:$J$100,0),0),0),0),0),1),"NEANT")</f>
        <v>NEANT</v>
      </c>
      <c r="Q53" s="6" t="str">
        <f ca="1">IF(C53&gt;2,INDEX(OFFSET(OFFSET(Feuil1!$P$4:$P$100,MATCH(B53,Feuil1!$J$4:$J$100,0),0),MATCH(B53,OFFSET(Feuil1!$J$4:$J$100,MATCH(B53,Feuil1!$J$4:$J$100,0),0),0),0),MATCH(B53,OFFSET(OFFSET(Feuil1!$J$4:$J$100,MATCH(B53,Feuil1!$J$4:$J$100,0),0),MATCH(B53,OFFSET(Feuil1!$J$4:$J$100,MATCH(B53,Feuil1!$J$4:$J$100,0),0),0),0),0),1),"NEANT")</f>
        <v>NEANT</v>
      </c>
      <c r="R53" s="41" t="str">
        <f ca="1">IF(C53&gt;2,INDEX(OFFSET(OFFSET(Feuil1!$Q$4:$Q$100,MATCH(B53,Feuil1!$J$4:$J$100,0),0),MATCH(B53,OFFSET(Feuil1!$J$4:$J$100,MATCH(B53,Feuil1!$J$4:$J$100,0),0),0),0),MATCH(B53,OFFSET(OFFSET(Feuil1!$J$4:$J$100,MATCH(B53,Feuil1!$J$4:$J$100,0),0),MATCH(B53,OFFSET(Feuil1!$J$4:$J$100,MATCH(B53,Feuil1!$J$4:$J$100,0),0),0),0),0),1),"NEANT")</f>
        <v>NEANT</v>
      </c>
      <c r="T53" s="55" t="s">
        <v>27</v>
      </c>
      <c r="U53" s="51">
        <f t="shared" si="0"/>
        <v>0</v>
      </c>
      <c r="V53" s="51">
        <f t="shared" si="1"/>
        <v>0</v>
      </c>
      <c r="W53" s="51">
        <f t="shared" ca="1" si="2"/>
        <v>0</v>
      </c>
      <c r="X53" s="51">
        <f t="shared" ca="1" si="3"/>
        <v>0</v>
      </c>
      <c r="Y53" s="51">
        <f t="shared" ca="1" si="4"/>
        <v>0</v>
      </c>
      <c r="Z53" s="51">
        <f t="shared" ca="1" si="5"/>
        <v>0</v>
      </c>
      <c r="AA53" s="56">
        <f t="shared" ca="1" si="6"/>
        <v>19</v>
      </c>
    </row>
    <row r="54" spans="2:27" x14ac:dyDescent="0.25">
      <c r="B54" s="1" t="s">
        <v>28</v>
      </c>
      <c r="C54" s="24">
        <f>COUNTIF(Feuil1!J:J,'Visu résa journalier'!B54)</f>
        <v>0</v>
      </c>
      <c r="D54" s="31" t="str">
        <f>IF(C54&gt;0,INDEX(Feuil1!$L$4:$L$100,MATCH(B54,Feuil1!$J$4:$J$100,0),1),"NEANT")</f>
        <v>NEANT</v>
      </c>
      <c r="E54" s="14" t="str">
        <f>IF(C54&gt;0,INDEX(Feuil1!$N$4:$N$100,MATCH(B54,Feuil1!$J$4:$J$100,0),1),"NEANT")</f>
        <v>NEANT</v>
      </c>
      <c r="F54" s="6" t="str">
        <f>IF(C54&gt;0,INDEX(Feuil1!$O$4:$O$100,MATCH(B54,Feuil1!$J$4:$J$100,0),1),"NEANT")</f>
        <v>NEANT</v>
      </c>
      <c r="G54" s="6" t="str">
        <f>IF(C54&gt;0,INDEX(Feuil1!$P$4:$P$100,MATCH(B54,Feuil1!$J$4:$J$100,0),1),"NEANT")</f>
        <v>NEANT</v>
      </c>
      <c r="H54" s="41" t="str">
        <f>IF(C54&gt;0,INDEX(Feuil1!$Q$4:$Q$100,MATCH(B54,Feuil1!$J$4:$J$100,0),1),"NEANT")</f>
        <v>NEANT</v>
      </c>
      <c r="I54" s="44" t="str">
        <f ca="1">IF(C54&gt;1,INDEX(OFFSET(Feuil1!$L$4:$L$100,MATCH(B54,Feuil1!$J$4:$J$100,0),0),MATCH(B54,OFFSET(Feuil1!$J$4:$J$100,MATCH(B54,Feuil1!$J$4:$J$100,0),0),0),1),"NEANT")</f>
        <v>NEANT</v>
      </c>
      <c r="J54" s="14" t="str">
        <f ca="1">IF(C54&gt;1,INDEX(OFFSET(Feuil1!$N$4:$N$100,MATCH(B54,Feuil1!$J$4:$J$100,0),0),MATCH(B54,OFFSET(Feuil1!$J$4:$J$100,MATCH(B54,Feuil1!$J$4:$J$100,0),0),0),1),"NEANT")</f>
        <v>NEANT</v>
      </c>
      <c r="K54" s="6" t="str">
        <f ca="1">IF(C54&gt;1,INDEX(OFFSET(Feuil1!$O$4:$O$100,MATCH(B54,Feuil1!$J$4:$J$100,0),0),MATCH(B54,OFFSET(Feuil1!$J$4:$J$100,MATCH(B54,Feuil1!$J$4:$J$100,0),0),0),1),"NEANT")</f>
        <v>NEANT</v>
      </c>
      <c r="L54" s="6" t="str">
        <f ca="1">IF(C54&gt;1,INDEX(OFFSET(Feuil1!$P$4:$P$100,MATCH(B54,Feuil1!$J$4:$J$100,0),0),MATCH(B54,OFFSET(Feuil1!$J$4:$J$100,MATCH(B54,Feuil1!$J$4:$J$100,0),0),0),1),"NEANT")</f>
        <v>NEANT</v>
      </c>
      <c r="M54" s="38" t="str">
        <f ca="1">IF(C54&gt;1,INDEX(OFFSET(Feuil1!$Q$4:$Q$100,MATCH(B54,Feuil1!$J$4:$J$100,0),0),MATCH(B54,OFFSET(Feuil1!$J$4:$J$100,MATCH(B54,Feuil1!$J$4:$J$100,0),0),0),1),"NEANT")</f>
        <v>NEANT</v>
      </c>
      <c r="N54" s="31" t="str">
        <f ca="1">IF(C54&gt;2,INDEX(OFFSET(OFFSET(Feuil1!$L$4:$L$100,MATCH(B54,Feuil1!$J$4:$J$100,0),0),MATCH(B54,OFFSET(Feuil1!$J$4:$J$100,MATCH(B54,Feuil1!$J$4:$J$100,0),0),0),0),MATCH(B54,OFFSET(OFFSET(Feuil1!$J$4:$J$100,MATCH(B54,Feuil1!$J$4:$J$100,0),0),MATCH(B54,OFFSET(Feuil1!$J$4:$J$100,MATCH(B54,Feuil1!$J$4:$J$100,0),0),0),0),0),1),"NEANT")</f>
        <v>NEANT</v>
      </c>
      <c r="O54" s="14" t="str">
        <f ca="1">IF(C54&gt;2,INDEX(OFFSET(OFFSET(Feuil1!$N$4:$N$100,MATCH(B54,Feuil1!$J$4:$J$100,0),0),MATCH(B54,OFFSET(Feuil1!$J$4:$J$100,MATCH(B54,Feuil1!$J$4:$J$100,0),0),0),0),MATCH(B54,OFFSET(OFFSET(Feuil1!$J$4:$J$100,MATCH(B54,Feuil1!$J$4:$J$100,0),0),MATCH(B54,OFFSET(Feuil1!$J$4:$J$100,MATCH(B54,Feuil1!$J$4:$J$100,0),0),0),0),0),1),"NEANT")</f>
        <v>NEANT</v>
      </c>
      <c r="P54" s="6" t="str">
        <f ca="1">IF(C54&gt;2,INDEX(OFFSET(OFFSET(Feuil1!$O$4:$O$100,MATCH(B54,Feuil1!$J$4:$J$100,0),0),MATCH(B54,OFFSET(Feuil1!$J$4:$J$100,MATCH(B54,Feuil1!$J$4:$J$100,0),0),0),0),MATCH(B54,OFFSET(OFFSET(Feuil1!$J$4:$J$100,MATCH(B54,Feuil1!$J$4:$J$100,0),0),MATCH(B54,OFFSET(Feuil1!$J$4:$J$100,MATCH(B54,Feuil1!$J$4:$J$100,0),0),0),0),0),1),"NEANT")</f>
        <v>NEANT</v>
      </c>
      <c r="Q54" s="6" t="str">
        <f ca="1">IF(C54&gt;2,INDEX(OFFSET(OFFSET(Feuil1!$P$4:$P$100,MATCH(B54,Feuil1!$J$4:$J$100,0),0),MATCH(B54,OFFSET(Feuil1!$J$4:$J$100,MATCH(B54,Feuil1!$J$4:$J$100,0),0),0),0),MATCH(B54,OFFSET(OFFSET(Feuil1!$J$4:$J$100,MATCH(B54,Feuil1!$J$4:$J$100,0),0),MATCH(B54,OFFSET(Feuil1!$J$4:$J$100,MATCH(B54,Feuil1!$J$4:$J$100,0),0),0),0),0),1),"NEANT")</f>
        <v>NEANT</v>
      </c>
      <c r="R54" s="41" t="str">
        <f ca="1">IF(C54&gt;2,INDEX(OFFSET(OFFSET(Feuil1!$Q$4:$Q$100,MATCH(B54,Feuil1!$J$4:$J$100,0),0),MATCH(B54,OFFSET(Feuil1!$J$4:$J$100,MATCH(B54,Feuil1!$J$4:$J$100,0),0),0),0),MATCH(B54,OFFSET(OFFSET(Feuil1!$J$4:$J$100,MATCH(B54,Feuil1!$J$4:$J$100,0),0),MATCH(B54,OFFSET(Feuil1!$J$4:$J$100,MATCH(B54,Feuil1!$J$4:$J$100,0),0),0),0),0),1),"NEANT")</f>
        <v>NEANT</v>
      </c>
      <c r="T54" s="55" t="s">
        <v>28</v>
      </c>
      <c r="U54" s="51">
        <f t="shared" si="0"/>
        <v>0</v>
      </c>
      <c r="V54" s="51">
        <f t="shared" si="1"/>
        <v>0</v>
      </c>
      <c r="W54" s="51">
        <f t="shared" ca="1" si="2"/>
        <v>0</v>
      </c>
      <c r="X54" s="51">
        <f t="shared" ca="1" si="3"/>
        <v>0</v>
      </c>
      <c r="Y54" s="51">
        <f t="shared" ca="1" si="4"/>
        <v>0</v>
      </c>
      <c r="Z54" s="51">
        <f t="shared" ca="1" si="5"/>
        <v>0</v>
      </c>
      <c r="AA54" s="56">
        <f t="shared" ca="1" si="6"/>
        <v>19</v>
      </c>
    </row>
    <row r="55" spans="2:27" x14ac:dyDescent="0.25">
      <c r="B55" s="1" t="s">
        <v>20</v>
      </c>
      <c r="C55" s="24">
        <f>COUNTIF(Feuil1!J:J,'Visu résa journalier'!B55)</f>
        <v>0</v>
      </c>
      <c r="D55" s="31" t="str">
        <f>IF(C55&gt;0,INDEX(Feuil1!$L$4:$L$100,MATCH(B55,Feuil1!$J$4:$J$100,0),1),"NEANT")</f>
        <v>NEANT</v>
      </c>
      <c r="E55" s="14" t="str">
        <f>IF(C55&gt;0,INDEX(Feuil1!$N$4:$N$100,MATCH(B55,Feuil1!$J$4:$J$100,0),1),"NEANT")</f>
        <v>NEANT</v>
      </c>
      <c r="F55" s="6" t="str">
        <f>IF(C55&gt;0,INDEX(Feuil1!$O$4:$O$100,MATCH(B55,Feuil1!$J$4:$J$100,0),1),"NEANT")</f>
        <v>NEANT</v>
      </c>
      <c r="G55" s="6" t="str">
        <f>IF(C55&gt;0,INDEX(Feuil1!$P$4:$P$100,MATCH(B55,Feuil1!$J$4:$J$100,0),1),"NEANT")</f>
        <v>NEANT</v>
      </c>
      <c r="H55" s="41" t="str">
        <f>IF(C55&gt;0,INDEX(Feuil1!$Q$4:$Q$100,MATCH(B55,Feuil1!$J$4:$J$100,0),1),"NEANT")</f>
        <v>NEANT</v>
      </c>
      <c r="I55" s="44" t="str">
        <f ca="1">IF(C55&gt;1,INDEX(OFFSET(Feuil1!$L$4:$L$100,MATCH(B55,Feuil1!$J$4:$J$100,0),0),MATCH(B55,OFFSET(Feuil1!$J$4:$J$100,MATCH(B55,Feuil1!$J$4:$J$100,0),0),0),1),"NEANT")</f>
        <v>NEANT</v>
      </c>
      <c r="J55" s="14" t="str">
        <f ca="1">IF(C55&gt;1,INDEX(OFFSET(Feuil1!$N$4:$N$100,MATCH(B55,Feuil1!$J$4:$J$100,0),0),MATCH(B55,OFFSET(Feuil1!$J$4:$J$100,MATCH(B55,Feuil1!$J$4:$J$100,0),0),0),1),"NEANT")</f>
        <v>NEANT</v>
      </c>
      <c r="K55" s="6" t="str">
        <f ca="1">IF(C55&gt;1,INDEX(OFFSET(Feuil1!$O$4:$O$100,MATCH(B55,Feuil1!$J$4:$J$100,0),0),MATCH(B55,OFFSET(Feuil1!$J$4:$J$100,MATCH(B55,Feuil1!$J$4:$J$100,0),0),0),1),"NEANT")</f>
        <v>NEANT</v>
      </c>
      <c r="L55" s="6" t="str">
        <f ca="1">IF(C55&gt;1,INDEX(OFFSET(Feuil1!$P$4:$P$100,MATCH(B55,Feuil1!$J$4:$J$100,0),0),MATCH(B55,OFFSET(Feuil1!$J$4:$J$100,MATCH(B55,Feuil1!$J$4:$J$100,0),0),0),1),"NEANT")</f>
        <v>NEANT</v>
      </c>
      <c r="M55" s="38" t="str">
        <f ca="1">IF(C55&gt;1,INDEX(OFFSET(Feuil1!$Q$4:$Q$100,MATCH(B55,Feuil1!$J$4:$J$100,0),0),MATCH(B55,OFFSET(Feuil1!$J$4:$J$100,MATCH(B55,Feuil1!$J$4:$J$100,0),0),0),1),"NEANT")</f>
        <v>NEANT</v>
      </c>
      <c r="N55" s="31" t="str">
        <f ca="1">IF(C55&gt;2,INDEX(OFFSET(OFFSET(Feuil1!$L$4:$L$100,MATCH(B55,Feuil1!$J$4:$J$100,0),0),MATCH(B55,OFFSET(Feuil1!$J$4:$J$100,MATCH(B55,Feuil1!$J$4:$J$100,0),0),0),0),MATCH(B55,OFFSET(OFFSET(Feuil1!$J$4:$J$100,MATCH(B55,Feuil1!$J$4:$J$100,0),0),MATCH(B55,OFFSET(Feuil1!$J$4:$J$100,MATCH(B55,Feuil1!$J$4:$J$100,0),0),0),0),0),1),"NEANT")</f>
        <v>NEANT</v>
      </c>
      <c r="O55" s="14" t="str">
        <f ca="1">IF(C55&gt;2,INDEX(OFFSET(OFFSET(Feuil1!$N$4:$N$100,MATCH(B55,Feuil1!$J$4:$J$100,0),0),MATCH(B55,OFFSET(Feuil1!$J$4:$J$100,MATCH(B55,Feuil1!$J$4:$J$100,0),0),0),0),MATCH(B55,OFFSET(OFFSET(Feuil1!$J$4:$J$100,MATCH(B55,Feuil1!$J$4:$J$100,0),0),MATCH(B55,OFFSET(Feuil1!$J$4:$J$100,MATCH(B55,Feuil1!$J$4:$J$100,0),0),0),0),0),1),"NEANT")</f>
        <v>NEANT</v>
      </c>
      <c r="P55" s="6" t="str">
        <f ca="1">IF(C55&gt;2,INDEX(OFFSET(OFFSET(Feuil1!$O$4:$O$100,MATCH(B55,Feuil1!$J$4:$J$100,0),0),MATCH(B55,OFFSET(Feuil1!$J$4:$J$100,MATCH(B55,Feuil1!$J$4:$J$100,0),0),0),0),MATCH(B55,OFFSET(OFFSET(Feuil1!$J$4:$J$100,MATCH(B55,Feuil1!$J$4:$J$100,0),0),MATCH(B55,OFFSET(Feuil1!$J$4:$J$100,MATCH(B55,Feuil1!$J$4:$J$100,0),0),0),0),0),1),"NEANT")</f>
        <v>NEANT</v>
      </c>
      <c r="Q55" s="6" t="str">
        <f ca="1">IF(C55&gt;2,INDEX(OFFSET(OFFSET(Feuil1!$P$4:$P$100,MATCH(B55,Feuil1!$J$4:$J$100,0),0),MATCH(B55,OFFSET(Feuil1!$J$4:$J$100,MATCH(B55,Feuil1!$J$4:$J$100,0),0),0),0),MATCH(B55,OFFSET(OFFSET(Feuil1!$J$4:$J$100,MATCH(B55,Feuil1!$J$4:$J$100,0),0),MATCH(B55,OFFSET(Feuil1!$J$4:$J$100,MATCH(B55,Feuil1!$J$4:$J$100,0),0),0),0),0),1),"NEANT")</f>
        <v>NEANT</v>
      </c>
      <c r="R55" s="41" t="str">
        <f ca="1">IF(C55&gt;2,INDEX(OFFSET(OFFSET(Feuil1!$Q$4:$Q$100,MATCH(B55,Feuil1!$J$4:$J$100,0),0),MATCH(B55,OFFSET(Feuil1!$J$4:$J$100,MATCH(B55,Feuil1!$J$4:$J$100,0),0),0),0),MATCH(B55,OFFSET(OFFSET(Feuil1!$J$4:$J$100,MATCH(B55,Feuil1!$J$4:$J$100,0),0),MATCH(B55,OFFSET(Feuil1!$J$4:$J$100,MATCH(B55,Feuil1!$J$4:$J$100,0),0),0),0),0),1),"NEANT")</f>
        <v>NEANT</v>
      </c>
      <c r="T55" s="55" t="s">
        <v>20</v>
      </c>
      <c r="U55" s="51">
        <f t="shared" si="0"/>
        <v>0</v>
      </c>
      <c r="V55" s="51">
        <f t="shared" si="1"/>
        <v>0</v>
      </c>
      <c r="W55" s="51">
        <f t="shared" ca="1" si="2"/>
        <v>0</v>
      </c>
      <c r="X55" s="51">
        <f t="shared" ca="1" si="3"/>
        <v>0</v>
      </c>
      <c r="Y55" s="51">
        <f t="shared" ca="1" si="4"/>
        <v>0</v>
      </c>
      <c r="Z55" s="51">
        <f t="shared" ca="1" si="5"/>
        <v>0</v>
      </c>
      <c r="AA55" s="56">
        <f t="shared" ca="1" si="6"/>
        <v>19</v>
      </c>
    </row>
    <row r="56" spans="2:27" x14ac:dyDescent="0.25">
      <c r="B56" s="1" t="s">
        <v>21</v>
      </c>
      <c r="C56" s="24">
        <f>COUNTIF(Feuil1!J:J,'Visu résa journalier'!B56)</f>
        <v>0</v>
      </c>
      <c r="D56" s="31" t="str">
        <f>IF(C56&gt;0,INDEX(Feuil1!$L$4:$L$100,MATCH(B56,Feuil1!$J$4:$J$100,0),1),"NEANT")</f>
        <v>NEANT</v>
      </c>
      <c r="E56" s="14" t="str">
        <f>IF(C56&gt;0,INDEX(Feuil1!$N$4:$N$100,MATCH(B56,Feuil1!$J$4:$J$100,0),1),"NEANT")</f>
        <v>NEANT</v>
      </c>
      <c r="F56" s="6" t="str">
        <f>IF(C56&gt;0,INDEX(Feuil1!$O$4:$O$100,MATCH(B56,Feuil1!$J$4:$J$100,0),1),"NEANT")</f>
        <v>NEANT</v>
      </c>
      <c r="G56" s="6" t="str">
        <f>IF(C56&gt;0,INDEX(Feuil1!$P$4:$P$100,MATCH(B56,Feuil1!$J$4:$J$100,0),1),"NEANT")</f>
        <v>NEANT</v>
      </c>
      <c r="H56" s="41" t="str">
        <f>IF(C56&gt;0,INDEX(Feuil1!$Q$4:$Q$100,MATCH(B56,Feuil1!$J$4:$J$100,0),1),"NEANT")</f>
        <v>NEANT</v>
      </c>
      <c r="I56" s="44" t="str">
        <f ca="1">IF(C56&gt;1,INDEX(OFFSET(Feuil1!$L$4:$L$100,MATCH(B56,Feuil1!$J$4:$J$100,0),0),MATCH(B56,OFFSET(Feuil1!$J$4:$J$100,MATCH(B56,Feuil1!$J$4:$J$100,0),0),0),1),"NEANT")</f>
        <v>NEANT</v>
      </c>
      <c r="J56" s="14" t="str">
        <f ca="1">IF(C56&gt;1,INDEX(OFFSET(Feuil1!$N$4:$N$100,MATCH(B56,Feuil1!$J$4:$J$100,0),0),MATCH(B56,OFFSET(Feuil1!$J$4:$J$100,MATCH(B56,Feuil1!$J$4:$J$100,0),0),0),1),"NEANT")</f>
        <v>NEANT</v>
      </c>
      <c r="K56" s="6" t="str">
        <f ca="1">IF(C56&gt;1,INDEX(OFFSET(Feuil1!$O$4:$O$100,MATCH(B56,Feuil1!$J$4:$J$100,0),0),MATCH(B56,OFFSET(Feuil1!$J$4:$J$100,MATCH(B56,Feuil1!$J$4:$J$100,0),0),0),1),"NEANT")</f>
        <v>NEANT</v>
      </c>
      <c r="L56" s="6" t="str">
        <f ca="1">IF(C56&gt;1,INDEX(OFFSET(Feuil1!$P$4:$P$100,MATCH(B56,Feuil1!$J$4:$J$100,0),0),MATCH(B56,OFFSET(Feuil1!$J$4:$J$100,MATCH(B56,Feuil1!$J$4:$J$100,0),0),0),1),"NEANT")</f>
        <v>NEANT</v>
      </c>
      <c r="M56" s="38" t="str">
        <f ca="1">IF(C56&gt;1,INDEX(OFFSET(Feuil1!$Q$4:$Q$100,MATCH(B56,Feuil1!$J$4:$J$100,0),0),MATCH(B56,OFFSET(Feuil1!$J$4:$J$100,MATCH(B56,Feuil1!$J$4:$J$100,0),0),0),1),"NEANT")</f>
        <v>NEANT</v>
      </c>
      <c r="N56" s="31" t="str">
        <f ca="1">IF(C56&gt;2,INDEX(OFFSET(OFFSET(Feuil1!$L$4:$L$100,MATCH(B56,Feuil1!$J$4:$J$100,0),0),MATCH(B56,OFFSET(Feuil1!$J$4:$J$100,MATCH(B56,Feuil1!$J$4:$J$100,0),0),0),0),MATCH(B56,OFFSET(OFFSET(Feuil1!$J$4:$J$100,MATCH(B56,Feuil1!$J$4:$J$100,0),0),MATCH(B56,OFFSET(Feuil1!$J$4:$J$100,MATCH(B56,Feuil1!$J$4:$J$100,0),0),0),0),0),1),"NEANT")</f>
        <v>NEANT</v>
      </c>
      <c r="O56" s="14" t="str">
        <f ca="1">IF(C56&gt;2,INDEX(OFFSET(OFFSET(Feuil1!$N$4:$N$100,MATCH(B56,Feuil1!$J$4:$J$100,0),0),MATCH(B56,OFFSET(Feuil1!$J$4:$J$100,MATCH(B56,Feuil1!$J$4:$J$100,0),0),0),0),MATCH(B56,OFFSET(OFFSET(Feuil1!$J$4:$J$100,MATCH(B56,Feuil1!$J$4:$J$100,0),0),MATCH(B56,OFFSET(Feuil1!$J$4:$J$100,MATCH(B56,Feuil1!$J$4:$J$100,0),0),0),0),0),1),"NEANT")</f>
        <v>NEANT</v>
      </c>
      <c r="P56" s="6" t="str">
        <f ca="1">IF(C56&gt;2,INDEX(OFFSET(OFFSET(Feuil1!$O$4:$O$100,MATCH(B56,Feuil1!$J$4:$J$100,0),0),MATCH(B56,OFFSET(Feuil1!$J$4:$J$100,MATCH(B56,Feuil1!$J$4:$J$100,0),0),0),0),MATCH(B56,OFFSET(OFFSET(Feuil1!$J$4:$J$100,MATCH(B56,Feuil1!$J$4:$J$100,0),0),MATCH(B56,OFFSET(Feuil1!$J$4:$J$100,MATCH(B56,Feuil1!$J$4:$J$100,0),0),0),0),0),1),"NEANT")</f>
        <v>NEANT</v>
      </c>
      <c r="Q56" s="6" t="str">
        <f ca="1">IF(C56&gt;2,INDEX(OFFSET(OFFSET(Feuil1!$P$4:$P$100,MATCH(B56,Feuil1!$J$4:$J$100,0),0),MATCH(B56,OFFSET(Feuil1!$J$4:$J$100,MATCH(B56,Feuil1!$J$4:$J$100,0),0),0),0),MATCH(B56,OFFSET(OFFSET(Feuil1!$J$4:$J$100,MATCH(B56,Feuil1!$J$4:$J$100,0),0),MATCH(B56,OFFSET(Feuil1!$J$4:$J$100,MATCH(B56,Feuil1!$J$4:$J$100,0),0),0),0),0),1),"NEANT")</f>
        <v>NEANT</v>
      </c>
      <c r="R56" s="41" t="str">
        <f ca="1">IF(C56&gt;2,INDEX(OFFSET(OFFSET(Feuil1!$Q$4:$Q$100,MATCH(B56,Feuil1!$J$4:$J$100,0),0),MATCH(B56,OFFSET(Feuil1!$J$4:$J$100,MATCH(B56,Feuil1!$J$4:$J$100,0),0),0),0),MATCH(B56,OFFSET(OFFSET(Feuil1!$J$4:$J$100,MATCH(B56,Feuil1!$J$4:$J$100,0),0),MATCH(B56,OFFSET(Feuil1!$J$4:$J$100,MATCH(B56,Feuil1!$J$4:$J$100,0),0),0),0),0),1),"NEANT")</f>
        <v>NEANT</v>
      </c>
      <c r="T56" s="55" t="s">
        <v>21</v>
      </c>
      <c r="U56" s="51">
        <f t="shared" si="0"/>
        <v>0</v>
      </c>
      <c r="V56" s="51">
        <f t="shared" si="1"/>
        <v>0</v>
      </c>
      <c r="W56" s="51">
        <f t="shared" ca="1" si="2"/>
        <v>0</v>
      </c>
      <c r="X56" s="51">
        <f t="shared" ca="1" si="3"/>
        <v>0</v>
      </c>
      <c r="Y56" s="51">
        <f t="shared" ca="1" si="4"/>
        <v>0</v>
      </c>
      <c r="Z56" s="51">
        <f t="shared" ca="1" si="5"/>
        <v>0</v>
      </c>
      <c r="AA56" s="56">
        <f t="shared" ca="1" si="6"/>
        <v>19</v>
      </c>
    </row>
    <row r="57" spans="2:27" x14ac:dyDescent="0.25">
      <c r="B57" s="1" t="s">
        <v>22</v>
      </c>
      <c r="C57" s="24">
        <f>COUNTIF(Feuil1!J:J,'Visu résa journalier'!B57)</f>
        <v>0</v>
      </c>
      <c r="D57" s="31" t="str">
        <f>IF(C57&gt;0,INDEX(Feuil1!$L$4:$L$100,MATCH(B57,Feuil1!$J$4:$J$100,0),1),"NEANT")</f>
        <v>NEANT</v>
      </c>
      <c r="E57" s="14" t="str">
        <f>IF(C57&gt;0,INDEX(Feuil1!$N$4:$N$100,MATCH(B57,Feuil1!$J$4:$J$100,0),1),"NEANT")</f>
        <v>NEANT</v>
      </c>
      <c r="F57" s="6" t="str">
        <f>IF(C57&gt;0,INDEX(Feuil1!$O$4:$O$100,MATCH(B57,Feuil1!$J$4:$J$100,0),1),"NEANT")</f>
        <v>NEANT</v>
      </c>
      <c r="G57" s="6" t="str">
        <f>IF(C57&gt;0,INDEX(Feuil1!$P$4:$P$100,MATCH(B57,Feuil1!$J$4:$J$100,0),1),"NEANT")</f>
        <v>NEANT</v>
      </c>
      <c r="H57" s="41" t="str">
        <f>IF(C57&gt;0,INDEX(Feuil1!$Q$4:$Q$100,MATCH(B57,Feuil1!$J$4:$J$100,0),1),"NEANT")</f>
        <v>NEANT</v>
      </c>
      <c r="I57" s="44" t="str">
        <f ca="1">IF(C57&gt;1,INDEX(OFFSET(Feuil1!$L$4:$L$100,MATCH(B57,Feuil1!$J$4:$J$100,0),0),MATCH(B57,OFFSET(Feuil1!$J$4:$J$100,MATCH(B57,Feuil1!$J$4:$J$100,0),0),0),1),"NEANT")</f>
        <v>NEANT</v>
      </c>
      <c r="J57" s="14" t="str">
        <f ca="1">IF(C57&gt;1,INDEX(OFFSET(Feuil1!$N$4:$N$100,MATCH(B57,Feuil1!$J$4:$J$100,0),0),MATCH(B57,OFFSET(Feuil1!$J$4:$J$100,MATCH(B57,Feuil1!$J$4:$J$100,0),0),0),1),"NEANT")</f>
        <v>NEANT</v>
      </c>
      <c r="K57" s="6" t="str">
        <f ca="1">IF(C57&gt;1,INDEX(OFFSET(Feuil1!$O$4:$O$100,MATCH(B57,Feuil1!$J$4:$J$100,0),0),MATCH(B57,OFFSET(Feuil1!$J$4:$J$100,MATCH(B57,Feuil1!$J$4:$J$100,0),0),0),1),"NEANT")</f>
        <v>NEANT</v>
      </c>
      <c r="L57" s="6" t="str">
        <f ca="1">IF(C57&gt;1,INDEX(OFFSET(Feuil1!$P$4:$P$100,MATCH(B57,Feuil1!$J$4:$J$100,0),0),MATCH(B57,OFFSET(Feuil1!$J$4:$J$100,MATCH(B57,Feuil1!$J$4:$J$100,0),0),0),1),"NEANT")</f>
        <v>NEANT</v>
      </c>
      <c r="M57" s="38" t="str">
        <f ca="1">IF(C57&gt;1,INDEX(OFFSET(Feuil1!$Q$4:$Q$100,MATCH(B57,Feuil1!$J$4:$J$100,0),0),MATCH(B57,OFFSET(Feuil1!$J$4:$J$100,MATCH(B57,Feuil1!$J$4:$J$100,0),0),0),1),"NEANT")</f>
        <v>NEANT</v>
      </c>
      <c r="N57" s="31" t="str">
        <f ca="1">IF(C57&gt;2,INDEX(OFFSET(OFFSET(Feuil1!$L$4:$L$100,MATCH(B57,Feuil1!$J$4:$J$100,0),0),MATCH(B57,OFFSET(Feuil1!$J$4:$J$100,MATCH(B57,Feuil1!$J$4:$J$100,0),0),0),0),MATCH(B57,OFFSET(OFFSET(Feuil1!$J$4:$J$100,MATCH(B57,Feuil1!$J$4:$J$100,0),0),MATCH(B57,OFFSET(Feuil1!$J$4:$J$100,MATCH(B57,Feuil1!$J$4:$J$100,0),0),0),0),0),1),"NEANT")</f>
        <v>NEANT</v>
      </c>
      <c r="O57" s="14" t="str">
        <f ca="1">IF(C57&gt;2,INDEX(OFFSET(OFFSET(Feuil1!$N$4:$N$100,MATCH(B57,Feuil1!$J$4:$J$100,0),0),MATCH(B57,OFFSET(Feuil1!$J$4:$J$100,MATCH(B57,Feuil1!$J$4:$J$100,0),0),0),0),MATCH(B57,OFFSET(OFFSET(Feuil1!$J$4:$J$100,MATCH(B57,Feuil1!$J$4:$J$100,0),0),MATCH(B57,OFFSET(Feuil1!$J$4:$J$100,MATCH(B57,Feuil1!$J$4:$J$100,0),0),0),0),0),1),"NEANT")</f>
        <v>NEANT</v>
      </c>
      <c r="P57" s="6" t="str">
        <f ca="1">IF(C57&gt;2,INDEX(OFFSET(OFFSET(Feuil1!$O$4:$O$100,MATCH(B57,Feuil1!$J$4:$J$100,0),0),MATCH(B57,OFFSET(Feuil1!$J$4:$J$100,MATCH(B57,Feuil1!$J$4:$J$100,0),0),0),0),MATCH(B57,OFFSET(OFFSET(Feuil1!$J$4:$J$100,MATCH(B57,Feuil1!$J$4:$J$100,0),0),MATCH(B57,OFFSET(Feuil1!$J$4:$J$100,MATCH(B57,Feuil1!$J$4:$J$100,0),0),0),0),0),1),"NEANT")</f>
        <v>NEANT</v>
      </c>
      <c r="Q57" s="6" t="str">
        <f ca="1">IF(C57&gt;2,INDEX(OFFSET(OFFSET(Feuil1!$P$4:$P$100,MATCH(B57,Feuil1!$J$4:$J$100,0),0),MATCH(B57,OFFSET(Feuil1!$J$4:$J$100,MATCH(B57,Feuil1!$J$4:$J$100,0),0),0),0),MATCH(B57,OFFSET(OFFSET(Feuil1!$J$4:$J$100,MATCH(B57,Feuil1!$J$4:$J$100,0),0),MATCH(B57,OFFSET(Feuil1!$J$4:$J$100,MATCH(B57,Feuil1!$J$4:$J$100,0),0),0),0),0),1),"NEANT")</f>
        <v>NEANT</v>
      </c>
      <c r="R57" s="41" t="str">
        <f ca="1">IF(C57&gt;2,INDEX(OFFSET(OFFSET(Feuil1!$Q$4:$Q$100,MATCH(B57,Feuil1!$J$4:$J$100,0),0),MATCH(B57,OFFSET(Feuil1!$J$4:$J$100,MATCH(B57,Feuil1!$J$4:$J$100,0),0),0),0),MATCH(B57,OFFSET(OFFSET(Feuil1!$J$4:$J$100,MATCH(B57,Feuil1!$J$4:$J$100,0),0),MATCH(B57,OFFSET(Feuil1!$J$4:$J$100,MATCH(B57,Feuil1!$J$4:$J$100,0),0),0),0),0),1),"NEANT")</f>
        <v>NEANT</v>
      </c>
      <c r="T57" s="55" t="s">
        <v>22</v>
      </c>
      <c r="U57" s="51">
        <f t="shared" si="0"/>
        <v>0</v>
      </c>
      <c r="V57" s="51">
        <f t="shared" si="1"/>
        <v>0</v>
      </c>
      <c r="W57" s="51">
        <f t="shared" ca="1" si="2"/>
        <v>0</v>
      </c>
      <c r="X57" s="51">
        <f t="shared" ca="1" si="3"/>
        <v>0</v>
      </c>
      <c r="Y57" s="51">
        <f t="shared" ca="1" si="4"/>
        <v>0</v>
      </c>
      <c r="Z57" s="51">
        <f t="shared" ca="1" si="5"/>
        <v>0</v>
      </c>
      <c r="AA57" s="56">
        <f t="shared" ca="1" si="6"/>
        <v>19</v>
      </c>
    </row>
    <row r="58" spans="2:27" x14ac:dyDescent="0.25">
      <c r="B58" s="1" t="s">
        <v>23</v>
      </c>
      <c r="C58" s="24">
        <f>COUNTIF(Feuil1!J:J,'Visu résa journalier'!B58)</f>
        <v>0</v>
      </c>
      <c r="D58" s="31" t="str">
        <f>IF(C58&gt;0,INDEX(Feuil1!$L$4:$L$100,MATCH(B58,Feuil1!$J$4:$J$100,0),1),"NEANT")</f>
        <v>NEANT</v>
      </c>
      <c r="E58" s="14" t="str">
        <f>IF(C58&gt;0,INDEX(Feuil1!$N$4:$N$100,MATCH(B58,Feuil1!$J$4:$J$100,0),1),"NEANT")</f>
        <v>NEANT</v>
      </c>
      <c r="F58" s="6" t="str">
        <f>IF(C58&gt;0,INDEX(Feuil1!$O$4:$O$100,MATCH(B58,Feuil1!$J$4:$J$100,0),1),"NEANT")</f>
        <v>NEANT</v>
      </c>
      <c r="G58" s="6" t="str">
        <f>IF(C58&gt;0,INDEX(Feuil1!$P$4:$P$100,MATCH(B58,Feuil1!$J$4:$J$100,0),1),"NEANT")</f>
        <v>NEANT</v>
      </c>
      <c r="H58" s="41" t="str">
        <f>IF(C58&gt;0,INDEX(Feuil1!$Q$4:$Q$100,MATCH(B58,Feuil1!$J$4:$J$100,0),1),"NEANT")</f>
        <v>NEANT</v>
      </c>
      <c r="I58" s="44" t="str">
        <f ca="1">IF(C58&gt;1,INDEX(OFFSET(Feuil1!$L$4:$L$100,MATCH(B58,Feuil1!$J$4:$J$100,0),0),MATCH(B58,OFFSET(Feuil1!$J$4:$J$100,MATCH(B58,Feuil1!$J$4:$J$100,0),0),0),1),"NEANT")</f>
        <v>NEANT</v>
      </c>
      <c r="J58" s="14" t="str">
        <f ca="1">IF(C58&gt;1,INDEX(OFFSET(Feuil1!$N$4:$N$100,MATCH(B58,Feuil1!$J$4:$J$100,0),0),MATCH(B58,OFFSET(Feuil1!$J$4:$J$100,MATCH(B58,Feuil1!$J$4:$J$100,0),0),0),1),"NEANT")</f>
        <v>NEANT</v>
      </c>
      <c r="K58" s="6" t="str">
        <f ca="1">IF(C58&gt;1,INDEX(OFFSET(Feuil1!$O$4:$O$100,MATCH(B58,Feuil1!$J$4:$J$100,0),0),MATCH(B58,OFFSET(Feuil1!$J$4:$J$100,MATCH(B58,Feuil1!$J$4:$J$100,0),0),0),1),"NEANT")</f>
        <v>NEANT</v>
      </c>
      <c r="L58" s="6" t="str">
        <f ca="1">IF(C58&gt;1,INDEX(OFFSET(Feuil1!$P$4:$P$100,MATCH(B58,Feuil1!$J$4:$J$100,0),0),MATCH(B58,OFFSET(Feuil1!$J$4:$J$100,MATCH(B58,Feuil1!$J$4:$J$100,0),0),0),1),"NEANT")</f>
        <v>NEANT</v>
      </c>
      <c r="M58" s="38" t="str">
        <f ca="1">IF(C58&gt;1,INDEX(OFFSET(Feuil1!$Q$4:$Q$100,MATCH(B58,Feuil1!$J$4:$J$100,0),0),MATCH(B58,OFFSET(Feuil1!$J$4:$J$100,MATCH(B58,Feuil1!$J$4:$J$100,0),0),0),1),"NEANT")</f>
        <v>NEANT</v>
      </c>
      <c r="N58" s="31" t="str">
        <f ca="1">IF(C58&gt;2,INDEX(OFFSET(OFFSET(Feuil1!$L$4:$L$100,MATCH(B58,Feuil1!$J$4:$J$100,0),0),MATCH(B58,OFFSET(Feuil1!$J$4:$J$100,MATCH(B58,Feuil1!$J$4:$J$100,0),0),0),0),MATCH(B58,OFFSET(OFFSET(Feuil1!$J$4:$J$100,MATCH(B58,Feuil1!$J$4:$J$100,0),0),MATCH(B58,OFFSET(Feuil1!$J$4:$J$100,MATCH(B58,Feuil1!$J$4:$J$100,0),0),0),0),0),1),"NEANT")</f>
        <v>NEANT</v>
      </c>
      <c r="O58" s="14" t="str">
        <f ca="1">IF(C58&gt;2,INDEX(OFFSET(OFFSET(Feuil1!$N$4:$N$100,MATCH(B58,Feuil1!$J$4:$J$100,0),0),MATCH(B58,OFFSET(Feuil1!$J$4:$J$100,MATCH(B58,Feuil1!$J$4:$J$100,0),0),0),0),MATCH(B58,OFFSET(OFFSET(Feuil1!$J$4:$J$100,MATCH(B58,Feuil1!$J$4:$J$100,0),0),MATCH(B58,OFFSET(Feuil1!$J$4:$J$100,MATCH(B58,Feuil1!$J$4:$J$100,0),0),0),0),0),1),"NEANT")</f>
        <v>NEANT</v>
      </c>
      <c r="P58" s="6" t="str">
        <f ca="1">IF(C58&gt;2,INDEX(OFFSET(OFFSET(Feuil1!$O$4:$O$100,MATCH(B58,Feuil1!$J$4:$J$100,0),0),MATCH(B58,OFFSET(Feuil1!$J$4:$J$100,MATCH(B58,Feuil1!$J$4:$J$100,0),0),0),0),MATCH(B58,OFFSET(OFFSET(Feuil1!$J$4:$J$100,MATCH(B58,Feuil1!$J$4:$J$100,0),0),MATCH(B58,OFFSET(Feuil1!$J$4:$J$100,MATCH(B58,Feuil1!$J$4:$J$100,0),0),0),0),0),1),"NEANT")</f>
        <v>NEANT</v>
      </c>
      <c r="Q58" s="6" t="str">
        <f ca="1">IF(C58&gt;2,INDEX(OFFSET(OFFSET(Feuil1!$P$4:$P$100,MATCH(B58,Feuil1!$J$4:$J$100,0),0),MATCH(B58,OFFSET(Feuil1!$J$4:$J$100,MATCH(B58,Feuil1!$J$4:$J$100,0),0),0),0),MATCH(B58,OFFSET(OFFSET(Feuil1!$J$4:$J$100,MATCH(B58,Feuil1!$J$4:$J$100,0),0),MATCH(B58,OFFSET(Feuil1!$J$4:$J$100,MATCH(B58,Feuil1!$J$4:$J$100,0),0),0),0),0),1),"NEANT")</f>
        <v>NEANT</v>
      </c>
      <c r="R58" s="41" t="str">
        <f ca="1">IF(C58&gt;2,INDEX(OFFSET(OFFSET(Feuil1!$Q$4:$Q$100,MATCH(B58,Feuil1!$J$4:$J$100,0),0),MATCH(B58,OFFSET(Feuil1!$J$4:$J$100,MATCH(B58,Feuil1!$J$4:$J$100,0),0),0),0),MATCH(B58,OFFSET(OFFSET(Feuil1!$J$4:$J$100,MATCH(B58,Feuil1!$J$4:$J$100,0),0),MATCH(B58,OFFSET(Feuil1!$J$4:$J$100,MATCH(B58,Feuil1!$J$4:$J$100,0),0),0),0),0),1),"NEANT")</f>
        <v>NEANT</v>
      </c>
      <c r="T58" s="55" t="s">
        <v>23</v>
      </c>
      <c r="U58" s="51">
        <f t="shared" si="0"/>
        <v>0</v>
      </c>
      <c r="V58" s="51">
        <f t="shared" si="1"/>
        <v>0</v>
      </c>
      <c r="W58" s="51">
        <f t="shared" ca="1" si="2"/>
        <v>0</v>
      </c>
      <c r="X58" s="51">
        <f t="shared" ca="1" si="3"/>
        <v>0</v>
      </c>
      <c r="Y58" s="51">
        <f t="shared" ca="1" si="4"/>
        <v>0</v>
      </c>
      <c r="Z58" s="51">
        <f t="shared" ca="1" si="5"/>
        <v>0</v>
      </c>
      <c r="AA58" s="56">
        <f t="shared" ca="1" si="6"/>
        <v>19</v>
      </c>
    </row>
    <row r="59" spans="2:27" x14ac:dyDescent="0.25">
      <c r="B59" s="1" t="s">
        <v>24</v>
      </c>
      <c r="C59" s="24">
        <f>COUNTIF(Feuil1!J:J,'Visu résa journalier'!B59)</f>
        <v>0</v>
      </c>
      <c r="D59" s="31" t="str">
        <f>IF(C59&gt;0,INDEX(Feuil1!$L$4:$L$100,MATCH(B59,Feuil1!$J$4:$J$100,0),1),"NEANT")</f>
        <v>NEANT</v>
      </c>
      <c r="E59" s="14" t="str">
        <f>IF(C59&gt;0,INDEX(Feuil1!$N$4:$N$100,MATCH(B59,Feuil1!$J$4:$J$100,0),1),"NEANT")</f>
        <v>NEANT</v>
      </c>
      <c r="F59" s="6" t="str">
        <f>IF(C59&gt;0,INDEX(Feuil1!$O$4:$O$100,MATCH(B59,Feuil1!$J$4:$J$100,0),1),"NEANT")</f>
        <v>NEANT</v>
      </c>
      <c r="G59" s="6" t="str">
        <f>IF(C59&gt;0,INDEX(Feuil1!$P$4:$P$100,MATCH(B59,Feuil1!$J$4:$J$100,0),1),"NEANT")</f>
        <v>NEANT</v>
      </c>
      <c r="H59" s="41" t="str">
        <f>IF(C59&gt;0,INDEX(Feuil1!$Q$4:$Q$100,MATCH(B59,Feuil1!$J$4:$J$100,0),1),"NEANT")</f>
        <v>NEANT</v>
      </c>
      <c r="I59" s="44" t="str">
        <f ca="1">IF(C59&gt;1,INDEX(OFFSET(Feuil1!$L$4:$L$100,MATCH(B59,Feuil1!$J$4:$J$100,0),0),MATCH(B59,OFFSET(Feuil1!$J$4:$J$100,MATCH(B59,Feuil1!$J$4:$J$100,0),0),0),1),"NEANT")</f>
        <v>NEANT</v>
      </c>
      <c r="J59" s="14" t="str">
        <f ca="1">IF(C59&gt;1,INDEX(OFFSET(Feuil1!$N$4:$N$100,MATCH(B59,Feuil1!$J$4:$J$100,0),0),MATCH(B59,OFFSET(Feuil1!$J$4:$J$100,MATCH(B59,Feuil1!$J$4:$J$100,0),0),0),1),"NEANT")</f>
        <v>NEANT</v>
      </c>
      <c r="K59" s="6" t="str">
        <f ca="1">IF(C59&gt;1,INDEX(OFFSET(Feuil1!$O$4:$O$100,MATCH(B59,Feuil1!$J$4:$J$100,0),0),MATCH(B59,OFFSET(Feuil1!$J$4:$J$100,MATCH(B59,Feuil1!$J$4:$J$100,0),0),0),1),"NEANT")</f>
        <v>NEANT</v>
      </c>
      <c r="L59" s="6" t="str">
        <f ca="1">IF(C59&gt;1,INDEX(OFFSET(Feuil1!$P$4:$P$100,MATCH(B59,Feuil1!$J$4:$J$100,0),0),MATCH(B59,OFFSET(Feuil1!$J$4:$J$100,MATCH(B59,Feuil1!$J$4:$J$100,0),0),0),1),"NEANT")</f>
        <v>NEANT</v>
      </c>
      <c r="M59" s="38" t="str">
        <f ca="1">IF(C59&gt;1,INDEX(OFFSET(Feuil1!$Q$4:$Q$100,MATCH(B59,Feuil1!$J$4:$J$100,0),0),MATCH(B59,OFFSET(Feuil1!$J$4:$J$100,MATCH(B59,Feuil1!$J$4:$J$100,0),0),0),1),"NEANT")</f>
        <v>NEANT</v>
      </c>
      <c r="N59" s="31" t="str">
        <f ca="1">IF(C59&gt;2,INDEX(OFFSET(OFFSET(Feuil1!$L$4:$L$100,MATCH(B59,Feuil1!$J$4:$J$100,0),0),MATCH(B59,OFFSET(Feuil1!$J$4:$J$100,MATCH(B59,Feuil1!$J$4:$J$100,0),0),0),0),MATCH(B59,OFFSET(OFFSET(Feuil1!$J$4:$J$100,MATCH(B59,Feuil1!$J$4:$J$100,0),0),MATCH(B59,OFFSET(Feuil1!$J$4:$J$100,MATCH(B59,Feuil1!$J$4:$J$100,0),0),0),0),0),1),"NEANT")</f>
        <v>NEANT</v>
      </c>
      <c r="O59" s="14" t="str">
        <f ca="1">IF(C59&gt;2,INDEX(OFFSET(OFFSET(Feuil1!$N$4:$N$100,MATCH(B59,Feuil1!$J$4:$J$100,0),0),MATCH(B59,OFFSET(Feuil1!$J$4:$J$100,MATCH(B59,Feuil1!$J$4:$J$100,0),0),0),0),MATCH(B59,OFFSET(OFFSET(Feuil1!$J$4:$J$100,MATCH(B59,Feuil1!$J$4:$J$100,0),0),MATCH(B59,OFFSET(Feuil1!$J$4:$J$100,MATCH(B59,Feuil1!$J$4:$J$100,0),0),0),0),0),1),"NEANT")</f>
        <v>NEANT</v>
      </c>
      <c r="P59" s="6" t="str">
        <f ca="1">IF(C59&gt;2,INDEX(OFFSET(OFFSET(Feuil1!$O$4:$O$100,MATCH(B59,Feuil1!$J$4:$J$100,0),0),MATCH(B59,OFFSET(Feuil1!$J$4:$J$100,MATCH(B59,Feuil1!$J$4:$J$100,0),0),0),0),MATCH(B59,OFFSET(OFFSET(Feuil1!$J$4:$J$100,MATCH(B59,Feuil1!$J$4:$J$100,0),0),MATCH(B59,OFFSET(Feuil1!$J$4:$J$100,MATCH(B59,Feuil1!$J$4:$J$100,0),0),0),0),0),1),"NEANT")</f>
        <v>NEANT</v>
      </c>
      <c r="Q59" s="6" t="str">
        <f ca="1">IF(C59&gt;2,INDEX(OFFSET(OFFSET(Feuil1!$P$4:$P$100,MATCH(B59,Feuil1!$J$4:$J$100,0),0),MATCH(B59,OFFSET(Feuil1!$J$4:$J$100,MATCH(B59,Feuil1!$J$4:$J$100,0),0),0),0),MATCH(B59,OFFSET(OFFSET(Feuil1!$J$4:$J$100,MATCH(B59,Feuil1!$J$4:$J$100,0),0),MATCH(B59,OFFSET(Feuil1!$J$4:$J$100,MATCH(B59,Feuil1!$J$4:$J$100,0),0),0),0),0),1),"NEANT")</f>
        <v>NEANT</v>
      </c>
      <c r="R59" s="41" t="str">
        <f ca="1">IF(C59&gt;2,INDEX(OFFSET(OFFSET(Feuil1!$Q$4:$Q$100,MATCH(B59,Feuil1!$J$4:$J$100,0),0),MATCH(B59,OFFSET(Feuil1!$J$4:$J$100,MATCH(B59,Feuil1!$J$4:$J$100,0),0),0),0),MATCH(B59,OFFSET(OFFSET(Feuil1!$J$4:$J$100,MATCH(B59,Feuil1!$J$4:$J$100,0),0),MATCH(B59,OFFSET(Feuil1!$J$4:$J$100,MATCH(B59,Feuil1!$J$4:$J$100,0),0),0),0),0),1),"NEANT")</f>
        <v>NEANT</v>
      </c>
      <c r="T59" s="55" t="s">
        <v>24</v>
      </c>
      <c r="U59" s="51">
        <f t="shared" si="0"/>
        <v>0</v>
      </c>
      <c r="V59" s="51">
        <f t="shared" si="1"/>
        <v>0</v>
      </c>
      <c r="W59" s="51">
        <f t="shared" ca="1" si="2"/>
        <v>0</v>
      </c>
      <c r="X59" s="51">
        <f t="shared" ca="1" si="3"/>
        <v>0</v>
      </c>
      <c r="Y59" s="51">
        <f t="shared" ca="1" si="4"/>
        <v>0</v>
      </c>
      <c r="Z59" s="51">
        <f t="shared" ca="1" si="5"/>
        <v>0</v>
      </c>
      <c r="AA59" s="56">
        <f t="shared" ca="1" si="6"/>
        <v>19</v>
      </c>
    </row>
    <row r="60" spans="2:27" x14ac:dyDescent="0.25">
      <c r="B60" s="1" t="s">
        <v>25</v>
      </c>
      <c r="C60" s="24">
        <f>COUNTIF(Feuil1!J:J,'Visu résa journalier'!B60)</f>
        <v>0</v>
      </c>
      <c r="D60" s="31" t="str">
        <f>IF(C60&gt;0,INDEX(Feuil1!$L$4:$L$100,MATCH(B60,Feuil1!$J$4:$J$100,0),1),"NEANT")</f>
        <v>NEANT</v>
      </c>
      <c r="E60" s="14" t="str">
        <f>IF(C60&gt;0,INDEX(Feuil1!$N$4:$N$100,MATCH(B60,Feuil1!$J$4:$J$100,0),1),"NEANT")</f>
        <v>NEANT</v>
      </c>
      <c r="F60" s="6" t="str">
        <f>IF(C60&gt;0,INDEX(Feuil1!$O$4:$O$100,MATCH(B60,Feuil1!$J$4:$J$100,0),1),"NEANT")</f>
        <v>NEANT</v>
      </c>
      <c r="G60" s="6" t="str">
        <f>IF(C60&gt;0,INDEX(Feuil1!$P$4:$P$100,MATCH(B60,Feuil1!$J$4:$J$100,0),1),"NEANT")</f>
        <v>NEANT</v>
      </c>
      <c r="H60" s="41" t="str">
        <f>IF(C60&gt;0,INDEX(Feuil1!$Q$4:$Q$100,MATCH(B60,Feuil1!$J$4:$J$100,0),1),"NEANT")</f>
        <v>NEANT</v>
      </c>
      <c r="I60" s="44" t="str">
        <f ca="1">IF(C60&gt;1,INDEX(OFFSET(Feuil1!$L$4:$L$100,MATCH(B60,Feuil1!$J$4:$J$100,0),0),MATCH(B60,OFFSET(Feuil1!$J$4:$J$100,MATCH(B60,Feuil1!$J$4:$J$100,0),0),0),1),"NEANT")</f>
        <v>NEANT</v>
      </c>
      <c r="J60" s="14" t="str">
        <f ca="1">IF(C60&gt;1,INDEX(OFFSET(Feuil1!$N$4:$N$100,MATCH(B60,Feuil1!$J$4:$J$100,0),0),MATCH(B60,OFFSET(Feuil1!$J$4:$J$100,MATCH(B60,Feuil1!$J$4:$J$100,0),0),0),1),"NEANT")</f>
        <v>NEANT</v>
      </c>
      <c r="K60" s="6" t="str">
        <f ca="1">IF(C60&gt;1,INDEX(OFFSET(Feuil1!$O$4:$O$100,MATCH(B60,Feuil1!$J$4:$J$100,0),0),MATCH(B60,OFFSET(Feuil1!$J$4:$J$100,MATCH(B60,Feuil1!$J$4:$J$100,0),0),0),1),"NEANT")</f>
        <v>NEANT</v>
      </c>
      <c r="L60" s="6" t="str">
        <f ca="1">IF(C60&gt;1,INDEX(OFFSET(Feuil1!$P$4:$P$100,MATCH(B60,Feuil1!$J$4:$J$100,0),0),MATCH(B60,OFFSET(Feuil1!$J$4:$J$100,MATCH(B60,Feuil1!$J$4:$J$100,0),0),0),1),"NEANT")</f>
        <v>NEANT</v>
      </c>
      <c r="M60" s="38" t="str">
        <f ca="1">IF(C60&gt;1,INDEX(OFFSET(Feuil1!$Q$4:$Q$100,MATCH(B60,Feuil1!$J$4:$J$100,0),0),MATCH(B60,OFFSET(Feuil1!$J$4:$J$100,MATCH(B60,Feuil1!$J$4:$J$100,0),0),0),1),"NEANT")</f>
        <v>NEANT</v>
      </c>
      <c r="N60" s="31" t="str">
        <f ca="1">IF(C60&gt;2,INDEX(OFFSET(OFFSET(Feuil1!$L$4:$L$100,MATCH(B60,Feuil1!$J$4:$J$100,0),0),MATCH(B60,OFFSET(Feuil1!$J$4:$J$100,MATCH(B60,Feuil1!$J$4:$J$100,0),0),0),0),MATCH(B60,OFFSET(OFFSET(Feuil1!$J$4:$J$100,MATCH(B60,Feuil1!$J$4:$J$100,0),0),MATCH(B60,OFFSET(Feuil1!$J$4:$J$100,MATCH(B60,Feuil1!$J$4:$J$100,0),0),0),0),0),1),"NEANT")</f>
        <v>NEANT</v>
      </c>
      <c r="O60" s="14" t="str">
        <f ca="1">IF(C60&gt;2,INDEX(OFFSET(OFFSET(Feuil1!$N$4:$N$100,MATCH(B60,Feuil1!$J$4:$J$100,0),0),MATCH(B60,OFFSET(Feuil1!$J$4:$J$100,MATCH(B60,Feuil1!$J$4:$J$100,0),0),0),0),MATCH(B60,OFFSET(OFFSET(Feuil1!$J$4:$J$100,MATCH(B60,Feuil1!$J$4:$J$100,0),0),MATCH(B60,OFFSET(Feuil1!$J$4:$J$100,MATCH(B60,Feuil1!$J$4:$J$100,0),0),0),0),0),1),"NEANT")</f>
        <v>NEANT</v>
      </c>
      <c r="P60" s="6" t="str">
        <f ca="1">IF(C60&gt;2,INDEX(OFFSET(OFFSET(Feuil1!$O$4:$O$100,MATCH(B60,Feuil1!$J$4:$J$100,0),0),MATCH(B60,OFFSET(Feuil1!$J$4:$J$100,MATCH(B60,Feuil1!$J$4:$J$100,0),0),0),0),MATCH(B60,OFFSET(OFFSET(Feuil1!$J$4:$J$100,MATCH(B60,Feuil1!$J$4:$J$100,0),0),MATCH(B60,OFFSET(Feuil1!$J$4:$J$100,MATCH(B60,Feuil1!$J$4:$J$100,0),0),0),0),0),1),"NEANT")</f>
        <v>NEANT</v>
      </c>
      <c r="Q60" s="6" t="str">
        <f ca="1">IF(C60&gt;2,INDEX(OFFSET(OFFSET(Feuil1!$P$4:$P$100,MATCH(B60,Feuil1!$J$4:$J$100,0),0),MATCH(B60,OFFSET(Feuil1!$J$4:$J$100,MATCH(B60,Feuil1!$J$4:$J$100,0),0),0),0),MATCH(B60,OFFSET(OFFSET(Feuil1!$J$4:$J$100,MATCH(B60,Feuil1!$J$4:$J$100,0),0),MATCH(B60,OFFSET(Feuil1!$J$4:$J$100,MATCH(B60,Feuil1!$J$4:$J$100,0),0),0),0),0),1),"NEANT")</f>
        <v>NEANT</v>
      </c>
      <c r="R60" s="41" t="str">
        <f ca="1">IF(C60&gt;2,INDEX(OFFSET(OFFSET(Feuil1!$Q$4:$Q$100,MATCH(B60,Feuil1!$J$4:$J$100,0),0),MATCH(B60,OFFSET(Feuil1!$J$4:$J$100,MATCH(B60,Feuil1!$J$4:$J$100,0),0),0),0),MATCH(B60,OFFSET(OFFSET(Feuil1!$J$4:$J$100,MATCH(B60,Feuil1!$J$4:$J$100,0),0),MATCH(B60,OFFSET(Feuil1!$J$4:$J$100,MATCH(B60,Feuil1!$J$4:$J$100,0),0),0),0),0),1),"NEANT")</f>
        <v>NEANT</v>
      </c>
      <c r="T60" s="55" t="s">
        <v>25</v>
      </c>
      <c r="U60" s="51">
        <f t="shared" si="0"/>
        <v>0</v>
      </c>
      <c r="V60" s="51">
        <f t="shared" si="1"/>
        <v>0</v>
      </c>
      <c r="W60" s="51">
        <f t="shared" ca="1" si="2"/>
        <v>0</v>
      </c>
      <c r="X60" s="51">
        <f t="shared" ca="1" si="3"/>
        <v>0</v>
      </c>
      <c r="Y60" s="51">
        <f t="shared" ca="1" si="4"/>
        <v>0</v>
      </c>
      <c r="Z60" s="51">
        <f t="shared" ca="1" si="5"/>
        <v>0</v>
      </c>
      <c r="AA60" s="56">
        <f t="shared" ca="1" si="6"/>
        <v>19</v>
      </c>
    </row>
    <row r="61" spans="2:27" ht="15.75" thickBot="1" x14ac:dyDescent="0.3">
      <c r="B61" s="3" t="s">
        <v>26</v>
      </c>
      <c r="C61" s="63">
        <f>COUNTIF(Feuil1!J:J,'Visu résa journalier'!B61)</f>
        <v>0</v>
      </c>
      <c r="D61" s="32" t="str">
        <f>IF(C61&gt;0,INDEX(Feuil1!$L$4:$L$100,MATCH(B61,Feuil1!$J$4:$J$100,0),1),"NEANT")</f>
        <v>NEANT</v>
      </c>
      <c r="E61" s="15" t="str">
        <f>IF(C61&gt;0,INDEX(Feuil1!$N$4:$N$100,MATCH(B61,Feuil1!$J$4:$J$100,0),1),"NEANT")</f>
        <v>NEANT</v>
      </c>
      <c r="F61" s="39" t="str">
        <f>IF(C61&gt;0,INDEX(Feuil1!$O$4:$O$100,MATCH(B61,Feuil1!$J$4:$J$100,0),1),"NEANT")</f>
        <v>NEANT</v>
      </c>
      <c r="G61" s="39" t="str">
        <f>IF(C61&gt;0,INDEX(Feuil1!$P$4:$P$100,MATCH(B61,Feuil1!$J$4:$J$100,0),1),"NEANT")</f>
        <v>NEANT</v>
      </c>
      <c r="H61" s="42" t="str">
        <f>IF(C61&gt;0,INDEX(Feuil1!$Q$4:$Q$100,MATCH(B61,Feuil1!$J$4:$J$100,0),1),"NEANT")</f>
        <v>NEANT</v>
      </c>
      <c r="I61" s="45" t="str">
        <f ca="1">IF(C61&gt;1,INDEX(OFFSET(Feuil1!$L$4:$L$100,MATCH(B61,Feuil1!$J$4:$J$100,0),0),MATCH(B61,OFFSET(Feuil1!$J$4:$J$100,MATCH(B61,Feuil1!$J$4:$J$100,0),0),0),1),"NEANT")</f>
        <v>NEANT</v>
      </c>
      <c r="J61" s="15" t="str">
        <f ca="1">IF(C61&gt;1,INDEX(OFFSET(Feuil1!$N$4:$N$100,MATCH(B61,Feuil1!$J$4:$J$100,0),0),MATCH(B61,OFFSET(Feuil1!$J$4:$J$100,MATCH(B61,Feuil1!$J$4:$J$100,0),0),0),1),"NEANT")</f>
        <v>NEANT</v>
      </c>
      <c r="K61" s="39" t="str">
        <f ca="1">IF(C61&gt;1,INDEX(OFFSET(Feuil1!$O$4:$O$100,MATCH(B61,Feuil1!$J$4:$J$100,0),0),MATCH(B61,OFFSET(Feuil1!$J$4:$J$100,MATCH(B61,Feuil1!$J$4:$J$100,0),0),0),1),"NEANT")</f>
        <v>NEANT</v>
      </c>
      <c r="L61" s="39" t="str">
        <f ca="1">IF(C61&gt;1,INDEX(OFFSET(Feuil1!$P$4:$P$100,MATCH(B61,Feuil1!$J$4:$J$100,0),0),MATCH(B61,OFFSET(Feuil1!$J$4:$J$100,MATCH(B61,Feuil1!$J$4:$J$100,0),0),0),1),"NEANT")</f>
        <v>NEANT</v>
      </c>
      <c r="M61" s="40" t="str">
        <f ca="1">IF(C61&gt;1,INDEX(OFFSET(Feuil1!$Q$4:$Q$100,MATCH(B61,Feuil1!$J$4:$J$100,0),0),MATCH(B61,OFFSET(Feuil1!$J$4:$J$100,MATCH(B61,Feuil1!$J$4:$J$100,0),0),0),1),"NEANT")</f>
        <v>NEANT</v>
      </c>
      <c r="N61" s="32" t="str">
        <f ca="1">IF(C61&gt;2,INDEX(OFFSET(OFFSET(Feuil1!$L$4:$L$100,MATCH(B61,Feuil1!$J$4:$J$100,0),0),MATCH(B61,OFFSET(Feuil1!$J$4:$J$100,MATCH(B61,Feuil1!$J$4:$J$100,0),0),0),0),MATCH(B61,OFFSET(OFFSET(Feuil1!$J$4:$J$100,MATCH(B61,Feuil1!$J$4:$J$100,0),0),MATCH(B61,OFFSET(Feuil1!$J$4:$J$100,MATCH(B61,Feuil1!$J$4:$J$100,0),0),0),0),0),1),"NEANT")</f>
        <v>NEANT</v>
      </c>
      <c r="O61" s="15" t="str">
        <f ca="1">IF(C61&gt;2,INDEX(OFFSET(OFFSET(Feuil1!$N$4:$N$100,MATCH(B61,Feuil1!$J$4:$J$100,0),0),MATCH(B61,OFFSET(Feuil1!$J$4:$J$100,MATCH(B61,Feuil1!$J$4:$J$100,0),0),0),0),MATCH(B61,OFFSET(OFFSET(Feuil1!$J$4:$J$100,MATCH(B61,Feuil1!$J$4:$J$100,0),0),MATCH(B61,OFFSET(Feuil1!$J$4:$J$100,MATCH(B61,Feuil1!$J$4:$J$100,0),0),0),0),0),1),"NEANT")</f>
        <v>NEANT</v>
      </c>
      <c r="P61" s="39" t="str">
        <f ca="1">IF(C61&gt;2,INDEX(OFFSET(OFFSET(Feuil1!$O$4:$O$100,MATCH(B61,Feuil1!$J$4:$J$100,0),0),MATCH(B61,OFFSET(Feuil1!$J$4:$J$100,MATCH(B61,Feuil1!$J$4:$J$100,0),0),0),0),MATCH(B61,OFFSET(OFFSET(Feuil1!$J$4:$J$100,MATCH(B61,Feuil1!$J$4:$J$100,0),0),MATCH(B61,OFFSET(Feuil1!$J$4:$J$100,MATCH(B61,Feuil1!$J$4:$J$100,0),0),0),0),0),1),"NEANT")</f>
        <v>NEANT</v>
      </c>
      <c r="Q61" s="39" t="str">
        <f ca="1">IF(C61&gt;2,INDEX(OFFSET(OFFSET(Feuil1!$P$4:$P$100,MATCH(B61,Feuil1!$J$4:$J$100,0),0),MATCH(B61,OFFSET(Feuil1!$J$4:$J$100,MATCH(B61,Feuil1!$J$4:$J$100,0),0),0),0),MATCH(B61,OFFSET(OFFSET(Feuil1!$J$4:$J$100,MATCH(B61,Feuil1!$J$4:$J$100,0),0),MATCH(B61,OFFSET(Feuil1!$J$4:$J$100,MATCH(B61,Feuil1!$J$4:$J$100,0),0),0),0),0),1),"NEANT")</f>
        <v>NEANT</v>
      </c>
      <c r="R61" s="42" t="str">
        <f ca="1">IF(C61&gt;2,INDEX(OFFSET(OFFSET(Feuil1!$Q$4:$Q$100,MATCH(B61,Feuil1!$J$4:$J$100,0),0),MATCH(B61,OFFSET(Feuil1!$J$4:$J$100,MATCH(B61,Feuil1!$J$4:$J$100,0),0),0),0),MATCH(B61,OFFSET(OFFSET(Feuil1!$J$4:$J$100,MATCH(B61,Feuil1!$J$4:$J$100,0),0),MATCH(B61,OFFSET(Feuil1!$J$4:$J$100,MATCH(B61,Feuil1!$J$4:$J$100,0),0),0),0),0),1),"NEANT")</f>
        <v>NEANT</v>
      </c>
      <c r="T61" s="58" t="s">
        <v>26</v>
      </c>
      <c r="U61" s="59">
        <f t="shared" si="0"/>
        <v>0</v>
      </c>
      <c r="V61" s="59">
        <f t="shared" si="1"/>
        <v>0</v>
      </c>
      <c r="W61" s="59">
        <f t="shared" ca="1" si="2"/>
        <v>0</v>
      </c>
      <c r="X61" s="59">
        <f t="shared" ca="1" si="3"/>
        <v>0</v>
      </c>
      <c r="Y61" s="59">
        <f t="shared" ca="1" si="4"/>
        <v>0</v>
      </c>
      <c r="Z61" s="59">
        <f t="shared" ca="1" si="5"/>
        <v>0</v>
      </c>
      <c r="AA61" s="60">
        <f t="shared" ca="1" si="6"/>
        <v>19</v>
      </c>
    </row>
  </sheetData>
  <mergeCells count="6">
    <mergeCell ref="B37:B38"/>
    <mergeCell ref="I32:K32"/>
    <mergeCell ref="D37:H37"/>
    <mergeCell ref="I37:M37"/>
    <mergeCell ref="B36:R36"/>
    <mergeCell ref="N37:R37"/>
  </mergeCells>
  <dataValidations count="1">
    <dataValidation type="date" operator="greaterThan" allowBlank="1" showInputMessage="1" showErrorMessage="1" sqref="AA35:AB35">
      <formula1>TODAY()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1617" r:id="rId4" name="CommandButton1">
          <controlPr defaultSize="0" autoLine="0" autoPict="0" r:id="rId5">
            <anchor moveWithCells="1">
              <from>
                <xdr:col>12</xdr:col>
                <xdr:colOff>133350</xdr:colOff>
                <xdr:row>31</xdr:row>
                <xdr:rowOff>85725</xdr:rowOff>
              </from>
              <to>
                <xdr:col>12</xdr:col>
                <xdr:colOff>1390650</xdr:colOff>
                <xdr:row>31</xdr:row>
                <xdr:rowOff>485775</xdr:rowOff>
              </to>
            </anchor>
          </controlPr>
        </control>
      </mc:Choice>
      <mc:Fallback>
        <control shapeId="111617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B56572-805D-4B9F-8BDF-16C23D057E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Visu résa journalier</vt:lpstr>
      <vt:lpstr>Feuil1!Criteres</vt:lpstr>
      <vt:lpstr>'Visu résa journalier'!Criteres</vt:lpstr>
      <vt:lpstr>Feuil1!Extraire</vt:lpstr>
      <vt:lpstr>'Visu résa journalier'!Extraire</vt:lpstr>
    </vt:vector>
  </TitlesOfParts>
  <Company>bspp.fr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Loïc</dc:creator>
  <cp:lastModifiedBy>Laurent Loïc</cp:lastModifiedBy>
  <dcterms:created xsi:type="dcterms:W3CDTF">2017-05-11T13:02:59Z</dcterms:created>
  <dcterms:modified xsi:type="dcterms:W3CDTF">2017-05-24T09:09:43Z</dcterms:modified>
</cp:coreProperties>
</file>