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035"/>
  </bookViews>
  <sheets>
    <sheet name="Sheet1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D21" i="1" l="1"/>
  <c r="C21" i="1"/>
  <c r="D20" i="1"/>
  <c r="C20" i="1"/>
  <c r="D19" i="1"/>
  <c r="E17" i="1" s="1"/>
  <c r="C19" i="1"/>
  <c r="D18" i="1"/>
  <c r="C18" i="1"/>
  <c r="D17" i="1"/>
  <c r="C17" i="1"/>
  <c r="D16" i="1"/>
  <c r="E13" i="1" s="1"/>
  <c r="C16" i="1"/>
  <c r="D15" i="1"/>
  <c r="C15" i="1"/>
  <c r="D14" i="1"/>
  <c r="C14" i="1"/>
  <c r="D13" i="1"/>
  <c r="E14" i="1" s="1"/>
  <c r="C13" i="1"/>
  <c r="D12" i="1"/>
  <c r="C12" i="1"/>
  <c r="D11" i="1"/>
  <c r="E10" i="1" s="1"/>
  <c r="C11" i="1"/>
  <c r="D10" i="1"/>
  <c r="C10" i="1"/>
  <c r="D9" i="1"/>
  <c r="E8" i="1" s="1"/>
  <c r="C9" i="1"/>
  <c r="D8" i="1"/>
  <c r="C8" i="1"/>
  <c r="D7" i="1"/>
  <c r="C7" i="1"/>
  <c r="D6" i="1"/>
  <c r="C6" i="1"/>
  <c r="D5" i="1"/>
  <c r="E4" i="1" s="1"/>
  <c r="C5" i="1"/>
  <c r="D4" i="1"/>
  <c r="C4" i="1"/>
  <c r="D3" i="1"/>
  <c r="C3" i="1"/>
  <c r="D2" i="1"/>
  <c r="C2" i="1"/>
  <c r="G2" i="1"/>
  <c r="E2" i="1" l="1"/>
  <c r="E6" i="1"/>
  <c r="E15" i="1"/>
  <c r="E5" i="1"/>
  <c r="F9" i="1"/>
  <c r="F21" i="1"/>
  <c r="E3" i="1"/>
  <c r="E7" i="1"/>
  <c r="E12" i="1"/>
  <c r="E16" i="1"/>
  <c r="E9" i="1"/>
  <c r="E18" i="1"/>
  <c r="F12" i="1"/>
  <c r="F2" i="1"/>
  <c r="F16" i="1"/>
  <c r="F20" i="1"/>
  <c r="F3" i="1"/>
  <c r="F7" i="1"/>
  <c r="F11" i="1"/>
  <c r="F15" i="1"/>
  <c r="F19" i="1"/>
  <c r="F4" i="1"/>
  <c r="F8" i="1"/>
  <c r="F6" i="1"/>
  <c r="F10" i="1"/>
  <c r="F14" i="1"/>
  <c r="F18" i="1"/>
  <c r="F5" i="1"/>
  <c r="F13" i="1"/>
  <c r="F17" i="1"/>
</calcChain>
</file>

<file path=xl/sharedStrings.xml><?xml version="1.0" encoding="utf-8"?>
<sst xmlns="http://schemas.openxmlformats.org/spreadsheetml/2006/main" count="7" uniqueCount="7">
  <si>
    <t>Produit</t>
  </si>
  <si>
    <t>Relevé compteur</t>
  </si>
  <si>
    <t>Date</t>
  </si>
  <si>
    <t>Boule</t>
  </si>
  <si>
    <t>TULIPE</t>
  </si>
  <si>
    <t>NJHUB</t>
  </si>
  <si>
    <t>R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</si>
</sst>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4" xfId="0" applyBorder="1"/>
    <xf numFmtId="0" fontId="0" fillId="0" borderId="8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UBERTAN\Desktop\Suivi%20de%20production%20torr&#233;fac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BILAN MENSUEL CONFORMITE"/>
      <sheetName val="BILAN MENSUEL TONNAGE"/>
      <sheetName val="BILAN MENSUEL EG"/>
    </sheetNames>
    <sheetDataSet>
      <sheetData sheetId="0">
        <row r="3">
          <cell r="C3" t="str">
            <v>Caramel 20-30</v>
          </cell>
          <cell r="R3">
            <v>232556</v>
          </cell>
        </row>
        <row r="4">
          <cell r="C4" t="str">
            <v>Caramel 20-30</v>
          </cell>
        </row>
        <row r="5">
          <cell r="C5" t="str">
            <v>Caramel 20-30</v>
          </cell>
        </row>
        <row r="6">
          <cell r="C6" t="str">
            <v>Caramel 120-140</v>
          </cell>
          <cell r="R6">
            <v>256000</v>
          </cell>
        </row>
        <row r="7">
          <cell r="C7" t="str">
            <v>Caramel 70-90</v>
          </cell>
          <cell r="R7">
            <v>260000</v>
          </cell>
        </row>
        <row r="8">
          <cell r="C8" t="str">
            <v>Caramel 70-90</v>
          </cell>
        </row>
        <row r="9">
          <cell r="C9" t="str">
            <v>Caramel 70-90</v>
          </cell>
        </row>
        <row r="10">
          <cell r="C10" t="str">
            <v>Caramel 140-160</v>
          </cell>
          <cell r="R10">
            <v>287000</v>
          </cell>
        </row>
        <row r="11">
          <cell r="C11" t="str">
            <v>Caramel 70-90</v>
          </cell>
          <cell r="R11">
            <v>290000</v>
          </cell>
        </row>
        <row r="12">
          <cell r="C12" t="str">
            <v>Caramel 140-160</v>
          </cell>
          <cell r="R12">
            <v>300000</v>
          </cell>
        </row>
        <row r="15">
          <cell r="C15" t="str">
            <v>Caramel 20-30</v>
          </cell>
          <cell r="R15">
            <v>260000</v>
          </cell>
        </row>
        <row r="16">
          <cell r="C16" t="str">
            <v>Caramel 30-40</v>
          </cell>
          <cell r="R16">
            <v>270000</v>
          </cell>
        </row>
        <row r="17">
          <cell r="C17" t="str">
            <v>Caramel 30-40</v>
          </cell>
        </row>
        <row r="18">
          <cell r="C18" t="str">
            <v>Caramel 30-40</v>
          </cell>
        </row>
        <row r="19">
          <cell r="C19" t="str">
            <v>Caramel 100-120</v>
          </cell>
          <cell r="R19">
            <v>290250</v>
          </cell>
        </row>
        <row r="20">
          <cell r="C20" t="str">
            <v>Caramel 100-120</v>
          </cell>
        </row>
        <row r="21">
          <cell r="C21" t="str">
            <v>Caramel 100-120</v>
          </cell>
        </row>
        <row r="22">
          <cell r="C22" t="str">
            <v>Caramel 15-20</v>
          </cell>
          <cell r="R22">
            <v>300280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H12" sqref="H12"/>
    </sheetView>
  </sheetViews>
  <sheetFormatPr baseColWidth="10" defaultColWidth="9.140625" defaultRowHeight="15" x14ac:dyDescent="0.25"/>
  <cols>
    <col min="1" max="1" width="5.140625" bestFit="1" customWidth="1"/>
    <col min="2" max="2" width="6.140625" bestFit="1" customWidth="1"/>
    <col min="3" max="3" width="15.42578125" bestFit="1" customWidth="1"/>
    <col min="4" max="4" width="16.28515625" bestFit="1" customWidth="1"/>
    <col min="5" max="5" width="16.28515625" customWidth="1"/>
    <col min="6" max="6" width="30.85546875" bestFit="1" customWidth="1"/>
  </cols>
  <sheetData>
    <row r="1" spans="1:7" x14ac:dyDescent="0.25">
      <c r="A1" s="1" t="s">
        <v>2</v>
      </c>
      <c r="B1" s="2" t="s">
        <v>3</v>
      </c>
      <c r="C1" s="2" t="s">
        <v>0</v>
      </c>
      <c r="D1" s="3" t="s">
        <v>1</v>
      </c>
      <c r="E1" s="3" t="s">
        <v>6</v>
      </c>
      <c r="F1" s="4" t="s">
        <v>4</v>
      </c>
      <c r="G1" s="14" t="s">
        <v>5</v>
      </c>
    </row>
    <row r="2" spans="1:7" x14ac:dyDescent="0.25">
      <c r="A2" s="5">
        <v>1</v>
      </c>
      <c r="B2" s="6">
        <v>3</v>
      </c>
      <c r="C2" s="6" t="str">
        <f>IF('[1]1'!C3="","",'[1]1'!C3)</f>
        <v>Caramel 20-30</v>
      </c>
      <c r="D2" s="7">
        <f>IF('[1]1'!R3="","",'[1]1'!R3)</f>
        <v>232556</v>
      </c>
      <c r="E2" s="7">
        <f>(D5-D2)/3</f>
        <v>7814.666666666667</v>
      </c>
      <c r="F2" s="7">
        <f>IFERROR((SMALL(D$2:D$11,COUNT(D$2:D2)+1)-SMALL(D$2:D$11,COUNT(D$2:D2)))/(MATCH(SMALL(D$2:D$11,COUNT(D$2:D2)+1),D$2:D$11,0)-MATCH(SMALL(D$2:D$11,COUNT(D$2:D2)),D$2:D$11,0)),"")</f>
        <v>7814.666666666667</v>
      </c>
      <c r="G2" s="15" t="e">
        <f ca="1">IF(C2=C1,"",(_xlfn.MAXIFS($D$2:$D$11,$C$2:$C$11,C2)-_xlfn.MINIFS($D$2:$D$11,$C$2:$C$11,C2))/COUNTIF($C$2:$C$11,C2))</f>
        <v>#NAME?</v>
      </c>
    </row>
    <row r="3" spans="1:7" x14ac:dyDescent="0.25">
      <c r="A3" s="8">
        <v>1</v>
      </c>
      <c r="B3" s="9">
        <v>3</v>
      </c>
      <c r="C3" s="9" t="str">
        <f>IF('[1]1'!C4="","",'[1]1'!C4)</f>
        <v>Caramel 20-30</v>
      </c>
      <c r="D3" s="10" t="str">
        <f>IF('[1]1'!R4="","",'[1]1'!R4)</f>
        <v/>
      </c>
      <c r="E3" s="10">
        <f>(D5-D2)/3</f>
        <v>7814.666666666667</v>
      </c>
      <c r="F3" s="10">
        <f>IFERROR((SMALL(D$2:D$11,COUNT(D$2:D3)+1)-SMALL(D$2:D$11,COUNT(D$2:D3)))/(MATCH(SMALL(D$2:D$11,COUNT(D$2:D3)+1),D$2:D$11,0)-MATCH(SMALL(D$2:D$11,COUNT(D$2:D3)),D$2:D$11,0)),"")</f>
        <v>7814.666666666667</v>
      </c>
      <c r="G3" s="15"/>
    </row>
    <row r="4" spans="1:7" x14ac:dyDescent="0.25">
      <c r="A4" s="8">
        <v>1</v>
      </c>
      <c r="B4" s="9">
        <v>3</v>
      </c>
      <c r="C4" s="9" t="str">
        <f>IF('[1]1'!C5="","",'[1]1'!C5)</f>
        <v>Caramel 20-30</v>
      </c>
      <c r="D4" s="10" t="str">
        <f>IF('[1]1'!R5="","",'[1]1'!R5)</f>
        <v/>
      </c>
      <c r="E4" s="10">
        <f>(D5-D2)/3</f>
        <v>7814.666666666667</v>
      </c>
      <c r="F4" s="10">
        <f>IFERROR((SMALL(D$2:D$11,COUNT(D$2:D4)+1)-SMALL(D$2:D$11,COUNT(D$2:D4)))/(MATCH(SMALL(D$2:D$11,COUNT(D$2:D4)+1),D$2:D$11,0)-MATCH(SMALL(D$2:D$11,COUNT(D$2:D4)),D$2:D$11,0)),"")</f>
        <v>7814.666666666667</v>
      </c>
      <c r="G4" s="15"/>
    </row>
    <row r="5" spans="1:7" x14ac:dyDescent="0.25">
      <c r="A5" s="8">
        <v>1</v>
      </c>
      <c r="B5" s="9">
        <v>3</v>
      </c>
      <c r="C5" s="9" t="str">
        <f>IF('[1]1'!C6="","",'[1]1'!C6)</f>
        <v>Caramel 120-140</v>
      </c>
      <c r="D5" s="10">
        <f>IF('[1]1'!R6="","",'[1]1'!R6)</f>
        <v>256000</v>
      </c>
      <c r="E5" s="10">
        <f>D6-D5</f>
        <v>4000</v>
      </c>
      <c r="F5" s="10">
        <f>IFERROR((SMALL(D$2:D$11,COUNT(D$2:D5)+1)-SMALL(D$2:D$11,COUNT(D$2:D5)))/(MATCH(SMALL(D$2:D$11,COUNT(D$2:D5)+1),D$2:D$11,0)-MATCH(SMALL(D$2:D$11,COUNT(D$2:D5)),D$2:D$11,0)),"")</f>
        <v>4000</v>
      </c>
      <c r="G5" s="15"/>
    </row>
    <row r="6" spans="1:7" x14ac:dyDescent="0.25">
      <c r="A6" s="8">
        <v>1</v>
      </c>
      <c r="B6" s="9">
        <v>3</v>
      </c>
      <c r="C6" s="9" t="str">
        <f>IF('[1]1'!C7="","",'[1]1'!C7)</f>
        <v>Caramel 70-90</v>
      </c>
      <c r="D6" s="10">
        <f>IF('[1]1'!R7="","",'[1]1'!R7)</f>
        <v>260000</v>
      </c>
      <c r="E6" s="10">
        <f>(D9-D6)/3</f>
        <v>9000</v>
      </c>
      <c r="F6" s="10">
        <f>IFERROR((SMALL(D$2:D$11,COUNT(D$2:D6)+1)-SMALL(D$2:D$11,COUNT(D$2:D6)))/(MATCH(SMALL(D$2:D$11,COUNT(D$2:D6)+1),D$2:D$11,0)-MATCH(SMALL(D$2:D$11,COUNT(D$2:D6)),D$2:D$11,0)),"")</f>
        <v>9000</v>
      </c>
      <c r="G6" s="15"/>
    </row>
    <row r="7" spans="1:7" x14ac:dyDescent="0.25">
      <c r="A7" s="8">
        <v>1</v>
      </c>
      <c r="B7" s="9">
        <v>3</v>
      </c>
      <c r="C7" s="9" t="str">
        <f>IF('[1]1'!C8="","",'[1]1'!C8)</f>
        <v>Caramel 70-90</v>
      </c>
      <c r="D7" s="10" t="str">
        <f>IF('[1]1'!R8="","",'[1]1'!R8)</f>
        <v/>
      </c>
      <c r="E7" s="10">
        <f>(D9-D6)/3</f>
        <v>9000</v>
      </c>
      <c r="F7" s="10">
        <f>IFERROR((SMALL(D$2:D$11,COUNT(D$2:D7)+1)-SMALL(D$2:D$11,COUNT(D$2:D7)))/(MATCH(SMALL(D$2:D$11,COUNT(D$2:D7)+1),D$2:D$11,0)-MATCH(SMALL(D$2:D$11,COUNT(D$2:D7)),D$2:D$11,0)),"")</f>
        <v>9000</v>
      </c>
      <c r="G7" s="15"/>
    </row>
    <row r="8" spans="1:7" x14ac:dyDescent="0.25">
      <c r="A8" s="8">
        <v>1</v>
      </c>
      <c r="B8" s="9">
        <v>3</v>
      </c>
      <c r="C8" s="9" t="str">
        <f>IF('[1]1'!C9="","",'[1]1'!C9)</f>
        <v>Caramel 70-90</v>
      </c>
      <c r="D8" s="10" t="str">
        <f>IF('[1]1'!R9="","",'[1]1'!R9)</f>
        <v/>
      </c>
      <c r="E8" s="10">
        <f>(D9-D6)/3</f>
        <v>9000</v>
      </c>
      <c r="F8" s="10">
        <f>IFERROR((SMALL(D$2:D$11,COUNT(D$2:D8)+1)-SMALL(D$2:D$11,COUNT(D$2:D8)))/(MATCH(SMALL(D$2:D$11,COUNT(D$2:D8)+1),D$2:D$11,0)-MATCH(SMALL(D$2:D$11,COUNT(D$2:D8)),D$2:D$11,0)),"")</f>
        <v>9000</v>
      </c>
      <c r="G8" s="15"/>
    </row>
    <row r="9" spans="1:7" x14ac:dyDescent="0.25">
      <c r="A9" s="8">
        <v>1</v>
      </c>
      <c r="B9" s="9">
        <v>3</v>
      </c>
      <c r="C9" s="9" t="str">
        <f>IF('[1]1'!C10="","",'[1]1'!C10)</f>
        <v>Caramel 140-160</v>
      </c>
      <c r="D9" s="10">
        <f>IF('[1]1'!R10="","",'[1]1'!R10)</f>
        <v>287000</v>
      </c>
      <c r="E9" s="10">
        <f>D10-D9</f>
        <v>3000</v>
      </c>
      <c r="F9" s="10">
        <f>IFERROR((SMALL(D$2:D$11,COUNT(D$2:D9)+1)-SMALL(D$2:D$11,COUNT(D$2:D9)))/(MATCH(SMALL(D$2:D$11,COUNT(D$2:D9)+1),D$2:D$11,0)-MATCH(SMALL(D$2:D$11,COUNT(D$2:D9)),D$2:D$11,0)),"")</f>
        <v>3000</v>
      </c>
      <c r="G9" s="15"/>
    </row>
    <row r="10" spans="1:7" x14ac:dyDescent="0.25">
      <c r="A10" s="8">
        <v>1</v>
      </c>
      <c r="B10" s="9">
        <v>3</v>
      </c>
      <c r="C10" s="9" t="str">
        <f>IF('[1]1'!C11="","",'[1]1'!C11)</f>
        <v>Caramel 70-90</v>
      </c>
      <c r="D10" s="10">
        <f>IF('[1]1'!R11="","",'[1]1'!R11)</f>
        <v>290000</v>
      </c>
      <c r="E10" s="10">
        <f>D11-D10</f>
        <v>10000</v>
      </c>
      <c r="F10" s="10">
        <f>IFERROR((SMALL(D$2:D$11,COUNT(D$2:D10)+1)-SMALL(D$2:D$11,COUNT(D$2:D10)))/(MATCH(SMALL(D$2:D$11,COUNT(D$2:D10)+1),D$2:D$11,0)-MATCH(SMALL(D$2:D$11,COUNT(D$2:D10)),D$2:D$11,0)),"")</f>
        <v>10000</v>
      </c>
      <c r="G10" s="15"/>
    </row>
    <row r="11" spans="1:7" x14ac:dyDescent="0.25">
      <c r="A11" s="11">
        <v>1</v>
      </c>
      <c r="B11" s="12">
        <v>3</v>
      </c>
      <c r="C11" s="12" t="str">
        <f>IF('[1]1'!C12="","",'[1]1'!C12)</f>
        <v>Caramel 140-160</v>
      </c>
      <c r="D11" s="13">
        <f>IF('[1]1'!R12="","",'[1]1'!R12)</f>
        <v>300000</v>
      </c>
      <c r="E11" s="13"/>
      <c r="F11" s="13" t="str">
        <f>IFERROR((SMALL(D$2:D$11,COUNT(D$2:D11)+1)-SMALL(D$2:D$11,COUNT(D$2:D11)))/(MATCH(SMALL(D$2:D$11,COUNT(D$2:D11)+1),D$2:D$11,0)-MATCH(SMALL(D$2:D$11,COUNT(D$2:D11)),D$2:D$11,0)),"")</f>
        <v/>
      </c>
      <c r="G11" s="16"/>
    </row>
    <row r="12" spans="1:7" x14ac:dyDescent="0.25">
      <c r="A12" s="8">
        <v>1</v>
      </c>
      <c r="B12" s="9">
        <v>4</v>
      </c>
      <c r="C12" s="10" t="str">
        <f>IF('[1]1'!C15="","",'[1]1'!C15)</f>
        <v>Caramel 20-30</v>
      </c>
      <c r="D12" s="10">
        <f>IF('[1]1'!R15="","",'[1]1'!R15)</f>
        <v>260000</v>
      </c>
      <c r="E12" s="10">
        <f>D13-D12</f>
        <v>10000</v>
      </c>
      <c r="F12" s="10">
        <f>IFERROR((SMALL(D$12:D$21,COUNT(D$12:D12)+1)-SMALL(D$12:D$21,COUNT(D$12:D12)))/(MATCH(SMALL(D$12:D$21,COUNT(D$12:D12)+1),D$12:D$21,0)-MATCH(SMALL(D$12:D$21,COUNT(D$12:D12)),D$12:D$12,0)),"")</f>
        <v>10000</v>
      </c>
      <c r="G12" s="15"/>
    </row>
    <row r="13" spans="1:7" x14ac:dyDescent="0.25">
      <c r="A13" s="8">
        <v>1</v>
      </c>
      <c r="B13" s="9">
        <v>4</v>
      </c>
      <c r="C13" s="10" t="str">
        <f>IF('[1]1'!C16="","",'[1]1'!C16)</f>
        <v>Caramel 30-40</v>
      </c>
      <c r="D13" s="10">
        <f>IF('[1]1'!R16="","",'[1]1'!R16)</f>
        <v>270000</v>
      </c>
      <c r="E13" s="10">
        <f>(D16-D13)/3</f>
        <v>6750</v>
      </c>
      <c r="F13" s="10" t="str">
        <f>IFERROR((SMALL(D$12:D$21,COUNT(D$12:D13)+1)-SMALL(D$12:D$21,COUNT(D$12:D13)))/(MATCH(SMALL(D$12:D$21,COUNT(D$12:D13)+1),D$12:D$21,0)-MATCH(SMALL(D$12:D$21,COUNT(D$12:D13)),D$12:D$12,0)),"")</f>
        <v/>
      </c>
      <c r="G13" s="15"/>
    </row>
    <row r="14" spans="1:7" x14ac:dyDescent="0.25">
      <c r="A14" s="8">
        <v>1</v>
      </c>
      <c r="B14" s="9">
        <v>4</v>
      </c>
      <c r="C14" s="10" t="str">
        <f>IF('[1]1'!C17="","",'[1]1'!C17)</f>
        <v>Caramel 30-40</v>
      </c>
      <c r="D14" s="10" t="str">
        <f>IF('[1]1'!R17="","",'[1]1'!R17)</f>
        <v/>
      </c>
      <c r="E14" s="10">
        <f>(D16-D13)/3</f>
        <v>6750</v>
      </c>
      <c r="F14" s="10" t="str">
        <f>IFERROR((SMALL(D$12:D$21,COUNT(D$12:D14)+1)-SMALL(D$12:D$21,COUNT(D$12:D14)))/(MATCH(SMALL(D$12:D$21,COUNT(D$12:D14)+1),D$12:D$21,0)-MATCH(SMALL(D$12:D$21,COUNT(D$12:D14)),D$12:D$12,0)),"")</f>
        <v/>
      </c>
      <c r="G14" s="15"/>
    </row>
    <row r="15" spans="1:7" x14ac:dyDescent="0.25">
      <c r="A15" s="8">
        <v>1</v>
      </c>
      <c r="B15" s="9">
        <v>4</v>
      </c>
      <c r="C15" s="10" t="str">
        <f>IF('[1]1'!C18="","",'[1]1'!C18)</f>
        <v>Caramel 30-40</v>
      </c>
      <c r="D15" s="10" t="str">
        <f>IF('[1]1'!R18="","",'[1]1'!R18)</f>
        <v/>
      </c>
      <c r="E15" s="10">
        <f>(D16-D13)/3</f>
        <v>6750</v>
      </c>
      <c r="F15" s="10" t="str">
        <f>IFERROR((SMALL(D$12:D$21,COUNT(D$12:D15)+1)-SMALL(D$12:D$21,COUNT(D$12:D15)))/(MATCH(SMALL(D$12:D$21,COUNT(D$12:D15)+1),D$12:D$21,0)-MATCH(SMALL(D$12:D$21,COUNT(D$12:D15)),D$12:D$12,0)),"")</f>
        <v/>
      </c>
      <c r="G15" s="15"/>
    </row>
    <row r="16" spans="1:7" x14ac:dyDescent="0.25">
      <c r="A16" s="8">
        <v>1</v>
      </c>
      <c r="B16" s="9">
        <v>4</v>
      </c>
      <c r="C16" s="10" t="str">
        <f>IF('[1]1'!C19="","",'[1]1'!C19)</f>
        <v>Caramel 100-120</v>
      </c>
      <c r="D16" s="10">
        <f>IF('[1]1'!R19="","",'[1]1'!R19)</f>
        <v>290250</v>
      </c>
      <c r="E16" s="10">
        <f>(D19-D16)/3</f>
        <v>3343.3333333333335</v>
      </c>
      <c r="F16" s="10" t="str">
        <f>IFERROR((SMALL(D$12:D$21,COUNT(D$12:D16)+1)-SMALL(D$12:D$21,COUNT(D$12:D16)))/(MATCH(SMALL(D$12:D$21,COUNT(D$12:D16)+1),D$12:D$21,0)-MATCH(SMALL(D$12:D$21,COUNT(D$12:D16)),D$12:D$12,0)),"")</f>
        <v/>
      </c>
      <c r="G16" s="15"/>
    </row>
    <row r="17" spans="1:7" x14ac:dyDescent="0.25">
      <c r="A17" s="8">
        <v>1</v>
      </c>
      <c r="B17" s="9">
        <v>4</v>
      </c>
      <c r="C17" s="10" t="str">
        <f>IF('[1]1'!C20="","",'[1]1'!C20)</f>
        <v>Caramel 100-120</v>
      </c>
      <c r="D17" s="10" t="str">
        <f>IF('[1]1'!R20="","",'[1]1'!R20)</f>
        <v/>
      </c>
      <c r="E17" s="10">
        <f>(D19-D16)/3</f>
        <v>3343.3333333333335</v>
      </c>
      <c r="F17" s="10" t="str">
        <f>IFERROR((SMALL(D$12:D$21,COUNT(D$12:D17)+1)-SMALL(D$12:D$21,COUNT(D$12:D17)))/(MATCH(SMALL(D$12:D$21,COUNT(D$12:D17)+1),D$12:D$21,0)-MATCH(SMALL(D$12:D$21,COUNT(D$12:D17)),D$12:D$12,0)),"")</f>
        <v/>
      </c>
      <c r="G17" s="15"/>
    </row>
    <row r="18" spans="1:7" x14ac:dyDescent="0.25">
      <c r="A18" s="8">
        <v>1</v>
      </c>
      <c r="B18" s="9">
        <v>4</v>
      </c>
      <c r="C18" s="10" t="str">
        <f>IF('[1]1'!C21="","",'[1]1'!C21)</f>
        <v>Caramel 100-120</v>
      </c>
      <c r="D18" s="10" t="str">
        <f>IF('[1]1'!R21="","",'[1]1'!R21)</f>
        <v/>
      </c>
      <c r="E18" s="10">
        <f>(D19-D16)/3</f>
        <v>3343.3333333333335</v>
      </c>
      <c r="F18" s="10" t="str">
        <f>IFERROR((SMALL(D$12:D$21,COUNT(D$12:D18)+1)-SMALL(D$12:D$21,COUNT(D$12:D18)))/(MATCH(SMALL(D$12:D$21,COUNT(D$12:D18)+1),D$12:D$21,0)-MATCH(SMALL(D$12:D$21,COUNT(D$12:D18)),D$12:D$12,0)),"")</f>
        <v/>
      </c>
      <c r="G18" s="15"/>
    </row>
    <row r="19" spans="1:7" x14ac:dyDescent="0.25">
      <c r="A19" s="8">
        <v>1</v>
      </c>
      <c r="B19" s="9">
        <v>4</v>
      </c>
      <c r="C19" s="10" t="str">
        <f>IF('[1]1'!C22="","",'[1]1'!C22)</f>
        <v>Caramel 15-20</v>
      </c>
      <c r="D19" s="10">
        <f>IF('[1]1'!R22="","",'[1]1'!R22)</f>
        <v>300280</v>
      </c>
      <c r="E19" s="10"/>
      <c r="F19" s="10" t="str">
        <f>IFERROR((SMALL(D$12:D$21,COUNT(D$12:D19)+1)-SMALL(D$12:D$21,COUNT(D$12:D19)))/(MATCH(SMALL(D$12:D$21,COUNT(D$12:D19)+1),D$12:D$21,0)-MATCH(SMALL(D$12:D$21,COUNT(D$12:D19)),D$12:D$12,0)),"")</f>
        <v/>
      </c>
      <c r="G19" s="15"/>
    </row>
    <row r="20" spans="1:7" x14ac:dyDescent="0.25">
      <c r="A20" s="8">
        <v>1</v>
      </c>
      <c r="B20" s="9">
        <v>4</v>
      </c>
      <c r="C20" s="10" t="str">
        <f>IF('[1]1'!C23="","",'[1]1'!C23)</f>
        <v/>
      </c>
      <c r="D20" s="10" t="str">
        <f>IF('[1]1'!R23="","",'[1]1'!R23)</f>
        <v/>
      </c>
      <c r="E20" s="10"/>
      <c r="F20" s="10" t="str">
        <f>IFERROR((SMALL(D$12:D$21,COUNT(D$12:D20)+1)-SMALL(D$12:D$21,COUNT(D$12:D20)))/(MATCH(SMALL(D$12:D$21,COUNT(D$12:D20)+1),D$12:D$21,0)-MATCH(SMALL(D$12:D$21,COUNT(D$12:D20)),D$12:D$12,0)),"")</f>
        <v/>
      </c>
      <c r="G20" s="15"/>
    </row>
    <row r="21" spans="1:7" x14ac:dyDescent="0.25">
      <c r="A21" s="11">
        <v>1</v>
      </c>
      <c r="B21" s="12">
        <v>4</v>
      </c>
      <c r="C21" s="13" t="str">
        <f>IF('[1]1'!C24="","",'[1]1'!C24)</f>
        <v/>
      </c>
      <c r="D21" s="13" t="str">
        <f>IF('[1]1'!R24="","",'[1]1'!R24)</f>
        <v/>
      </c>
      <c r="E21" s="13"/>
      <c r="F21" s="13" t="str">
        <f>IFERROR((SMALL(D$12:D$21,COUNT(D$12:D21)+1)-SMALL(D$12:D$21,COUNT(D$12:D21)))/(MATCH(SMALL(D$12:D$21,COUNT(D$12:D21)+1),D$12:D$21,0)-MATCH(SMALL(D$12:D$21,COUNT(D$12:D21)),D$12:D$12,0)),"")</f>
        <v/>
      </c>
      <c r="G21" s="1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2017-06-12T08:22:27Z</dcterms:modified>
</cp:coreProperties>
</file>