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 defaultThemeVersion="124226"/>
  <bookViews>
    <workbookView xWindow="-165" yWindow="-30" windowWidth="19440" windowHeight="12240" tabRatio="500"/>
  </bookViews>
  <sheets>
    <sheet name="Janvier" sheetId="24" r:id="rId1"/>
    <sheet name="février" sheetId="23" r:id="rId2"/>
    <sheet name="Feuil1" sheetId="25" r:id="rId3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Z13" i="23"/>
  <c r="BA13"/>
  <c r="AJ45"/>
  <c r="AJ44"/>
  <c r="AK44"/>
  <c r="AI44"/>
  <c r="AL44"/>
  <c r="AK45"/>
  <c r="AL45"/>
  <c r="AP41"/>
  <c r="AQ41"/>
  <c r="AO41"/>
  <c r="AR41"/>
  <c r="AP42"/>
  <c r="AQ42"/>
  <c r="AO42"/>
  <c r="AR42"/>
  <c r="AP43"/>
  <c r="AQ43"/>
  <c r="AO43"/>
  <c r="AI46"/>
  <c r="BA12"/>
  <c r="AZ12"/>
  <c r="BA11"/>
  <c r="AZ11"/>
  <c r="BA10"/>
  <c r="AZ10"/>
  <c r="AL18"/>
  <c r="AK18"/>
  <c r="AL17"/>
  <c r="AK17"/>
  <c r="BA9"/>
  <c r="AZ9"/>
  <c r="BA8"/>
  <c r="AZ8"/>
  <c r="BA7"/>
  <c r="AZ7"/>
  <c r="AL13"/>
  <c r="AK13"/>
  <c r="AL12"/>
  <c r="AK12"/>
  <c r="AL11"/>
  <c r="AK11"/>
  <c r="AL16"/>
  <c r="AK16"/>
  <c r="AL15"/>
  <c r="AK15"/>
  <c r="AL14"/>
  <c r="AK14"/>
  <c r="CI3"/>
  <c r="CJ3"/>
  <c r="CH3"/>
  <c r="CK3"/>
  <c r="BY46"/>
  <c r="BZ46"/>
  <c r="BX46"/>
  <c r="CA46"/>
  <c r="CA47"/>
  <c r="CI4"/>
  <c r="CJ4"/>
  <c r="CI5"/>
  <c r="CJ5"/>
  <c r="CI6"/>
  <c r="CJ6"/>
  <c r="CI7"/>
  <c r="CJ7"/>
  <c r="CI8"/>
  <c r="CJ8"/>
  <c r="CI9"/>
  <c r="CJ9"/>
  <c r="CI10"/>
  <c r="CJ10"/>
  <c r="CI11"/>
  <c r="CJ11"/>
  <c r="CI12"/>
  <c r="CJ12"/>
  <c r="CI13"/>
  <c r="CJ13"/>
  <c r="CI14"/>
  <c r="CJ14"/>
  <c r="CI15"/>
  <c r="CJ15"/>
  <c r="CI16"/>
  <c r="CJ16"/>
  <c r="CI17"/>
  <c r="CJ17"/>
  <c r="CI18"/>
  <c r="CJ18"/>
  <c r="CI19"/>
  <c r="CJ19"/>
  <c r="CI20"/>
  <c r="CJ20"/>
  <c r="CI21"/>
  <c r="CJ21"/>
  <c r="CI22"/>
  <c r="CJ22"/>
  <c r="CI23"/>
  <c r="CJ23"/>
  <c r="CI24"/>
  <c r="CJ24"/>
  <c r="CI25"/>
  <c r="CJ25"/>
  <c r="CI26"/>
  <c r="CJ26"/>
  <c r="CI27"/>
  <c r="CJ27"/>
  <c r="CI28"/>
  <c r="CJ28"/>
  <c r="CI29"/>
  <c r="CJ29"/>
  <c r="CI30"/>
  <c r="CJ30"/>
  <c r="CI31"/>
  <c r="CJ31"/>
  <c r="CI32"/>
  <c r="CJ32"/>
  <c r="CI33"/>
  <c r="CJ33"/>
  <c r="CI34"/>
  <c r="CJ34"/>
  <c r="CI35"/>
  <c r="CJ35"/>
  <c r="CI36"/>
  <c r="CJ36"/>
  <c r="CI37"/>
  <c r="CJ37"/>
  <c r="CI38"/>
  <c r="CJ38"/>
  <c r="CI39"/>
  <c r="CJ39"/>
  <c r="CI40"/>
  <c r="CJ40"/>
  <c r="CI43"/>
  <c r="CJ43"/>
  <c r="BZ47"/>
  <c r="CH4"/>
  <c r="CH5"/>
  <c r="CH6"/>
  <c r="CH7"/>
  <c r="CH8"/>
  <c r="CH9"/>
  <c r="CH10"/>
  <c r="CH11"/>
  <c r="CH12"/>
  <c r="CH13"/>
  <c r="CH14"/>
  <c r="CH15"/>
  <c r="CH16"/>
  <c r="CH17"/>
  <c r="CH18"/>
  <c r="CH19"/>
  <c r="CH20"/>
  <c r="CH21"/>
  <c r="CH22"/>
  <c r="CH23"/>
  <c r="CH24"/>
  <c r="CH25"/>
  <c r="CH26"/>
  <c r="CH27"/>
  <c r="CH28"/>
  <c r="CH29"/>
  <c r="CH30"/>
  <c r="CH31"/>
  <c r="CH32"/>
  <c r="CH33"/>
  <c r="CH34"/>
  <c r="CH35"/>
  <c r="CH36"/>
  <c r="CH37"/>
  <c r="CH38"/>
  <c r="CH39"/>
  <c r="CH40"/>
  <c r="CH43"/>
  <c r="BX47"/>
  <c r="BW47"/>
  <c r="BT3"/>
  <c r="BU3"/>
  <c r="BS3"/>
  <c r="BV3"/>
  <c r="BV47"/>
  <c r="BU46"/>
  <c r="BT46"/>
  <c r="CK43"/>
  <c r="CE43"/>
  <c r="CD43"/>
  <c r="CK40"/>
  <c r="CE40"/>
  <c r="CD40"/>
  <c r="CK39"/>
  <c r="CE39"/>
  <c r="CD39"/>
  <c r="CK38"/>
  <c r="CE38"/>
  <c r="CD38"/>
  <c r="CK37"/>
  <c r="CE37"/>
  <c r="CD37"/>
  <c r="CK36"/>
  <c r="CE36"/>
  <c r="CD36"/>
  <c r="CK35"/>
  <c r="CE35"/>
  <c r="CD35"/>
  <c r="CK34"/>
  <c r="CE34"/>
  <c r="CD34"/>
  <c r="CK33"/>
  <c r="CE33"/>
  <c r="CD33"/>
  <c r="CK32"/>
  <c r="CE32"/>
  <c r="CD32"/>
  <c r="CK31"/>
  <c r="CE31"/>
  <c r="CD31"/>
  <c r="CK30"/>
  <c r="CE30"/>
  <c r="CD30"/>
  <c r="CK29"/>
  <c r="CE29"/>
  <c r="CD29"/>
  <c r="CK28"/>
  <c r="CE28"/>
  <c r="CD28"/>
  <c r="CK27"/>
  <c r="CE27"/>
  <c r="CD27"/>
  <c r="CK26"/>
  <c r="CE26"/>
  <c r="CD26"/>
  <c r="CK25"/>
  <c r="CE25"/>
  <c r="CD25"/>
  <c r="CK24"/>
  <c r="CE24"/>
  <c r="CD24"/>
  <c r="CK23"/>
  <c r="CE23"/>
  <c r="CD23"/>
  <c r="CK22"/>
  <c r="CE22"/>
  <c r="CD22"/>
  <c r="CK21"/>
  <c r="CE21"/>
  <c r="CD21"/>
  <c r="CK20"/>
  <c r="CE20"/>
  <c r="CD20"/>
  <c r="CK19"/>
  <c r="CE19"/>
  <c r="CD19"/>
  <c r="CK18"/>
  <c r="CE18"/>
  <c r="CD18"/>
  <c r="CK17"/>
  <c r="CE17"/>
  <c r="CD17"/>
  <c r="CK16"/>
  <c r="CE16"/>
  <c r="CD16"/>
  <c r="CK15"/>
  <c r="CE15"/>
  <c r="CD15"/>
  <c r="CK14"/>
  <c r="CE14"/>
  <c r="CD14"/>
  <c r="CK13"/>
  <c r="CE13"/>
  <c r="CD13"/>
  <c r="CK12"/>
  <c r="CE12"/>
  <c r="CD12"/>
  <c r="CK11"/>
  <c r="CE11"/>
  <c r="CD11"/>
  <c r="CK10"/>
  <c r="CE10"/>
  <c r="CD10"/>
  <c r="CK9"/>
  <c r="CE9"/>
  <c r="CD9"/>
  <c r="CK8"/>
  <c r="CE8"/>
  <c r="CD8"/>
  <c r="CK7"/>
  <c r="CE7"/>
  <c r="CD7"/>
  <c r="CK6"/>
  <c r="CE6"/>
  <c r="CD6"/>
  <c r="CK5"/>
  <c r="CE5"/>
  <c r="CD5"/>
  <c r="CK4"/>
  <c r="CE4"/>
  <c r="CD4"/>
  <c r="CE3"/>
  <c r="CD3"/>
  <c r="CI3" i="24"/>
  <c r="CJ3"/>
  <c r="CH3"/>
  <c r="CK3"/>
  <c r="CK43"/>
  <c r="CI4"/>
  <c r="CJ4"/>
  <c r="CI5"/>
  <c r="CJ5"/>
  <c r="CI6"/>
  <c r="CJ6"/>
  <c r="CI7"/>
  <c r="CJ7"/>
  <c r="CI8"/>
  <c r="CJ8"/>
  <c r="CI9"/>
  <c r="CJ9"/>
  <c r="CI10"/>
  <c r="CJ10"/>
  <c r="CI11"/>
  <c r="CJ11"/>
  <c r="CI12"/>
  <c r="CJ12"/>
  <c r="CI13"/>
  <c r="CJ13"/>
  <c r="CI14"/>
  <c r="CJ14"/>
  <c r="CI15"/>
  <c r="CJ15"/>
  <c r="CI16"/>
  <c r="CJ16"/>
  <c r="CI17"/>
  <c r="CJ17"/>
  <c r="CI18"/>
  <c r="CJ18"/>
  <c r="CI19"/>
  <c r="CJ19"/>
  <c r="CI20"/>
  <c r="CJ20"/>
  <c r="CI21"/>
  <c r="CJ21"/>
  <c r="CI22"/>
  <c r="CJ22"/>
  <c r="CI23"/>
  <c r="CJ23"/>
  <c r="CI24"/>
  <c r="CJ24"/>
  <c r="CI25"/>
  <c r="CJ25"/>
  <c r="CI26"/>
  <c r="CJ26"/>
  <c r="CI27"/>
  <c r="CJ27"/>
  <c r="CI28"/>
  <c r="CJ28"/>
  <c r="CI29"/>
  <c r="CJ29"/>
  <c r="CI30"/>
  <c r="CJ30"/>
  <c r="CI31"/>
  <c r="CJ31"/>
  <c r="CI32"/>
  <c r="CJ32"/>
  <c r="CI33"/>
  <c r="CJ33"/>
  <c r="CI34"/>
  <c r="CJ34"/>
  <c r="CI35"/>
  <c r="CJ35"/>
  <c r="CI36"/>
  <c r="CJ36"/>
  <c r="CI37"/>
  <c r="CJ37"/>
  <c r="CI38"/>
  <c r="CJ38"/>
  <c r="CI39"/>
  <c r="CJ39"/>
  <c r="CI40"/>
  <c r="CJ40"/>
  <c r="CI41"/>
  <c r="CJ41"/>
  <c r="CI42"/>
  <c r="CJ42"/>
  <c r="CJ43"/>
  <c r="CH4"/>
  <c r="CH5"/>
  <c r="CH6"/>
  <c r="CH7"/>
  <c r="CH8"/>
  <c r="CH9"/>
  <c r="CH10"/>
  <c r="CH11"/>
  <c r="CH12"/>
  <c r="CH13"/>
  <c r="CH14"/>
  <c r="CH15"/>
  <c r="CH16"/>
  <c r="CH17"/>
  <c r="CH18"/>
  <c r="CH19"/>
  <c r="CH20"/>
  <c r="CH21"/>
  <c r="CH22"/>
  <c r="CH23"/>
  <c r="CH24"/>
  <c r="CH25"/>
  <c r="CH26"/>
  <c r="CH27"/>
  <c r="CH28"/>
  <c r="CH29"/>
  <c r="CH30"/>
  <c r="CH31"/>
  <c r="CH32"/>
  <c r="CH33"/>
  <c r="CH34"/>
  <c r="CH35"/>
  <c r="CH36"/>
  <c r="CH37"/>
  <c r="CH38"/>
  <c r="CH39"/>
  <c r="CH40"/>
  <c r="CH41"/>
  <c r="CH42"/>
  <c r="CH43"/>
  <c r="CG43"/>
  <c r="CF43"/>
  <c r="CK42"/>
  <c r="CE42"/>
  <c r="CD42"/>
  <c r="CK41"/>
  <c r="CE41"/>
  <c r="CD41"/>
  <c r="CK40"/>
  <c r="CE40"/>
  <c r="CD40"/>
  <c r="CK39"/>
  <c r="CE39"/>
  <c r="CD39"/>
  <c r="CK38"/>
  <c r="CE38"/>
  <c r="CD38"/>
  <c r="CK37"/>
  <c r="CE37"/>
  <c r="CD37"/>
  <c r="CK36"/>
  <c r="CE36"/>
  <c r="CD36"/>
  <c r="CK35"/>
  <c r="CE35"/>
  <c r="CD35"/>
  <c r="CK34"/>
  <c r="CE34"/>
  <c r="CD34"/>
  <c r="CK33"/>
  <c r="CE33"/>
  <c r="CD33"/>
  <c r="CK32"/>
  <c r="CE32"/>
  <c r="CD32"/>
  <c r="CK31"/>
  <c r="CE31"/>
  <c r="CD31"/>
  <c r="CK30"/>
  <c r="CE30"/>
  <c r="CD30"/>
  <c r="CK29"/>
  <c r="CE29"/>
  <c r="CD29"/>
  <c r="CK28"/>
  <c r="CE28"/>
  <c r="CD28"/>
  <c r="CK27"/>
  <c r="CE27"/>
  <c r="CD27"/>
  <c r="CK26"/>
  <c r="CE26"/>
  <c r="CD26"/>
  <c r="CK25"/>
  <c r="CE25"/>
  <c r="CD25"/>
  <c r="CK24"/>
  <c r="CE24"/>
  <c r="CD24"/>
  <c r="CK23"/>
  <c r="CE23"/>
  <c r="CD23"/>
  <c r="CK22"/>
  <c r="CE22"/>
  <c r="CD22"/>
  <c r="CK21"/>
  <c r="CE21"/>
  <c r="CD21"/>
  <c r="CK20"/>
  <c r="CE20"/>
  <c r="CD20"/>
  <c r="CK19"/>
  <c r="CE19"/>
  <c r="CD19"/>
  <c r="CK18"/>
  <c r="CE18"/>
  <c r="CD18"/>
  <c r="CK17"/>
  <c r="CE17"/>
  <c r="CD17"/>
  <c r="CK16"/>
  <c r="CE16"/>
  <c r="CD16"/>
  <c r="CK15"/>
  <c r="CE15"/>
  <c r="CD15"/>
  <c r="CK14"/>
  <c r="CE14"/>
  <c r="CD14"/>
  <c r="CK13"/>
  <c r="CE13"/>
  <c r="CD13"/>
  <c r="CK12"/>
  <c r="CE12"/>
  <c r="CD12"/>
  <c r="CK11"/>
  <c r="CE11"/>
  <c r="CD11"/>
  <c r="CK10"/>
  <c r="CE10"/>
  <c r="CD10"/>
  <c r="CK9"/>
  <c r="CE9"/>
  <c r="CD9"/>
  <c r="CK8"/>
  <c r="CE8"/>
  <c r="CD8"/>
  <c r="CK7"/>
  <c r="CE7"/>
  <c r="CD7"/>
  <c r="CK6"/>
  <c r="CE6"/>
  <c r="CD6"/>
  <c r="CK5"/>
  <c r="CE5"/>
  <c r="CD5"/>
  <c r="CK4"/>
  <c r="CE4"/>
  <c r="CD4"/>
  <c r="CE3"/>
  <c r="CD3"/>
  <c r="BJ46" i="23"/>
  <c r="BK46"/>
  <c r="BI46"/>
  <c r="BL46"/>
  <c r="BL47"/>
  <c r="BT4"/>
  <c r="BU4"/>
  <c r="BT5"/>
  <c r="BU5"/>
  <c r="BT6"/>
  <c r="BU6"/>
  <c r="BT7"/>
  <c r="BU7"/>
  <c r="BT8"/>
  <c r="BU8"/>
  <c r="BT9"/>
  <c r="BU9"/>
  <c r="BT10"/>
  <c r="BU10"/>
  <c r="BT11"/>
  <c r="BU11"/>
  <c r="BT12"/>
  <c r="BU12"/>
  <c r="BT13"/>
  <c r="BU13"/>
  <c r="BT14"/>
  <c r="BU14"/>
  <c r="BT15"/>
  <c r="BU15"/>
  <c r="BT16"/>
  <c r="BU16"/>
  <c r="BT17"/>
  <c r="BU17"/>
  <c r="BT18"/>
  <c r="BU18"/>
  <c r="BT19"/>
  <c r="BU19"/>
  <c r="BT20"/>
  <c r="BU20"/>
  <c r="BT21"/>
  <c r="BU21"/>
  <c r="BT22"/>
  <c r="BU22"/>
  <c r="BT23"/>
  <c r="BU23"/>
  <c r="BT24"/>
  <c r="BU24"/>
  <c r="BT25"/>
  <c r="BU25"/>
  <c r="BT26"/>
  <c r="BU26"/>
  <c r="BT27"/>
  <c r="BU27"/>
  <c r="BT28"/>
  <c r="BU28"/>
  <c r="BT29"/>
  <c r="BU29"/>
  <c r="BT30"/>
  <c r="BU30"/>
  <c r="BT31"/>
  <c r="BU31"/>
  <c r="BT32"/>
  <c r="BU32"/>
  <c r="BT33"/>
  <c r="BU33"/>
  <c r="BT34"/>
  <c r="BU34"/>
  <c r="BT35"/>
  <c r="BU35"/>
  <c r="BT36"/>
  <c r="BU36"/>
  <c r="BT37"/>
  <c r="BU37"/>
  <c r="BT38"/>
  <c r="BU38"/>
  <c r="BT39"/>
  <c r="BU39"/>
  <c r="BT40"/>
  <c r="BU40"/>
  <c r="BT43"/>
  <c r="BU43"/>
  <c r="BK47"/>
  <c r="BS4"/>
  <c r="BS5"/>
  <c r="BS6"/>
  <c r="BS7"/>
  <c r="BS8"/>
  <c r="BS9"/>
  <c r="BS10"/>
  <c r="BS11"/>
  <c r="BS12"/>
  <c r="BS13"/>
  <c r="BS14"/>
  <c r="BS15"/>
  <c r="BS16"/>
  <c r="BS17"/>
  <c r="BS18"/>
  <c r="BS19"/>
  <c r="BS20"/>
  <c r="BS21"/>
  <c r="BS22"/>
  <c r="BS23"/>
  <c r="BS24"/>
  <c r="BS25"/>
  <c r="BS26"/>
  <c r="BS27"/>
  <c r="BS28"/>
  <c r="BS29"/>
  <c r="BS30"/>
  <c r="BS31"/>
  <c r="BS32"/>
  <c r="BS33"/>
  <c r="BS34"/>
  <c r="BS35"/>
  <c r="BS36"/>
  <c r="BS37"/>
  <c r="BS38"/>
  <c r="BS39"/>
  <c r="BS40"/>
  <c r="BS43"/>
  <c r="BI47"/>
  <c r="BH47"/>
  <c r="BE3"/>
  <c r="BF3"/>
  <c r="BD3"/>
  <c r="BG3"/>
  <c r="BE4"/>
  <c r="BF4"/>
  <c r="BD4"/>
  <c r="BG4"/>
  <c r="BE5"/>
  <c r="BF5"/>
  <c r="BD5"/>
  <c r="BG5"/>
  <c r="BE6"/>
  <c r="BF6"/>
  <c r="BD6"/>
  <c r="BG6"/>
  <c r="BE7"/>
  <c r="BF7"/>
  <c r="BD7"/>
  <c r="BG7"/>
  <c r="BE8"/>
  <c r="BF8"/>
  <c r="BD8"/>
  <c r="BG8"/>
  <c r="BE9"/>
  <c r="BF9"/>
  <c r="BD9"/>
  <c r="BG9"/>
  <c r="BE10"/>
  <c r="BF10"/>
  <c r="BD10"/>
  <c r="BG10"/>
  <c r="BE11"/>
  <c r="BF11"/>
  <c r="BD11"/>
  <c r="BG11"/>
  <c r="BE12"/>
  <c r="BF12"/>
  <c r="BD12"/>
  <c r="BG12"/>
  <c r="BE13"/>
  <c r="BF13"/>
  <c r="BD13"/>
  <c r="BG13"/>
  <c r="BG47"/>
  <c r="BF46"/>
  <c r="BE46"/>
  <c r="BV43"/>
  <c r="BP43"/>
  <c r="BO43"/>
  <c r="BV40"/>
  <c r="BP40"/>
  <c r="BO40"/>
  <c r="BV39"/>
  <c r="BP39"/>
  <c r="BO39"/>
  <c r="BV38"/>
  <c r="BP38"/>
  <c r="BO38"/>
  <c r="BV37"/>
  <c r="BP37"/>
  <c r="BO37"/>
  <c r="BV36"/>
  <c r="BP36"/>
  <c r="BO36"/>
  <c r="BV35"/>
  <c r="BP35"/>
  <c r="BO35"/>
  <c r="BV34"/>
  <c r="BP34"/>
  <c r="BO34"/>
  <c r="BV33"/>
  <c r="BP33"/>
  <c r="BO33"/>
  <c r="BV32"/>
  <c r="BP32"/>
  <c r="BO32"/>
  <c r="BV31"/>
  <c r="BP31"/>
  <c r="BO31"/>
  <c r="BV30"/>
  <c r="BP30"/>
  <c r="BO30"/>
  <c r="BV29"/>
  <c r="BP29"/>
  <c r="BO29"/>
  <c r="BV28"/>
  <c r="BP28"/>
  <c r="BO28"/>
  <c r="BV27"/>
  <c r="BP27"/>
  <c r="BO27"/>
  <c r="BV26"/>
  <c r="BP26"/>
  <c r="BO26"/>
  <c r="BV25"/>
  <c r="BP25"/>
  <c r="BO25"/>
  <c r="BV24"/>
  <c r="BP24"/>
  <c r="BO24"/>
  <c r="BV23"/>
  <c r="BP23"/>
  <c r="BO23"/>
  <c r="BV22"/>
  <c r="BP22"/>
  <c r="BO22"/>
  <c r="BV21"/>
  <c r="BP21"/>
  <c r="BO21"/>
  <c r="BV20"/>
  <c r="BP20"/>
  <c r="BO20"/>
  <c r="BV19"/>
  <c r="BP19"/>
  <c r="BO19"/>
  <c r="BV18"/>
  <c r="BP18"/>
  <c r="BO18"/>
  <c r="BV17"/>
  <c r="BP17"/>
  <c r="BO17"/>
  <c r="BV16"/>
  <c r="BP16"/>
  <c r="BO16"/>
  <c r="BV15"/>
  <c r="BP15"/>
  <c r="BO15"/>
  <c r="BV14"/>
  <c r="BP14"/>
  <c r="BO14"/>
  <c r="BV13"/>
  <c r="BP13"/>
  <c r="BO13"/>
  <c r="BV12"/>
  <c r="BP12"/>
  <c r="BO12"/>
  <c r="BV11"/>
  <c r="BP11"/>
  <c r="BO11"/>
  <c r="BV10"/>
  <c r="BP10"/>
  <c r="BO10"/>
  <c r="BV9"/>
  <c r="BP9"/>
  <c r="BO9"/>
  <c r="BV8"/>
  <c r="BP8"/>
  <c r="BO8"/>
  <c r="BV7"/>
  <c r="BP7"/>
  <c r="BO7"/>
  <c r="BV6"/>
  <c r="BP6"/>
  <c r="BO6"/>
  <c r="BV5"/>
  <c r="BP5"/>
  <c r="BO5"/>
  <c r="BV4"/>
  <c r="BP4"/>
  <c r="BO4"/>
  <c r="BP3"/>
  <c r="BO3"/>
  <c r="BT3" i="24"/>
  <c r="BU3"/>
  <c r="BS3"/>
  <c r="BV3"/>
  <c r="BV43"/>
  <c r="BT4"/>
  <c r="BU4"/>
  <c r="BT5"/>
  <c r="BU5"/>
  <c r="BT6"/>
  <c r="BU6"/>
  <c r="BT7"/>
  <c r="BU7"/>
  <c r="BT8"/>
  <c r="BU8"/>
  <c r="BT9"/>
  <c r="BU9"/>
  <c r="BT10"/>
  <c r="BU10"/>
  <c r="BT11"/>
  <c r="BU11"/>
  <c r="BT12"/>
  <c r="BU12"/>
  <c r="BT13"/>
  <c r="BU13"/>
  <c r="BT14"/>
  <c r="BU14"/>
  <c r="BT15"/>
  <c r="BU15"/>
  <c r="BT16"/>
  <c r="BU16"/>
  <c r="BT17"/>
  <c r="BU17"/>
  <c r="BT18"/>
  <c r="BU18"/>
  <c r="BT19"/>
  <c r="BU19"/>
  <c r="BT20"/>
  <c r="BU20"/>
  <c r="BT21"/>
  <c r="BU21"/>
  <c r="BT22"/>
  <c r="BU22"/>
  <c r="BT23"/>
  <c r="BU23"/>
  <c r="BT24"/>
  <c r="BU24"/>
  <c r="BT25"/>
  <c r="BU25"/>
  <c r="BT26"/>
  <c r="BU26"/>
  <c r="BT27"/>
  <c r="BU27"/>
  <c r="BT28"/>
  <c r="BU28"/>
  <c r="BT29"/>
  <c r="BU29"/>
  <c r="BT30"/>
  <c r="BU30"/>
  <c r="BT31"/>
  <c r="BU31"/>
  <c r="BT32"/>
  <c r="BU32"/>
  <c r="BT33"/>
  <c r="BU33"/>
  <c r="BT34"/>
  <c r="BU34"/>
  <c r="BT35"/>
  <c r="BU35"/>
  <c r="BT36"/>
  <c r="BU36"/>
  <c r="BT37"/>
  <c r="BU37"/>
  <c r="BT38"/>
  <c r="BU38"/>
  <c r="BT39"/>
  <c r="BU39"/>
  <c r="BT40"/>
  <c r="BU40"/>
  <c r="BT41"/>
  <c r="BU41"/>
  <c r="BT42"/>
  <c r="BU42"/>
  <c r="BU43"/>
  <c r="BS4"/>
  <c r="BS5"/>
  <c r="BS6"/>
  <c r="BS7"/>
  <c r="BS8"/>
  <c r="BS9"/>
  <c r="BS10"/>
  <c r="BS11"/>
  <c r="BS12"/>
  <c r="BS13"/>
  <c r="BS14"/>
  <c r="BS15"/>
  <c r="BS16"/>
  <c r="BS17"/>
  <c r="BS18"/>
  <c r="BS19"/>
  <c r="BS20"/>
  <c r="BS21"/>
  <c r="BS22"/>
  <c r="BS23"/>
  <c r="BS24"/>
  <c r="BS25"/>
  <c r="BS26"/>
  <c r="BS27"/>
  <c r="BS28"/>
  <c r="BS29"/>
  <c r="BS30"/>
  <c r="BS31"/>
  <c r="BS32"/>
  <c r="BS33"/>
  <c r="BS34"/>
  <c r="BS35"/>
  <c r="BS36"/>
  <c r="BS37"/>
  <c r="BS38"/>
  <c r="BS39"/>
  <c r="BS40"/>
  <c r="BS41"/>
  <c r="BS42"/>
  <c r="BS43"/>
  <c r="BR43"/>
  <c r="BQ43"/>
  <c r="BV42"/>
  <c r="BP42"/>
  <c r="BO42"/>
  <c r="BV41"/>
  <c r="BP41"/>
  <c r="BO41"/>
  <c r="BV40"/>
  <c r="BP40"/>
  <c r="BO40"/>
  <c r="BV39"/>
  <c r="BP39"/>
  <c r="BO39"/>
  <c r="BV38"/>
  <c r="BP38"/>
  <c r="BO38"/>
  <c r="BV37"/>
  <c r="BP37"/>
  <c r="BO37"/>
  <c r="BV36"/>
  <c r="BP36"/>
  <c r="BO36"/>
  <c r="BV35"/>
  <c r="BP35"/>
  <c r="BO35"/>
  <c r="BV34"/>
  <c r="BP34"/>
  <c r="BO34"/>
  <c r="BV33"/>
  <c r="BP33"/>
  <c r="BO33"/>
  <c r="BV32"/>
  <c r="BP32"/>
  <c r="BO32"/>
  <c r="BV31"/>
  <c r="BP31"/>
  <c r="BO31"/>
  <c r="BV30"/>
  <c r="BP30"/>
  <c r="BO30"/>
  <c r="BV29"/>
  <c r="BP29"/>
  <c r="BO29"/>
  <c r="BV28"/>
  <c r="BP28"/>
  <c r="BO28"/>
  <c r="BV27"/>
  <c r="BP27"/>
  <c r="BO27"/>
  <c r="BV26"/>
  <c r="BP26"/>
  <c r="BO26"/>
  <c r="BV25"/>
  <c r="BP25"/>
  <c r="BO25"/>
  <c r="BV24"/>
  <c r="BP24"/>
  <c r="BO24"/>
  <c r="BV23"/>
  <c r="BP23"/>
  <c r="BO23"/>
  <c r="BV22"/>
  <c r="BP22"/>
  <c r="BO22"/>
  <c r="BV21"/>
  <c r="BP21"/>
  <c r="BO21"/>
  <c r="BV20"/>
  <c r="BP20"/>
  <c r="BO20"/>
  <c r="BV19"/>
  <c r="BP19"/>
  <c r="BO19"/>
  <c r="BV18"/>
  <c r="BP18"/>
  <c r="BO18"/>
  <c r="BV17"/>
  <c r="BP17"/>
  <c r="BO17"/>
  <c r="BV16"/>
  <c r="BP16"/>
  <c r="BO16"/>
  <c r="BV15"/>
  <c r="BP15"/>
  <c r="BO15"/>
  <c r="BV14"/>
  <c r="BP14"/>
  <c r="BO14"/>
  <c r="BV13"/>
  <c r="BP13"/>
  <c r="BO13"/>
  <c r="BV12"/>
  <c r="BP12"/>
  <c r="BO12"/>
  <c r="BV11"/>
  <c r="BP11"/>
  <c r="BO11"/>
  <c r="BV10"/>
  <c r="BP10"/>
  <c r="BO10"/>
  <c r="BV9"/>
  <c r="BP9"/>
  <c r="BO9"/>
  <c r="BV8"/>
  <c r="BP8"/>
  <c r="BO8"/>
  <c r="BV7"/>
  <c r="BP7"/>
  <c r="BO7"/>
  <c r="BV6"/>
  <c r="BP6"/>
  <c r="BO6"/>
  <c r="BV5"/>
  <c r="BP5"/>
  <c r="BO5"/>
  <c r="BV4"/>
  <c r="BP4"/>
  <c r="BO4"/>
  <c r="BP3"/>
  <c r="BO3"/>
  <c r="AK18"/>
  <c r="W58" i="23"/>
  <c r="Y60"/>
  <c r="Y61"/>
  <c r="AA3"/>
  <c r="AB3"/>
  <c r="AA4"/>
  <c r="AB4"/>
  <c r="AA5"/>
  <c r="AB5"/>
  <c r="AA6"/>
  <c r="AB6"/>
  <c r="AA7"/>
  <c r="AB7"/>
  <c r="AA8"/>
  <c r="AB8"/>
  <c r="AA9"/>
  <c r="AB9"/>
  <c r="AA10"/>
  <c r="AB10"/>
  <c r="AA11"/>
  <c r="AB11"/>
  <c r="AA12"/>
  <c r="AB12"/>
  <c r="AA13"/>
  <c r="AB13"/>
  <c r="AA14"/>
  <c r="AB14"/>
  <c r="AA15"/>
  <c r="AB15"/>
  <c r="AA16"/>
  <c r="AB16"/>
  <c r="AA17"/>
  <c r="AB17"/>
  <c r="AA18"/>
  <c r="AB18"/>
  <c r="AA19"/>
  <c r="AB19"/>
  <c r="AA20"/>
  <c r="AB20"/>
  <c r="AA21"/>
  <c r="AB21"/>
  <c r="AA22"/>
  <c r="AB22"/>
  <c r="AA23"/>
  <c r="AB23"/>
  <c r="AA24"/>
  <c r="AB24"/>
  <c r="AA25"/>
  <c r="AB25"/>
  <c r="AA26"/>
  <c r="AB26"/>
  <c r="AA27"/>
  <c r="AB27"/>
  <c r="AA28"/>
  <c r="AB28"/>
  <c r="AA29"/>
  <c r="AB29"/>
  <c r="AA30"/>
  <c r="AB30"/>
  <c r="AA31"/>
  <c r="AB31"/>
  <c r="AA32"/>
  <c r="AB32"/>
  <c r="AA33"/>
  <c r="AB33"/>
  <c r="AA34"/>
  <c r="AB34"/>
  <c r="AA35"/>
  <c r="AB35"/>
  <c r="AA36"/>
  <c r="AB36"/>
  <c r="AA37"/>
  <c r="AB37"/>
  <c r="AA38"/>
  <c r="AB38"/>
  <c r="AA39"/>
  <c r="AB39"/>
  <c r="AA40"/>
  <c r="AB40"/>
  <c r="AA43"/>
  <c r="AB43"/>
  <c r="Y62"/>
  <c r="AO3"/>
  <c r="AO4"/>
  <c r="AO5"/>
  <c r="AO6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Y63"/>
  <c r="Y64"/>
  <c r="Y66"/>
  <c r="X60"/>
  <c r="X61"/>
  <c r="X62"/>
  <c r="X63"/>
  <c r="X64"/>
  <c r="X66"/>
  <c r="R58"/>
  <c r="T60"/>
  <c r="T61"/>
  <c r="T62"/>
  <c r="T63"/>
  <c r="T64"/>
  <c r="T66"/>
  <c r="S60"/>
  <c r="S61"/>
  <c r="S62"/>
  <c r="S63"/>
  <c r="S64"/>
  <c r="S66"/>
  <c r="M58"/>
  <c r="O60"/>
  <c r="O61"/>
  <c r="O62"/>
  <c r="O63"/>
  <c r="O64"/>
  <c r="O66"/>
  <c r="N60"/>
  <c r="N61"/>
  <c r="N62"/>
  <c r="N63"/>
  <c r="N64"/>
  <c r="N66"/>
  <c r="H58"/>
  <c r="J60"/>
  <c r="J61"/>
  <c r="J62"/>
  <c r="J63"/>
  <c r="J64"/>
  <c r="J66"/>
  <c r="I60"/>
  <c r="I61"/>
  <c r="I62"/>
  <c r="I63"/>
  <c r="I64"/>
  <c r="I66"/>
  <c r="B58"/>
  <c r="D60"/>
  <c r="D61"/>
  <c r="D62"/>
  <c r="D63"/>
  <c r="D64"/>
  <c r="D66"/>
  <c r="G3"/>
  <c r="C60"/>
  <c r="C61"/>
  <c r="C62"/>
  <c r="C63"/>
  <c r="C64"/>
  <c r="C66"/>
  <c r="X65"/>
  <c r="Y65"/>
  <c r="Z65"/>
  <c r="B55"/>
  <c r="W65"/>
  <c r="S65"/>
  <c r="T65"/>
  <c r="U65"/>
  <c r="R65"/>
  <c r="N65"/>
  <c r="O65"/>
  <c r="P65"/>
  <c r="M65"/>
  <c r="I65"/>
  <c r="J65"/>
  <c r="K65"/>
  <c r="H65"/>
  <c r="C65"/>
  <c r="D65"/>
  <c r="E65"/>
  <c r="B65"/>
  <c r="Z64"/>
  <c r="B64"/>
  <c r="H64"/>
  <c r="M64"/>
  <c r="R64"/>
  <c r="W64"/>
  <c r="U64"/>
  <c r="P64"/>
  <c r="K64"/>
  <c r="E64"/>
  <c r="Z63"/>
  <c r="B63"/>
  <c r="H63"/>
  <c r="M63"/>
  <c r="R63"/>
  <c r="W63"/>
  <c r="U63"/>
  <c r="P63"/>
  <c r="K63"/>
  <c r="E63"/>
  <c r="Z62"/>
  <c r="B62"/>
  <c r="H62"/>
  <c r="M62"/>
  <c r="R62"/>
  <c r="W62"/>
  <c r="U62"/>
  <c r="P62"/>
  <c r="K62"/>
  <c r="E62"/>
  <c r="Z61"/>
  <c r="B61"/>
  <c r="H61"/>
  <c r="M61"/>
  <c r="R61"/>
  <c r="W61"/>
  <c r="U61"/>
  <c r="P61"/>
  <c r="K61"/>
  <c r="E61"/>
  <c r="Z60"/>
  <c r="B60"/>
  <c r="H60"/>
  <c r="M60"/>
  <c r="R60"/>
  <c r="W60"/>
  <c r="U60"/>
  <c r="P60"/>
  <c r="K60"/>
  <c r="E60"/>
  <c r="L3"/>
  <c r="M3"/>
  <c r="L4"/>
  <c r="M4"/>
  <c r="L5"/>
  <c r="M5"/>
  <c r="L6"/>
  <c r="M6"/>
  <c r="L7"/>
  <c r="M7"/>
  <c r="L8"/>
  <c r="M8"/>
  <c r="L9"/>
  <c r="M9"/>
  <c r="L10"/>
  <c r="M10"/>
  <c r="L11"/>
  <c r="M11"/>
  <c r="L12"/>
  <c r="M12"/>
  <c r="L13"/>
  <c r="M13"/>
  <c r="L14"/>
  <c r="M14"/>
  <c r="L15"/>
  <c r="M15"/>
  <c r="L16"/>
  <c r="M16"/>
  <c r="L17"/>
  <c r="M17"/>
  <c r="L18"/>
  <c r="M18"/>
  <c r="L19"/>
  <c r="M19"/>
  <c r="L20"/>
  <c r="M20"/>
  <c r="L21"/>
  <c r="M21"/>
  <c r="L22"/>
  <c r="M22"/>
  <c r="L23"/>
  <c r="M23"/>
  <c r="L24"/>
  <c r="M24"/>
  <c r="L25"/>
  <c r="M25"/>
  <c r="L26"/>
  <c r="M26"/>
  <c r="L27"/>
  <c r="M27"/>
  <c r="L28"/>
  <c r="M28"/>
  <c r="L29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0"/>
  <c r="M40"/>
  <c r="L43"/>
  <c r="M43"/>
  <c r="J46"/>
  <c r="K46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3"/>
  <c r="K47"/>
  <c r="C50"/>
  <c r="W46"/>
  <c r="X46"/>
  <c r="X47"/>
  <c r="C51"/>
  <c r="AP3"/>
  <c r="AQ3"/>
  <c r="AP4"/>
  <c r="AQ4"/>
  <c r="AP5"/>
  <c r="AQ5"/>
  <c r="AP6"/>
  <c r="AQ6"/>
  <c r="AP7"/>
  <c r="AQ7"/>
  <c r="AP8"/>
  <c r="AQ8"/>
  <c r="AP9"/>
  <c r="AQ9"/>
  <c r="AP10"/>
  <c r="AQ10"/>
  <c r="AP11"/>
  <c r="AQ11"/>
  <c r="AP12"/>
  <c r="AQ12"/>
  <c r="AP13"/>
  <c r="AQ13"/>
  <c r="AP14"/>
  <c r="AQ14"/>
  <c r="AP15"/>
  <c r="AQ15"/>
  <c r="AP16"/>
  <c r="AQ16"/>
  <c r="AP17"/>
  <c r="AQ17"/>
  <c r="AP18"/>
  <c r="AQ18"/>
  <c r="AP19"/>
  <c r="AQ19"/>
  <c r="AP20"/>
  <c r="AQ20"/>
  <c r="AP21"/>
  <c r="AQ21"/>
  <c r="AP22"/>
  <c r="AQ22"/>
  <c r="AP23"/>
  <c r="AQ23"/>
  <c r="AP24"/>
  <c r="AQ24"/>
  <c r="AP25"/>
  <c r="AQ25"/>
  <c r="AP26"/>
  <c r="AQ26"/>
  <c r="AP27"/>
  <c r="AQ27"/>
  <c r="AP28"/>
  <c r="AQ28"/>
  <c r="AP29"/>
  <c r="AQ29"/>
  <c r="AP30"/>
  <c r="AQ30"/>
  <c r="AP31"/>
  <c r="AQ31"/>
  <c r="AP32"/>
  <c r="AQ32"/>
  <c r="AP33"/>
  <c r="AQ33"/>
  <c r="AP34"/>
  <c r="AQ34"/>
  <c r="AP35"/>
  <c r="AQ35"/>
  <c r="AP36"/>
  <c r="AQ36"/>
  <c r="AP37"/>
  <c r="AQ37"/>
  <c r="AP38"/>
  <c r="AQ38"/>
  <c r="AP39"/>
  <c r="AQ39"/>
  <c r="AP40"/>
  <c r="AQ40"/>
  <c r="AJ46"/>
  <c r="AK46"/>
  <c r="AK3"/>
  <c r="AK4"/>
  <c r="AK5"/>
  <c r="AK6"/>
  <c r="AK7"/>
  <c r="AK8"/>
  <c r="AK9"/>
  <c r="AK10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3"/>
  <c r="AK47"/>
  <c r="C52"/>
  <c r="BE14"/>
  <c r="BF14"/>
  <c r="BE15"/>
  <c r="BF15"/>
  <c r="BE16"/>
  <c r="BF16"/>
  <c r="BE17"/>
  <c r="BF17"/>
  <c r="BE18"/>
  <c r="BF18"/>
  <c r="BE19"/>
  <c r="BF19"/>
  <c r="BE20"/>
  <c r="BF20"/>
  <c r="BE21"/>
  <c r="BF21"/>
  <c r="BE22"/>
  <c r="BF22"/>
  <c r="BE23"/>
  <c r="BF23"/>
  <c r="BE24"/>
  <c r="BF24"/>
  <c r="BE25"/>
  <c r="BF25"/>
  <c r="BE26"/>
  <c r="BF26"/>
  <c r="BE27"/>
  <c r="BF27"/>
  <c r="BE28"/>
  <c r="BF28"/>
  <c r="BE29"/>
  <c r="BF29"/>
  <c r="BE30"/>
  <c r="BF30"/>
  <c r="BE31"/>
  <c r="BF31"/>
  <c r="BE32"/>
  <c r="BF32"/>
  <c r="BE33"/>
  <c r="BF33"/>
  <c r="BE34"/>
  <c r="BF34"/>
  <c r="BE35"/>
  <c r="BF35"/>
  <c r="BE36"/>
  <c r="BF36"/>
  <c r="BE37"/>
  <c r="BF37"/>
  <c r="BE38"/>
  <c r="BF38"/>
  <c r="BE39"/>
  <c r="BF39"/>
  <c r="BE40"/>
  <c r="BF40"/>
  <c r="BE43"/>
  <c r="BF43"/>
  <c r="AW46"/>
  <c r="AX46"/>
  <c r="AX47"/>
  <c r="C53"/>
  <c r="C54"/>
  <c r="C56"/>
  <c r="C55"/>
  <c r="B54"/>
  <c r="B53"/>
  <c r="B52"/>
  <c r="B51"/>
  <c r="B50"/>
  <c r="BD14"/>
  <c r="BG14"/>
  <c r="BD15"/>
  <c r="BG15"/>
  <c r="AV46"/>
  <c r="AY46"/>
  <c r="AY47"/>
  <c r="BD16"/>
  <c r="BD17"/>
  <c r="BD18"/>
  <c r="BD19"/>
  <c r="BD20"/>
  <c r="BD21"/>
  <c r="BD22"/>
  <c r="BD23"/>
  <c r="BD24"/>
  <c r="BD25"/>
  <c r="BD26"/>
  <c r="BD27"/>
  <c r="BD28"/>
  <c r="BD29"/>
  <c r="BD30"/>
  <c r="BD31"/>
  <c r="BD32"/>
  <c r="BD33"/>
  <c r="BD34"/>
  <c r="BD35"/>
  <c r="BD36"/>
  <c r="BD37"/>
  <c r="BD38"/>
  <c r="BD39"/>
  <c r="BD40"/>
  <c r="BD43"/>
  <c r="AV47"/>
  <c r="AU47"/>
  <c r="AT47"/>
  <c r="AR3"/>
  <c r="AR4"/>
  <c r="AR5"/>
  <c r="AR6"/>
  <c r="AR7"/>
  <c r="AR8"/>
  <c r="AR9"/>
  <c r="AR10"/>
  <c r="AR11"/>
  <c r="AR12"/>
  <c r="AR13"/>
  <c r="AR14"/>
  <c r="AR15"/>
  <c r="AR16"/>
  <c r="AR17"/>
  <c r="AR18"/>
  <c r="AR19"/>
  <c r="AR20"/>
  <c r="AR21"/>
  <c r="AR22"/>
  <c r="AR23"/>
  <c r="AR24"/>
  <c r="AR25"/>
  <c r="AR26"/>
  <c r="AR27"/>
  <c r="AR28"/>
  <c r="AR29"/>
  <c r="AR30"/>
  <c r="AR31"/>
  <c r="AR32"/>
  <c r="AR33"/>
  <c r="AR34"/>
  <c r="AR35"/>
  <c r="AR36"/>
  <c r="AR37"/>
  <c r="AR38"/>
  <c r="AR39"/>
  <c r="AR40"/>
  <c r="AR43"/>
  <c r="AL46"/>
  <c r="AL3"/>
  <c r="AL4"/>
  <c r="AL5"/>
  <c r="AL6"/>
  <c r="AL7"/>
  <c r="AL8"/>
  <c r="AL9"/>
  <c r="AL10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3"/>
  <c r="AL47"/>
  <c r="AI47"/>
  <c r="AH47"/>
  <c r="AG47"/>
  <c r="Z3"/>
  <c r="AC3"/>
  <c r="Z4"/>
  <c r="AC4"/>
  <c r="V46"/>
  <c r="Y46"/>
  <c r="Y47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3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3"/>
  <c r="V47"/>
  <c r="U47"/>
  <c r="T47"/>
  <c r="N3"/>
  <c r="N4"/>
  <c r="N5"/>
  <c r="N6"/>
  <c r="I46"/>
  <c r="L46"/>
  <c r="L47"/>
  <c r="I47"/>
  <c r="H3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3"/>
  <c r="H47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3"/>
  <c r="G47"/>
  <c r="AF46"/>
  <c r="AE46"/>
  <c r="F46"/>
  <c r="E46"/>
  <c r="BG43"/>
  <c r="BA43"/>
  <c r="AZ43"/>
  <c r="AC43"/>
  <c r="W43"/>
  <c r="N43"/>
  <c r="BG40"/>
  <c r="BA40"/>
  <c r="AZ40"/>
  <c r="AC40"/>
  <c r="W40"/>
  <c r="N40"/>
  <c r="BG39"/>
  <c r="BA39"/>
  <c r="AZ39"/>
  <c r="AC39"/>
  <c r="W39"/>
  <c r="N39"/>
  <c r="BG38"/>
  <c r="BA38"/>
  <c r="AZ38"/>
  <c r="AC38"/>
  <c r="W38"/>
  <c r="N38"/>
  <c r="BG37"/>
  <c r="BA37"/>
  <c r="AZ37"/>
  <c r="AC37"/>
  <c r="W37"/>
  <c r="N37"/>
  <c r="BG36"/>
  <c r="BA36"/>
  <c r="AZ36"/>
  <c r="AC36"/>
  <c r="W36"/>
  <c r="N36"/>
  <c r="BG35"/>
  <c r="BA35"/>
  <c r="AZ35"/>
  <c r="AC35"/>
  <c r="W35"/>
  <c r="N35"/>
  <c r="BG34"/>
  <c r="BA34"/>
  <c r="AZ34"/>
  <c r="AC34"/>
  <c r="W34"/>
  <c r="N34"/>
  <c r="BG33"/>
  <c r="BA33"/>
  <c r="AZ33"/>
  <c r="AC33"/>
  <c r="W33"/>
  <c r="N33"/>
  <c r="BG32"/>
  <c r="BA32"/>
  <c r="AZ32"/>
  <c r="AC32"/>
  <c r="W32"/>
  <c r="N32"/>
  <c r="BG31"/>
  <c r="BA31"/>
  <c r="AZ31"/>
  <c r="AC31"/>
  <c r="W31"/>
  <c r="N31"/>
  <c r="BG30"/>
  <c r="BA30"/>
  <c r="AZ30"/>
  <c r="AC30"/>
  <c r="W30"/>
  <c r="N30"/>
  <c r="BG29"/>
  <c r="BA29"/>
  <c r="AZ29"/>
  <c r="AC29"/>
  <c r="W29"/>
  <c r="N29"/>
  <c r="BG28"/>
  <c r="BA28"/>
  <c r="AZ28"/>
  <c r="AC28"/>
  <c r="W28"/>
  <c r="N28"/>
  <c r="BG27"/>
  <c r="BA27"/>
  <c r="AZ27"/>
  <c r="AC27"/>
  <c r="W27"/>
  <c r="N27"/>
  <c r="BG26"/>
  <c r="BA26"/>
  <c r="AZ26"/>
  <c r="AC26"/>
  <c r="W26"/>
  <c r="N26"/>
  <c r="BG25"/>
  <c r="BA25"/>
  <c r="AZ25"/>
  <c r="AC25"/>
  <c r="W25"/>
  <c r="N25"/>
  <c r="BG24"/>
  <c r="BA24"/>
  <c r="AZ24"/>
  <c r="AC24"/>
  <c r="W24"/>
  <c r="N24"/>
  <c r="BG23"/>
  <c r="BA23"/>
  <c r="AZ23"/>
  <c r="AC23"/>
  <c r="W23"/>
  <c r="N23"/>
  <c r="BG22"/>
  <c r="BA22"/>
  <c r="AZ22"/>
  <c r="AC22"/>
  <c r="W22"/>
  <c r="N22"/>
  <c r="BG21"/>
  <c r="BA21"/>
  <c r="AZ21"/>
  <c r="AC21"/>
  <c r="W21"/>
  <c r="N21"/>
  <c r="BG20"/>
  <c r="BA20"/>
  <c r="AZ20"/>
  <c r="AC20"/>
  <c r="W20"/>
  <c r="N20"/>
  <c r="BG19"/>
  <c r="BA19"/>
  <c r="AZ19"/>
  <c r="AC19"/>
  <c r="W19"/>
  <c r="N19"/>
  <c r="BG18"/>
  <c r="BA18"/>
  <c r="AZ18"/>
  <c r="AC18"/>
  <c r="W18"/>
  <c r="N18"/>
  <c r="BG17"/>
  <c r="BA17"/>
  <c r="AZ17"/>
  <c r="AC17"/>
  <c r="W17"/>
  <c r="N17"/>
  <c r="BG16"/>
  <c r="BA16"/>
  <c r="AZ16"/>
  <c r="AC16"/>
  <c r="W16"/>
  <c r="N16"/>
  <c r="AC15"/>
  <c r="W15"/>
  <c r="N15"/>
  <c r="AC14"/>
  <c r="W14"/>
  <c r="N14"/>
  <c r="AC13"/>
  <c r="W13"/>
  <c r="N13"/>
  <c r="AC12"/>
  <c r="W12"/>
  <c r="N12"/>
  <c r="AC11"/>
  <c r="W11"/>
  <c r="N11"/>
  <c r="AC10"/>
  <c r="W10"/>
  <c r="N10"/>
  <c r="AC9"/>
  <c r="W9"/>
  <c r="N9"/>
  <c r="AC8"/>
  <c r="W8"/>
  <c r="N8"/>
  <c r="AC7"/>
  <c r="W7"/>
  <c r="N7"/>
  <c r="BA6"/>
  <c r="AZ6"/>
  <c r="AC6"/>
  <c r="W6"/>
  <c r="BA5"/>
  <c r="AZ5"/>
  <c r="AC5"/>
  <c r="W5"/>
  <c r="BA4"/>
  <c r="AZ4"/>
  <c r="BA3"/>
  <c r="AZ3"/>
  <c r="W54" i="24"/>
  <c r="X61"/>
  <c r="Y61"/>
  <c r="Z61"/>
  <c r="B51"/>
  <c r="W61"/>
  <c r="R54"/>
  <c r="S61"/>
  <c r="T61"/>
  <c r="U61"/>
  <c r="R61"/>
  <c r="M54"/>
  <c r="N61"/>
  <c r="O61"/>
  <c r="P61"/>
  <c r="M61"/>
  <c r="H54"/>
  <c r="I61"/>
  <c r="J61"/>
  <c r="K61"/>
  <c r="H61"/>
  <c r="B61"/>
  <c r="B54"/>
  <c r="D61"/>
  <c r="C61"/>
  <c r="E61"/>
  <c r="C60"/>
  <c r="C51"/>
  <c r="BA16"/>
  <c r="AZ16"/>
  <c r="BE41"/>
  <c r="BF41"/>
  <c r="BD41"/>
  <c r="BG41"/>
  <c r="BA41"/>
  <c r="AZ41"/>
  <c r="BE40"/>
  <c r="BF40"/>
  <c r="BD40"/>
  <c r="BG40"/>
  <c r="BA40"/>
  <c r="AZ40"/>
  <c r="BE39"/>
  <c r="BF39"/>
  <c r="BD39"/>
  <c r="BG39"/>
  <c r="BA39"/>
  <c r="AZ39"/>
  <c r="BE38"/>
  <c r="BF38"/>
  <c r="BD38"/>
  <c r="BG38"/>
  <c r="BA38"/>
  <c r="AZ38"/>
  <c r="AP42"/>
  <c r="AQ42"/>
  <c r="AO42"/>
  <c r="AR42"/>
  <c r="AL42"/>
  <c r="AK42"/>
  <c r="AP41"/>
  <c r="AQ41"/>
  <c r="AO41"/>
  <c r="AR41"/>
  <c r="AL41"/>
  <c r="AK41"/>
  <c r="AP40"/>
  <c r="AQ40"/>
  <c r="AO40"/>
  <c r="AR40"/>
  <c r="AL40"/>
  <c r="AK40"/>
  <c r="AP39"/>
  <c r="AQ39"/>
  <c r="AO39"/>
  <c r="AR39"/>
  <c r="AL39"/>
  <c r="AK39"/>
  <c r="AP38"/>
  <c r="AQ38"/>
  <c r="AO38"/>
  <c r="AR38"/>
  <c r="AL38"/>
  <c r="AK38"/>
  <c r="AP37"/>
  <c r="AQ37"/>
  <c r="AO37"/>
  <c r="AR37"/>
  <c r="AL37"/>
  <c r="AK37"/>
  <c r="H42"/>
  <c r="G42"/>
  <c r="H40"/>
  <c r="G40"/>
  <c r="AA41"/>
  <c r="AB41"/>
  <c r="Z41"/>
  <c r="AC41"/>
  <c r="W41"/>
  <c r="V41"/>
  <c r="AA40"/>
  <c r="AB40"/>
  <c r="Z40"/>
  <c r="AC40"/>
  <c r="W40"/>
  <c r="V40"/>
  <c r="L41"/>
  <c r="L40"/>
  <c r="K40"/>
  <c r="G41"/>
  <c r="M40"/>
  <c r="N40"/>
  <c r="M41"/>
  <c r="K41"/>
  <c r="N41"/>
  <c r="H41"/>
  <c r="V9"/>
  <c r="W9"/>
  <c r="G25"/>
  <c r="H25"/>
  <c r="G26"/>
  <c r="H26"/>
  <c r="G27"/>
  <c r="H27"/>
  <c r="G28"/>
  <c r="H28"/>
  <c r="G29"/>
  <c r="H29"/>
  <c r="G30"/>
  <c r="H30"/>
  <c r="BE6"/>
  <c r="BD6"/>
  <c r="L20"/>
  <c r="K20"/>
  <c r="Y56"/>
  <c r="Y57"/>
  <c r="Y58"/>
  <c r="Y59"/>
  <c r="Y60"/>
  <c r="Y62"/>
  <c r="X56"/>
  <c r="X57"/>
  <c r="X58"/>
  <c r="X59"/>
  <c r="X60"/>
  <c r="X62"/>
  <c r="T56"/>
  <c r="T57"/>
  <c r="T58"/>
  <c r="T59"/>
  <c r="T60"/>
  <c r="T62"/>
  <c r="S56"/>
  <c r="S57"/>
  <c r="S58"/>
  <c r="S59"/>
  <c r="S60"/>
  <c r="S62"/>
  <c r="O56"/>
  <c r="O57"/>
  <c r="O58"/>
  <c r="O59"/>
  <c r="O60"/>
  <c r="O62"/>
  <c r="N56"/>
  <c r="N57"/>
  <c r="N58"/>
  <c r="N59"/>
  <c r="N60"/>
  <c r="N62"/>
  <c r="J56"/>
  <c r="J57"/>
  <c r="J58"/>
  <c r="J59"/>
  <c r="J60"/>
  <c r="J62"/>
  <c r="I56"/>
  <c r="I57"/>
  <c r="I58"/>
  <c r="I59"/>
  <c r="I60"/>
  <c r="I62"/>
  <c r="D56"/>
  <c r="D57"/>
  <c r="D58"/>
  <c r="D59"/>
  <c r="D60"/>
  <c r="D62"/>
  <c r="C56"/>
  <c r="C57"/>
  <c r="C58"/>
  <c r="C59"/>
  <c r="C62"/>
  <c r="Z60"/>
  <c r="B60"/>
  <c r="H60"/>
  <c r="M60"/>
  <c r="R60"/>
  <c r="W60"/>
  <c r="U60"/>
  <c r="P60"/>
  <c r="K60"/>
  <c r="E60"/>
  <c r="Z59"/>
  <c r="B59"/>
  <c r="H59"/>
  <c r="M59"/>
  <c r="R59"/>
  <c r="W59"/>
  <c r="U59"/>
  <c r="P59"/>
  <c r="K59"/>
  <c r="E59"/>
  <c r="Z58"/>
  <c r="B58"/>
  <c r="H58"/>
  <c r="M58"/>
  <c r="R58"/>
  <c r="W58"/>
  <c r="U58"/>
  <c r="P58"/>
  <c r="K58"/>
  <c r="E58"/>
  <c r="Z57"/>
  <c r="B57"/>
  <c r="H57"/>
  <c r="M57"/>
  <c r="R57"/>
  <c r="W57"/>
  <c r="U57"/>
  <c r="P57"/>
  <c r="K57"/>
  <c r="E57"/>
  <c r="Z56"/>
  <c r="B56"/>
  <c r="H56"/>
  <c r="M56"/>
  <c r="R56"/>
  <c r="W56"/>
  <c r="U56"/>
  <c r="P56"/>
  <c r="K56"/>
  <c r="E56"/>
  <c r="L3"/>
  <c r="M3"/>
  <c r="L4"/>
  <c r="M4"/>
  <c r="L5"/>
  <c r="M5"/>
  <c r="L6"/>
  <c r="M6"/>
  <c r="L7"/>
  <c r="M7"/>
  <c r="L8"/>
  <c r="M8"/>
  <c r="L9"/>
  <c r="M9"/>
  <c r="L10"/>
  <c r="M10"/>
  <c r="L11"/>
  <c r="M11"/>
  <c r="L12"/>
  <c r="M12"/>
  <c r="L13"/>
  <c r="M13"/>
  <c r="L14"/>
  <c r="M14"/>
  <c r="L15"/>
  <c r="M15"/>
  <c r="L16"/>
  <c r="M16"/>
  <c r="L17"/>
  <c r="M17"/>
  <c r="L18"/>
  <c r="M18"/>
  <c r="L19"/>
  <c r="M19"/>
  <c r="M20"/>
  <c r="L21"/>
  <c r="M21"/>
  <c r="L22"/>
  <c r="M22"/>
  <c r="L23"/>
  <c r="M23"/>
  <c r="L24"/>
  <c r="M24"/>
  <c r="L25"/>
  <c r="M25"/>
  <c r="L26"/>
  <c r="M26"/>
  <c r="L27"/>
  <c r="M27"/>
  <c r="L28"/>
  <c r="M28"/>
  <c r="L29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2"/>
  <c r="M42"/>
  <c r="M43"/>
  <c r="C46"/>
  <c r="AA3"/>
  <c r="AB3"/>
  <c r="AA4"/>
  <c r="AB4"/>
  <c r="AA5"/>
  <c r="AB5"/>
  <c r="AA6"/>
  <c r="AB6"/>
  <c r="AA7"/>
  <c r="AB7"/>
  <c r="AA8"/>
  <c r="AB8"/>
  <c r="AA9"/>
  <c r="AB9"/>
  <c r="AA10"/>
  <c r="AB10"/>
  <c r="AA11"/>
  <c r="AB11"/>
  <c r="AA12"/>
  <c r="AB12"/>
  <c r="AA13"/>
  <c r="AB13"/>
  <c r="AA14"/>
  <c r="AB14"/>
  <c r="AA15"/>
  <c r="AB15"/>
  <c r="AA16"/>
  <c r="AB16"/>
  <c r="AA17"/>
  <c r="AB17"/>
  <c r="AA18"/>
  <c r="AB18"/>
  <c r="AA19"/>
  <c r="AB19"/>
  <c r="AA20"/>
  <c r="AB20"/>
  <c r="AA21"/>
  <c r="AB21"/>
  <c r="AA22"/>
  <c r="AB22"/>
  <c r="AA23"/>
  <c r="AB23"/>
  <c r="AA24"/>
  <c r="AB24"/>
  <c r="AA25"/>
  <c r="AB25"/>
  <c r="AA26"/>
  <c r="AB26"/>
  <c r="AA27"/>
  <c r="AB27"/>
  <c r="AA28"/>
  <c r="AB28"/>
  <c r="AA29"/>
  <c r="AB29"/>
  <c r="AA30"/>
  <c r="AB30"/>
  <c r="AA31"/>
  <c r="AB31"/>
  <c r="AA32"/>
  <c r="AB32"/>
  <c r="AA33"/>
  <c r="AB33"/>
  <c r="AA34"/>
  <c r="AB34"/>
  <c r="AA35"/>
  <c r="AB35"/>
  <c r="AA36"/>
  <c r="AB36"/>
  <c r="AA37"/>
  <c r="AB37"/>
  <c r="AA38"/>
  <c r="AB38"/>
  <c r="AA39"/>
  <c r="AB39"/>
  <c r="AA42"/>
  <c r="AB42"/>
  <c r="AB43"/>
  <c r="C47"/>
  <c r="AP3"/>
  <c r="AQ3"/>
  <c r="AP4"/>
  <c r="AQ4"/>
  <c r="AP5"/>
  <c r="AQ5"/>
  <c r="AP6"/>
  <c r="AQ6"/>
  <c r="AP7"/>
  <c r="AQ7"/>
  <c r="AP8"/>
  <c r="AQ8"/>
  <c r="AP9"/>
  <c r="AQ9"/>
  <c r="AP10"/>
  <c r="AQ10"/>
  <c r="AP11"/>
  <c r="AQ11"/>
  <c r="AP12"/>
  <c r="AQ12"/>
  <c r="AP13"/>
  <c r="AQ13"/>
  <c r="AP14"/>
  <c r="AQ14"/>
  <c r="AP15"/>
  <c r="AQ15"/>
  <c r="AP16"/>
  <c r="AQ16"/>
  <c r="AP17"/>
  <c r="AQ17"/>
  <c r="AP18"/>
  <c r="AQ18"/>
  <c r="AP19"/>
  <c r="AQ19"/>
  <c r="AP20"/>
  <c r="AQ20"/>
  <c r="AP21"/>
  <c r="AQ21"/>
  <c r="AP22"/>
  <c r="AQ22"/>
  <c r="AP23"/>
  <c r="AQ23"/>
  <c r="AP24"/>
  <c r="AQ24"/>
  <c r="AP25"/>
  <c r="AQ25"/>
  <c r="AP26"/>
  <c r="AQ26"/>
  <c r="AP27"/>
  <c r="AQ27"/>
  <c r="AP28"/>
  <c r="AQ28"/>
  <c r="AP29"/>
  <c r="AQ29"/>
  <c r="AP30"/>
  <c r="AQ30"/>
  <c r="AP31"/>
  <c r="AQ31"/>
  <c r="AP32"/>
  <c r="AQ32"/>
  <c r="AP33"/>
  <c r="AQ33"/>
  <c r="AP34"/>
  <c r="AQ34"/>
  <c r="AP35"/>
  <c r="AQ35"/>
  <c r="AP36"/>
  <c r="AQ36"/>
  <c r="AQ43"/>
  <c r="C48"/>
  <c r="BE3"/>
  <c r="BF3"/>
  <c r="BE4"/>
  <c r="BF4"/>
  <c r="BE5"/>
  <c r="BF5"/>
  <c r="BF6"/>
  <c r="BE7"/>
  <c r="BF7"/>
  <c r="BE8"/>
  <c r="BF8"/>
  <c r="BE9"/>
  <c r="BF9"/>
  <c r="BE10"/>
  <c r="BF10"/>
  <c r="BE11"/>
  <c r="BF11"/>
  <c r="BE12"/>
  <c r="BF12"/>
  <c r="BE13"/>
  <c r="BF13"/>
  <c r="BE14"/>
  <c r="BF14"/>
  <c r="BE15"/>
  <c r="BF15"/>
  <c r="BE16"/>
  <c r="BF16"/>
  <c r="BE17"/>
  <c r="BF17"/>
  <c r="BE18"/>
  <c r="BF18"/>
  <c r="BE19"/>
  <c r="BF19"/>
  <c r="BE20"/>
  <c r="BF20"/>
  <c r="BE21"/>
  <c r="BF21"/>
  <c r="BE22"/>
  <c r="BF22"/>
  <c r="BE23"/>
  <c r="BF23"/>
  <c r="BE24"/>
  <c r="BF24"/>
  <c r="BE25"/>
  <c r="BF25"/>
  <c r="BE26"/>
  <c r="BF26"/>
  <c r="BE27"/>
  <c r="BF27"/>
  <c r="BE28"/>
  <c r="BF28"/>
  <c r="BE29"/>
  <c r="BF29"/>
  <c r="BE30"/>
  <c r="BF30"/>
  <c r="BE31"/>
  <c r="BF31"/>
  <c r="BE32"/>
  <c r="BF32"/>
  <c r="BE33"/>
  <c r="BF33"/>
  <c r="BE34"/>
  <c r="BF34"/>
  <c r="BE35"/>
  <c r="BF35"/>
  <c r="BE36"/>
  <c r="BF36"/>
  <c r="BE37"/>
  <c r="BF37"/>
  <c r="BE42"/>
  <c r="BF42"/>
  <c r="BF43"/>
  <c r="C49"/>
  <c r="C50"/>
  <c r="C52"/>
  <c r="B50"/>
  <c r="B49"/>
  <c r="B48"/>
  <c r="B47"/>
  <c r="B46"/>
  <c r="BD3"/>
  <c r="BG3"/>
  <c r="BD4"/>
  <c r="BG4"/>
  <c r="BD5"/>
  <c r="BG5"/>
  <c r="BG6"/>
  <c r="BD7"/>
  <c r="BG7"/>
  <c r="BD8"/>
  <c r="BG8"/>
  <c r="BD9"/>
  <c r="BG9"/>
  <c r="BD10"/>
  <c r="BG10"/>
  <c r="BD11"/>
  <c r="BG11"/>
  <c r="BD12"/>
  <c r="BG12"/>
  <c r="BD13"/>
  <c r="BG13"/>
  <c r="BD14"/>
  <c r="BG14"/>
  <c r="BD15"/>
  <c r="BG15"/>
  <c r="BD16"/>
  <c r="BG16"/>
  <c r="BD17"/>
  <c r="BG17"/>
  <c r="BD18"/>
  <c r="BG18"/>
  <c r="BD19"/>
  <c r="BG19"/>
  <c r="BD20"/>
  <c r="BG20"/>
  <c r="BD21"/>
  <c r="BG21"/>
  <c r="BD22"/>
  <c r="BG22"/>
  <c r="BD23"/>
  <c r="BG23"/>
  <c r="BD24"/>
  <c r="BG24"/>
  <c r="BD25"/>
  <c r="BG25"/>
  <c r="BG43"/>
  <c r="BD26"/>
  <c r="BD27"/>
  <c r="BD28"/>
  <c r="BD29"/>
  <c r="BD30"/>
  <c r="BD31"/>
  <c r="BD32"/>
  <c r="BD33"/>
  <c r="BD34"/>
  <c r="BD35"/>
  <c r="BD36"/>
  <c r="BD37"/>
  <c r="BD42"/>
  <c r="BD43"/>
  <c r="BC43"/>
  <c r="BB43"/>
  <c r="AO3"/>
  <c r="AR3"/>
  <c r="AO4"/>
  <c r="AR4"/>
  <c r="AO5"/>
  <c r="AR5"/>
  <c r="AO6"/>
  <c r="AR6"/>
  <c r="AO7"/>
  <c r="AR7"/>
  <c r="AO8"/>
  <c r="AR8"/>
  <c r="AO9"/>
  <c r="AR9"/>
  <c r="AO10"/>
  <c r="AR10"/>
  <c r="AO11"/>
  <c r="AR11"/>
  <c r="AO12"/>
  <c r="AR12"/>
  <c r="AO13"/>
  <c r="AR13"/>
  <c r="AO14"/>
  <c r="AR14"/>
  <c r="AO15"/>
  <c r="AR15"/>
  <c r="AO16"/>
  <c r="AR16"/>
  <c r="AO17"/>
  <c r="AR17"/>
  <c r="AO18"/>
  <c r="AR18"/>
  <c r="AO19"/>
  <c r="AR19"/>
  <c r="AO20"/>
  <c r="AR20"/>
  <c r="AO21"/>
  <c r="AR21"/>
  <c r="AO22"/>
  <c r="AR22"/>
  <c r="AO23"/>
  <c r="AR23"/>
  <c r="AO24"/>
  <c r="AR24"/>
  <c r="AO25"/>
  <c r="AR25"/>
  <c r="AO26"/>
  <c r="AR26"/>
  <c r="AO27"/>
  <c r="AR27"/>
  <c r="AO28"/>
  <c r="AR28"/>
  <c r="AO29"/>
  <c r="AR29"/>
  <c r="AO30"/>
  <c r="AR30"/>
  <c r="AO31"/>
  <c r="AR31"/>
  <c r="AO32"/>
  <c r="AR32"/>
  <c r="AO33"/>
  <c r="AR33"/>
  <c r="AO34"/>
  <c r="AR34"/>
  <c r="AO35"/>
  <c r="AR35"/>
  <c r="AO36"/>
  <c r="AR36"/>
  <c r="AR43"/>
  <c r="AO43"/>
  <c r="AN43"/>
  <c r="AM43"/>
  <c r="Z3"/>
  <c r="AC3"/>
  <c r="Z4"/>
  <c r="AC4"/>
  <c r="Z5"/>
  <c r="AC5"/>
  <c r="Z6"/>
  <c r="AC6"/>
  <c r="Z7"/>
  <c r="AC7"/>
  <c r="Z8"/>
  <c r="AC8"/>
  <c r="Z9"/>
  <c r="AC9"/>
  <c r="Z10"/>
  <c r="AC10"/>
  <c r="Z11"/>
  <c r="AC11"/>
  <c r="Z12"/>
  <c r="AC12"/>
  <c r="Z13"/>
  <c r="AC13"/>
  <c r="Z14"/>
  <c r="AC14"/>
  <c r="Z15"/>
  <c r="AC15"/>
  <c r="Z16"/>
  <c r="AC16"/>
  <c r="Z17"/>
  <c r="AC17"/>
  <c r="Z18"/>
  <c r="AC18"/>
  <c r="Z19"/>
  <c r="AC19"/>
  <c r="Z20"/>
  <c r="AC20"/>
  <c r="Z21"/>
  <c r="AC21"/>
  <c r="Z22"/>
  <c r="AC22"/>
  <c r="Z23"/>
  <c r="AC23"/>
  <c r="Z24"/>
  <c r="AC24"/>
  <c r="Z25"/>
  <c r="AC25"/>
  <c r="Z26"/>
  <c r="AC26"/>
  <c r="Z27"/>
  <c r="AC27"/>
  <c r="Z28"/>
  <c r="AC28"/>
  <c r="AC43"/>
  <c r="Z29"/>
  <c r="Z30"/>
  <c r="Z31"/>
  <c r="Z32"/>
  <c r="Z33"/>
  <c r="Z34"/>
  <c r="Z35"/>
  <c r="Z36"/>
  <c r="Z37"/>
  <c r="Z38"/>
  <c r="Z39"/>
  <c r="Z42"/>
  <c r="Z43"/>
  <c r="Y43"/>
  <c r="X43"/>
  <c r="K3"/>
  <c r="N3"/>
  <c r="K4"/>
  <c r="N4"/>
  <c r="K5"/>
  <c r="N5"/>
  <c r="K6"/>
  <c r="N6"/>
  <c r="K7"/>
  <c r="N7"/>
  <c r="K8"/>
  <c r="N8"/>
  <c r="K9"/>
  <c r="N9"/>
  <c r="K10"/>
  <c r="N10"/>
  <c r="K11"/>
  <c r="N11"/>
  <c r="K12"/>
  <c r="N12"/>
  <c r="K13"/>
  <c r="N13"/>
  <c r="K14"/>
  <c r="N14"/>
  <c r="K15"/>
  <c r="N15"/>
  <c r="K16"/>
  <c r="N16"/>
  <c r="K17"/>
  <c r="N17"/>
  <c r="K18"/>
  <c r="N18"/>
  <c r="K19"/>
  <c r="N19"/>
  <c r="N20"/>
  <c r="K21"/>
  <c r="N21"/>
  <c r="K22"/>
  <c r="N22"/>
  <c r="K23"/>
  <c r="N23"/>
  <c r="K24"/>
  <c r="N24"/>
  <c r="K26"/>
  <c r="N26"/>
  <c r="K27"/>
  <c r="N27"/>
  <c r="K28"/>
  <c r="N28"/>
  <c r="K25"/>
  <c r="N25"/>
  <c r="K29"/>
  <c r="N29"/>
  <c r="K30"/>
  <c r="N30"/>
  <c r="K31"/>
  <c r="N31"/>
  <c r="K32"/>
  <c r="N32"/>
  <c r="K33"/>
  <c r="N33"/>
  <c r="K34"/>
  <c r="N34"/>
  <c r="K35"/>
  <c r="N35"/>
  <c r="K36"/>
  <c r="N36"/>
  <c r="K37"/>
  <c r="N37"/>
  <c r="K38"/>
  <c r="N38"/>
  <c r="K39"/>
  <c r="N39"/>
  <c r="K42"/>
  <c r="N42"/>
  <c r="N43"/>
  <c r="K43"/>
  <c r="J43"/>
  <c r="I43"/>
  <c r="BG42"/>
  <c r="AC42"/>
  <c r="AC39"/>
  <c r="W39"/>
  <c r="V39"/>
  <c r="H39"/>
  <c r="G39"/>
  <c r="AC38"/>
  <c r="W38"/>
  <c r="V38"/>
  <c r="H38"/>
  <c r="G38"/>
  <c r="BG37"/>
  <c r="BA37"/>
  <c r="AZ37"/>
  <c r="AC37"/>
  <c r="W37"/>
  <c r="V37"/>
  <c r="H37"/>
  <c r="G37"/>
  <c r="BG36"/>
  <c r="BA36"/>
  <c r="AZ36"/>
  <c r="AL36"/>
  <c r="AK36"/>
  <c r="AC36"/>
  <c r="W36"/>
  <c r="V36"/>
  <c r="H36"/>
  <c r="G36"/>
  <c r="BG35"/>
  <c r="BA35"/>
  <c r="AZ35"/>
  <c r="AL35"/>
  <c r="AK35"/>
  <c r="AC35"/>
  <c r="W35"/>
  <c r="V35"/>
  <c r="H35"/>
  <c r="G35"/>
  <c r="BG34"/>
  <c r="BA34"/>
  <c r="AZ34"/>
  <c r="AL34"/>
  <c r="AK34"/>
  <c r="AC34"/>
  <c r="W34"/>
  <c r="V34"/>
  <c r="H34"/>
  <c r="G34"/>
  <c r="BG33"/>
  <c r="BA33"/>
  <c r="AZ33"/>
  <c r="AL33"/>
  <c r="AK33"/>
  <c r="AC33"/>
  <c r="W33"/>
  <c r="V33"/>
  <c r="H33"/>
  <c r="G33"/>
  <c r="BG32"/>
  <c r="BA32"/>
  <c r="AZ32"/>
  <c r="AL32"/>
  <c r="AK32"/>
  <c r="AC32"/>
  <c r="W32"/>
  <c r="V32"/>
  <c r="H32"/>
  <c r="G32"/>
  <c r="BG31"/>
  <c r="BA31"/>
  <c r="AZ31"/>
  <c r="AL31"/>
  <c r="AK31"/>
  <c r="AC31"/>
  <c r="W31"/>
  <c r="V31"/>
  <c r="H31"/>
  <c r="G31"/>
  <c r="BG30"/>
  <c r="BA30"/>
  <c r="AZ30"/>
  <c r="AL30"/>
  <c r="AK30"/>
  <c r="AC30"/>
  <c r="W30"/>
  <c r="V30"/>
  <c r="BG29"/>
  <c r="BA29"/>
  <c r="AZ29"/>
  <c r="AL29"/>
  <c r="AK29"/>
  <c r="AC29"/>
  <c r="W29"/>
  <c r="V29"/>
  <c r="BG28"/>
  <c r="BA28"/>
  <c r="AZ28"/>
  <c r="AL28"/>
  <c r="AK28"/>
  <c r="W28"/>
  <c r="V28"/>
  <c r="BG27"/>
  <c r="BA27"/>
  <c r="AZ27"/>
  <c r="AL27"/>
  <c r="AK27"/>
  <c r="W27"/>
  <c r="V27"/>
  <c r="BG26"/>
  <c r="BA26"/>
  <c r="AZ26"/>
  <c r="AL26"/>
  <c r="AK26"/>
  <c r="W26"/>
  <c r="V26"/>
  <c r="BA25"/>
  <c r="AZ25"/>
  <c r="AL25"/>
  <c r="AK25"/>
  <c r="W25"/>
  <c r="V25"/>
  <c r="BA24"/>
  <c r="AZ24"/>
  <c r="AL24"/>
  <c r="AK24"/>
  <c r="W24"/>
  <c r="V24"/>
  <c r="H24"/>
  <c r="G24"/>
  <c r="BA23"/>
  <c r="AZ23"/>
  <c r="AL23"/>
  <c r="AK23"/>
  <c r="W23"/>
  <c r="V23"/>
  <c r="H23"/>
  <c r="G23"/>
  <c r="BA22"/>
  <c r="AZ22"/>
  <c r="AL22"/>
  <c r="AK22"/>
  <c r="W22"/>
  <c r="V22"/>
  <c r="H22"/>
  <c r="G22"/>
  <c r="BA21"/>
  <c r="AZ21"/>
  <c r="AL21"/>
  <c r="AK21"/>
  <c r="W21"/>
  <c r="V21"/>
  <c r="H21"/>
  <c r="G21"/>
  <c r="AL20"/>
  <c r="AK20"/>
  <c r="W20"/>
  <c r="V20"/>
  <c r="H20"/>
  <c r="G20"/>
  <c r="AL19"/>
  <c r="AK19"/>
  <c r="W19"/>
  <c r="V19"/>
  <c r="H19"/>
  <c r="G19"/>
  <c r="AL18"/>
  <c r="W18"/>
  <c r="V18"/>
  <c r="H18"/>
  <c r="G18"/>
  <c r="AL17"/>
  <c r="AK17"/>
  <c r="W17"/>
  <c r="V17"/>
  <c r="H17"/>
  <c r="G17"/>
  <c r="AL16"/>
  <c r="AK16"/>
  <c r="W16"/>
  <c r="V16"/>
  <c r="H16"/>
  <c r="G16"/>
  <c r="BA15"/>
  <c r="AZ15"/>
  <c r="AL15"/>
  <c r="AK15"/>
  <c r="W15"/>
  <c r="V15"/>
  <c r="H15"/>
  <c r="G15"/>
  <c r="BA14"/>
  <c r="AZ14"/>
  <c r="AL14"/>
  <c r="AK14"/>
  <c r="W14"/>
  <c r="V14"/>
  <c r="H14"/>
  <c r="G14"/>
  <c r="BA13"/>
  <c r="AZ13"/>
  <c r="AL13"/>
  <c r="AK13"/>
  <c r="W13"/>
  <c r="V13"/>
  <c r="H13"/>
  <c r="G13"/>
  <c r="BA12"/>
  <c r="AZ12"/>
  <c r="AL12"/>
  <c r="AK12"/>
  <c r="W12"/>
  <c r="V12"/>
  <c r="H12"/>
  <c r="G12"/>
  <c r="BA11"/>
  <c r="AZ11"/>
  <c r="AL11"/>
  <c r="AK11"/>
  <c r="W11"/>
  <c r="V11"/>
  <c r="H11"/>
  <c r="G11"/>
  <c r="BA10"/>
  <c r="AZ10"/>
  <c r="AL10"/>
  <c r="AK10"/>
  <c r="W10"/>
  <c r="V10"/>
  <c r="H10"/>
  <c r="G10"/>
  <c r="BA9"/>
  <c r="AZ9"/>
  <c r="AL9"/>
  <c r="AK9"/>
  <c r="H9"/>
  <c r="G9"/>
  <c r="BA8"/>
  <c r="AZ8"/>
  <c r="AL8"/>
  <c r="AK8"/>
  <c r="W8"/>
  <c r="V8"/>
  <c r="H8"/>
  <c r="G8"/>
  <c r="BA7"/>
  <c r="AZ7"/>
  <c r="AL7"/>
  <c r="AK7"/>
  <c r="W7"/>
  <c r="V7"/>
  <c r="H7"/>
  <c r="G7"/>
  <c r="BA6"/>
  <c r="AZ6"/>
  <c r="AL6"/>
  <c r="AK6"/>
  <c r="W6"/>
  <c r="V6"/>
  <c r="H6"/>
  <c r="G6"/>
  <c r="BA5"/>
  <c r="AZ5"/>
  <c r="AL5"/>
  <c r="AK5"/>
  <c r="W5"/>
  <c r="V5"/>
  <c r="H5"/>
  <c r="G5"/>
  <c r="BA4"/>
  <c r="AZ4"/>
  <c r="AL4"/>
  <c r="AK4"/>
  <c r="W4"/>
  <c r="V4"/>
  <c r="H4"/>
  <c r="G4"/>
  <c r="BA3"/>
  <c r="AZ3"/>
  <c r="AL3"/>
  <c r="AK3"/>
  <c r="W3"/>
  <c r="V3"/>
  <c r="H3"/>
  <c r="G3"/>
</calcChain>
</file>

<file path=xl/sharedStrings.xml><?xml version="1.0" encoding="utf-8"?>
<sst xmlns="http://schemas.openxmlformats.org/spreadsheetml/2006/main" count="443" uniqueCount="77">
  <si>
    <t>Date</t>
  </si>
  <si>
    <t xml:space="preserve">Chargement </t>
  </si>
  <si>
    <t>Déchargement</t>
  </si>
  <si>
    <t xml:space="preserve"> Client</t>
  </si>
  <si>
    <t>Charge en kg</t>
  </si>
  <si>
    <t>Km</t>
  </si>
  <si>
    <t>prix voyage</t>
  </si>
  <si>
    <t>prix au Km</t>
  </si>
  <si>
    <t>Total du mois</t>
  </si>
  <si>
    <t>Faulquemont</t>
  </si>
  <si>
    <t>Marche les D.</t>
  </si>
  <si>
    <t>€/T</t>
  </si>
  <si>
    <t>attentte</t>
  </si>
  <si>
    <t>lieux</t>
  </si>
  <si>
    <t>le menu déroulant est directement adapter mais ce qui était déjà inscrit reste inchanger</t>
  </si>
  <si>
    <t>Attention</t>
  </si>
  <si>
    <t xml:space="preserve">tu dois adapter les prix chaque mois avec leurs évolutions </t>
  </si>
  <si>
    <t>si tu changes le prix il est change dans toute cette feuille d'une fois pas dans les autres</t>
  </si>
  <si>
    <t>Récapitulatif du mois</t>
  </si>
  <si>
    <t>Total</t>
  </si>
  <si>
    <t>prix / T</t>
  </si>
  <si>
    <t>Camion</t>
  </si>
  <si>
    <t>Char. moyenne</t>
  </si>
  <si>
    <t>Voyages</t>
  </si>
  <si>
    <t>total tonne</t>
  </si>
  <si>
    <t>Terneuzen</t>
  </si>
  <si>
    <t>Koeningsmaker</t>
  </si>
  <si>
    <t>Tournais</t>
  </si>
  <si>
    <t>si tu ajoutes en dehors du rectangle il faut adapter les formules</t>
  </si>
  <si>
    <t xml:space="preserve">tu disposes de 6 places de chargement lorsque tu  changes une place de chargement dans ce tableau </t>
  </si>
  <si>
    <t>Date Décharg.</t>
  </si>
  <si>
    <t>Date Charg.</t>
  </si>
  <si>
    <t>heure Dech.</t>
  </si>
  <si>
    <t>Date Décha.</t>
  </si>
  <si>
    <t>3H20</t>
  </si>
  <si>
    <t>Tertre</t>
  </si>
  <si>
    <t>Yara</t>
  </si>
  <si>
    <t>7H15</t>
  </si>
  <si>
    <t>22H55</t>
  </si>
  <si>
    <t>2H40</t>
  </si>
  <si>
    <t>21h15</t>
  </si>
  <si>
    <t>8H00</t>
  </si>
  <si>
    <t>11H50</t>
  </si>
  <si>
    <t>15H35</t>
  </si>
  <si>
    <t>8H30</t>
  </si>
  <si>
    <t>12H20</t>
  </si>
  <si>
    <t>16H10</t>
  </si>
  <si>
    <t>20H05</t>
  </si>
  <si>
    <t>00H10</t>
  </si>
  <si>
    <t>4H00</t>
  </si>
  <si>
    <t>14h10</t>
  </si>
  <si>
    <t>19h10</t>
  </si>
  <si>
    <t>00h00</t>
  </si>
  <si>
    <t>14h00</t>
  </si>
  <si>
    <t>7h40</t>
  </si>
  <si>
    <t>11h35</t>
  </si>
  <si>
    <t>16h30</t>
  </si>
  <si>
    <t>4h15</t>
  </si>
  <si>
    <t>4h00</t>
  </si>
  <si>
    <t>14h20</t>
  </si>
  <si>
    <t>18h10</t>
  </si>
  <si>
    <t>16h00</t>
  </si>
  <si>
    <t>20h00</t>
  </si>
  <si>
    <t>16h20</t>
  </si>
  <si>
    <t>20h15</t>
  </si>
  <si>
    <t>19h50</t>
  </si>
  <si>
    <t>15h50</t>
  </si>
  <si>
    <t>17h50</t>
  </si>
  <si>
    <t>17h45</t>
  </si>
  <si>
    <t>AAA111</t>
  </si>
  <si>
    <t>BBB222</t>
  </si>
  <si>
    <t>CCC333</t>
  </si>
  <si>
    <t>ABC123</t>
  </si>
  <si>
    <t>BCA321</t>
  </si>
  <si>
    <t>BBB444</t>
  </si>
  <si>
    <t>CMR</t>
  </si>
  <si>
    <t>BL</t>
  </si>
</sst>
</file>

<file path=xl/styles.xml><?xml version="1.0" encoding="utf-8"?>
<styleSheet xmlns="http://schemas.openxmlformats.org/spreadsheetml/2006/main">
  <numFmts count="5">
    <numFmt numFmtId="164" formatCode="#,##0.00\ &quot;€&quot;"/>
    <numFmt numFmtId="165" formatCode="#,##0\ &quot;kg&quot;"/>
    <numFmt numFmtId="166" formatCode="#,##0\ &quot;Km&quot;"/>
    <numFmt numFmtId="167" formatCode="h&quot; h &quot;mm;@"/>
    <numFmt numFmtId="168" formatCode="d/mm/yy;@"/>
  </numFmts>
  <fonts count="11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/>
        <bgColor theme="5"/>
      </patternFill>
    </fill>
    <fill>
      <patternFill patternType="solid">
        <fgColor rgb="FFC0504D"/>
        <bgColor theme="9" tint="0.79998168889431442"/>
      </patternFill>
    </fill>
    <fill>
      <patternFill patternType="solid">
        <fgColor rgb="FF00CC00"/>
        <bgColor indexed="64"/>
      </patternFill>
    </fill>
    <fill>
      <patternFill patternType="solid">
        <fgColor theme="9" tint="0.79998168889431442"/>
        <bgColor indexed="64"/>
      </patternFill>
    </fill>
  </fills>
  <borders count="4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theme="9"/>
      </right>
      <top style="medium">
        <color auto="1"/>
      </top>
      <bottom style="medium">
        <color auto="1"/>
      </bottom>
      <diagonal/>
    </border>
    <border>
      <left/>
      <right style="thin">
        <color theme="9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7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7">
    <xf numFmtId="0" fontId="0" fillId="0" borderId="0" xfId="0"/>
    <xf numFmtId="0" fontId="0" fillId="0" borderId="0" xfId="0" applyAlignment="1">
      <alignment horizontal="left"/>
    </xf>
    <xf numFmtId="0" fontId="6" fillId="0" borderId="7" xfId="0" applyFont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7" fillId="0" borderId="0" xfId="0" applyFont="1" applyAlignment="1">
      <alignment horizontal="left"/>
    </xf>
    <xf numFmtId="164" fontId="6" fillId="0" borderId="8" xfId="0" applyNumberFormat="1" applyFont="1" applyBorder="1" applyAlignment="1">
      <alignment horizontal="center"/>
    </xf>
    <xf numFmtId="0" fontId="8" fillId="0" borderId="12" xfId="0" applyFont="1" applyBorder="1" applyAlignment="1">
      <alignment horizontal="left"/>
    </xf>
    <xf numFmtId="0" fontId="2" fillId="0" borderId="20" xfId="0" applyFont="1" applyFill="1" applyBorder="1" applyAlignment="1">
      <alignment horizontal="left"/>
    </xf>
    <xf numFmtId="0" fontId="8" fillId="0" borderId="7" xfId="0" applyFont="1" applyBorder="1" applyAlignment="1">
      <alignment horizontal="left"/>
    </xf>
    <xf numFmtId="0" fontId="8" fillId="0" borderId="0" xfId="0" applyFont="1" applyFill="1" applyBorder="1" applyAlignment="1">
      <alignment horizontal="left"/>
    </xf>
    <xf numFmtId="0" fontId="9" fillId="0" borderId="14" xfId="0" applyFont="1" applyBorder="1"/>
    <xf numFmtId="0" fontId="0" fillId="0" borderId="13" xfId="0" applyBorder="1"/>
    <xf numFmtId="0" fontId="0" fillId="0" borderId="2" xfId="0" applyBorder="1"/>
    <xf numFmtId="0" fontId="0" fillId="0" borderId="3" xfId="0" applyBorder="1"/>
    <xf numFmtId="0" fontId="0" fillId="0" borderId="24" xfId="0" applyBorder="1"/>
    <xf numFmtId="0" fontId="0" fillId="0" borderId="25" xfId="0" applyBorder="1"/>
    <xf numFmtId="0" fontId="0" fillId="0" borderId="26" xfId="0" applyBorder="1" applyAlignment="1">
      <alignment horizontal="center"/>
    </xf>
    <xf numFmtId="164" fontId="0" fillId="0" borderId="27" xfId="0" applyNumberFormat="1" applyBorder="1"/>
    <xf numFmtId="0" fontId="0" fillId="3" borderId="9" xfId="0" applyFill="1" applyBorder="1" applyAlignment="1">
      <alignment horizontal="center"/>
    </xf>
    <xf numFmtId="164" fontId="0" fillId="3" borderId="28" xfId="0" applyNumberFormat="1" applyFill="1" applyBorder="1"/>
    <xf numFmtId="0" fontId="0" fillId="0" borderId="9" xfId="0" applyBorder="1" applyAlignment="1">
      <alignment horizontal="center"/>
    </xf>
    <xf numFmtId="164" fontId="0" fillId="0" borderId="28" xfId="0" applyNumberFormat="1" applyBorder="1"/>
    <xf numFmtId="0" fontId="0" fillId="4" borderId="20" xfId="0" applyFill="1" applyBorder="1"/>
    <xf numFmtId="164" fontId="0" fillId="4" borderId="21" xfId="0" applyNumberFormat="1" applyFill="1" applyBorder="1"/>
    <xf numFmtId="0" fontId="0" fillId="5" borderId="4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14" fontId="0" fillId="6" borderId="7" xfId="0" applyNumberFormat="1" applyFont="1" applyFill="1" applyBorder="1" applyAlignment="1">
      <alignment horizontal="left"/>
    </xf>
    <xf numFmtId="0" fontId="6" fillId="6" borderId="7" xfId="0" applyFont="1" applyFill="1" applyBorder="1" applyAlignment="1">
      <alignment horizontal="center"/>
    </xf>
    <xf numFmtId="0" fontId="0" fillId="6" borderId="8" xfId="0" applyFont="1" applyFill="1" applyBorder="1" applyAlignment="1">
      <alignment horizontal="center"/>
    </xf>
    <xf numFmtId="165" fontId="0" fillId="6" borderId="8" xfId="0" applyNumberFormat="1" applyFont="1" applyFill="1" applyBorder="1"/>
    <xf numFmtId="167" fontId="0" fillId="6" borderId="8" xfId="0" applyNumberFormat="1" applyFont="1" applyFill="1" applyBorder="1" applyAlignment="1">
      <alignment horizontal="center"/>
    </xf>
    <xf numFmtId="164" fontId="6" fillId="6" borderId="8" xfId="0" applyNumberFormat="1" applyFont="1" applyFill="1" applyBorder="1" applyAlignment="1">
      <alignment horizontal="center"/>
    </xf>
    <xf numFmtId="164" fontId="0" fillId="6" borderId="8" xfId="0" applyNumberFormat="1" applyFont="1" applyFill="1" applyBorder="1"/>
    <xf numFmtId="164" fontId="0" fillId="6" borderId="23" xfId="0" applyNumberFormat="1" applyFont="1" applyFill="1" applyBorder="1" applyAlignment="1">
      <alignment horizontal="right"/>
    </xf>
    <xf numFmtId="14" fontId="0" fillId="0" borderId="9" xfId="0" applyNumberFormat="1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165" fontId="0" fillId="0" borderId="10" xfId="0" applyNumberFormat="1" applyFont="1" applyBorder="1"/>
    <xf numFmtId="167" fontId="0" fillId="0" borderId="8" xfId="0" applyNumberFormat="1" applyFont="1" applyBorder="1" applyAlignment="1">
      <alignment horizontal="center"/>
    </xf>
    <xf numFmtId="164" fontId="0" fillId="0" borderId="10" xfId="0" applyNumberFormat="1" applyFont="1" applyBorder="1"/>
    <xf numFmtId="164" fontId="0" fillId="0" borderId="23" xfId="0" applyNumberFormat="1" applyFont="1" applyBorder="1" applyAlignment="1">
      <alignment horizontal="right"/>
    </xf>
    <xf numFmtId="14" fontId="0" fillId="6" borderId="9" xfId="0" applyNumberFormat="1" applyFont="1" applyFill="1" applyBorder="1" applyAlignment="1">
      <alignment horizontal="left"/>
    </xf>
    <xf numFmtId="165" fontId="0" fillId="6" borderId="10" xfId="0" applyNumberFormat="1" applyFont="1" applyFill="1" applyBorder="1"/>
    <xf numFmtId="164" fontId="0" fillId="6" borderId="10" xfId="0" applyNumberFormat="1" applyFont="1" applyFill="1" applyBorder="1"/>
    <xf numFmtId="164" fontId="2" fillId="6" borderId="10" xfId="0" applyNumberFormat="1" applyFont="1" applyFill="1" applyBorder="1"/>
    <xf numFmtId="165" fontId="0" fillId="6" borderId="11" xfId="0" applyNumberFormat="1" applyFont="1" applyFill="1" applyBorder="1"/>
    <xf numFmtId="164" fontId="0" fillId="6" borderId="11" xfId="0" applyNumberFormat="1" applyFont="1" applyFill="1" applyBorder="1"/>
    <xf numFmtId="165" fontId="0" fillId="0" borderId="11" xfId="0" applyNumberFormat="1" applyFont="1" applyBorder="1"/>
    <xf numFmtId="164" fontId="0" fillId="0" borderId="11" xfId="0" applyNumberFormat="1" applyFont="1" applyBorder="1"/>
    <xf numFmtId="0" fontId="0" fillId="0" borderId="11" xfId="0" applyFont="1" applyBorder="1" applyAlignment="1">
      <alignment horizontal="center"/>
    </xf>
    <xf numFmtId="167" fontId="0" fillId="0" borderId="19" xfId="0" applyNumberFormat="1" applyFont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center"/>
    </xf>
    <xf numFmtId="0" fontId="5" fillId="7" borderId="6" xfId="0" applyFont="1" applyFill="1" applyBorder="1" applyAlignment="1">
      <alignment horizontal="center"/>
    </xf>
    <xf numFmtId="0" fontId="5" fillId="8" borderId="13" xfId="0" applyFont="1" applyFill="1" applyBorder="1"/>
    <xf numFmtId="0" fontId="5" fillId="8" borderId="14" xfId="0" applyFont="1" applyFill="1" applyBorder="1"/>
    <xf numFmtId="0" fontId="5" fillId="8" borderId="29" xfId="0" applyFont="1" applyFill="1" applyBorder="1"/>
    <xf numFmtId="0" fontId="5" fillId="8" borderId="16" xfId="0" applyFont="1" applyFill="1" applyBorder="1"/>
    <xf numFmtId="165" fontId="5" fillId="8" borderId="14" xfId="0" applyNumberFormat="1" applyFont="1" applyFill="1" applyBorder="1" applyAlignment="1">
      <alignment horizontal="center"/>
    </xf>
    <xf numFmtId="167" fontId="5" fillId="8" borderId="14" xfId="0" applyNumberFormat="1" applyFont="1" applyFill="1" applyBorder="1" applyAlignment="1">
      <alignment horizontal="center"/>
    </xf>
    <xf numFmtId="166" fontId="5" fillId="8" borderId="30" xfId="0" applyNumberFormat="1" applyFont="1" applyFill="1" applyBorder="1" applyAlignment="1">
      <alignment horizontal="center"/>
    </xf>
    <xf numFmtId="0" fontId="5" fillId="8" borderId="17" xfId="0" applyFont="1" applyFill="1" applyBorder="1"/>
    <xf numFmtId="164" fontId="5" fillId="8" borderId="14" xfId="0" applyNumberFormat="1" applyFont="1" applyFill="1" applyBorder="1"/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NumberFormat="1" applyFont="1" applyBorder="1" applyAlignment="1">
      <alignment horizontal="center"/>
    </xf>
    <xf numFmtId="165" fontId="0" fillId="0" borderId="22" xfId="0" applyNumberFormat="1" applyFont="1" applyBorder="1"/>
    <xf numFmtId="165" fontId="0" fillId="0" borderId="28" xfId="0" applyNumberFormat="1" applyFont="1" applyBorder="1"/>
    <xf numFmtId="0" fontId="0" fillId="0" borderId="21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/>
    <xf numFmtId="0" fontId="0" fillId="0" borderId="23" xfId="0" applyBorder="1"/>
    <xf numFmtId="165" fontId="0" fillId="3" borderId="11" xfId="0" applyNumberFormat="1" applyFont="1" applyFill="1" applyBorder="1"/>
    <xf numFmtId="0" fontId="0" fillId="3" borderId="11" xfId="0" applyNumberFormat="1" applyFont="1" applyFill="1" applyBorder="1" applyAlignment="1">
      <alignment horizontal="center"/>
    </xf>
    <xf numFmtId="165" fontId="0" fillId="3" borderId="22" xfId="0" applyNumberFormat="1" applyFont="1" applyFill="1" applyBorder="1"/>
    <xf numFmtId="165" fontId="0" fillId="4" borderId="31" xfId="0" applyNumberFormat="1" applyFill="1" applyBorder="1"/>
    <xf numFmtId="0" fontId="0" fillId="4" borderId="31" xfId="0" applyFill="1" applyBorder="1" applyAlignment="1">
      <alignment horizontal="center"/>
    </xf>
    <xf numFmtId="0" fontId="0" fillId="0" borderId="0" xfId="0" applyAlignment="1">
      <alignment horizontal="right"/>
    </xf>
    <xf numFmtId="166" fontId="0" fillId="10" borderId="10" xfId="0" applyNumberFormat="1" applyFont="1" applyFill="1" applyBorder="1"/>
    <xf numFmtId="0" fontId="0" fillId="5" borderId="36" xfId="0" applyFill="1" applyBorder="1" applyAlignment="1">
      <alignment horizontal="center"/>
    </xf>
    <xf numFmtId="0" fontId="0" fillId="0" borderId="37" xfId="0" applyBorder="1"/>
    <xf numFmtId="164" fontId="0" fillId="0" borderId="32" xfId="0" applyNumberFormat="1" applyBorder="1" applyAlignment="1">
      <alignment horizontal="right"/>
    </xf>
    <xf numFmtId="0" fontId="0" fillId="0" borderId="38" xfId="0" applyBorder="1"/>
    <xf numFmtId="164" fontId="0" fillId="3" borderId="34" xfId="0" applyNumberFormat="1" applyFill="1" applyBorder="1"/>
    <xf numFmtId="0" fontId="0" fillId="3" borderId="38" xfId="0" applyFill="1" applyBorder="1" applyAlignment="1">
      <alignment horizontal="right"/>
    </xf>
    <xf numFmtId="164" fontId="0" fillId="0" borderId="39" xfId="0" applyNumberFormat="1" applyBorder="1" applyAlignment="1">
      <alignment horizontal="right"/>
    </xf>
    <xf numFmtId="164" fontId="0" fillId="0" borderId="40" xfId="0" applyNumberFormat="1" applyBorder="1" applyAlignment="1">
      <alignment horizontal="right"/>
    </xf>
    <xf numFmtId="0" fontId="0" fillId="0" borderId="41" xfId="0" applyBorder="1"/>
    <xf numFmtId="0" fontId="0" fillId="3" borderId="38" xfId="0" applyFill="1" applyBorder="1" applyAlignment="1"/>
    <xf numFmtId="0" fontId="0" fillId="3" borderId="9" xfId="0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164" fontId="0" fillId="0" borderId="0" xfId="0" applyNumberFormat="1" applyBorder="1" applyAlignment="1">
      <alignment horizontal="right"/>
    </xf>
    <xf numFmtId="0" fontId="0" fillId="0" borderId="0" xfId="0" applyBorder="1"/>
    <xf numFmtId="0" fontId="5" fillId="7" borderId="43" xfId="0" applyFont="1" applyFill="1" applyBorder="1" applyAlignment="1">
      <alignment horizontal="center"/>
    </xf>
    <xf numFmtId="0" fontId="5" fillId="8" borderId="15" xfId="0" applyFont="1" applyFill="1" applyBorder="1"/>
    <xf numFmtId="168" fontId="0" fillId="6" borderId="7" xfId="0" applyNumberFormat="1" applyFont="1" applyFill="1" applyBorder="1" applyAlignment="1">
      <alignment horizontal="left"/>
    </xf>
    <xf numFmtId="168" fontId="0" fillId="0" borderId="0" xfId="0" applyNumberFormat="1"/>
    <xf numFmtId="168" fontId="0" fillId="0" borderId="9" xfId="0" applyNumberFormat="1" applyFont="1" applyBorder="1" applyAlignment="1">
      <alignment horizontal="left"/>
    </xf>
    <xf numFmtId="168" fontId="0" fillId="6" borderId="9" xfId="0" applyNumberFormat="1" applyFont="1" applyFill="1" applyBorder="1" applyAlignment="1">
      <alignment horizontal="left"/>
    </xf>
    <xf numFmtId="167" fontId="0" fillId="6" borderId="7" xfId="0" applyNumberFormat="1" applyFont="1" applyFill="1" applyBorder="1" applyAlignment="1">
      <alignment horizontal="left"/>
    </xf>
    <xf numFmtId="167" fontId="0" fillId="0" borderId="9" xfId="0" applyNumberFormat="1" applyFont="1" applyBorder="1" applyAlignment="1">
      <alignment horizontal="left"/>
    </xf>
    <xf numFmtId="167" fontId="0" fillId="6" borderId="9" xfId="0" applyNumberFormat="1" applyFont="1" applyFill="1" applyBorder="1" applyAlignment="1">
      <alignment horizontal="left"/>
    </xf>
    <xf numFmtId="167" fontId="0" fillId="0" borderId="0" xfId="0" applyNumberFormat="1"/>
    <xf numFmtId="0" fontId="0" fillId="0" borderId="0" xfId="0" applyAlignment="1"/>
    <xf numFmtId="14" fontId="0" fillId="0" borderId="0" xfId="0" applyNumberFormat="1"/>
    <xf numFmtId="167" fontId="0" fillId="0" borderId="9" xfId="0" applyNumberFormat="1" applyBorder="1" applyAlignment="1">
      <alignment horizontal="left"/>
    </xf>
    <xf numFmtId="167" fontId="0" fillId="6" borderId="9" xfId="0" applyNumberFormat="1" applyFill="1" applyBorder="1" applyAlignment="1">
      <alignment horizontal="left"/>
    </xf>
    <xf numFmtId="0" fontId="0" fillId="6" borderId="8" xfId="0" applyFill="1" applyBorder="1" applyAlignment="1">
      <alignment horizontal="center"/>
    </xf>
    <xf numFmtId="20" fontId="0" fillId="6" borderId="9" xfId="0" applyNumberFormat="1" applyFont="1" applyFill="1" applyBorder="1" applyAlignment="1">
      <alignment horizontal="left"/>
    </xf>
    <xf numFmtId="20" fontId="0" fillId="0" borderId="9" xfId="0" applyNumberFormat="1" applyFont="1" applyBorder="1" applyAlignment="1">
      <alignment horizontal="left"/>
    </xf>
    <xf numFmtId="21" fontId="0" fillId="6" borderId="9" xfId="0" applyNumberFormat="1" applyFont="1" applyFill="1" applyBorder="1" applyAlignment="1">
      <alignment horizontal="left"/>
    </xf>
    <xf numFmtId="167" fontId="0" fillId="6" borderId="7" xfId="0" applyNumberFormat="1" applyFill="1" applyBorder="1" applyAlignment="1">
      <alignment horizontal="left"/>
    </xf>
    <xf numFmtId="14" fontId="0" fillId="6" borderId="9" xfId="0" applyNumberFormat="1" applyFill="1" applyBorder="1" applyAlignment="1">
      <alignment horizontal="left"/>
    </xf>
    <xf numFmtId="14" fontId="0" fillId="0" borderId="9" xfId="0" applyNumberFormat="1" applyBorder="1" applyAlignment="1">
      <alignment horizontal="left"/>
    </xf>
    <xf numFmtId="0" fontId="0" fillId="6" borderId="9" xfId="0" applyNumberFormat="1" applyFont="1" applyFill="1" applyBorder="1" applyAlignment="1">
      <alignment horizontal="left"/>
    </xf>
    <xf numFmtId="0" fontId="0" fillId="6" borderId="19" xfId="0" applyFont="1" applyFill="1" applyBorder="1" applyAlignment="1">
      <alignment horizontal="center"/>
    </xf>
    <xf numFmtId="167" fontId="0" fillId="6" borderId="19" xfId="0" applyNumberFormat="1" applyFont="1" applyFill="1" applyBorder="1" applyAlignment="1">
      <alignment horizontal="center"/>
    </xf>
    <xf numFmtId="0" fontId="1" fillId="0" borderId="15" xfId="0" applyFont="1" applyBorder="1" applyAlignment="1"/>
    <xf numFmtId="0" fontId="1" fillId="0" borderId="16" xfId="0" applyFont="1" applyBorder="1" applyAlignment="1"/>
    <xf numFmtId="0" fontId="1" fillId="0" borderId="17" xfId="0" applyFont="1" applyBorder="1" applyAlignment="1"/>
    <xf numFmtId="167" fontId="0" fillId="6" borderId="44" xfId="0" applyNumberFormat="1" applyFont="1" applyFill="1" applyBorder="1" applyAlignment="1">
      <alignment horizontal="left"/>
    </xf>
    <xf numFmtId="167" fontId="0" fillId="0" borderId="44" xfId="0" applyNumberFormat="1" applyFont="1" applyBorder="1" applyAlignment="1">
      <alignment horizontal="left"/>
    </xf>
    <xf numFmtId="167" fontId="0" fillId="6" borderId="44" xfId="0" applyNumberFormat="1" applyFill="1" applyBorder="1" applyAlignment="1">
      <alignment horizontal="left"/>
    </xf>
    <xf numFmtId="167" fontId="0" fillId="0" borderId="44" xfId="0" applyNumberFormat="1" applyBorder="1" applyAlignment="1">
      <alignment horizontal="left"/>
    </xf>
    <xf numFmtId="167" fontId="0" fillId="0" borderId="45" xfId="0" applyNumberFormat="1" applyFont="1" applyBorder="1" applyAlignment="1">
      <alignment horizontal="left"/>
    </xf>
    <xf numFmtId="20" fontId="0" fillId="6" borderId="44" xfId="0" applyNumberFormat="1" applyFont="1" applyFill="1" applyBorder="1" applyAlignment="1">
      <alignment horizontal="left"/>
    </xf>
    <xf numFmtId="20" fontId="0" fillId="0" borderId="44" xfId="0" applyNumberFormat="1" applyFont="1" applyBorder="1" applyAlignment="1">
      <alignment horizontal="left"/>
    </xf>
    <xf numFmtId="14" fontId="0" fillId="6" borderId="44" xfId="0" applyNumberFormat="1" applyFill="1" applyBorder="1" applyAlignment="1">
      <alignment horizontal="left"/>
    </xf>
    <xf numFmtId="14" fontId="0" fillId="0" borderId="44" xfId="0" applyNumberFormat="1" applyBorder="1" applyAlignment="1">
      <alignment horizontal="left"/>
    </xf>
    <xf numFmtId="14" fontId="0" fillId="0" borderId="44" xfId="0" applyNumberFormat="1" applyFont="1" applyBorder="1" applyAlignment="1">
      <alignment horizontal="left"/>
    </xf>
    <xf numFmtId="14" fontId="0" fillId="6" borderId="44" xfId="0" applyNumberFormat="1" applyFont="1" applyFill="1" applyBorder="1" applyAlignment="1">
      <alignment horizontal="left"/>
    </xf>
    <xf numFmtId="21" fontId="0" fillId="6" borderId="44" xfId="0" applyNumberFormat="1" applyFont="1" applyFill="1" applyBorder="1" applyAlignment="1">
      <alignment horizontal="left"/>
    </xf>
    <xf numFmtId="0" fontId="0" fillId="6" borderId="44" xfId="0" applyNumberFormat="1" applyFont="1" applyFill="1" applyBorder="1" applyAlignment="1">
      <alignment horizontal="left"/>
    </xf>
    <xf numFmtId="164" fontId="6" fillId="6" borderId="19" xfId="0" applyNumberFormat="1" applyFont="1" applyFill="1" applyBorder="1" applyAlignment="1">
      <alignment horizontal="center"/>
    </xf>
    <xf numFmtId="164" fontId="0" fillId="6" borderId="0" xfId="0" applyNumberFormat="1" applyFont="1" applyFill="1" applyBorder="1" applyAlignment="1">
      <alignment horizontal="right"/>
    </xf>
    <xf numFmtId="164" fontId="0" fillId="0" borderId="0" xfId="0" applyNumberFormat="1" applyFont="1" applyBorder="1" applyAlignment="1">
      <alignment horizontal="right"/>
    </xf>
    <xf numFmtId="164" fontId="5" fillId="8" borderId="0" xfId="0" applyNumberFormat="1" applyFont="1" applyFill="1" applyBorder="1"/>
    <xf numFmtId="0" fontId="0" fillId="9" borderId="15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165" fontId="0" fillId="0" borderId="34" xfId="0" applyNumberFormat="1" applyFont="1" applyBorder="1" applyAlignment="1">
      <alignment horizontal="center"/>
    </xf>
    <xf numFmtId="165" fontId="0" fillId="0" borderId="35" xfId="0" applyNumberFormat="1" applyFont="1" applyBorder="1" applyAlignment="1">
      <alignment horizontal="center"/>
    </xf>
    <xf numFmtId="165" fontId="0" fillId="3" borderId="34" xfId="0" applyNumberFormat="1" applyFont="1" applyFill="1" applyBorder="1" applyAlignment="1">
      <alignment horizontal="center"/>
    </xf>
    <xf numFmtId="165" fontId="0" fillId="3" borderId="35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7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Normal" xfId="0" builtinId="0"/>
  </cellStyles>
  <dxfs count="0"/>
  <tableStyles count="0" defaultTableStyle="TableStyleMedium9" defaultPivotStyle="PivotStyleMedium4"/>
  <colors>
    <mruColors>
      <color rgb="FF00CC00"/>
      <color rgb="FFC0504D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K62"/>
  <sheetViews>
    <sheetView tabSelected="1" topLeftCell="AA1" zoomScale="85" zoomScaleNormal="85" zoomScalePageLayoutView="85" workbookViewId="0">
      <pane ySplit="2" topLeftCell="A18" activePane="bottomLeft" state="frozenSplit"/>
      <selection activeCell="AG40" sqref="AG40"/>
      <selection pane="bottomLeft" activeCell="AU25" sqref="AU25"/>
    </sheetView>
  </sheetViews>
  <sheetFormatPr baseColWidth="10" defaultRowHeight="15.75"/>
  <cols>
    <col min="1" max="1" width="11.125" customWidth="1"/>
    <col min="2" max="2" width="14" customWidth="1"/>
    <col min="3" max="3" width="12.125" customWidth="1"/>
    <col min="4" max="4" width="11.5" customWidth="1"/>
    <col min="5" max="5" width="12.5" customWidth="1"/>
    <col min="6" max="6" width="9.625" customWidth="1"/>
    <col min="7" max="7" width="11.625" customWidth="1"/>
    <col min="8" max="8" width="9.125" customWidth="1"/>
    <col min="9" max="9" width="12.25" customWidth="1"/>
    <col min="10" max="10" width="8.375" customWidth="1"/>
    <col min="11" max="11" width="11.625" customWidth="1"/>
    <col min="12" max="12" width="10.875" customWidth="1"/>
    <col min="14" max="14" width="11.125" customWidth="1"/>
    <col min="15" max="15" width="14" customWidth="1"/>
    <col min="16" max="16" width="12.125" customWidth="1"/>
    <col min="17" max="17" width="11.5" customWidth="1"/>
    <col min="18" max="18" width="12.5" customWidth="1"/>
    <col min="19" max="19" width="10.375" customWidth="1"/>
    <col min="20" max="20" width="10.625" customWidth="1"/>
    <col min="21" max="21" width="10.875" customWidth="1"/>
    <col min="22" max="22" width="11.625" customWidth="1"/>
    <col min="23" max="23" width="8.375" customWidth="1"/>
    <col min="24" max="24" width="11.625" customWidth="1"/>
    <col min="25" max="25" width="10.875" customWidth="1"/>
    <col min="26" max="26" width="14" customWidth="1"/>
    <col min="27" max="27" width="11.125" customWidth="1"/>
    <col min="28" max="28" width="14" customWidth="1"/>
    <col min="29" max="29" width="12.125" customWidth="1"/>
    <col min="30" max="30" width="11.5" customWidth="1"/>
    <col min="31" max="31" width="12.5" customWidth="1"/>
    <col min="32" max="32" width="14.875" customWidth="1"/>
    <col min="33" max="33" width="11.375" bestFit="1" customWidth="1"/>
    <col min="34" max="34" width="11.125" customWidth="1"/>
    <col min="35" max="35" width="8.375" bestFit="1" customWidth="1"/>
    <col min="36" max="36" width="8.375" customWidth="1"/>
    <col min="37" max="37" width="11.625" customWidth="1"/>
    <col min="38" max="38" width="10.875" customWidth="1"/>
    <col min="39" max="39" width="12.125" customWidth="1"/>
    <col min="40" max="40" width="9.875" customWidth="1"/>
    <col min="41" max="41" width="14" customWidth="1"/>
    <col min="42" max="42" width="10.125" customWidth="1"/>
    <col min="43" max="43" width="9.125" customWidth="1"/>
    <col min="44" max="44" width="12.5" customWidth="1"/>
    <col min="45" max="45" width="8.125" customWidth="1"/>
    <col min="46" max="46" width="10.625" customWidth="1"/>
    <col min="47" max="47" width="14.125" customWidth="1"/>
    <col min="48" max="49" width="10.375" customWidth="1"/>
    <col min="50" max="50" width="11.625" customWidth="1"/>
    <col min="51" max="51" width="10.875" customWidth="1"/>
    <col min="52" max="53" width="12.5" customWidth="1"/>
    <col min="54" max="56" width="14" customWidth="1"/>
    <col min="57" max="57" width="14.125" customWidth="1"/>
    <col min="58" max="58" width="8.125" customWidth="1"/>
    <col min="59" max="59" width="12.625" customWidth="1"/>
    <col min="60" max="60" width="9.125" customWidth="1"/>
    <col min="61" max="61" width="8.375" bestFit="1" customWidth="1"/>
    <col min="62" max="62" width="8.375" customWidth="1"/>
    <col min="63" max="63" width="11.625" customWidth="1"/>
    <col min="64" max="66" width="10.875" customWidth="1"/>
    <col min="67" max="67" width="11.875" customWidth="1"/>
    <col min="68" max="68" width="12.5" customWidth="1"/>
    <col min="69" max="71" width="14" customWidth="1"/>
    <col min="72" max="72" width="14.125" customWidth="1"/>
    <col min="73" max="73" width="8.125" customWidth="1"/>
    <col min="74" max="74" width="12.625" customWidth="1"/>
    <col min="75" max="75" width="9.125" customWidth="1"/>
    <col min="76" max="76" width="10.75" customWidth="1"/>
    <col min="77" max="77" width="10.375" customWidth="1"/>
    <col min="78" max="78" width="11.625" customWidth="1"/>
    <col min="79" max="81" width="10.875" customWidth="1"/>
    <col min="82" max="82" width="12" customWidth="1"/>
  </cols>
  <sheetData>
    <row r="1" spans="1:89" ht="24.75" customHeight="1" thickBot="1">
      <c r="A1" s="142" t="s">
        <v>69</v>
      </c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4"/>
      <c r="P1" s="142" t="s">
        <v>70</v>
      </c>
      <c r="Q1" s="143"/>
      <c r="R1" s="143"/>
      <c r="S1" s="143"/>
      <c r="T1" s="143"/>
      <c r="U1" s="143"/>
      <c r="V1" s="143"/>
      <c r="W1" s="143"/>
      <c r="X1" s="143"/>
      <c r="Y1" s="143"/>
      <c r="Z1" s="143"/>
      <c r="AA1" s="143"/>
      <c r="AB1" s="143"/>
      <c r="AC1" s="144"/>
      <c r="AE1" s="142" t="s">
        <v>71</v>
      </c>
      <c r="AF1" s="143"/>
      <c r="AG1" s="143"/>
      <c r="AH1" s="143"/>
      <c r="AI1" s="143"/>
      <c r="AJ1" s="143"/>
      <c r="AK1" s="143"/>
      <c r="AL1" s="143"/>
      <c r="AM1" s="143"/>
      <c r="AN1" s="143"/>
      <c r="AO1" s="143"/>
      <c r="AP1" s="143"/>
      <c r="AQ1" s="143"/>
      <c r="AR1" s="144"/>
      <c r="AT1" s="142" t="s">
        <v>72</v>
      </c>
      <c r="AU1" s="143"/>
      <c r="AV1" s="143"/>
      <c r="AW1" s="143"/>
      <c r="AX1" s="143"/>
      <c r="AY1" s="143"/>
      <c r="AZ1" s="143"/>
      <c r="BA1" s="143"/>
      <c r="BB1" s="143"/>
      <c r="BC1" s="143"/>
      <c r="BD1" s="143"/>
      <c r="BE1" s="143"/>
      <c r="BF1" s="143"/>
      <c r="BG1" s="144"/>
      <c r="BI1" s="142" t="s">
        <v>73</v>
      </c>
      <c r="BJ1" s="143"/>
      <c r="BK1" s="143"/>
      <c r="BL1" s="143"/>
      <c r="BM1" s="143"/>
      <c r="BN1" s="143"/>
      <c r="BO1" s="143"/>
      <c r="BP1" s="143"/>
      <c r="BQ1" s="143"/>
      <c r="BR1" s="143"/>
      <c r="BS1" s="143"/>
      <c r="BT1" s="143"/>
      <c r="BU1" s="143"/>
      <c r="BV1" s="144"/>
      <c r="BX1" s="117" t="s">
        <v>74</v>
      </c>
      <c r="BY1" s="118"/>
      <c r="BZ1" s="118"/>
      <c r="CA1" s="118"/>
      <c r="CB1" s="118"/>
      <c r="CC1" s="118"/>
      <c r="CD1" s="118"/>
      <c r="CE1" s="118"/>
      <c r="CF1" s="118"/>
      <c r="CG1" s="118"/>
      <c r="CH1" s="118"/>
      <c r="CI1" s="118"/>
      <c r="CJ1" s="118"/>
      <c r="CK1" s="119"/>
    </row>
    <row r="2" spans="1:89" ht="16.5" thickBot="1">
      <c r="A2" s="50" t="s">
        <v>31</v>
      </c>
      <c r="B2" s="50" t="s">
        <v>1</v>
      </c>
      <c r="C2" s="93" t="s">
        <v>30</v>
      </c>
      <c r="D2" s="93" t="s">
        <v>32</v>
      </c>
      <c r="E2" s="93" t="s">
        <v>75</v>
      </c>
      <c r="F2" s="93" t="s">
        <v>76</v>
      </c>
      <c r="G2" s="51" t="s">
        <v>2</v>
      </c>
      <c r="H2" s="51" t="s">
        <v>3</v>
      </c>
      <c r="I2" s="51" t="s">
        <v>4</v>
      </c>
      <c r="J2" s="51" t="s">
        <v>12</v>
      </c>
      <c r="K2" s="51" t="s">
        <v>5</v>
      </c>
      <c r="L2" s="51" t="s">
        <v>11</v>
      </c>
      <c r="M2" s="51" t="s">
        <v>6</v>
      </c>
      <c r="N2" s="52" t="s">
        <v>7</v>
      </c>
      <c r="O2" s="3"/>
      <c r="P2" s="50" t="s">
        <v>69</v>
      </c>
      <c r="Q2" s="50" t="s">
        <v>1</v>
      </c>
      <c r="R2" s="93" t="s">
        <v>30</v>
      </c>
      <c r="S2" s="93" t="s">
        <v>32</v>
      </c>
      <c r="T2" s="93" t="s">
        <v>75</v>
      </c>
      <c r="U2" s="93" t="s">
        <v>76</v>
      </c>
      <c r="V2" s="51" t="s">
        <v>2</v>
      </c>
      <c r="W2" s="51" t="s">
        <v>3</v>
      </c>
      <c r="X2" s="51" t="s">
        <v>4</v>
      </c>
      <c r="Y2" s="51" t="s">
        <v>12</v>
      </c>
      <c r="Z2" s="51" t="s">
        <v>5</v>
      </c>
      <c r="AA2" s="51" t="s">
        <v>11</v>
      </c>
      <c r="AB2" s="51" t="s">
        <v>6</v>
      </c>
      <c r="AC2" s="52" t="s">
        <v>7</v>
      </c>
      <c r="AE2" s="50" t="s">
        <v>0</v>
      </c>
      <c r="AF2" s="50" t="s">
        <v>1</v>
      </c>
      <c r="AG2" s="93" t="s">
        <v>30</v>
      </c>
      <c r="AH2" s="93" t="s">
        <v>32</v>
      </c>
      <c r="AI2" s="93" t="s">
        <v>75</v>
      </c>
      <c r="AJ2" s="93" t="s">
        <v>76</v>
      </c>
      <c r="AK2" s="51" t="s">
        <v>2</v>
      </c>
      <c r="AL2" s="51" t="s">
        <v>3</v>
      </c>
      <c r="AM2" s="51" t="s">
        <v>4</v>
      </c>
      <c r="AN2" s="51" t="s">
        <v>12</v>
      </c>
      <c r="AO2" s="51" t="s">
        <v>5</v>
      </c>
      <c r="AP2" s="51" t="s">
        <v>11</v>
      </c>
      <c r="AQ2" s="51" t="s">
        <v>6</v>
      </c>
      <c r="AR2" s="52" t="s">
        <v>7</v>
      </c>
      <c r="AT2" s="50" t="s">
        <v>0</v>
      </c>
      <c r="AU2" s="50" t="s">
        <v>1</v>
      </c>
      <c r="AV2" s="93" t="s">
        <v>33</v>
      </c>
      <c r="AW2" s="93" t="s">
        <v>32</v>
      </c>
      <c r="AX2" s="93" t="s">
        <v>75</v>
      </c>
      <c r="AY2" s="93" t="s">
        <v>76</v>
      </c>
      <c r="AZ2" s="51" t="s">
        <v>2</v>
      </c>
      <c r="BA2" s="51" t="s">
        <v>3</v>
      </c>
      <c r="BB2" s="51" t="s">
        <v>4</v>
      </c>
      <c r="BC2" s="51" t="s">
        <v>12</v>
      </c>
      <c r="BD2" s="51" t="s">
        <v>5</v>
      </c>
      <c r="BE2" s="51" t="s">
        <v>11</v>
      </c>
      <c r="BF2" s="51" t="s">
        <v>6</v>
      </c>
      <c r="BG2" s="52" t="s">
        <v>7</v>
      </c>
      <c r="BI2" s="50" t="s">
        <v>31</v>
      </c>
      <c r="BJ2" s="50" t="s">
        <v>1</v>
      </c>
      <c r="BK2" s="93" t="s">
        <v>30</v>
      </c>
      <c r="BL2" s="93" t="s">
        <v>32</v>
      </c>
      <c r="BM2" s="93" t="s">
        <v>75</v>
      </c>
      <c r="BN2" s="93" t="s">
        <v>76</v>
      </c>
      <c r="BO2" s="51" t="s">
        <v>2</v>
      </c>
      <c r="BP2" s="51" t="s">
        <v>3</v>
      </c>
      <c r="BQ2" s="51" t="s">
        <v>4</v>
      </c>
      <c r="BR2" s="51" t="s">
        <v>12</v>
      </c>
      <c r="BS2" s="51" t="s">
        <v>5</v>
      </c>
      <c r="BT2" s="51" t="s">
        <v>11</v>
      </c>
      <c r="BU2" s="51" t="s">
        <v>6</v>
      </c>
      <c r="BV2" s="52" t="s">
        <v>7</v>
      </c>
      <c r="BX2" s="50" t="s">
        <v>31</v>
      </c>
      <c r="BY2" s="50" t="s">
        <v>1</v>
      </c>
      <c r="BZ2" s="93" t="s">
        <v>30</v>
      </c>
      <c r="CA2" s="93" t="s">
        <v>32</v>
      </c>
      <c r="CB2" s="93" t="s">
        <v>75</v>
      </c>
      <c r="CC2" s="93" t="s">
        <v>76</v>
      </c>
      <c r="CD2" s="51" t="s">
        <v>2</v>
      </c>
      <c r="CE2" s="51" t="s">
        <v>3</v>
      </c>
      <c r="CF2" s="51" t="s">
        <v>4</v>
      </c>
      <c r="CG2" s="51" t="s">
        <v>12</v>
      </c>
      <c r="CH2" s="51" t="s">
        <v>5</v>
      </c>
      <c r="CI2" s="51" t="s">
        <v>11</v>
      </c>
      <c r="CJ2" s="51" t="s">
        <v>6</v>
      </c>
      <c r="CK2" s="52" t="s">
        <v>7</v>
      </c>
    </row>
    <row r="3" spans="1:89">
      <c r="A3" s="95"/>
      <c r="B3" s="27"/>
      <c r="C3" s="95"/>
      <c r="D3" s="99"/>
      <c r="E3" s="120"/>
      <c r="F3" s="120"/>
      <c r="G3" s="28" t="str">
        <f>IF(ISBLANK(B3)," ","Tertre")</f>
        <v xml:space="preserve"> </v>
      </c>
      <c r="H3" s="28" t="str">
        <f>IF(ISBLANK(B3)," ","Yara")</f>
        <v xml:space="preserve"> </v>
      </c>
      <c r="I3" s="29"/>
      <c r="J3" s="30"/>
      <c r="K3" s="78" t="str">
        <f>IF(B3=$E$48,$G$48,IF(B3=$E$46,$G$46,IF(B3=$E$47,$G$47,IF(B3=$E$49,$G$49,IF(B3=$E$50,$G$50,"0")))))</f>
        <v>0</v>
      </c>
      <c r="L3" s="31" t="str">
        <f t="shared" ref="L3:L42" si="0">IF(B3=$E$48,$F$48,IF(B3=$E$46,$F$46,IF(B3=$E$47,$F$47,IF(B3=$E$49,$F$49,IF(B3=$E$50,$F$50,"0")))))</f>
        <v>0</v>
      </c>
      <c r="M3" s="32">
        <f t="shared" ref="M3:M42" si="1">L3*(I3/1000)</f>
        <v>0</v>
      </c>
      <c r="N3" s="33" t="e">
        <f t="shared" ref="N3:N42" si="2">(SUM(M3/K3))/2</f>
        <v>#DIV/0!</v>
      </c>
      <c r="O3" s="4"/>
      <c r="P3" s="95"/>
      <c r="Q3" s="27"/>
      <c r="R3" s="95"/>
      <c r="S3" s="99"/>
      <c r="T3" s="120"/>
      <c r="U3" s="120"/>
      <c r="V3" s="28" t="str">
        <f>IF(ISBLANK(Q3)," ","Tertre")</f>
        <v xml:space="preserve"> </v>
      </c>
      <c r="W3" s="28" t="str">
        <f>IF(ISBLANK(Q3)," ","Yara")</f>
        <v xml:space="preserve"> </v>
      </c>
      <c r="X3" s="29"/>
      <c r="Y3" s="30"/>
      <c r="Z3" s="78" t="str">
        <f>IF(Q3=$E$48,$G$48,IF(Q3=$E$46,$G$46,IF(Q3=$E$47,$G$47,IF(Q3=$E$49,$G$49,IF(Q3=$E$50,$G$50,"0")))))</f>
        <v>0</v>
      </c>
      <c r="AA3" s="31" t="str">
        <f t="shared" ref="AA3:AA42" si="3">IF(Q3=$E$48,$F$48,IF(Q3=$E$46,$F$46,IF(Q3=$E$47,$F$47,IF(Q3=$E$49,$F$49,IF(Q3=$E$50,$F$50,"0")))))</f>
        <v>0</v>
      </c>
      <c r="AB3" s="32">
        <f t="shared" ref="AB3:AB42" si="4">AA3*(X3/1000)</f>
        <v>0</v>
      </c>
      <c r="AC3" s="33" t="e">
        <f t="shared" ref="AC3:AC42" si="5">(SUM(AB3/Z3))/2</f>
        <v>#DIV/0!</v>
      </c>
      <c r="AD3" s="1"/>
      <c r="AE3" s="95">
        <v>42736</v>
      </c>
      <c r="AF3" s="27" t="s">
        <v>10</v>
      </c>
      <c r="AG3" s="98">
        <v>42736</v>
      </c>
      <c r="AH3" s="101">
        <v>0.49305555555555558</v>
      </c>
      <c r="AI3" s="120"/>
      <c r="AJ3" s="120"/>
      <c r="AK3" s="28" t="str">
        <f>IF(ISBLANK(AF3)," ","Tertre")</f>
        <v>Tertre</v>
      </c>
      <c r="AL3" s="28" t="str">
        <f>IF(ISBLANK(AF3)," ","Yara")</f>
        <v>Yara</v>
      </c>
      <c r="AM3" s="29">
        <v>31700</v>
      </c>
      <c r="AN3" s="30"/>
      <c r="AO3" s="78">
        <f>IF(AF3=$E$48,$G$48,IF(AF3=$E$46,$G$46,IF(AF3=$E$47,$G$47,IF(AF3=$E$49,$G$49,IF(AF3=$E$50,$G$50,"0")))))</f>
        <v>101</v>
      </c>
      <c r="AP3" s="31">
        <f t="shared" ref="AP3:AP36" si="6">IF(AF3=$E$48,$F$48,IF(AF3=$E$46,$F$46,IF(AF3=$E$47,$F$47,IF(AF3=$E$49,$F$49,IF(AF3=$E$50,$F$50,"0")))))</f>
        <v>1</v>
      </c>
      <c r="AQ3" s="32">
        <f t="shared" ref="AQ3:AQ36" si="7">AP3*(AM3/1000)</f>
        <v>31.7</v>
      </c>
      <c r="AR3" s="33">
        <f t="shared" ref="AR3:AR36" si="8">(SUM(AQ3/AO3))/2</f>
        <v>0.15693069306930693</v>
      </c>
      <c r="AT3" s="95">
        <v>42736</v>
      </c>
      <c r="AU3" s="27" t="s">
        <v>10</v>
      </c>
      <c r="AV3" s="98">
        <v>42736</v>
      </c>
      <c r="AW3" s="101">
        <v>0.43055555555555558</v>
      </c>
      <c r="AX3" s="120"/>
      <c r="AY3" s="120"/>
      <c r="AZ3" s="28" t="str">
        <f>IF(ISBLANK(AU3)," ","Tertre")</f>
        <v>Tertre</v>
      </c>
      <c r="BA3" s="28" t="str">
        <f>IF(ISBLANK(AU3)," ","Yara")</f>
        <v>Yara</v>
      </c>
      <c r="BB3" s="29">
        <v>31100</v>
      </c>
      <c r="BC3" s="30"/>
      <c r="BD3" s="78">
        <f>IF(AU3=$E$48,$G$48,IF(AU3=$E$46,$G$46,IF(AU3=$E$47,$G$47,IF(AU3=$E$49,$G$49,IF(AU3=$E$50,$G$50,"0")))))</f>
        <v>101</v>
      </c>
      <c r="BE3" s="31">
        <f t="shared" ref="BE3:BE42" si="9">IF(AU3=$E$48,$F$48,IF(AU3=$E$46,$F$46,IF(AU3=$E$47,$F$47,IF(AU3=$E$49,$F$49,IF(AU3=$E$50,$F$50,"0")))))</f>
        <v>1</v>
      </c>
      <c r="BF3" s="32">
        <f t="shared" ref="BF3:BF42" si="10">BE3*(BB3/1000)</f>
        <v>31.1</v>
      </c>
      <c r="BG3" s="33">
        <f t="shared" ref="BG3:BG42" si="11">(SUM(BF3/BD3))/2</f>
        <v>0.15396039603960396</v>
      </c>
      <c r="BI3" s="95"/>
      <c r="BJ3" s="27"/>
      <c r="BK3" s="95"/>
      <c r="BL3" s="99"/>
      <c r="BM3" s="120"/>
      <c r="BN3" s="120"/>
      <c r="BO3" s="28" t="str">
        <f>IF(ISBLANK(BJ3)," ","Tertre")</f>
        <v xml:space="preserve"> </v>
      </c>
      <c r="BP3" s="28" t="str">
        <f>IF(ISBLANK(BJ3)," ","Yara")</f>
        <v xml:space="preserve"> </v>
      </c>
      <c r="BQ3" s="29"/>
      <c r="BR3" s="30"/>
      <c r="BS3" s="78" t="str">
        <f>IF(BJ3=$E$48,$G$48,IF(BJ3=$E$46,$G$46,IF(BJ3=$E$47,$G$47,IF(BJ3=$E$49,$G$49,IF(BJ3=$E$50,$G$50,"0")))))</f>
        <v>0</v>
      </c>
      <c r="BT3" s="31" t="str">
        <f t="shared" ref="BT3:BT42" si="12">IF(BJ3=$E$48,$F$48,IF(BJ3=$E$46,$F$46,IF(BJ3=$E$47,$F$47,IF(BJ3=$E$49,$F$49,IF(BJ3=$E$50,$F$50,"0")))))</f>
        <v>0</v>
      </c>
      <c r="BU3" s="32">
        <f t="shared" ref="BU3:BU42" si="13">BT3*(BQ3/1000)</f>
        <v>0</v>
      </c>
      <c r="BV3" s="33" t="e">
        <f t="shared" ref="BV3:BV42" si="14">(SUM(BU3/BS3))/2</f>
        <v>#DIV/0!</v>
      </c>
      <c r="BX3" s="95"/>
      <c r="BY3" s="27"/>
      <c r="BZ3" s="95"/>
      <c r="CA3" s="99"/>
      <c r="CB3" s="120"/>
      <c r="CC3" s="120"/>
      <c r="CD3" s="28" t="str">
        <f>IF(ISBLANK(BY3)," ","Tertre")</f>
        <v xml:space="preserve"> </v>
      </c>
      <c r="CE3" s="28" t="str">
        <f>IF(ISBLANK(BY3)," ","Yara")</f>
        <v xml:space="preserve"> </v>
      </c>
      <c r="CF3" s="29"/>
      <c r="CG3" s="30"/>
      <c r="CH3" s="78" t="str">
        <f>IF(BY3=$E$48,$G$48,IF(BY3=$E$46,$G$46,IF(BY3=$E$47,$G$47,IF(BY3=$E$49,$G$49,IF(BY3=$E$50,$G$50,"0")))))</f>
        <v>0</v>
      </c>
      <c r="CI3" s="31" t="str">
        <f t="shared" ref="CI3:CI42" si="15">IF(BY3=$E$48,$F$48,IF(BY3=$E$46,$F$46,IF(BY3=$E$47,$F$47,IF(BY3=$E$49,$F$49,IF(BY3=$E$50,$F$50,"0")))))</f>
        <v>0</v>
      </c>
      <c r="CJ3" s="32">
        <f t="shared" ref="CJ3:CJ42" si="16">CI3*(CF3/1000)</f>
        <v>0</v>
      </c>
      <c r="CK3" s="33" t="e">
        <f t="shared" ref="CK3:CK42" si="17">(SUM(CJ3/CH3))/2</f>
        <v>#DIV/0!</v>
      </c>
    </row>
    <row r="4" spans="1:89">
      <c r="A4" s="97"/>
      <c r="B4" s="2"/>
      <c r="C4" s="97"/>
      <c r="D4" s="100"/>
      <c r="E4" s="121"/>
      <c r="F4" s="121"/>
      <c r="G4" s="35" t="str">
        <f t="shared" ref="G4:G42" si="18">IF(ISBLANK(B4)," ","Tertre")</f>
        <v xml:space="preserve"> </v>
      </c>
      <c r="H4" s="35" t="str">
        <f t="shared" ref="H4:H42" si="19">IF(ISBLANK(B4)," ","Yara")</f>
        <v xml:space="preserve"> </v>
      </c>
      <c r="I4" s="36"/>
      <c r="J4" s="37"/>
      <c r="K4" s="78" t="str">
        <f t="shared" ref="K4:K42" si="20">IF(B4=$E$48,$G$48,IF(B4=$E$46,$G$46,IF(B4=$E$47,$G$47,IF(B4=$E$49,$G$49,IF(B4=$E$50,$G$50,"0")))))</f>
        <v>0</v>
      </c>
      <c r="L4" s="5" t="str">
        <f t="shared" si="0"/>
        <v>0</v>
      </c>
      <c r="M4" s="38">
        <f t="shared" si="1"/>
        <v>0</v>
      </c>
      <c r="N4" s="39" t="e">
        <f t="shared" si="2"/>
        <v>#DIV/0!</v>
      </c>
      <c r="O4" s="1"/>
      <c r="P4" s="97"/>
      <c r="Q4" s="2"/>
      <c r="R4" s="97"/>
      <c r="S4" s="100"/>
      <c r="T4" s="121"/>
      <c r="U4" s="121"/>
      <c r="V4" s="35" t="str">
        <f t="shared" ref="V4:V39" si="21">IF(ISBLANK(Q4)," ","Tertre")</f>
        <v xml:space="preserve"> </v>
      </c>
      <c r="W4" s="35" t="str">
        <f t="shared" ref="W4:W39" si="22">IF(ISBLANK(Q4)," ","Yara")</f>
        <v xml:space="preserve"> </v>
      </c>
      <c r="X4" s="36"/>
      <c r="Y4" s="37"/>
      <c r="Z4" s="78" t="str">
        <f t="shared" ref="Z4:Z42" si="23">IF(Q4=$E$48,$G$48,IF(Q4=$E$46,$G$46,IF(Q4=$E$47,$G$47,IF(Q4=$E$49,$G$49,IF(Q4=$E$50,$G$50,"0")))))</f>
        <v>0</v>
      </c>
      <c r="AA4" s="5" t="str">
        <f t="shared" si="3"/>
        <v>0</v>
      </c>
      <c r="AB4" s="38">
        <f t="shared" si="4"/>
        <v>0</v>
      </c>
      <c r="AC4" s="39" t="e">
        <f t="shared" si="5"/>
        <v>#DIV/0!</v>
      </c>
      <c r="AD4" s="1"/>
      <c r="AE4" s="97">
        <v>42738</v>
      </c>
      <c r="AF4" s="2" t="s">
        <v>10</v>
      </c>
      <c r="AG4" s="97">
        <v>42738</v>
      </c>
      <c r="AH4" s="100">
        <v>0.9375</v>
      </c>
      <c r="AI4" s="121"/>
      <c r="AJ4" s="121"/>
      <c r="AK4" s="35" t="str">
        <f t="shared" ref="AK4:AK36" si="24">IF(ISBLANK(AF4)," ","Tertre")</f>
        <v>Tertre</v>
      </c>
      <c r="AL4" s="35" t="str">
        <f t="shared" ref="AL4:AL36" si="25">IF(ISBLANK(AF4)," ","Yara")</f>
        <v>Yara</v>
      </c>
      <c r="AM4" s="36">
        <v>31800</v>
      </c>
      <c r="AN4" s="37"/>
      <c r="AO4" s="78">
        <f t="shared" ref="AO4:AO36" si="26">IF(AF4=$E$48,$G$48,IF(AF4=$E$46,$G$46,IF(AF4=$E$47,$G$47,IF(AF4=$E$49,$G$49,IF(AF4=$E$50,$G$50,"0")))))</f>
        <v>101</v>
      </c>
      <c r="AP4" s="5">
        <f t="shared" si="6"/>
        <v>1</v>
      </c>
      <c r="AQ4" s="38">
        <f t="shared" si="7"/>
        <v>31.8</v>
      </c>
      <c r="AR4" s="39">
        <f t="shared" si="8"/>
        <v>0.15742574257425743</v>
      </c>
      <c r="AT4" s="97"/>
      <c r="AU4" s="2" t="s">
        <v>10</v>
      </c>
      <c r="AV4" s="97"/>
      <c r="AW4" s="100">
        <v>0.60069444444444442</v>
      </c>
      <c r="AX4" s="121"/>
      <c r="AY4" s="121"/>
      <c r="AZ4" s="35" t="str">
        <f t="shared" ref="AZ4:AZ37" si="27">IF(ISBLANK(AU4)," ","Tertre")</f>
        <v>Tertre</v>
      </c>
      <c r="BA4" s="35" t="str">
        <f t="shared" ref="BA4:BA37" si="28">IF(ISBLANK(AU4)," ","Yara")</f>
        <v>Yara</v>
      </c>
      <c r="BB4" s="36">
        <v>31100</v>
      </c>
      <c r="BC4" s="37"/>
      <c r="BD4" s="78">
        <f t="shared" ref="BD4:BD42" si="29">IF(AU4=$E$48,$G$48,IF(AU4=$E$46,$G$46,IF(AU4=$E$47,$G$47,IF(AU4=$E$49,$G$49,IF(AU4=$E$50,$G$50,"0")))))</f>
        <v>101</v>
      </c>
      <c r="BE4" s="5">
        <f t="shared" si="9"/>
        <v>1</v>
      </c>
      <c r="BF4" s="38">
        <f t="shared" si="10"/>
        <v>31.1</v>
      </c>
      <c r="BG4" s="39">
        <f t="shared" si="11"/>
        <v>0.15396039603960396</v>
      </c>
      <c r="BI4" s="97"/>
      <c r="BJ4" s="2"/>
      <c r="BK4" s="97"/>
      <c r="BL4" s="100"/>
      <c r="BM4" s="121"/>
      <c r="BN4" s="121"/>
      <c r="BO4" s="35" t="str">
        <f t="shared" ref="BO4:BO42" si="30">IF(ISBLANK(BJ4)," ","Tertre")</f>
        <v xml:space="preserve"> </v>
      </c>
      <c r="BP4" s="35" t="str">
        <f t="shared" ref="BP4:BP42" si="31">IF(ISBLANK(BJ4)," ","Yara")</f>
        <v xml:space="preserve"> </v>
      </c>
      <c r="BQ4" s="36"/>
      <c r="BR4" s="37"/>
      <c r="BS4" s="78" t="str">
        <f t="shared" ref="BS4:BS42" si="32">IF(BJ4=$E$48,$G$48,IF(BJ4=$E$46,$G$46,IF(BJ4=$E$47,$G$47,IF(BJ4=$E$49,$G$49,IF(BJ4=$E$50,$G$50,"0")))))</f>
        <v>0</v>
      </c>
      <c r="BT4" s="5" t="str">
        <f t="shared" si="12"/>
        <v>0</v>
      </c>
      <c r="BU4" s="38">
        <f t="shared" si="13"/>
        <v>0</v>
      </c>
      <c r="BV4" s="39" t="e">
        <f t="shared" si="14"/>
        <v>#DIV/0!</v>
      </c>
      <c r="BX4" s="97"/>
      <c r="BY4" s="2"/>
      <c r="BZ4" s="97"/>
      <c r="CA4" s="100"/>
      <c r="CB4" s="121"/>
      <c r="CC4" s="121"/>
      <c r="CD4" s="35" t="str">
        <f t="shared" ref="CD4:CD42" si="33">IF(ISBLANK(BY4)," ","Tertre")</f>
        <v xml:space="preserve"> </v>
      </c>
      <c r="CE4" s="35" t="str">
        <f t="shared" ref="CE4:CE42" si="34">IF(ISBLANK(BY4)," ","Yara")</f>
        <v xml:space="preserve"> </v>
      </c>
      <c r="CF4" s="36"/>
      <c r="CG4" s="37"/>
      <c r="CH4" s="78" t="str">
        <f t="shared" ref="CH4:CH42" si="35">IF(BY4=$E$48,$G$48,IF(BY4=$E$46,$G$46,IF(BY4=$E$47,$G$47,IF(BY4=$E$49,$G$49,IF(BY4=$E$50,$G$50,"0")))))</f>
        <v>0</v>
      </c>
      <c r="CI4" s="5" t="str">
        <f t="shared" si="15"/>
        <v>0</v>
      </c>
      <c r="CJ4" s="38">
        <f t="shared" si="16"/>
        <v>0</v>
      </c>
      <c r="CK4" s="39" t="e">
        <f t="shared" si="17"/>
        <v>#DIV/0!</v>
      </c>
    </row>
    <row r="5" spans="1:89">
      <c r="A5" s="98"/>
      <c r="B5" s="27"/>
      <c r="C5" s="98"/>
      <c r="D5" s="101"/>
      <c r="E5" s="120"/>
      <c r="F5" s="120"/>
      <c r="G5" s="28" t="str">
        <f t="shared" si="18"/>
        <v xml:space="preserve"> </v>
      </c>
      <c r="H5" s="28" t="str">
        <f t="shared" si="19"/>
        <v xml:space="preserve"> </v>
      </c>
      <c r="I5" s="41"/>
      <c r="J5" s="30"/>
      <c r="K5" s="78" t="str">
        <f t="shared" si="20"/>
        <v>0</v>
      </c>
      <c r="L5" s="31" t="str">
        <f t="shared" si="0"/>
        <v>0</v>
      </c>
      <c r="M5" s="42">
        <f t="shared" si="1"/>
        <v>0</v>
      </c>
      <c r="N5" s="33" t="e">
        <f t="shared" si="2"/>
        <v>#DIV/0!</v>
      </c>
      <c r="O5" s="1"/>
      <c r="P5" s="98"/>
      <c r="Q5" s="27"/>
      <c r="R5" s="98"/>
      <c r="S5" s="101"/>
      <c r="T5" s="120"/>
      <c r="U5" s="120"/>
      <c r="V5" s="28" t="str">
        <f t="shared" si="21"/>
        <v xml:space="preserve"> </v>
      </c>
      <c r="W5" s="28" t="str">
        <f t="shared" si="22"/>
        <v xml:space="preserve"> </v>
      </c>
      <c r="X5" s="41"/>
      <c r="Y5" s="30"/>
      <c r="Z5" s="78" t="str">
        <f t="shared" si="23"/>
        <v>0</v>
      </c>
      <c r="AA5" s="31" t="str">
        <f t="shared" si="3"/>
        <v>0</v>
      </c>
      <c r="AB5" s="42">
        <f t="shared" si="4"/>
        <v>0</v>
      </c>
      <c r="AC5" s="33" t="e">
        <f t="shared" si="5"/>
        <v>#DIV/0!</v>
      </c>
      <c r="AD5" s="1"/>
      <c r="AE5" s="98">
        <v>42739</v>
      </c>
      <c r="AF5" s="27" t="s">
        <v>10</v>
      </c>
      <c r="AG5" s="98">
        <v>42739</v>
      </c>
      <c r="AH5" s="101">
        <v>0.1111111111111111</v>
      </c>
      <c r="AI5" s="120"/>
      <c r="AJ5" s="120"/>
      <c r="AK5" s="28" t="str">
        <f t="shared" si="24"/>
        <v>Tertre</v>
      </c>
      <c r="AL5" s="28" t="str">
        <f t="shared" si="25"/>
        <v>Yara</v>
      </c>
      <c r="AM5" s="41">
        <v>31500</v>
      </c>
      <c r="AN5" s="30"/>
      <c r="AO5" s="78">
        <f t="shared" si="26"/>
        <v>101</v>
      </c>
      <c r="AP5" s="31">
        <f t="shared" si="6"/>
        <v>1</v>
      </c>
      <c r="AQ5" s="42">
        <f t="shared" si="7"/>
        <v>31.5</v>
      </c>
      <c r="AR5" s="33">
        <f t="shared" si="8"/>
        <v>0.15594059405940594</v>
      </c>
      <c r="AT5" s="98"/>
      <c r="AU5" s="27" t="s">
        <v>10</v>
      </c>
      <c r="AV5" s="98"/>
      <c r="AW5" s="101">
        <v>0.77777777777777779</v>
      </c>
      <c r="AX5" s="120"/>
      <c r="AY5" s="120"/>
      <c r="AZ5" s="28" t="str">
        <f t="shared" si="27"/>
        <v>Tertre</v>
      </c>
      <c r="BA5" s="28" t="str">
        <f t="shared" si="28"/>
        <v>Yara</v>
      </c>
      <c r="BB5" s="41">
        <v>31100</v>
      </c>
      <c r="BC5" s="30"/>
      <c r="BD5" s="78">
        <f t="shared" si="29"/>
        <v>101</v>
      </c>
      <c r="BE5" s="31">
        <f t="shared" si="9"/>
        <v>1</v>
      </c>
      <c r="BF5" s="42">
        <f t="shared" si="10"/>
        <v>31.1</v>
      </c>
      <c r="BG5" s="33">
        <f t="shared" si="11"/>
        <v>0.15396039603960396</v>
      </c>
      <c r="BI5" s="98"/>
      <c r="BJ5" s="27"/>
      <c r="BK5" s="98"/>
      <c r="BL5" s="101"/>
      <c r="BM5" s="120"/>
      <c r="BN5" s="120"/>
      <c r="BO5" s="28" t="str">
        <f t="shared" si="30"/>
        <v xml:space="preserve"> </v>
      </c>
      <c r="BP5" s="28" t="str">
        <f t="shared" si="31"/>
        <v xml:space="preserve"> </v>
      </c>
      <c r="BQ5" s="41"/>
      <c r="BR5" s="30"/>
      <c r="BS5" s="78" t="str">
        <f t="shared" si="32"/>
        <v>0</v>
      </c>
      <c r="BT5" s="31" t="str">
        <f t="shared" si="12"/>
        <v>0</v>
      </c>
      <c r="BU5" s="42">
        <f t="shared" si="13"/>
        <v>0</v>
      </c>
      <c r="BV5" s="33" t="e">
        <f t="shared" si="14"/>
        <v>#DIV/0!</v>
      </c>
      <c r="BX5" s="98"/>
      <c r="BY5" s="27"/>
      <c r="BZ5" s="98"/>
      <c r="CA5" s="101"/>
      <c r="CB5" s="120"/>
      <c r="CC5" s="120"/>
      <c r="CD5" s="28" t="str">
        <f t="shared" si="33"/>
        <v xml:space="preserve"> </v>
      </c>
      <c r="CE5" s="28" t="str">
        <f t="shared" si="34"/>
        <v xml:space="preserve"> </v>
      </c>
      <c r="CF5" s="41"/>
      <c r="CG5" s="30"/>
      <c r="CH5" s="78" t="str">
        <f t="shared" si="35"/>
        <v>0</v>
      </c>
      <c r="CI5" s="31" t="str">
        <f t="shared" si="15"/>
        <v>0</v>
      </c>
      <c r="CJ5" s="42">
        <f t="shared" si="16"/>
        <v>0</v>
      </c>
      <c r="CK5" s="33" t="e">
        <f t="shared" si="17"/>
        <v>#DIV/0!</v>
      </c>
    </row>
    <row r="6" spans="1:89">
      <c r="A6" s="97"/>
      <c r="B6" s="2"/>
      <c r="C6" s="97"/>
      <c r="D6" s="100"/>
      <c r="E6" s="121"/>
      <c r="F6" s="121"/>
      <c r="G6" s="35" t="str">
        <f t="shared" si="18"/>
        <v xml:space="preserve"> </v>
      </c>
      <c r="H6" s="35" t="str">
        <f t="shared" si="19"/>
        <v xml:space="preserve"> </v>
      </c>
      <c r="I6" s="36"/>
      <c r="J6" s="37"/>
      <c r="K6" s="78" t="str">
        <f t="shared" si="20"/>
        <v>0</v>
      </c>
      <c r="L6" s="5" t="str">
        <f t="shared" si="0"/>
        <v>0</v>
      </c>
      <c r="M6" s="38">
        <f t="shared" si="1"/>
        <v>0</v>
      </c>
      <c r="N6" s="39" t="e">
        <f t="shared" si="2"/>
        <v>#DIV/0!</v>
      </c>
      <c r="O6" s="1"/>
      <c r="P6" s="97"/>
      <c r="Q6" s="2"/>
      <c r="R6" s="97"/>
      <c r="S6" s="100"/>
      <c r="T6" s="121"/>
      <c r="U6" s="121"/>
      <c r="V6" s="35" t="str">
        <f t="shared" si="21"/>
        <v xml:space="preserve"> </v>
      </c>
      <c r="W6" s="35" t="str">
        <f t="shared" si="22"/>
        <v xml:space="preserve"> </v>
      </c>
      <c r="X6" s="36"/>
      <c r="Y6" s="37"/>
      <c r="Z6" s="78" t="str">
        <f t="shared" si="23"/>
        <v>0</v>
      </c>
      <c r="AA6" s="5" t="str">
        <f t="shared" si="3"/>
        <v>0</v>
      </c>
      <c r="AB6" s="38">
        <f t="shared" si="4"/>
        <v>0</v>
      </c>
      <c r="AC6" s="39" t="e">
        <f t="shared" si="5"/>
        <v>#DIV/0!</v>
      </c>
      <c r="AD6" s="1"/>
      <c r="AE6" s="97"/>
      <c r="AF6" s="2" t="s">
        <v>10</v>
      </c>
      <c r="AG6" s="97"/>
      <c r="AH6" s="100">
        <v>0.77083333333333337</v>
      </c>
      <c r="AI6" s="121"/>
      <c r="AJ6" s="121"/>
      <c r="AK6" s="35" t="str">
        <f t="shared" si="24"/>
        <v>Tertre</v>
      </c>
      <c r="AL6" s="35" t="str">
        <f t="shared" si="25"/>
        <v>Yara</v>
      </c>
      <c r="AM6" s="36">
        <v>31600</v>
      </c>
      <c r="AN6" s="37"/>
      <c r="AO6" s="78">
        <f t="shared" si="26"/>
        <v>101</v>
      </c>
      <c r="AP6" s="5">
        <f t="shared" si="6"/>
        <v>1</v>
      </c>
      <c r="AQ6" s="38">
        <f t="shared" si="7"/>
        <v>31.6</v>
      </c>
      <c r="AR6" s="39">
        <f t="shared" si="8"/>
        <v>0.15643564356435644</v>
      </c>
      <c r="AT6" s="97">
        <v>42742</v>
      </c>
      <c r="AU6" s="2" t="s">
        <v>10</v>
      </c>
      <c r="AV6" s="97">
        <v>42742</v>
      </c>
      <c r="AW6" s="100">
        <v>0.72916666666666663</v>
      </c>
      <c r="AX6" s="121"/>
      <c r="AY6" s="121"/>
      <c r="AZ6" s="35" t="str">
        <f t="shared" si="27"/>
        <v>Tertre</v>
      </c>
      <c r="BA6" s="35" t="str">
        <f t="shared" si="28"/>
        <v>Yara</v>
      </c>
      <c r="BB6" s="36">
        <v>25150</v>
      </c>
      <c r="BC6" s="37"/>
      <c r="BD6" s="78">
        <f t="shared" si="29"/>
        <v>101</v>
      </c>
      <c r="BE6" s="31">
        <f t="shared" si="9"/>
        <v>1</v>
      </c>
      <c r="BF6" s="38">
        <f t="shared" si="10"/>
        <v>25.15</v>
      </c>
      <c r="BG6" s="39">
        <f t="shared" si="11"/>
        <v>0.1245049504950495</v>
      </c>
      <c r="BI6" s="97"/>
      <c r="BJ6" s="2"/>
      <c r="BK6" s="97"/>
      <c r="BL6" s="100"/>
      <c r="BM6" s="121"/>
      <c r="BN6" s="121"/>
      <c r="BO6" s="35" t="str">
        <f t="shared" si="30"/>
        <v xml:space="preserve"> </v>
      </c>
      <c r="BP6" s="35" t="str">
        <f t="shared" si="31"/>
        <v xml:space="preserve"> </v>
      </c>
      <c r="BQ6" s="36"/>
      <c r="BR6" s="37"/>
      <c r="BS6" s="78" t="str">
        <f t="shared" si="32"/>
        <v>0</v>
      </c>
      <c r="BT6" s="5" t="str">
        <f t="shared" si="12"/>
        <v>0</v>
      </c>
      <c r="BU6" s="38">
        <f t="shared" si="13"/>
        <v>0</v>
      </c>
      <c r="BV6" s="39" t="e">
        <f t="shared" si="14"/>
        <v>#DIV/0!</v>
      </c>
      <c r="BX6" s="97"/>
      <c r="BY6" s="2"/>
      <c r="BZ6" s="97"/>
      <c r="CA6" s="100"/>
      <c r="CB6" s="121"/>
      <c r="CC6" s="121"/>
      <c r="CD6" s="35" t="str">
        <f t="shared" si="33"/>
        <v xml:space="preserve"> </v>
      </c>
      <c r="CE6" s="35" t="str">
        <f t="shared" si="34"/>
        <v xml:space="preserve"> </v>
      </c>
      <c r="CF6" s="36"/>
      <c r="CG6" s="37"/>
      <c r="CH6" s="78" t="str">
        <f t="shared" si="35"/>
        <v>0</v>
      </c>
      <c r="CI6" s="5" t="str">
        <f t="shared" si="15"/>
        <v>0</v>
      </c>
      <c r="CJ6" s="38">
        <f t="shared" si="16"/>
        <v>0</v>
      </c>
      <c r="CK6" s="39" t="e">
        <f t="shared" si="17"/>
        <v>#DIV/0!</v>
      </c>
    </row>
    <row r="7" spans="1:89">
      <c r="A7" s="98"/>
      <c r="B7" s="27"/>
      <c r="C7" s="98"/>
      <c r="D7" s="101"/>
      <c r="E7" s="120"/>
      <c r="F7" s="120"/>
      <c r="G7" s="28" t="str">
        <f t="shared" si="18"/>
        <v xml:space="preserve"> </v>
      </c>
      <c r="H7" s="28" t="str">
        <f t="shared" si="19"/>
        <v xml:space="preserve"> </v>
      </c>
      <c r="I7" s="41"/>
      <c r="J7" s="30"/>
      <c r="K7" s="78" t="str">
        <f t="shared" si="20"/>
        <v>0</v>
      </c>
      <c r="L7" s="31" t="str">
        <f t="shared" si="0"/>
        <v>0</v>
      </c>
      <c r="M7" s="42">
        <f t="shared" si="1"/>
        <v>0</v>
      </c>
      <c r="N7" s="33" t="e">
        <f t="shared" si="2"/>
        <v>#DIV/0!</v>
      </c>
      <c r="O7" s="1"/>
      <c r="P7" s="98"/>
      <c r="Q7" s="27"/>
      <c r="R7" s="98"/>
      <c r="S7" s="101"/>
      <c r="T7" s="120"/>
      <c r="U7" s="120"/>
      <c r="V7" s="28" t="str">
        <f t="shared" si="21"/>
        <v xml:space="preserve"> </v>
      </c>
      <c r="W7" s="28" t="str">
        <f t="shared" si="22"/>
        <v xml:space="preserve"> </v>
      </c>
      <c r="X7" s="41"/>
      <c r="Y7" s="30"/>
      <c r="Z7" s="78" t="str">
        <f t="shared" si="23"/>
        <v>0</v>
      </c>
      <c r="AA7" s="31" t="str">
        <f t="shared" si="3"/>
        <v>0</v>
      </c>
      <c r="AB7" s="42">
        <f t="shared" si="4"/>
        <v>0</v>
      </c>
      <c r="AC7" s="33" t="e">
        <f t="shared" si="5"/>
        <v>#DIV/0!</v>
      </c>
      <c r="AD7" s="1"/>
      <c r="AE7" s="98"/>
      <c r="AF7" s="27" t="s">
        <v>10</v>
      </c>
      <c r="AG7" s="98"/>
      <c r="AH7" s="101">
        <v>0.92708333333333337</v>
      </c>
      <c r="AI7" s="120"/>
      <c r="AJ7" s="120"/>
      <c r="AK7" s="28" t="str">
        <f t="shared" si="24"/>
        <v>Tertre</v>
      </c>
      <c r="AL7" s="28" t="str">
        <f t="shared" si="25"/>
        <v>Yara</v>
      </c>
      <c r="AM7" s="41">
        <v>31800</v>
      </c>
      <c r="AN7" s="30"/>
      <c r="AO7" s="78">
        <f t="shared" si="26"/>
        <v>101</v>
      </c>
      <c r="AP7" s="31">
        <f t="shared" si="6"/>
        <v>1</v>
      </c>
      <c r="AQ7" s="42">
        <f t="shared" si="7"/>
        <v>31.8</v>
      </c>
      <c r="AR7" s="33">
        <f t="shared" si="8"/>
        <v>0.15742574257425743</v>
      </c>
      <c r="AT7" s="98"/>
      <c r="AU7" s="27" t="s">
        <v>10</v>
      </c>
      <c r="AV7" s="98"/>
      <c r="AW7" s="101">
        <v>0.94444444444444453</v>
      </c>
      <c r="AX7" s="120"/>
      <c r="AY7" s="120"/>
      <c r="AZ7" s="28" t="str">
        <f t="shared" si="27"/>
        <v>Tertre</v>
      </c>
      <c r="BA7" s="28" t="str">
        <f t="shared" si="28"/>
        <v>Yara</v>
      </c>
      <c r="BB7" s="41">
        <v>30300</v>
      </c>
      <c r="BC7" s="30"/>
      <c r="BD7" s="78">
        <f t="shared" si="29"/>
        <v>101</v>
      </c>
      <c r="BE7" s="31">
        <f t="shared" si="9"/>
        <v>1</v>
      </c>
      <c r="BF7" s="42">
        <f t="shared" si="10"/>
        <v>30.3</v>
      </c>
      <c r="BG7" s="33">
        <f t="shared" si="11"/>
        <v>0.15</v>
      </c>
      <c r="BI7" s="98"/>
      <c r="BJ7" s="27"/>
      <c r="BK7" s="98"/>
      <c r="BL7" s="101"/>
      <c r="BM7" s="120"/>
      <c r="BN7" s="120"/>
      <c r="BO7" s="28" t="str">
        <f t="shared" si="30"/>
        <v xml:space="preserve"> </v>
      </c>
      <c r="BP7" s="28" t="str">
        <f t="shared" si="31"/>
        <v xml:space="preserve"> </v>
      </c>
      <c r="BQ7" s="41"/>
      <c r="BR7" s="30"/>
      <c r="BS7" s="78" t="str">
        <f t="shared" si="32"/>
        <v>0</v>
      </c>
      <c r="BT7" s="31" t="str">
        <f t="shared" si="12"/>
        <v>0</v>
      </c>
      <c r="BU7" s="42">
        <f t="shared" si="13"/>
        <v>0</v>
      </c>
      <c r="BV7" s="33" t="e">
        <f t="shared" si="14"/>
        <v>#DIV/0!</v>
      </c>
      <c r="BX7" s="98"/>
      <c r="BY7" s="27"/>
      <c r="BZ7" s="98"/>
      <c r="CA7" s="101"/>
      <c r="CB7" s="120"/>
      <c r="CC7" s="120"/>
      <c r="CD7" s="28" t="str">
        <f t="shared" si="33"/>
        <v xml:space="preserve"> </v>
      </c>
      <c r="CE7" s="28" t="str">
        <f t="shared" si="34"/>
        <v xml:space="preserve"> </v>
      </c>
      <c r="CF7" s="41"/>
      <c r="CG7" s="30"/>
      <c r="CH7" s="78" t="str">
        <f t="shared" si="35"/>
        <v>0</v>
      </c>
      <c r="CI7" s="31" t="str">
        <f t="shared" si="15"/>
        <v>0</v>
      </c>
      <c r="CJ7" s="42">
        <f t="shared" si="16"/>
        <v>0</v>
      </c>
      <c r="CK7" s="33" t="e">
        <f t="shared" si="17"/>
        <v>#DIV/0!</v>
      </c>
    </row>
    <row r="8" spans="1:89">
      <c r="A8" s="97"/>
      <c r="B8" s="2"/>
      <c r="C8" s="97"/>
      <c r="D8" s="100"/>
      <c r="E8" s="121"/>
      <c r="F8" s="121"/>
      <c r="G8" s="35" t="str">
        <f t="shared" si="18"/>
        <v xml:space="preserve"> </v>
      </c>
      <c r="H8" s="35" t="str">
        <f t="shared" si="19"/>
        <v xml:space="preserve"> </v>
      </c>
      <c r="I8" s="36"/>
      <c r="J8" s="37"/>
      <c r="K8" s="78" t="str">
        <f t="shared" si="20"/>
        <v>0</v>
      </c>
      <c r="L8" s="5" t="str">
        <f t="shared" si="0"/>
        <v>0</v>
      </c>
      <c r="M8" s="38">
        <f t="shared" si="1"/>
        <v>0</v>
      </c>
      <c r="N8" s="39" t="e">
        <f t="shared" si="2"/>
        <v>#DIV/0!</v>
      </c>
      <c r="O8" s="1"/>
      <c r="P8" s="97"/>
      <c r="Q8" s="2"/>
      <c r="R8" s="97"/>
      <c r="S8" s="100"/>
      <c r="T8" s="121"/>
      <c r="U8" s="121"/>
      <c r="V8" s="35" t="str">
        <f t="shared" si="21"/>
        <v xml:space="preserve"> </v>
      </c>
      <c r="W8" s="35" t="str">
        <f t="shared" si="22"/>
        <v xml:space="preserve"> </v>
      </c>
      <c r="X8" s="36"/>
      <c r="Y8" s="37"/>
      <c r="Z8" s="78" t="str">
        <f t="shared" si="23"/>
        <v>0</v>
      </c>
      <c r="AA8" s="5" t="str">
        <f t="shared" si="3"/>
        <v>0</v>
      </c>
      <c r="AB8" s="38">
        <f t="shared" si="4"/>
        <v>0</v>
      </c>
      <c r="AC8" s="39" t="e">
        <f t="shared" si="5"/>
        <v>#DIV/0!</v>
      </c>
      <c r="AD8" s="1"/>
      <c r="AE8" s="97">
        <v>42740</v>
      </c>
      <c r="AF8" s="2" t="s">
        <v>10</v>
      </c>
      <c r="AG8" s="97">
        <v>42740</v>
      </c>
      <c r="AH8" s="100">
        <v>0.10416666666666667</v>
      </c>
      <c r="AI8" s="121"/>
      <c r="AJ8" s="121"/>
      <c r="AK8" s="35" t="str">
        <f t="shared" si="24"/>
        <v>Tertre</v>
      </c>
      <c r="AL8" s="35" t="str">
        <f t="shared" si="25"/>
        <v>Yara</v>
      </c>
      <c r="AM8" s="36">
        <v>31800</v>
      </c>
      <c r="AN8" s="37"/>
      <c r="AO8" s="78">
        <f t="shared" si="26"/>
        <v>101</v>
      </c>
      <c r="AP8" s="5">
        <f t="shared" si="6"/>
        <v>1</v>
      </c>
      <c r="AQ8" s="38">
        <f t="shared" si="7"/>
        <v>31.8</v>
      </c>
      <c r="AR8" s="39">
        <f t="shared" si="8"/>
        <v>0.15742574257425743</v>
      </c>
      <c r="AT8" s="97">
        <v>42743</v>
      </c>
      <c r="AU8" s="2" t="s">
        <v>10</v>
      </c>
      <c r="AV8" s="97">
        <v>42743</v>
      </c>
      <c r="AW8" s="100">
        <v>0.1076388888888889</v>
      </c>
      <c r="AX8" s="121"/>
      <c r="AY8" s="121"/>
      <c r="AZ8" s="35" t="str">
        <f t="shared" si="27"/>
        <v>Tertre</v>
      </c>
      <c r="BA8" s="35" t="str">
        <f t="shared" si="28"/>
        <v>Yara</v>
      </c>
      <c r="BB8" s="36">
        <v>30150</v>
      </c>
      <c r="BC8" s="37"/>
      <c r="BD8" s="78">
        <f t="shared" si="29"/>
        <v>101</v>
      </c>
      <c r="BE8" s="5">
        <f t="shared" si="9"/>
        <v>1</v>
      </c>
      <c r="BF8" s="38">
        <f t="shared" si="10"/>
        <v>30.15</v>
      </c>
      <c r="BG8" s="39">
        <f t="shared" si="11"/>
        <v>0.14925742574257425</v>
      </c>
      <c r="BI8" s="97"/>
      <c r="BJ8" s="2"/>
      <c r="BK8" s="97"/>
      <c r="BL8" s="100"/>
      <c r="BM8" s="121"/>
      <c r="BN8" s="121"/>
      <c r="BO8" s="35" t="str">
        <f t="shared" si="30"/>
        <v xml:space="preserve"> </v>
      </c>
      <c r="BP8" s="35" t="str">
        <f t="shared" si="31"/>
        <v xml:space="preserve"> </v>
      </c>
      <c r="BQ8" s="36"/>
      <c r="BR8" s="37"/>
      <c r="BS8" s="78" t="str">
        <f t="shared" si="32"/>
        <v>0</v>
      </c>
      <c r="BT8" s="5" t="str">
        <f t="shared" si="12"/>
        <v>0</v>
      </c>
      <c r="BU8" s="38">
        <f t="shared" si="13"/>
        <v>0</v>
      </c>
      <c r="BV8" s="39" t="e">
        <f t="shared" si="14"/>
        <v>#DIV/0!</v>
      </c>
      <c r="BX8" s="97"/>
      <c r="BY8" s="2"/>
      <c r="BZ8" s="97"/>
      <c r="CA8" s="100"/>
      <c r="CB8" s="121"/>
      <c r="CC8" s="121"/>
      <c r="CD8" s="35" t="str">
        <f t="shared" si="33"/>
        <v xml:space="preserve"> </v>
      </c>
      <c r="CE8" s="35" t="str">
        <f t="shared" si="34"/>
        <v xml:space="preserve"> </v>
      </c>
      <c r="CF8" s="36"/>
      <c r="CG8" s="37"/>
      <c r="CH8" s="78" t="str">
        <f t="shared" si="35"/>
        <v>0</v>
      </c>
      <c r="CI8" s="5" t="str">
        <f t="shared" si="15"/>
        <v>0</v>
      </c>
      <c r="CJ8" s="38">
        <f t="shared" si="16"/>
        <v>0</v>
      </c>
      <c r="CK8" s="39" t="e">
        <f t="shared" si="17"/>
        <v>#DIV/0!</v>
      </c>
    </row>
    <row r="9" spans="1:89">
      <c r="A9" s="98"/>
      <c r="B9" s="27"/>
      <c r="C9" s="98"/>
      <c r="D9" s="101"/>
      <c r="E9" s="120"/>
      <c r="F9" s="120"/>
      <c r="G9" s="28" t="str">
        <f t="shared" si="18"/>
        <v xml:space="preserve"> </v>
      </c>
      <c r="H9" s="28" t="str">
        <f t="shared" si="19"/>
        <v xml:space="preserve"> </v>
      </c>
      <c r="I9" s="41"/>
      <c r="J9" s="30"/>
      <c r="K9" s="78" t="str">
        <f t="shared" si="20"/>
        <v>0</v>
      </c>
      <c r="L9" s="31" t="str">
        <f t="shared" si="0"/>
        <v>0</v>
      </c>
      <c r="M9" s="43">
        <f t="shared" si="1"/>
        <v>0</v>
      </c>
      <c r="N9" s="33" t="e">
        <f t="shared" si="2"/>
        <v>#DIV/0!</v>
      </c>
      <c r="P9" s="98"/>
      <c r="Q9" s="27"/>
      <c r="R9" s="98"/>
      <c r="S9" s="101"/>
      <c r="T9" s="120"/>
      <c r="U9" s="120"/>
      <c r="V9" s="28" t="str">
        <f t="shared" si="21"/>
        <v xml:space="preserve"> </v>
      </c>
      <c r="W9" s="28" t="str">
        <f t="shared" si="22"/>
        <v xml:space="preserve"> </v>
      </c>
      <c r="X9" s="41"/>
      <c r="Y9" s="30"/>
      <c r="Z9" s="78" t="str">
        <f t="shared" si="23"/>
        <v>0</v>
      </c>
      <c r="AA9" s="31" t="str">
        <f t="shared" si="3"/>
        <v>0</v>
      </c>
      <c r="AB9" s="43">
        <f t="shared" si="4"/>
        <v>0</v>
      </c>
      <c r="AC9" s="33" t="e">
        <f t="shared" si="5"/>
        <v>#DIV/0!</v>
      </c>
      <c r="AD9" s="1"/>
      <c r="AE9" s="98"/>
      <c r="AF9" s="27" t="s">
        <v>10</v>
      </c>
      <c r="AG9" s="98"/>
      <c r="AH9" s="101">
        <v>0.92708333333333337</v>
      </c>
      <c r="AI9" s="120"/>
      <c r="AJ9" s="120"/>
      <c r="AK9" s="28" t="str">
        <f t="shared" si="24"/>
        <v>Tertre</v>
      </c>
      <c r="AL9" s="28" t="str">
        <f t="shared" si="25"/>
        <v>Yara</v>
      </c>
      <c r="AM9" s="41">
        <v>31300</v>
      </c>
      <c r="AN9" s="30"/>
      <c r="AO9" s="78">
        <f t="shared" si="26"/>
        <v>101</v>
      </c>
      <c r="AP9" s="31">
        <f t="shared" si="6"/>
        <v>1</v>
      </c>
      <c r="AQ9" s="43">
        <f t="shared" si="7"/>
        <v>31.3</v>
      </c>
      <c r="AR9" s="33">
        <f t="shared" si="8"/>
        <v>0.15495049504950495</v>
      </c>
      <c r="AT9" s="98">
        <v>42744.01</v>
      </c>
      <c r="AU9" s="27" t="s">
        <v>10</v>
      </c>
      <c r="AV9" s="98">
        <v>42744</v>
      </c>
      <c r="AW9" s="101">
        <v>0.69444444444444453</v>
      </c>
      <c r="AX9" s="120"/>
      <c r="AY9" s="120"/>
      <c r="AZ9" s="28" t="str">
        <f t="shared" si="27"/>
        <v>Tertre</v>
      </c>
      <c r="BA9" s="28" t="str">
        <f t="shared" si="28"/>
        <v>Yara</v>
      </c>
      <c r="BB9" s="41">
        <v>31500</v>
      </c>
      <c r="BC9" s="30"/>
      <c r="BD9" s="78">
        <f t="shared" si="29"/>
        <v>101</v>
      </c>
      <c r="BE9" s="31">
        <f t="shared" si="9"/>
        <v>1</v>
      </c>
      <c r="BF9" s="43">
        <f t="shared" si="10"/>
        <v>31.5</v>
      </c>
      <c r="BG9" s="33">
        <f t="shared" si="11"/>
        <v>0.15594059405940594</v>
      </c>
      <c r="BI9" s="98"/>
      <c r="BJ9" s="27"/>
      <c r="BK9" s="98"/>
      <c r="BL9" s="101"/>
      <c r="BM9" s="120"/>
      <c r="BN9" s="120"/>
      <c r="BO9" s="28" t="str">
        <f t="shared" si="30"/>
        <v xml:space="preserve"> </v>
      </c>
      <c r="BP9" s="28" t="str">
        <f t="shared" si="31"/>
        <v xml:space="preserve"> </v>
      </c>
      <c r="BQ9" s="41"/>
      <c r="BR9" s="30"/>
      <c r="BS9" s="78" t="str">
        <f t="shared" si="32"/>
        <v>0</v>
      </c>
      <c r="BT9" s="31" t="str">
        <f t="shared" si="12"/>
        <v>0</v>
      </c>
      <c r="BU9" s="43">
        <f t="shared" si="13"/>
        <v>0</v>
      </c>
      <c r="BV9" s="33" t="e">
        <f t="shared" si="14"/>
        <v>#DIV/0!</v>
      </c>
      <c r="BX9" s="98"/>
      <c r="BY9" s="27"/>
      <c r="BZ9" s="98"/>
      <c r="CA9" s="101"/>
      <c r="CB9" s="120"/>
      <c r="CC9" s="120"/>
      <c r="CD9" s="28" t="str">
        <f t="shared" si="33"/>
        <v xml:space="preserve"> </v>
      </c>
      <c r="CE9" s="28" t="str">
        <f t="shared" si="34"/>
        <v xml:space="preserve"> </v>
      </c>
      <c r="CF9" s="41"/>
      <c r="CG9" s="30"/>
      <c r="CH9" s="78" t="str">
        <f t="shared" si="35"/>
        <v>0</v>
      </c>
      <c r="CI9" s="31" t="str">
        <f t="shared" si="15"/>
        <v>0</v>
      </c>
      <c r="CJ9" s="43">
        <f t="shared" si="16"/>
        <v>0</v>
      </c>
      <c r="CK9" s="33" t="e">
        <f t="shared" si="17"/>
        <v>#DIV/0!</v>
      </c>
    </row>
    <row r="10" spans="1:89">
      <c r="A10" s="97"/>
      <c r="B10" s="2"/>
      <c r="C10" s="97"/>
      <c r="D10" s="100"/>
      <c r="E10" s="121"/>
      <c r="F10" s="121"/>
      <c r="G10" s="35" t="str">
        <f t="shared" si="18"/>
        <v xml:space="preserve"> </v>
      </c>
      <c r="H10" s="35" t="str">
        <f t="shared" si="19"/>
        <v xml:space="preserve"> </v>
      </c>
      <c r="I10" s="36"/>
      <c r="J10" s="37"/>
      <c r="K10" s="78" t="str">
        <f t="shared" si="20"/>
        <v>0</v>
      </c>
      <c r="L10" s="5" t="str">
        <f t="shared" si="0"/>
        <v>0</v>
      </c>
      <c r="M10" s="38">
        <f t="shared" si="1"/>
        <v>0</v>
      </c>
      <c r="N10" s="39" t="e">
        <f t="shared" si="2"/>
        <v>#DIV/0!</v>
      </c>
      <c r="O10" s="1"/>
      <c r="P10" s="97"/>
      <c r="Q10" s="2"/>
      <c r="R10" s="97"/>
      <c r="S10" s="100"/>
      <c r="T10" s="121"/>
      <c r="U10" s="121"/>
      <c r="V10" s="35" t="str">
        <f t="shared" si="21"/>
        <v xml:space="preserve"> </v>
      </c>
      <c r="W10" s="35" t="str">
        <f t="shared" si="22"/>
        <v xml:space="preserve"> </v>
      </c>
      <c r="X10" s="36"/>
      <c r="Y10" s="37"/>
      <c r="Z10" s="78" t="str">
        <f t="shared" si="23"/>
        <v>0</v>
      </c>
      <c r="AA10" s="5" t="str">
        <f t="shared" si="3"/>
        <v>0</v>
      </c>
      <c r="AB10" s="38">
        <f t="shared" si="4"/>
        <v>0</v>
      </c>
      <c r="AC10" s="39" t="e">
        <f t="shared" si="5"/>
        <v>#DIV/0!</v>
      </c>
      <c r="AD10" s="1"/>
      <c r="AE10" s="97">
        <v>42741</v>
      </c>
      <c r="AF10" s="2" t="s">
        <v>10</v>
      </c>
      <c r="AG10" s="97">
        <v>42741</v>
      </c>
      <c r="AH10" s="100">
        <v>9.375E-2</v>
      </c>
      <c r="AI10" s="121"/>
      <c r="AJ10" s="121"/>
      <c r="AK10" s="35" t="str">
        <f t="shared" si="24"/>
        <v>Tertre</v>
      </c>
      <c r="AL10" s="35" t="str">
        <f t="shared" si="25"/>
        <v>Yara</v>
      </c>
      <c r="AM10" s="36">
        <v>31450</v>
      </c>
      <c r="AN10" s="37"/>
      <c r="AO10" s="78">
        <f t="shared" si="26"/>
        <v>101</v>
      </c>
      <c r="AP10" s="5">
        <f t="shared" si="6"/>
        <v>1</v>
      </c>
      <c r="AQ10" s="38">
        <f t="shared" si="7"/>
        <v>31.45</v>
      </c>
      <c r="AR10" s="39">
        <f t="shared" si="8"/>
        <v>0.15569306930693069</v>
      </c>
      <c r="AT10" s="97"/>
      <c r="AU10" s="2" t="s">
        <v>10</v>
      </c>
      <c r="AV10" s="97"/>
      <c r="AW10" s="100">
        <v>0.85416666666666663</v>
      </c>
      <c r="AX10" s="121"/>
      <c r="AY10" s="121"/>
      <c r="AZ10" s="35" t="str">
        <f t="shared" si="27"/>
        <v>Tertre</v>
      </c>
      <c r="BA10" s="35" t="str">
        <f t="shared" si="28"/>
        <v>Yara</v>
      </c>
      <c r="BB10" s="36">
        <v>30300</v>
      </c>
      <c r="BC10" s="37"/>
      <c r="BD10" s="78">
        <f t="shared" si="29"/>
        <v>101</v>
      </c>
      <c r="BE10" s="5">
        <f t="shared" si="9"/>
        <v>1</v>
      </c>
      <c r="BF10" s="38">
        <f t="shared" si="10"/>
        <v>30.3</v>
      </c>
      <c r="BG10" s="39">
        <f t="shared" si="11"/>
        <v>0.15</v>
      </c>
      <c r="BI10" s="97"/>
      <c r="BJ10" s="2"/>
      <c r="BK10" s="97"/>
      <c r="BL10" s="100"/>
      <c r="BM10" s="121"/>
      <c r="BN10" s="121"/>
      <c r="BO10" s="35" t="str">
        <f t="shared" si="30"/>
        <v xml:space="preserve"> </v>
      </c>
      <c r="BP10" s="35" t="str">
        <f t="shared" si="31"/>
        <v xml:space="preserve"> </v>
      </c>
      <c r="BQ10" s="36"/>
      <c r="BR10" s="37"/>
      <c r="BS10" s="78" t="str">
        <f t="shared" si="32"/>
        <v>0</v>
      </c>
      <c r="BT10" s="5" t="str">
        <f t="shared" si="12"/>
        <v>0</v>
      </c>
      <c r="BU10" s="38">
        <f t="shared" si="13"/>
        <v>0</v>
      </c>
      <c r="BV10" s="39" t="e">
        <f t="shared" si="14"/>
        <v>#DIV/0!</v>
      </c>
      <c r="BX10" s="97"/>
      <c r="BY10" s="2"/>
      <c r="BZ10" s="97"/>
      <c r="CA10" s="100"/>
      <c r="CB10" s="121"/>
      <c r="CC10" s="121"/>
      <c r="CD10" s="35" t="str">
        <f t="shared" si="33"/>
        <v xml:space="preserve"> </v>
      </c>
      <c r="CE10" s="35" t="str">
        <f t="shared" si="34"/>
        <v xml:space="preserve"> </v>
      </c>
      <c r="CF10" s="36"/>
      <c r="CG10" s="37"/>
      <c r="CH10" s="78" t="str">
        <f t="shared" si="35"/>
        <v>0</v>
      </c>
      <c r="CI10" s="5" t="str">
        <f t="shared" si="15"/>
        <v>0</v>
      </c>
      <c r="CJ10" s="38">
        <f t="shared" si="16"/>
        <v>0</v>
      </c>
      <c r="CK10" s="39" t="e">
        <f t="shared" si="17"/>
        <v>#DIV/0!</v>
      </c>
    </row>
    <row r="11" spans="1:89">
      <c r="A11" s="98"/>
      <c r="B11" s="27"/>
      <c r="C11" s="98"/>
      <c r="D11" s="101"/>
      <c r="E11" s="120"/>
      <c r="F11" s="120"/>
      <c r="G11" s="28" t="str">
        <f t="shared" si="18"/>
        <v xml:space="preserve"> </v>
      </c>
      <c r="H11" s="28" t="str">
        <f t="shared" si="19"/>
        <v xml:space="preserve"> </v>
      </c>
      <c r="I11" s="41"/>
      <c r="J11" s="30"/>
      <c r="K11" s="78" t="str">
        <f t="shared" si="20"/>
        <v>0</v>
      </c>
      <c r="L11" s="31" t="str">
        <f t="shared" si="0"/>
        <v>0</v>
      </c>
      <c r="M11" s="42">
        <f t="shared" si="1"/>
        <v>0</v>
      </c>
      <c r="N11" s="33" t="e">
        <f t="shared" si="2"/>
        <v>#DIV/0!</v>
      </c>
      <c r="O11" s="1"/>
      <c r="P11" s="98"/>
      <c r="Q11" s="27"/>
      <c r="R11" s="98"/>
      <c r="S11" s="101"/>
      <c r="T11" s="120"/>
      <c r="U11" s="120"/>
      <c r="V11" s="28" t="str">
        <f t="shared" si="21"/>
        <v xml:space="preserve"> </v>
      </c>
      <c r="W11" s="28" t="str">
        <f t="shared" si="22"/>
        <v xml:space="preserve"> </v>
      </c>
      <c r="X11" s="41"/>
      <c r="Y11" s="30"/>
      <c r="Z11" s="78" t="str">
        <f t="shared" si="23"/>
        <v>0</v>
      </c>
      <c r="AA11" s="31" t="str">
        <f t="shared" si="3"/>
        <v>0</v>
      </c>
      <c r="AB11" s="42">
        <f t="shared" si="4"/>
        <v>0</v>
      </c>
      <c r="AC11" s="33" t="e">
        <f t="shared" si="5"/>
        <v>#DIV/0!</v>
      </c>
      <c r="AD11" s="1"/>
      <c r="AE11" s="98"/>
      <c r="AF11" s="27" t="s">
        <v>10</v>
      </c>
      <c r="AG11" s="98">
        <v>42743</v>
      </c>
      <c r="AH11" s="101">
        <v>6.25E-2</v>
      </c>
      <c r="AI11" s="120"/>
      <c r="AJ11" s="120"/>
      <c r="AK11" s="28" t="str">
        <f t="shared" si="24"/>
        <v>Tertre</v>
      </c>
      <c r="AL11" s="28" t="str">
        <f t="shared" si="25"/>
        <v>Yara</v>
      </c>
      <c r="AM11" s="41">
        <v>31550</v>
      </c>
      <c r="AN11" s="30"/>
      <c r="AO11" s="78">
        <f t="shared" si="26"/>
        <v>101</v>
      </c>
      <c r="AP11" s="31">
        <f t="shared" si="6"/>
        <v>1</v>
      </c>
      <c r="AQ11" s="42">
        <f t="shared" si="7"/>
        <v>31.55</v>
      </c>
      <c r="AR11" s="33">
        <f t="shared" si="8"/>
        <v>0.15618811881188119</v>
      </c>
      <c r="AT11" s="98">
        <v>42745</v>
      </c>
      <c r="AU11" s="27" t="s">
        <v>10</v>
      </c>
      <c r="AV11" s="98">
        <v>42745</v>
      </c>
      <c r="AW11" s="101">
        <v>2.0833333333333332E-2</v>
      </c>
      <c r="AX11" s="120"/>
      <c r="AY11" s="120"/>
      <c r="AZ11" s="28" t="str">
        <f t="shared" si="27"/>
        <v>Tertre</v>
      </c>
      <c r="BA11" s="28" t="str">
        <f t="shared" si="28"/>
        <v>Yara</v>
      </c>
      <c r="BB11" s="41">
        <v>30850</v>
      </c>
      <c r="BC11" s="30"/>
      <c r="BD11" s="78">
        <f t="shared" si="29"/>
        <v>101</v>
      </c>
      <c r="BE11" s="31">
        <f t="shared" si="9"/>
        <v>1</v>
      </c>
      <c r="BF11" s="42">
        <f t="shared" si="10"/>
        <v>30.85</v>
      </c>
      <c r="BG11" s="33">
        <f t="shared" si="11"/>
        <v>0.15272277227722772</v>
      </c>
      <c r="BI11" s="98"/>
      <c r="BJ11" s="27"/>
      <c r="BK11" s="98"/>
      <c r="BL11" s="101"/>
      <c r="BM11" s="120"/>
      <c r="BN11" s="120"/>
      <c r="BO11" s="28" t="str">
        <f t="shared" si="30"/>
        <v xml:space="preserve"> </v>
      </c>
      <c r="BP11" s="28" t="str">
        <f t="shared" si="31"/>
        <v xml:space="preserve"> </v>
      </c>
      <c r="BQ11" s="41"/>
      <c r="BR11" s="30"/>
      <c r="BS11" s="78" t="str">
        <f t="shared" si="32"/>
        <v>0</v>
      </c>
      <c r="BT11" s="31" t="str">
        <f t="shared" si="12"/>
        <v>0</v>
      </c>
      <c r="BU11" s="42">
        <f t="shared" si="13"/>
        <v>0</v>
      </c>
      <c r="BV11" s="33" t="e">
        <f t="shared" si="14"/>
        <v>#DIV/0!</v>
      </c>
      <c r="BX11" s="98"/>
      <c r="BY11" s="27"/>
      <c r="BZ11" s="98"/>
      <c r="CA11" s="101"/>
      <c r="CB11" s="120"/>
      <c r="CC11" s="120"/>
      <c r="CD11" s="28" t="str">
        <f t="shared" si="33"/>
        <v xml:space="preserve"> </v>
      </c>
      <c r="CE11" s="28" t="str">
        <f t="shared" si="34"/>
        <v xml:space="preserve"> </v>
      </c>
      <c r="CF11" s="41"/>
      <c r="CG11" s="30"/>
      <c r="CH11" s="78" t="str">
        <f t="shared" si="35"/>
        <v>0</v>
      </c>
      <c r="CI11" s="31" t="str">
        <f t="shared" si="15"/>
        <v>0</v>
      </c>
      <c r="CJ11" s="42">
        <f t="shared" si="16"/>
        <v>0</v>
      </c>
      <c r="CK11" s="33" t="e">
        <f t="shared" si="17"/>
        <v>#DIV/0!</v>
      </c>
    </row>
    <row r="12" spans="1:89">
      <c r="A12" s="97"/>
      <c r="B12" s="2"/>
      <c r="C12" s="97"/>
      <c r="D12" s="100"/>
      <c r="E12" s="121"/>
      <c r="F12" s="121"/>
      <c r="G12" s="35" t="str">
        <f t="shared" si="18"/>
        <v xml:space="preserve"> </v>
      </c>
      <c r="H12" s="35" t="str">
        <f t="shared" si="19"/>
        <v xml:space="preserve"> </v>
      </c>
      <c r="I12" s="36"/>
      <c r="J12" s="37"/>
      <c r="K12" s="78" t="str">
        <f t="shared" si="20"/>
        <v>0</v>
      </c>
      <c r="L12" s="5" t="str">
        <f t="shared" si="0"/>
        <v>0</v>
      </c>
      <c r="M12" s="38">
        <f t="shared" si="1"/>
        <v>0</v>
      </c>
      <c r="N12" s="39" t="e">
        <f t="shared" si="2"/>
        <v>#DIV/0!</v>
      </c>
      <c r="O12" s="1"/>
      <c r="P12" s="97"/>
      <c r="Q12" s="2"/>
      <c r="R12" s="97"/>
      <c r="S12" s="100"/>
      <c r="T12" s="121"/>
      <c r="U12" s="121"/>
      <c r="V12" s="35" t="str">
        <f t="shared" si="21"/>
        <v xml:space="preserve"> </v>
      </c>
      <c r="W12" s="35" t="str">
        <f t="shared" si="22"/>
        <v xml:space="preserve"> </v>
      </c>
      <c r="X12" s="36"/>
      <c r="Y12" s="37"/>
      <c r="Z12" s="78" t="str">
        <f t="shared" si="23"/>
        <v>0</v>
      </c>
      <c r="AA12" s="5" t="str">
        <f t="shared" si="3"/>
        <v>0</v>
      </c>
      <c r="AB12" s="38">
        <f t="shared" si="4"/>
        <v>0</v>
      </c>
      <c r="AC12" s="39" t="e">
        <f t="shared" si="5"/>
        <v>#DIV/0!</v>
      </c>
      <c r="AD12" s="1"/>
      <c r="AE12" s="97">
        <v>42743</v>
      </c>
      <c r="AF12" s="2" t="s">
        <v>10</v>
      </c>
      <c r="AG12" s="97"/>
      <c r="AH12" s="100">
        <v>0.6875</v>
      </c>
      <c r="AI12" s="121"/>
      <c r="AJ12" s="121"/>
      <c r="AK12" s="35" t="str">
        <f t="shared" si="24"/>
        <v>Tertre</v>
      </c>
      <c r="AL12" s="35" t="str">
        <f t="shared" si="25"/>
        <v>Yara</v>
      </c>
      <c r="AM12" s="36">
        <v>30600</v>
      </c>
      <c r="AN12" s="37"/>
      <c r="AO12" s="78">
        <f t="shared" si="26"/>
        <v>101</v>
      </c>
      <c r="AP12" s="5">
        <f t="shared" si="6"/>
        <v>1</v>
      </c>
      <c r="AQ12" s="38">
        <f t="shared" si="7"/>
        <v>30.6</v>
      </c>
      <c r="AR12" s="39">
        <f t="shared" si="8"/>
        <v>0.15148514851485148</v>
      </c>
      <c r="AT12" s="97"/>
      <c r="AU12" s="2" t="s">
        <v>10</v>
      </c>
      <c r="AV12" s="97"/>
      <c r="AW12" s="100">
        <v>0.79166666666666663</v>
      </c>
      <c r="AX12" s="121"/>
      <c r="AY12" s="121"/>
      <c r="AZ12" s="35" t="str">
        <f t="shared" si="27"/>
        <v>Tertre</v>
      </c>
      <c r="BA12" s="35" t="str">
        <f t="shared" si="28"/>
        <v>Yara</v>
      </c>
      <c r="BB12" s="36">
        <v>30000</v>
      </c>
      <c r="BC12" s="37">
        <v>2.0833333333333332E-2</v>
      </c>
      <c r="BD12" s="78">
        <f t="shared" si="29"/>
        <v>101</v>
      </c>
      <c r="BE12" s="5">
        <f t="shared" si="9"/>
        <v>1</v>
      </c>
      <c r="BF12" s="38">
        <f t="shared" si="10"/>
        <v>30</v>
      </c>
      <c r="BG12" s="39">
        <f t="shared" si="11"/>
        <v>0.14851485148514851</v>
      </c>
      <c r="BI12" s="97"/>
      <c r="BJ12" s="2"/>
      <c r="BK12" s="97"/>
      <c r="BL12" s="100"/>
      <c r="BM12" s="121"/>
      <c r="BN12" s="121"/>
      <c r="BO12" s="35" t="str">
        <f t="shared" si="30"/>
        <v xml:space="preserve"> </v>
      </c>
      <c r="BP12" s="35" t="str">
        <f t="shared" si="31"/>
        <v xml:space="preserve"> </v>
      </c>
      <c r="BQ12" s="36"/>
      <c r="BR12" s="37"/>
      <c r="BS12" s="78" t="str">
        <f t="shared" si="32"/>
        <v>0</v>
      </c>
      <c r="BT12" s="5" t="str">
        <f t="shared" si="12"/>
        <v>0</v>
      </c>
      <c r="BU12" s="38">
        <f t="shared" si="13"/>
        <v>0</v>
      </c>
      <c r="BV12" s="39" t="e">
        <f t="shared" si="14"/>
        <v>#DIV/0!</v>
      </c>
      <c r="BX12" s="97"/>
      <c r="BY12" s="2"/>
      <c r="BZ12" s="97"/>
      <c r="CA12" s="100"/>
      <c r="CB12" s="121"/>
      <c r="CC12" s="121"/>
      <c r="CD12" s="35" t="str">
        <f t="shared" si="33"/>
        <v xml:space="preserve"> </v>
      </c>
      <c r="CE12" s="35" t="str">
        <f t="shared" si="34"/>
        <v xml:space="preserve"> </v>
      </c>
      <c r="CF12" s="36"/>
      <c r="CG12" s="37"/>
      <c r="CH12" s="78" t="str">
        <f t="shared" si="35"/>
        <v>0</v>
      </c>
      <c r="CI12" s="5" t="str">
        <f t="shared" si="15"/>
        <v>0</v>
      </c>
      <c r="CJ12" s="38">
        <f t="shared" si="16"/>
        <v>0</v>
      </c>
      <c r="CK12" s="39" t="e">
        <f t="shared" si="17"/>
        <v>#DIV/0!</v>
      </c>
    </row>
    <row r="13" spans="1:89">
      <c r="A13" s="98"/>
      <c r="B13" s="27"/>
      <c r="C13" s="98"/>
      <c r="D13" s="101"/>
      <c r="E13" s="120"/>
      <c r="F13" s="120"/>
      <c r="G13" s="28" t="str">
        <f t="shared" si="18"/>
        <v xml:space="preserve"> </v>
      </c>
      <c r="H13" s="28" t="str">
        <f t="shared" si="19"/>
        <v xml:space="preserve"> </v>
      </c>
      <c r="I13" s="41"/>
      <c r="J13" s="30"/>
      <c r="K13" s="78" t="str">
        <f t="shared" si="20"/>
        <v>0</v>
      </c>
      <c r="L13" s="31" t="str">
        <f t="shared" si="0"/>
        <v>0</v>
      </c>
      <c r="M13" s="42">
        <f t="shared" si="1"/>
        <v>0</v>
      </c>
      <c r="N13" s="33" t="e">
        <f t="shared" si="2"/>
        <v>#DIV/0!</v>
      </c>
      <c r="O13" s="1"/>
      <c r="P13" s="98"/>
      <c r="Q13" s="27"/>
      <c r="R13" s="98"/>
      <c r="S13" s="101"/>
      <c r="T13" s="120"/>
      <c r="U13" s="120"/>
      <c r="V13" s="28" t="str">
        <f t="shared" si="21"/>
        <v xml:space="preserve"> </v>
      </c>
      <c r="W13" s="28" t="str">
        <f t="shared" si="22"/>
        <v xml:space="preserve"> </v>
      </c>
      <c r="X13" s="41"/>
      <c r="Y13" s="30"/>
      <c r="Z13" s="78" t="str">
        <f t="shared" si="23"/>
        <v>0</v>
      </c>
      <c r="AA13" s="31" t="str">
        <f t="shared" si="3"/>
        <v>0</v>
      </c>
      <c r="AB13" s="42">
        <f t="shared" si="4"/>
        <v>0</v>
      </c>
      <c r="AC13" s="33" t="e">
        <f t="shared" si="5"/>
        <v>#DIV/0!</v>
      </c>
      <c r="AD13" s="1"/>
      <c r="AE13" s="98"/>
      <c r="AF13" s="27" t="s">
        <v>10</v>
      </c>
      <c r="AG13" s="98"/>
      <c r="AH13" s="101">
        <v>0.85416666666666663</v>
      </c>
      <c r="AI13" s="120"/>
      <c r="AJ13" s="120"/>
      <c r="AK13" s="28" t="str">
        <f t="shared" si="24"/>
        <v>Tertre</v>
      </c>
      <c r="AL13" s="28" t="str">
        <f t="shared" si="25"/>
        <v>Yara</v>
      </c>
      <c r="AM13" s="41">
        <v>30750</v>
      </c>
      <c r="AN13" s="30"/>
      <c r="AO13" s="78">
        <f t="shared" si="26"/>
        <v>101</v>
      </c>
      <c r="AP13" s="31">
        <f t="shared" si="6"/>
        <v>1</v>
      </c>
      <c r="AQ13" s="42">
        <f t="shared" si="7"/>
        <v>30.75</v>
      </c>
      <c r="AR13" s="33">
        <f t="shared" si="8"/>
        <v>0.15222772277227722</v>
      </c>
      <c r="AT13" s="98"/>
      <c r="AU13" s="27" t="s">
        <v>10</v>
      </c>
      <c r="AV13" s="98">
        <v>14</v>
      </c>
      <c r="AW13" s="101">
        <v>4.1666666666666664E-2</v>
      </c>
      <c r="AX13" s="120"/>
      <c r="AY13" s="120"/>
      <c r="AZ13" s="28" t="str">
        <f t="shared" si="27"/>
        <v>Tertre</v>
      </c>
      <c r="BA13" s="28" t="str">
        <f t="shared" si="28"/>
        <v>Yara</v>
      </c>
      <c r="BB13" s="41">
        <v>31400</v>
      </c>
      <c r="BC13" s="30"/>
      <c r="BD13" s="78">
        <f t="shared" si="29"/>
        <v>101</v>
      </c>
      <c r="BE13" s="31">
        <f t="shared" si="9"/>
        <v>1</v>
      </c>
      <c r="BF13" s="42">
        <f t="shared" si="10"/>
        <v>31.4</v>
      </c>
      <c r="BG13" s="33">
        <f t="shared" si="11"/>
        <v>0.15544554455445544</v>
      </c>
      <c r="BI13" s="98"/>
      <c r="BJ13" s="27"/>
      <c r="BK13" s="98"/>
      <c r="BL13" s="101"/>
      <c r="BM13" s="120"/>
      <c r="BN13" s="120"/>
      <c r="BO13" s="28" t="str">
        <f t="shared" si="30"/>
        <v xml:space="preserve"> </v>
      </c>
      <c r="BP13" s="28" t="str">
        <f t="shared" si="31"/>
        <v xml:space="preserve"> </v>
      </c>
      <c r="BQ13" s="41"/>
      <c r="BR13" s="30"/>
      <c r="BS13" s="78" t="str">
        <f t="shared" si="32"/>
        <v>0</v>
      </c>
      <c r="BT13" s="31" t="str">
        <f t="shared" si="12"/>
        <v>0</v>
      </c>
      <c r="BU13" s="42">
        <f t="shared" si="13"/>
        <v>0</v>
      </c>
      <c r="BV13" s="33" t="e">
        <f t="shared" si="14"/>
        <v>#DIV/0!</v>
      </c>
      <c r="BX13" s="98"/>
      <c r="BY13" s="27"/>
      <c r="BZ13" s="98"/>
      <c r="CA13" s="101"/>
      <c r="CB13" s="120"/>
      <c r="CC13" s="120"/>
      <c r="CD13" s="28" t="str">
        <f t="shared" si="33"/>
        <v xml:space="preserve"> </v>
      </c>
      <c r="CE13" s="28" t="str">
        <f t="shared" si="34"/>
        <v xml:space="preserve"> </v>
      </c>
      <c r="CF13" s="41"/>
      <c r="CG13" s="30"/>
      <c r="CH13" s="78" t="str">
        <f t="shared" si="35"/>
        <v>0</v>
      </c>
      <c r="CI13" s="31" t="str">
        <f t="shared" si="15"/>
        <v>0</v>
      </c>
      <c r="CJ13" s="42">
        <f t="shared" si="16"/>
        <v>0</v>
      </c>
      <c r="CK13" s="33" t="e">
        <f t="shared" si="17"/>
        <v>#DIV/0!</v>
      </c>
    </row>
    <row r="14" spans="1:89">
      <c r="A14" s="97"/>
      <c r="B14" s="2"/>
      <c r="C14" s="97"/>
      <c r="D14" s="100"/>
      <c r="E14" s="121"/>
      <c r="F14" s="121"/>
      <c r="G14" s="35" t="str">
        <f t="shared" si="18"/>
        <v xml:space="preserve"> </v>
      </c>
      <c r="H14" s="35" t="str">
        <f t="shared" si="19"/>
        <v xml:space="preserve"> </v>
      </c>
      <c r="I14" s="36"/>
      <c r="J14" s="37"/>
      <c r="K14" s="78" t="str">
        <f t="shared" si="20"/>
        <v>0</v>
      </c>
      <c r="L14" s="5" t="str">
        <f t="shared" si="0"/>
        <v>0</v>
      </c>
      <c r="M14" s="38">
        <f t="shared" si="1"/>
        <v>0</v>
      </c>
      <c r="N14" s="39" t="e">
        <f t="shared" si="2"/>
        <v>#DIV/0!</v>
      </c>
      <c r="O14" s="1"/>
      <c r="P14" s="97"/>
      <c r="Q14" s="2"/>
      <c r="R14" s="97"/>
      <c r="S14" s="100"/>
      <c r="T14" s="121"/>
      <c r="U14" s="121"/>
      <c r="V14" s="35" t="str">
        <f t="shared" si="21"/>
        <v xml:space="preserve"> </v>
      </c>
      <c r="W14" s="35" t="str">
        <f t="shared" si="22"/>
        <v xml:space="preserve"> </v>
      </c>
      <c r="X14" s="36"/>
      <c r="Y14" s="37"/>
      <c r="Z14" s="78" t="str">
        <f t="shared" si="23"/>
        <v>0</v>
      </c>
      <c r="AA14" s="5" t="str">
        <f t="shared" si="3"/>
        <v>0</v>
      </c>
      <c r="AB14" s="38">
        <f t="shared" si="4"/>
        <v>0</v>
      </c>
      <c r="AC14" s="39" t="e">
        <f t="shared" si="5"/>
        <v>#DIV/0!</v>
      </c>
      <c r="AD14" s="1"/>
      <c r="AE14" s="97"/>
      <c r="AF14" s="2" t="s">
        <v>10</v>
      </c>
      <c r="AG14" s="97">
        <v>42744</v>
      </c>
      <c r="AH14" s="100">
        <v>4.5138888888888888E-2</v>
      </c>
      <c r="AI14" s="121"/>
      <c r="AJ14" s="121"/>
      <c r="AK14" s="35" t="str">
        <f t="shared" si="24"/>
        <v>Tertre</v>
      </c>
      <c r="AL14" s="35" t="str">
        <f t="shared" si="25"/>
        <v>Yara</v>
      </c>
      <c r="AM14" s="36">
        <v>29750</v>
      </c>
      <c r="AN14" s="37"/>
      <c r="AO14" s="78">
        <f t="shared" si="26"/>
        <v>101</v>
      </c>
      <c r="AP14" s="5">
        <f t="shared" si="6"/>
        <v>1</v>
      </c>
      <c r="AQ14" s="38">
        <f t="shared" si="7"/>
        <v>29.75</v>
      </c>
      <c r="AR14" s="39">
        <f t="shared" si="8"/>
        <v>0.14727722772277227</v>
      </c>
      <c r="AT14" s="97">
        <v>42749</v>
      </c>
      <c r="AU14" s="2" t="s">
        <v>10</v>
      </c>
      <c r="AV14" s="97"/>
      <c r="AW14" s="100">
        <v>0.20833333333333334</v>
      </c>
      <c r="AX14" s="121"/>
      <c r="AY14" s="121"/>
      <c r="AZ14" s="35" t="str">
        <f t="shared" si="27"/>
        <v>Tertre</v>
      </c>
      <c r="BA14" s="35" t="str">
        <f t="shared" si="28"/>
        <v>Yara</v>
      </c>
      <c r="BB14" s="36">
        <v>31050</v>
      </c>
      <c r="BC14" s="37"/>
      <c r="BD14" s="78">
        <f t="shared" si="29"/>
        <v>101</v>
      </c>
      <c r="BE14" s="5">
        <f t="shared" si="9"/>
        <v>1</v>
      </c>
      <c r="BF14" s="38">
        <f t="shared" si="10"/>
        <v>31.05</v>
      </c>
      <c r="BG14" s="39">
        <f t="shared" si="11"/>
        <v>0.15371287128712871</v>
      </c>
      <c r="BI14" s="97"/>
      <c r="BJ14" s="2"/>
      <c r="BK14" s="97"/>
      <c r="BL14" s="100"/>
      <c r="BM14" s="121"/>
      <c r="BN14" s="121"/>
      <c r="BO14" s="35" t="str">
        <f t="shared" si="30"/>
        <v xml:space="preserve"> </v>
      </c>
      <c r="BP14" s="35" t="str">
        <f t="shared" si="31"/>
        <v xml:space="preserve"> </v>
      </c>
      <c r="BQ14" s="36"/>
      <c r="BR14" s="37"/>
      <c r="BS14" s="78" t="str">
        <f t="shared" si="32"/>
        <v>0</v>
      </c>
      <c r="BT14" s="5" t="str">
        <f t="shared" si="12"/>
        <v>0</v>
      </c>
      <c r="BU14" s="38">
        <f t="shared" si="13"/>
        <v>0</v>
      </c>
      <c r="BV14" s="39" t="e">
        <f t="shared" si="14"/>
        <v>#DIV/0!</v>
      </c>
      <c r="BX14" s="97"/>
      <c r="BY14" s="2"/>
      <c r="BZ14" s="97"/>
      <c r="CA14" s="100"/>
      <c r="CB14" s="121"/>
      <c r="CC14" s="121"/>
      <c r="CD14" s="35" t="str">
        <f t="shared" si="33"/>
        <v xml:space="preserve"> </v>
      </c>
      <c r="CE14" s="35" t="str">
        <f t="shared" si="34"/>
        <v xml:space="preserve"> </v>
      </c>
      <c r="CF14" s="36"/>
      <c r="CG14" s="37"/>
      <c r="CH14" s="78" t="str">
        <f t="shared" si="35"/>
        <v>0</v>
      </c>
      <c r="CI14" s="5" t="str">
        <f t="shared" si="15"/>
        <v>0</v>
      </c>
      <c r="CJ14" s="38">
        <f t="shared" si="16"/>
        <v>0</v>
      </c>
      <c r="CK14" s="39" t="e">
        <f t="shared" si="17"/>
        <v>#DIV/0!</v>
      </c>
    </row>
    <row r="15" spans="1:89">
      <c r="A15" s="98"/>
      <c r="B15" s="27"/>
      <c r="C15" s="98"/>
      <c r="D15" s="101"/>
      <c r="E15" s="120"/>
      <c r="F15" s="120"/>
      <c r="G15" s="28" t="str">
        <f t="shared" si="18"/>
        <v xml:space="preserve"> </v>
      </c>
      <c r="H15" s="28" t="str">
        <f t="shared" si="19"/>
        <v xml:space="preserve"> </v>
      </c>
      <c r="I15" s="41"/>
      <c r="J15" s="30"/>
      <c r="K15" s="78" t="str">
        <f t="shared" si="20"/>
        <v>0</v>
      </c>
      <c r="L15" s="31" t="str">
        <f t="shared" si="0"/>
        <v>0</v>
      </c>
      <c r="M15" s="42">
        <f t="shared" si="1"/>
        <v>0</v>
      </c>
      <c r="N15" s="33" t="e">
        <f t="shared" si="2"/>
        <v>#DIV/0!</v>
      </c>
      <c r="O15" s="1"/>
      <c r="P15" s="98"/>
      <c r="Q15" s="27"/>
      <c r="R15" s="98"/>
      <c r="S15" s="101"/>
      <c r="T15" s="120"/>
      <c r="U15" s="120"/>
      <c r="V15" s="28" t="str">
        <f t="shared" si="21"/>
        <v xml:space="preserve"> </v>
      </c>
      <c r="W15" s="28" t="str">
        <f t="shared" si="22"/>
        <v xml:space="preserve"> </v>
      </c>
      <c r="X15" s="41"/>
      <c r="Y15" s="30"/>
      <c r="Z15" s="78" t="str">
        <f t="shared" si="23"/>
        <v>0</v>
      </c>
      <c r="AA15" s="31" t="str">
        <f t="shared" si="3"/>
        <v>0</v>
      </c>
      <c r="AB15" s="42">
        <f t="shared" si="4"/>
        <v>0</v>
      </c>
      <c r="AC15" s="33" t="e">
        <f t="shared" si="5"/>
        <v>#DIV/0!</v>
      </c>
      <c r="AD15" s="1"/>
      <c r="AE15" s="98">
        <v>42744</v>
      </c>
      <c r="AF15" s="27" t="s">
        <v>10</v>
      </c>
      <c r="AG15" s="98"/>
      <c r="AH15" s="101">
        <v>0.90972222222222221</v>
      </c>
      <c r="AI15" s="120"/>
      <c r="AJ15" s="120"/>
      <c r="AK15" s="28" t="str">
        <f t="shared" si="24"/>
        <v>Tertre</v>
      </c>
      <c r="AL15" s="28" t="str">
        <f t="shared" si="25"/>
        <v>Yara</v>
      </c>
      <c r="AM15" s="41">
        <v>31700</v>
      </c>
      <c r="AN15" s="30"/>
      <c r="AO15" s="78">
        <f t="shared" si="26"/>
        <v>101</v>
      </c>
      <c r="AP15" s="31">
        <f t="shared" si="6"/>
        <v>1</v>
      </c>
      <c r="AQ15" s="42">
        <f t="shared" si="7"/>
        <v>31.7</v>
      </c>
      <c r="AR15" s="33">
        <f t="shared" si="8"/>
        <v>0.15693069306930693</v>
      </c>
      <c r="AT15" s="98"/>
      <c r="AU15" s="27" t="s">
        <v>10</v>
      </c>
      <c r="AV15" s="98">
        <v>15</v>
      </c>
      <c r="AW15" s="101">
        <v>0.41666666666666669</v>
      </c>
      <c r="AX15" s="120"/>
      <c r="AY15" s="120"/>
      <c r="AZ15" s="28" t="str">
        <f t="shared" si="27"/>
        <v>Tertre</v>
      </c>
      <c r="BA15" s="28" t="str">
        <f t="shared" si="28"/>
        <v>Yara</v>
      </c>
      <c r="BB15" s="41">
        <v>31150</v>
      </c>
      <c r="BC15" s="30"/>
      <c r="BD15" s="78">
        <f t="shared" si="29"/>
        <v>101</v>
      </c>
      <c r="BE15" s="31">
        <f t="shared" si="9"/>
        <v>1</v>
      </c>
      <c r="BF15" s="42">
        <f t="shared" si="10"/>
        <v>31.15</v>
      </c>
      <c r="BG15" s="33">
        <f t="shared" si="11"/>
        <v>0.15420792079207921</v>
      </c>
      <c r="BI15" s="98"/>
      <c r="BJ15" s="27"/>
      <c r="BK15" s="98"/>
      <c r="BL15" s="101"/>
      <c r="BM15" s="120"/>
      <c r="BN15" s="120"/>
      <c r="BO15" s="28" t="str">
        <f t="shared" si="30"/>
        <v xml:space="preserve"> </v>
      </c>
      <c r="BP15" s="28" t="str">
        <f t="shared" si="31"/>
        <v xml:space="preserve"> </v>
      </c>
      <c r="BQ15" s="41"/>
      <c r="BR15" s="30"/>
      <c r="BS15" s="78" t="str">
        <f t="shared" si="32"/>
        <v>0</v>
      </c>
      <c r="BT15" s="31" t="str">
        <f t="shared" si="12"/>
        <v>0</v>
      </c>
      <c r="BU15" s="42">
        <f t="shared" si="13"/>
        <v>0</v>
      </c>
      <c r="BV15" s="33" t="e">
        <f t="shared" si="14"/>
        <v>#DIV/0!</v>
      </c>
      <c r="BX15" s="98"/>
      <c r="BY15" s="27"/>
      <c r="BZ15" s="98"/>
      <c r="CA15" s="101"/>
      <c r="CB15" s="120"/>
      <c r="CC15" s="120"/>
      <c r="CD15" s="28" t="str">
        <f t="shared" si="33"/>
        <v xml:space="preserve"> </v>
      </c>
      <c r="CE15" s="28" t="str">
        <f t="shared" si="34"/>
        <v xml:space="preserve"> </v>
      </c>
      <c r="CF15" s="41"/>
      <c r="CG15" s="30"/>
      <c r="CH15" s="78" t="str">
        <f t="shared" si="35"/>
        <v>0</v>
      </c>
      <c r="CI15" s="31" t="str">
        <f t="shared" si="15"/>
        <v>0</v>
      </c>
      <c r="CJ15" s="42">
        <f t="shared" si="16"/>
        <v>0</v>
      </c>
      <c r="CK15" s="33" t="e">
        <f t="shared" si="17"/>
        <v>#DIV/0!</v>
      </c>
    </row>
    <row r="16" spans="1:89">
      <c r="A16" s="97"/>
      <c r="B16" s="2"/>
      <c r="C16" s="97"/>
      <c r="D16" s="100"/>
      <c r="E16" s="121"/>
      <c r="F16" s="121"/>
      <c r="G16" s="35" t="str">
        <f t="shared" si="18"/>
        <v xml:space="preserve"> </v>
      </c>
      <c r="H16" s="35" t="str">
        <f t="shared" si="19"/>
        <v xml:space="preserve"> </v>
      </c>
      <c r="I16" s="36"/>
      <c r="J16" s="37"/>
      <c r="K16" s="78" t="str">
        <f t="shared" si="20"/>
        <v>0</v>
      </c>
      <c r="L16" s="5" t="str">
        <f t="shared" si="0"/>
        <v>0</v>
      </c>
      <c r="M16" s="38">
        <f t="shared" si="1"/>
        <v>0</v>
      </c>
      <c r="N16" s="39" t="e">
        <f t="shared" si="2"/>
        <v>#DIV/0!</v>
      </c>
      <c r="O16" s="1"/>
      <c r="P16" s="97"/>
      <c r="Q16" s="2"/>
      <c r="R16" s="97"/>
      <c r="S16" s="100"/>
      <c r="T16" s="121"/>
      <c r="U16" s="121"/>
      <c r="V16" s="35" t="str">
        <f t="shared" si="21"/>
        <v xml:space="preserve"> </v>
      </c>
      <c r="W16" s="35" t="str">
        <f t="shared" si="22"/>
        <v xml:space="preserve"> </v>
      </c>
      <c r="X16" s="36"/>
      <c r="Y16" s="37"/>
      <c r="Z16" s="78" t="str">
        <f t="shared" si="23"/>
        <v>0</v>
      </c>
      <c r="AA16" s="5" t="str">
        <f t="shared" si="3"/>
        <v>0</v>
      </c>
      <c r="AB16" s="38">
        <f t="shared" si="4"/>
        <v>0</v>
      </c>
      <c r="AC16" s="39" t="e">
        <f t="shared" si="5"/>
        <v>#DIV/0!</v>
      </c>
      <c r="AD16" s="1"/>
      <c r="AE16" s="97">
        <v>42745</v>
      </c>
      <c r="AF16" s="2" t="s">
        <v>10</v>
      </c>
      <c r="AG16" s="97">
        <v>42745</v>
      </c>
      <c r="AH16" s="100">
        <v>9.0277777777777776E-2</v>
      </c>
      <c r="AI16" s="121"/>
      <c r="AJ16" s="121"/>
      <c r="AK16" s="35" t="str">
        <f t="shared" si="24"/>
        <v>Tertre</v>
      </c>
      <c r="AL16" s="35" t="str">
        <f t="shared" si="25"/>
        <v>Yara</v>
      </c>
      <c r="AM16" s="36">
        <v>31500</v>
      </c>
      <c r="AN16" s="37"/>
      <c r="AO16" s="78">
        <f t="shared" si="26"/>
        <v>101</v>
      </c>
      <c r="AP16" s="5">
        <f t="shared" si="6"/>
        <v>1</v>
      </c>
      <c r="AQ16" s="38">
        <f t="shared" si="7"/>
        <v>31.5</v>
      </c>
      <c r="AR16" s="39">
        <f t="shared" si="8"/>
        <v>0.15594059405940594</v>
      </c>
      <c r="AT16" s="97">
        <v>42750</v>
      </c>
      <c r="AU16" s="2" t="s">
        <v>10</v>
      </c>
      <c r="AV16" s="97"/>
      <c r="AW16" s="100">
        <v>0.59722222222222221</v>
      </c>
      <c r="AX16" s="121"/>
      <c r="AY16" s="121"/>
      <c r="AZ16" s="35" t="str">
        <f t="shared" ref="AZ16" si="36">IF(ISBLANK(AU16)," ","Tertre")</f>
        <v>Tertre</v>
      </c>
      <c r="BA16" s="35" t="str">
        <f t="shared" ref="BA16" si="37">IF(ISBLANK(AU16)," ","Yara")</f>
        <v>Yara</v>
      </c>
      <c r="BB16" s="36">
        <v>31150</v>
      </c>
      <c r="BC16" s="37"/>
      <c r="BD16" s="78">
        <f t="shared" si="29"/>
        <v>101</v>
      </c>
      <c r="BE16" s="5">
        <f t="shared" si="9"/>
        <v>1</v>
      </c>
      <c r="BF16" s="38">
        <f t="shared" si="10"/>
        <v>31.15</v>
      </c>
      <c r="BG16" s="39">
        <f t="shared" si="11"/>
        <v>0.15420792079207921</v>
      </c>
      <c r="BI16" s="97"/>
      <c r="BJ16" s="2"/>
      <c r="BK16" s="97"/>
      <c r="BL16" s="100"/>
      <c r="BM16" s="121"/>
      <c r="BN16" s="121"/>
      <c r="BO16" s="35" t="str">
        <f t="shared" si="30"/>
        <v xml:space="preserve"> </v>
      </c>
      <c r="BP16" s="35" t="str">
        <f t="shared" si="31"/>
        <v xml:space="preserve"> </v>
      </c>
      <c r="BQ16" s="36"/>
      <c r="BR16" s="37"/>
      <c r="BS16" s="78" t="str">
        <f t="shared" si="32"/>
        <v>0</v>
      </c>
      <c r="BT16" s="5" t="str">
        <f t="shared" si="12"/>
        <v>0</v>
      </c>
      <c r="BU16" s="38">
        <f t="shared" si="13"/>
        <v>0</v>
      </c>
      <c r="BV16" s="39" t="e">
        <f t="shared" si="14"/>
        <v>#DIV/0!</v>
      </c>
      <c r="BX16" s="97"/>
      <c r="BY16" s="2"/>
      <c r="BZ16" s="97"/>
      <c r="CA16" s="100"/>
      <c r="CB16" s="121"/>
      <c r="CC16" s="121"/>
      <c r="CD16" s="35" t="str">
        <f t="shared" si="33"/>
        <v xml:space="preserve"> </v>
      </c>
      <c r="CE16" s="35" t="str">
        <f t="shared" si="34"/>
        <v xml:space="preserve"> </v>
      </c>
      <c r="CF16" s="36"/>
      <c r="CG16" s="37"/>
      <c r="CH16" s="78" t="str">
        <f t="shared" si="35"/>
        <v>0</v>
      </c>
      <c r="CI16" s="5" t="str">
        <f t="shared" si="15"/>
        <v>0</v>
      </c>
      <c r="CJ16" s="38">
        <f t="shared" si="16"/>
        <v>0</v>
      </c>
      <c r="CK16" s="39" t="e">
        <f t="shared" si="17"/>
        <v>#DIV/0!</v>
      </c>
    </row>
    <row r="17" spans="1:89">
      <c r="A17" s="98"/>
      <c r="B17" s="27"/>
      <c r="C17" s="98"/>
      <c r="D17" s="101"/>
      <c r="E17" s="120"/>
      <c r="F17" s="120"/>
      <c r="G17" s="28" t="str">
        <f t="shared" si="18"/>
        <v xml:space="preserve"> </v>
      </c>
      <c r="H17" s="28" t="str">
        <f t="shared" si="19"/>
        <v xml:space="preserve"> </v>
      </c>
      <c r="I17" s="44"/>
      <c r="J17" s="30"/>
      <c r="K17" s="78" t="str">
        <f t="shared" si="20"/>
        <v>0</v>
      </c>
      <c r="L17" s="31" t="str">
        <f t="shared" si="0"/>
        <v>0</v>
      </c>
      <c r="M17" s="45">
        <f t="shared" si="1"/>
        <v>0</v>
      </c>
      <c r="N17" s="33" t="e">
        <f t="shared" si="2"/>
        <v>#DIV/0!</v>
      </c>
      <c r="O17" s="1"/>
      <c r="P17" s="98"/>
      <c r="Q17" s="27"/>
      <c r="R17" s="98"/>
      <c r="S17" s="101"/>
      <c r="T17" s="120"/>
      <c r="U17" s="120"/>
      <c r="V17" s="28" t="str">
        <f t="shared" si="21"/>
        <v xml:space="preserve"> </v>
      </c>
      <c r="W17" s="28" t="str">
        <f t="shared" si="22"/>
        <v xml:space="preserve"> </v>
      </c>
      <c r="X17" s="44"/>
      <c r="Y17" s="30"/>
      <c r="Z17" s="78" t="str">
        <f t="shared" si="23"/>
        <v>0</v>
      </c>
      <c r="AA17" s="31" t="str">
        <f t="shared" si="3"/>
        <v>0</v>
      </c>
      <c r="AB17" s="45">
        <f t="shared" si="4"/>
        <v>0</v>
      </c>
      <c r="AC17" s="33" t="e">
        <f t="shared" si="5"/>
        <v>#DIV/0!</v>
      </c>
      <c r="AD17" s="1"/>
      <c r="AE17" s="98"/>
      <c r="AF17" s="27" t="s">
        <v>10</v>
      </c>
      <c r="AG17" s="98"/>
      <c r="AH17" s="101">
        <v>0.70138888888888884</v>
      </c>
      <c r="AI17" s="120"/>
      <c r="AJ17" s="120"/>
      <c r="AK17" s="28" t="str">
        <f t="shared" si="24"/>
        <v>Tertre</v>
      </c>
      <c r="AL17" s="28" t="str">
        <f t="shared" si="25"/>
        <v>Yara</v>
      </c>
      <c r="AM17" s="44">
        <v>31500</v>
      </c>
      <c r="AN17" s="30">
        <v>2.0833333333333332E-2</v>
      </c>
      <c r="AO17" s="78">
        <f t="shared" si="26"/>
        <v>101</v>
      </c>
      <c r="AP17" s="31">
        <f t="shared" si="6"/>
        <v>1</v>
      </c>
      <c r="AQ17" s="45">
        <f t="shared" si="7"/>
        <v>31.5</v>
      </c>
      <c r="AR17" s="33">
        <f t="shared" si="8"/>
        <v>0.15594059405940594</v>
      </c>
      <c r="AT17" s="97">
        <v>42756</v>
      </c>
      <c r="AU17" s="2" t="s">
        <v>10</v>
      </c>
      <c r="AV17" s="97">
        <v>42756</v>
      </c>
      <c r="AW17" s="105" t="s">
        <v>34</v>
      </c>
      <c r="AX17" s="123"/>
      <c r="AY17" s="123"/>
      <c r="AZ17" s="69" t="s">
        <v>35</v>
      </c>
      <c r="BA17" s="69" t="s">
        <v>36</v>
      </c>
      <c r="BB17" s="36">
        <v>31300</v>
      </c>
      <c r="BC17" s="30"/>
      <c r="BD17" s="78">
        <f t="shared" si="29"/>
        <v>101</v>
      </c>
      <c r="BE17" s="31">
        <f t="shared" si="9"/>
        <v>1</v>
      </c>
      <c r="BF17" s="45">
        <f t="shared" si="10"/>
        <v>31.3</v>
      </c>
      <c r="BG17" s="33">
        <f t="shared" si="11"/>
        <v>0.15495049504950495</v>
      </c>
      <c r="BI17" s="98"/>
      <c r="BJ17" s="27"/>
      <c r="BK17" s="98"/>
      <c r="BL17" s="101"/>
      <c r="BM17" s="120"/>
      <c r="BN17" s="120"/>
      <c r="BO17" s="28" t="str">
        <f t="shared" si="30"/>
        <v xml:space="preserve"> </v>
      </c>
      <c r="BP17" s="28" t="str">
        <f t="shared" si="31"/>
        <v xml:space="preserve"> </v>
      </c>
      <c r="BQ17" s="44"/>
      <c r="BR17" s="30"/>
      <c r="BS17" s="78" t="str">
        <f t="shared" si="32"/>
        <v>0</v>
      </c>
      <c r="BT17" s="31" t="str">
        <f t="shared" si="12"/>
        <v>0</v>
      </c>
      <c r="BU17" s="45">
        <f t="shared" si="13"/>
        <v>0</v>
      </c>
      <c r="BV17" s="33" t="e">
        <f t="shared" si="14"/>
        <v>#DIV/0!</v>
      </c>
      <c r="BX17" s="98"/>
      <c r="BY17" s="27"/>
      <c r="BZ17" s="98"/>
      <c r="CA17" s="101"/>
      <c r="CB17" s="120"/>
      <c r="CC17" s="120"/>
      <c r="CD17" s="28" t="str">
        <f t="shared" si="33"/>
        <v xml:space="preserve"> </v>
      </c>
      <c r="CE17" s="28" t="str">
        <f t="shared" si="34"/>
        <v xml:space="preserve"> </v>
      </c>
      <c r="CF17" s="44"/>
      <c r="CG17" s="30"/>
      <c r="CH17" s="78" t="str">
        <f t="shared" si="35"/>
        <v>0</v>
      </c>
      <c r="CI17" s="31" t="str">
        <f t="shared" si="15"/>
        <v>0</v>
      </c>
      <c r="CJ17" s="45">
        <f t="shared" si="16"/>
        <v>0</v>
      </c>
      <c r="CK17" s="33" t="e">
        <f t="shared" si="17"/>
        <v>#DIV/0!</v>
      </c>
    </row>
    <row r="18" spans="1:89">
      <c r="A18" s="97"/>
      <c r="B18" s="2"/>
      <c r="C18" s="97"/>
      <c r="D18" s="100"/>
      <c r="E18" s="121"/>
      <c r="F18" s="121"/>
      <c r="G18" s="35" t="str">
        <f t="shared" si="18"/>
        <v xml:space="preserve"> </v>
      </c>
      <c r="H18" s="35" t="str">
        <f t="shared" si="19"/>
        <v xml:space="preserve"> </v>
      </c>
      <c r="I18" s="46"/>
      <c r="J18" s="37"/>
      <c r="K18" s="78" t="str">
        <f t="shared" si="20"/>
        <v>0</v>
      </c>
      <c r="L18" s="5" t="str">
        <f t="shared" si="0"/>
        <v>0</v>
      </c>
      <c r="M18" s="47">
        <f t="shared" si="1"/>
        <v>0</v>
      </c>
      <c r="N18" s="39" t="e">
        <f t="shared" si="2"/>
        <v>#DIV/0!</v>
      </c>
      <c r="P18" s="97"/>
      <c r="Q18" s="2"/>
      <c r="R18" s="97"/>
      <c r="S18" s="100"/>
      <c r="T18" s="121"/>
      <c r="U18" s="121"/>
      <c r="V18" s="35" t="str">
        <f t="shared" si="21"/>
        <v xml:space="preserve"> </v>
      </c>
      <c r="W18" s="35" t="str">
        <f t="shared" si="22"/>
        <v xml:space="preserve"> </v>
      </c>
      <c r="X18" s="46"/>
      <c r="Y18" s="37"/>
      <c r="Z18" s="78" t="str">
        <f t="shared" si="23"/>
        <v>0</v>
      </c>
      <c r="AA18" s="5" t="str">
        <f t="shared" si="3"/>
        <v>0</v>
      </c>
      <c r="AB18" s="47">
        <f t="shared" si="4"/>
        <v>0</v>
      </c>
      <c r="AC18" s="39" t="e">
        <f t="shared" si="5"/>
        <v>#DIV/0!</v>
      </c>
      <c r="AD18" s="1"/>
      <c r="AE18" s="97"/>
      <c r="AF18" s="2" t="s">
        <v>10</v>
      </c>
      <c r="AG18" s="97"/>
      <c r="AH18" s="100">
        <v>0.87847222222222221</v>
      </c>
      <c r="AI18" s="121"/>
      <c r="AJ18" s="121"/>
      <c r="AK18" s="35" t="str">
        <f t="shared" si="24"/>
        <v>Tertre</v>
      </c>
      <c r="AL18" s="35" t="str">
        <f t="shared" si="25"/>
        <v>Yara</v>
      </c>
      <c r="AM18" s="46">
        <v>31600</v>
      </c>
      <c r="AN18" s="37">
        <v>2.0833333333333332E-2</v>
      </c>
      <c r="AO18" s="78">
        <f t="shared" si="26"/>
        <v>101</v>
      </c>
      <c r="AP18" s="5">
        <f t="shared" si="6"/>
        <v>1</v>
      </c>
      <c r="AQ18" s="47">
        <f t="shared" si="7"/>
        <v>31.6</v>
      </c>
      <c r="AR18" s="39">
        <f t="shared" si="8"/>
        <v>0.15643564356435644</v>
      </c>
      <c r="AT18" s="98"/>
      <c r="AU18" s="27" t="s">
        <v>10</v>
      </c>
      <c r="AV18" s="98"/>
      <c r="AW18" s="106" t="s">
        <v>37</v>
      </c>
      <c r="AX18" s="122"/>
      <c r="AY18" s="122"/>
      <c r="AZ18" s="107" t="s">
        <v>35</v>
      </c>
      <c r="BA18" s="107" t="s">
        <v>36</v>
      </c>
      <c r="BB18" s="41">
        <v>31300</v>
      </c>
      <c r="BC18" s="37"/>
      <c r="BD18" s="78">
        <f t="shared" si="29"/>
        <v>101</v>
      </c>
      <c r="BE18" s="5">
        <f t="shared" si="9"/>
        <v>1</v>
      </c>
      <c r="BF18" s="47">
        <f t="shared" si="10"/>
        <v>31.3</v>
      </c>
      <c r="BG18" s="39">
        <f t="shared" si="11"/>
        <v>0.15495049504950495</v>
      </c>
      <c r="BI18" s="97"/>
      <c r="BJ18" s="2"/>
      <c r="BK18" s="97"/>
      <c r="BL18" s="100"/>
      <c r="BM18" s="121"/>
      <c r="BN18" s="121"/>
      <c r="BO18" s="35" t="str">
        <f t="shared" si="30"/>
        <v xml:space="preserve"> </v>
      </c>
      <c r="BP18" s="35" t="str">
        <f t="shared" si="31"/>
        <v xml:space="preserve"> </v>
      </c>
      <c r="BQ18" s="46"/>
      <c r="BR18" s="37"/>
      <c r="BS18" s="78" t="str">
        <f t="shared" si="32"/>
        <v>0</v>
      </c>
      <c r="BT18" s="5" t="str">
        <f t="shared" si="12"/>
        <v>0</v>
      </c>
      <c r="BU18" s="47">
        <f t="shared" si="13"/>
        <v>0</v>
      </c>
      <c r="BV18" s="39" t="e">
        <f t="shared" si="14"/>
        <v>#DIV/0!</v>
      </c>
      <c r="BX18" s="97"/>
      <c r="BY18" s="2"/>
      <c r="BZ18" s="97"/>
      <c r="CA18" s="100"/>
      <c r="CB18" s="121"/>
      <c r="CC18" s="121"/>
      <c r="CD18" s="35" t="str">
        <f t="shared" si="33"/>
        <v xml:space="preserve"> </v>
      </c>
      <c r="CE18" s="35" t="str">
        <f t="shared" si="34"/>
        <v xml:space="preserve"> </v>
      </c>
      <c r="CF18" s="46"/>
      <c r="CG18" s="37"/>
      <c r="CH18" s="78" t="str">
        <f t="shared" si="35"/>
        <v>0</v>
      </c>
      <c r="CI18" s="5" t="str">
        <f t="shared" si="15"/>
        <v>0</v>
      </c>
      <c r="CJ18" s="47">
        <f t="shared" si="16"/>
        <v>0</v>
      </c>
      <c r="CK18" s="39" t="e">
        <f t="shared" si="17"/>
        <v>#DIV/0!</v>
      </c>
    </row>
    <row r="19" spans="1:89">
      <c r="A19" s="98"/>
      <c r="B19" s="27"/>
      <c r="C19" s="98"/>
      <c r="D19" s="101"/>
      <c r="E19" s="120"/>
      <c r="F19" s="120"/>
      <c r="G19" s="28" t="str">
        <f t="shared" si="18"/>
        <v xml:space="preserve"> </v>
      </c>
      <c r="H19" s="28" t="str">
        <f t="shared" si="19"/>
        <v xml:space="preserve"> </v>
      </c>
      <c r="I19" s="44"/>
      <c r="J19" s="30"/>
      <c r="K19" s="78" t="str">
        <f t="shared" si="20"/>
        <v>0</v>
      </c>
      <c r="L19" s="31" t="str">
        <f t="shared" si="0"/>
        <v>0</v>
      </c>
      <c r="M19" s="45">
        <f t="shared" si="1"/>
        <v>0</v>
      </c>
      <c r="N19" s="33" t="e">
        <f t="shared" si="2"/>
        <v>#DIV/0!</v>
      </c>
      <c r="O19" s="1"/>
      <c r="P19" s="98"/>
      <c r="Q19" s="27"/>
      <c r="R19" s="98"/>
      <c r="S19" s="101"/>
      <c r="T19" s="120"/>
      <c r="U19" s="120"/>
      <c r="V19" s="28" t="str">
        <f t="shared" si="21"/>
        <v xml:space="preserve"> </v>
      </c>
      <c r="W19" s="28" t="str">
        <f t="shared" si="22"/>
        <v xml:space="preserve"> </v>
      </c>
      <c r="X19" s="44"/>
      <c r="Y19" s="30"/>
      <c r="Z19" s="78" t="str">
        <f t="shared" si="23"/>
        <v>0</v>
      </c>
      <c r="AA19" s="31" t="str">
        <f t="shared" si="3"/>
        <v>0</v>
      </c>
      <c r="AB19" s="45">
        <f t="shared" si="4"/>
        <v>0</v>
      </c>
      <c r="AC19" s="33" t="e">
        <f t="shared" si="5"/>
        <v>#DIV/0!</v>
      </c>
      <c r="AD19" s="1"/>
      <c r="AE19" s="98">
        <v>42748</v>
      </c>
      <c r="AF19" s="27" t="s">
        <v>10</v>
      </c>
      <c r="AG19" s="98">
        <v>42749</v>
      </c>
      <c r="AH19" s="101">
        <v>1.0416666666666666E-2</v>
      </c>
      <c r="AI19" s="120"/>
      <c r="AJ19" s="120"/>
      <c r="AK19" s="28" t="str">
        <f t="shared" si="24"/>
        <v>Tertre</v>
      </c>
      <c r="AL19" s="28" t="str">
        <f t="shared" si="25"/>
        <v>Yara</v>
      </c>
      <c r="AM19" s="44">
        <v>31450</v>
      </c>
      <c r="AN19" s="30"/>
      <c r="AO19" s="78">
        <f t="shared" si="26"/>
        <v>101</v>
      </c>
      <c r="AP19" s="31">
        <f t="shared" si="6"/>
        <v>1</v>
      </c>
      <c r="AQ19" s="45">
        <f t="shared" si="7"/>
        <v>31.45</v>
      </c>
      <c r="AR19" s="33">
        <f t="shared" si="8"/>
        <v>0.15569306930693069</v>
      </c>
      <c r="AT19" s="97"/>
      <c r="AU19" s="2" t="s">
        <v>10</v>
      </c>
      <c r="AV19" s="97">
        <v>42757</v>
      </c>
      <c r="AW19" s="105" t="s">
        <v>38</v>
      </c>
      <c r="AX19" s="123"/>
      <c r="AY19" s="123"/>
      <c r="AZ19" s="69" t="s">
        <v>35</v>
      </c>
      <c r="BA19" s="69" t="s">
        <v>36</v>
      </c>
      <c r="BB19" s="36">
        <v>31200</v>
      </c>
      <c r="BC19" s="30"/>
      <c r="BD19" s="78">
        <f t="shared" si="29"/>
        <v>101</v>
      </c>
      <c r="BE19" s="31">
        <f t="shared" si="9"/>
        <v>1</v>
      </c>
      <c r="BF19" s="45">
        <f t="shared" si="10"/>
        <v>31.2</v>
      </c>
      <c r="BG19" s="33">
        <f t="shared" si="11"/>
        <v>0.15445544554455445</v>
      </c>
      <c r="BI19" s="98"/>
      <c r="BJ19" s="27"/>
      <c r="BK19" s="98"/>
      <c r="BL19" s="101"/>
      <c r="BM19" s="120"/>
      <c r="BN19" s="120"/>
      <c r="BO19" s="28" t="str">
        <f t="shared" si="30"/>
        <v xml:space="preserve"> </v>
      </c>
      <c r="BP19" s="28" t="str">
        <f t="shared" si="31"/>
        <v xml:space="preserve"> </v>
      </c>
      <c r="BQ19" s="44"/>
      <c r="BR19" s="30"/>
      <c r="BS19" s="78" t="str">
        <f t="shared" si="32"/>
        <v>0</v>
      </c>
      <c r="BT19" s="31" t="str">
        <f t="shared" si="12"/>
        <v>0</v>
      </c>
      <c r="BU19" s="45">
        <f t="shared" si="13"/>
        <v>0</v>
      </c>
      <c r="BV19" s="33" t="e">
        <f t="shared" si="14"/>
        <v>#DIV/0!</v>
      </c>
      <c r="BX19" s="98"/>
      <c r="BY19" s="27"/>
      <c r="BZ19" s="98"/>
      <c r="CA19" s="101"/>
      <c r="CB19" s="120"/>
      <c r="CC19" s="120"/>
      <c r="CD19" s="28" t="str">
        <f t="shared" si="33"/>
        <v xml:space="preserve"> </v>
      </c>
      <c r="CE19" s="28" t="str">
        <f t="shared" si="34"/>
        <v xml:space="preserve"> </v>
      </c>
      <c r="CF19" s="44"/>
      <c r="CG19" s="30"/>
      <c r="CH19" s="78" t="str">
        <f t="shared" si="35"/>
        <v>0</v>
      </c>
      <c r="CI19" s="31" t="str">
        <f t="shared" si="15"/>
        <v>0</v>
      </c>
      <c r="CJ19" s="45">
        <f t="shared" si="16"/>
        <v>0</v>
      </c>
      <c r="CK19" s="33" t="e">
        <f t="shared" si="17"/>
        <v>#DIV/0!</v>
      </c>
    </row>
    <row r="20" spans="1:89">
      <c r="A20" s="97"/>
      <c r="B20" s="2"/>
      <c r="C20" s="97"/>
      <c r="D20" s="100"/>
      <c r="E20" s="121"/>
      <c r="F20" s="121"/>
      <c r="G20" s="35" t="str">
        <f t="shared" si="18"/>
        <v xml:space="preserve"> </v>
      </c>
      <c r="H20" s="35" t="str">
        <f t="shared" si="19"/>
        <v xml:space="preserve"> </v>
      </c>
      <c r="I20" s="46"/>
      <c r="J20" s="37"/>
      <c r="K20" s="78" t="str">
        <f t="shared" si="20"/>
        <v>0</v>
      </c>
      <c r="L20" s="31" t="str">
        <f t="shared" si="0"/>
        <v>0</v>
      </c>
      <c r="M20" s="47">
        <f t="shared" si="1"/>
        <v>0</v>
      </c>
      <c r="N20" s="39" t="e">
        <f t="shared" si="2"/>
        <v>#DIV/0!</v>
      </c>
      <c r="O20" s="1"/>
      <c r="P20" s="97"/>
      <c r="Q20" s="2"/>
      <c r="R20" s="97"/>
      <c r="S20" s="100"/>
      <c r="T20" s="121"/>
      <c r="U20" s="121"/>
      <c r="V20" s="35" t="str">
        <f t="shared" si="21"/>
        <v xml:space="preserve"> </v>
      </c>
      <c r="W20" s="35" t="str">
        <f t="shared" si="22"/>
        <v xml:space="preserve"> </v>
      </c>
      <c r="X20" s="46"/>
      <c r="Y20" s="37"/>
      <c r="Z20" s="78" t="str">
        <f t="shared" si="23"/>
        <v>0</v>
      </c>
      <c r="AA20" s="5" t="str">
        <f t="shared" si="3"/>
        <v>0</v>
      </c>
      <c r="AB20" s="47">
        <f t="shared" si="4"/>
        <v>0</v>
      </c>
      <c r="AC20" s="39" t="e">
        <f t="shared" si="5"/>
        <v>#DIV/0!</v>
      </c>
      <c r="AD20" s="1"/>
      <c r="AE20" s="97">
        <v>42749</v>
      </c>
      <c r="AF20" s="27" t="s">
        <v>10</v>
      </c>
      <c r="AG20" s="97"/>
      <c r="AH20" s="100">
        <v>0.18055555555555555</v>
      </c>
      <c r="AI20" s="121"/>
      <c r="AJ20" s="121"/>
      <c r="AK20" s="35" t="str">
        <f t="shared" si="24"/>
        <v>Tertre</v>
      </c>
      <c r="AL20" s="35" t="str">
        <f t="shared" si="25"/>
        <v>Yara</v>
      </c>
      <c r="AM20" s="46">
        <v>31150</v>
      </c>
      <c r="AN20" s="37"/>
      <c r="AO20" s="78">
        <f t="shared" si="26"/>
        <v>101</v>
      </c>
      <c r="AP20" s="5">
        <f t="shared" si="6"/>
        <v>1</v>
      </c>
      <c r="AQ20" s="47">
        <f t="shared" si="7"/>
        <v>31.15</v>
      </c>
      <c r="AR20" s="39">
        <f t="shared" si="8"/>
        <v>0.15420792079207921</v>
      </c>
      <c r="AT20" s="98">
        <v>42757</v>
      </c>
      <c r="AU20" s="27" t="s">
        <v>10</v>
      </c>
      <c r="AV20" s="98">
        <v>42758</v>
      </c>
      <c r="AW20" s="106" t="s">
        <v>39</v>
      </c>
      <c r="AX20" s="122"/>
      <c r="AY20" s="122"/>
      <c r="AZ20" s="107" t="s">
        <v>35</v>
      </c>
      <c r="BA20" s="107" t="s">
        <v>36</v>
      </c>
      <c r="BB20" s="41">
        <v>31650</v>
      </c>
      <c r="BC20" s="37"/>
      <c r="BD20" s="78">
        <f t="shared" si="29"/>
        <v>101</v>
      </c>
      <c r="BE20" s="5">
        <f t="shared" si="9"/>
        <v>1</v>
      </c>
      <c r="BF20" s="47">
        <f t="shared" si="10"/>
        <v>31.65</v>
      </c>
      <c r="BG20" s="39">
        <f t="shared" si="11"/>
        <v>0.15668316831683168</v>
      </c>
      <c r="BI20" s="97"/>
      <c r="BJ20" s="2"/>
      <c r="BK20" s="97"/>
      <c r="BL20" s="100"/>
      <c r="BM20" s="121"/>
      <c r="BN20" s="121"/>
      <c r="BO20" s="35" t="str">
        <f t="shared" si="30"/>
        <v xml:space="preserve"> </v>
      </c>
      <c r="BP20" s="35" t="str">
        <f t="shared" si="31"/>
        <v xml:space="preserve"> </v>
      </c>
      <c r="BQ20" s="46"/>
      <c r="BR20" s="37"/>
      <c r="BS20" s="78" t="str">
        <f t="shared" si="32"/>
        <v>0</v>
      </c>
      <c r="BT20" s="31" t="str">
        <f t="shared" si="12"/>
        <v>0</v>
      </c>
      <c r="BU20" s="47">
        <f t="shared" si="13"/>
        <v>0</v>
      </c>
      <c r="BV20" s="39" t="e">
        <f t="shared" si="14"/>
        <v>#DIV/0!</v>
      </c>
      <c r="BX20" s="97"/>
      <c r="BY20" s="2"/>
      <c r="BZ20" s="97"/>
      <c r="CA20" s="100"/>
      <c r="CB20" s="121"/>
      <c r="CC20" s="121"/>
      <c r="CD20" s="35" t="str">
        <f t="shared" si="33"/>
        <v xml:space="preserve"> </v>
      </c>
      <c r="CE20" s="35" t="str">
        <f t="shared" si="34"/>
        <v xml:space="preserve"> </v>
      </c>
      <c r="CF20" s="46"/>
      <c r="CG20" s="37"/>
      <c r="CH20" s="78" t="str">
        <f t="shared" si="35"/>
        <v>0</v>
      </c>
      <c r="CI20" s="31" t="str">
        <f t="shared" si="15"/>
        <v>0</v>
      </c>
      <c r="CJ20" s="47">
        <f t="shared" si="16"/>
        <v>0</v>
      </c>
      <c r="CK20" s="39" t="e">
        <f t="shared" si="17"/>
        <v>#DIV/0!</v>
      </c>
    </row>
    <row r="21" spans="1:89">
      <c r="A21" s="98"/>
      <c r="B21" s="27"/>
      <c r="C21" s="98"/>
      <c r="D21" s="101"/>
      <c r="E21" s="120"/>
      <c r="F21" s="120"/>
      <c r="G21" s="28" t="str">
        <f t="shared" si="18"/>
        <v xml:space="preserve"> </v>
      </c>
      <c r="H21" s="28" t="str">
        <f t="shared" si="19"/>
        <v xml:space="preserve"> </v>
      </c>
      <c r="I21" s="44"/>
      <c r="J21" s="30"/>
      <c r="K21" s="78" t="str">
        <f t="shared" si="20"/>
        <v>0</v>
      </c>
      <c r="L21" s="31" t="str">
        <f t="shared" si="0"/>
        <v>0</v>
      </c>
      <c r="M21" s="45">
        <f t="shared" si="1"/>
        <v>0</v>
      </c>
      <c r="N21" s="33" t="e">
        <f t="shared" si="2"/>
        <v>#DIV/0!</v>
      </c>
      <c r="O21" s="1"/>
      <c r="P21" s="98"/>
      <c r="Q21" s="27"/>
      <c r="R21" s="98"/>
      <c r="S21" s="101"/>
      <c r="T21" s="120"/>
      <c r="U21" s="120"/>
      <c r="V21" s="28" t="str">
        <f t="shared" si="21"/>
        <v xml:space="preserve"> </v>
      </c>
      <c r="W21" s="28" t="str">
        <f t="shared" si="22"/>
        <v xml:space="preserve"> </v>
      </c>
      <c r="X21" s="44"/>
      <c r="Y21" s="30"/>
      <c r="Z21" s="78" t="str">
        <f t="shared" si="23"/>
        <v>0</v>
      </c>
      <c r="AA21" s="31" t="str">
        <f t="shared" si="3"/>
        <v>0</v>
      </c>
      <c r="AB21" s="45">
        <f t="shared" si="4"/>
        <v>0</v>
      </c>
      <c r="AC21" s="33" t="e">
        <f t="shared" si="5"/>
        <v>#DIV/0!</v>
      </c>
      <c r="AD21" s="1"/>
      <c r="AE21" s="98"/>
      <c r="AF21" s="27" t="s">
        <v>10</v>
      </c>
      <c r="AG21" s="98"/>
      <c r="AH21" s="101">
        <v>0.50694444444444442</v>
      </c>
      <c r="AI21" s="120"/>
      <c r="AJ21" s="120"/>
      <c r="AK21" s="28" t="str">
        <f t="shared" si="24"/>
        <v>Tertre</v>
      </c>
      <c r="AL21" s="28" t="str">
        <f t="shared" si="25"/>
        <v>Yara</v>
      </c>
      <c r="AM21" s="44">
        <v>31450</v>
      </c>
      <c r="AN21" s="30"/>
      <c r="AO21" s="78">
        <f t="shared" si="26"/>
        <v>101</v>
      </c>
      <c r="AP21" s="31">
        <f t="shared" si="6"/>
        <v>1</v>
      </c>
      <c r="AQ21" s="45">
        <f t="shared" si="7"/>
        <v>31.45</v>
      </c>
      <c r="AR21" s="33">
        <f t="shared" si="8"/>
        <v>0.15569306930693069</v>
      </c>
      <c r="AT21" s="98">
        <v>42758</v>
      </c>
      <c r="AU21" s="27" t="s">
        <v>10</v>
      </c>
      <c r="AV21" s="98">
        <v>42758</v>
      </c>
      <c r="AW21" s="101">
        <v>0.82638888888888884</v>
      </c>
      <c r="AX21" s="120"/>
      <c r="AY21" s="120"/>
      <c r="AZ21" s="28" t="str">
        <f t="shared" si="27"/>
        <v>Tertre</v>
      </c>
      <c r="BA21" s="28" t="str">
        <f t="shared" si="28"/>
        <v>Yara</v>
      </c>
      <c r="BB21" s="44">
        <v>31600</v>
      </c>
      <c r="BC21" s="30"/>
      <c r="BD21" s="78">
        <f t="shared" si="29"/>
        <v>101</v>
      </c>
      <c r="BE21" s="31">
        <f t="shared" si="9"/>
        <v>1</v>
      </c>
      <c r="BF21" s="45">
        <f t="shared" si="10"/>
        <v>31.6</v>
      </c>
      <c r="BG21" s="33">
        <f t="shared" si="11"/>
        <v>0.15643564356435644</v>
      </c>
      <c r="BI21" s="98"/>
      <c r="BJ21" s="27"/>
      <c r="BK21" s="98"/>
      <c r="BL21" s="101"/>
      <c r="BM21" s="120"/>
      <c r="BN21" s="120"/>
      <c r="BO21" s="28" t="str">
        <f t="shared" si="30"/>
        <v xml:space="preserve"> </v>
      </c>
      <c r="BP21" s="28" t="str">
        <f t="shared" si="31"/>
        <v xml:space="preserve"> </v>
      </c>
      <c r="BQ21" s="44"/>
      <c r="BR21" s="30"/>
      <c r="BS21" s="78" t="str">
        <f t="shared" si="32"/>
        <v>0</v>
      </c>
      <c r="BT21" s="31" t="str">
        <f t="shared" si="12"/>
        <v>0</v>
      </c>
      <c r="BU21" s="45">
        <f t="shared" si="13"/>
        <v>0</v>
      </c>
      <c r="BV21" s="33" t="e">
        <f t="shared" si="14"/>
        <v>#DIV/0!</v>
      </c>
      <c r="BX21" s="98"/>
      <c r="BY21" s="27"/>
      <c r="BZ21" s="98"/>
      <c r="CA21" s="101"/>
      <c r="CB21" s="120"/>
      <c r="CC21" s="120"/>
      <c r="CD21" s="28" t="str">
        <f t="shared" si="33"/>
        <v xml:space="preserve"> </v>
      </c>
      <c r="CE21" s="28" t="str">
        <f t="shared" si="34"/>
        <v xml:space="preserve"> </v>
      </c>
      <c r="CF21" s="44"/>
      <c r="CG21" s="30"/>
      <c r="CH21" s="78" t="str">
        <f t="shared" si="35"/>
        <v>0</v>
      </c>
      <c r="CI21" s="31" t="str">
        <f t="shared" si="15"/>
        <v>0</v>
      </c>
      <c r="CJ21" s="45">
        <f t="shared" si="16"/>
        <v>0</v>
      </c>
      <c r="CK21" s="33" t="e">
        <f t="shared" si="17"/>
        <v>#DIV/0!</v>
      </c>
    </row>
    <row r="22" spans="1:89">
      <c r="A22" s="97"/>
      <c r="B22" s="2"/>
      <c r="C22" s="97"/>
      <c r="D22" s="100"/>
      <c r="E22" s="121"/>
      <c r="F22" s="121"/>
      <c r="G22" s="35" t="str">
        <f t="shared" si="18"/>
        <v xml:space="preserve"> </v>
      </c>
      <c r="H22" s="35" t="str">
        <f t="shared" si="19"/>
        <v xml:space="preserve"> </v>
      </c>
      <c r="I22" s="46"/>
      <c r="J22" s="37"/>
      <c r="K22" s="78" t="str">
        <f t="shared" si="20"/>
        <v>0</v>
      </c>
      <c r="L22" s="5" t="str">
        <f t="shared" si="0"/>
        <v>0</v>
      </c>
      <c r="M22" s="47">
        <f t="shared" si="1"/>
        <v>0</v>
      </c>
      <c r="N22" s="39" t="e">
        <f t="shared" si="2"/>
        <v>#DIV/0!</v>
      </c>
      <c r="O22" s="1"/>
      <c r="P22" s="97"/>
      <c r="Q22" s="2"/>
      <c r="R22" s="97"/>
      <c r="S22" s="100"/>
      <c r="T22" s="121"/>
      <c r="U22" s="121"/>
      <c r="V22" s="35" t="str">
        <f t="shared" si="21"/>
        <v xml:space="preserve"> </v>
      </c>
      <c r="W22" s="35" t="str">
        <f t="shared" si="22"/>
        <v xml:space="preserve"> </v>
      </c>
      <c r="X22" s="46"/>
      <c r="Y22" s="37"/>
      <c r="Z22" s="78" t="str">
        <f t="shared" si="23"/>
        <v>0</v>
      </c>
      <c r="AA22" s="5" t="str">
        <f t="shared" si="3"/>
        <v>0</v>
      </c>
      <c r="AB22" s="47">
        <f t="shared" si="4"/>
        <v>0</v>
      </c>
      <c r="AC22" s="39" t="e">
        <f t="shared" si="5"/>
        <v>#DIV/0!</v>
      </c>
      <c r="AD22" s="1"/>
      <c r="AE22" s="97"/>
      <c r="AF22" s="27" t="s">
        <v>10</v>
      </c>
      <c r="AG22" s="97"/>
      <c r="AH22" s="100">
        <v>0.97222222222222221</v>
      </c>
      <c r="AI22" s="121"/>
      <c r="AJ22" s="121"/>
      <c r="AK22" s="35" t="str">
        <f t="shared" si="24"/>
        <v>Tertre</v>
      </c>
      <c r="AL22" s="35" t="str">
        <f t="shared" si="25"/>
        <v>Yara</v>
      </c>
      <c r="AM22" s="46">
        <v>31350</v>
      </c>
      <c r="AN22" s="37"/>
      <c r="AO22" s="78">
        <f t="shared" si="26"/>
        <v>101</v>
      </c>
      <c r="AP22" s="5">
        <f t="shared" si="6"/>
        <v>1</v>
      </c>
      <c r="AQ22" s="47">
        <f t="shared" si="7"/>
        <v>31.35</v>
      </c>
      <c r="AR22" s="39">
        <f t="shared" si="8"/>
        <v>0.1551980198019802</v>
      </c>
      <c r="AT22" s="97"/>
      <c r="AU22" s="2" t="s">
        <v>10</v>
      </c>
      <c r="AV22" s="97">
        <v>42759</v>
      </c>
      <c r="AW22" s="100">
        <v>5.5555555555555552E-2</v>
      </c>
      <c r="AX22" s="121"/>
      <c r="AY22" s="121"/>
      <c r="AZ22" s="35" t="str">
        <f t="shared" si="27"/>
        <v>Tertre</v>
      </c>
      <c r="BA22" s="35" t="str">
        <f t="shared" si="28"/>
        <v>Yara</v>
      </c>
      <c r="BB22" s="46">
        <v>31550</v>
      </c>
      <c r="BC22" s="37"/>
      <c r="BD22" s="78">
        <f t="shared" si="29"/>
        <v>101</v>
      </c>
      <c r="BE22" s="5">
        <f t="shared" si="9"/>
        <v>1</v>
      </c>
      <c r="BF22" s="47">
        <f t="shared" si="10"/>
        <v>31.55</v>
      </c>
      <c r="BG22" s="39">
        <f t="shared" si="11"/>
        <v>0.15618811881188119</v>
      </c>
      <c r="BI22" s="97"/>
      <c r="BJ22" s="2"/>
      <c r="BK22" s="97"/>
      <c r="BL22" s="100"/>
      <c r="BM22" s="121"/>
      <c r="BN22" s="121"/>
      <c r="BO22" s="35" t="str">
        <f t="shared" si="30"/>
        <v xml:space="preserve"> </v>
      </c>
      <c r="BP22" s="35" t="str">
        <f t="shared" si="31"/>
        <v xml:space="preserve"> </v>
      </c>
      <c r="BQ22" s="46"/>
      <c r="BR22" s="37"/>
      <c r="BS22" s="78" t="str">
        <f t="shared" si="32"/>
        <v>0</v>
      </c>
      <c r="BT22" s="5" t="str">
        <f t="shared" si="12"/>
        <v>0</v>
      </c>
      <c r="BU22" s="47">
        <f t="shared" si="13"/>
        <v>0</v>
      </c>
      <c r="BV22" s="39" t="e">
        <f t="shared" si="14"/>
        <v>#DIV/0!</v>
      </c>
      <c r="BX22" s="97"/>
      <c r="BY22" s="2"/>
      <c r="BZ22" s="97"/>
      <c r="CA22" s="100"/>
      <c r="CB22" s="121"/>
      <c r="CC22" s="121"/>
      <c r="CD22" s="35" t="str">
        <f t="shared" si="33"/>
        <v xml:space="preserve"> </v>
      </c>
      <c r="CE22" s="35" t="str">
        <f t="shared" si="34"/>
        <v xml:space="preserve"> </v>
      </c>
      <c r="CF22" s="46"/>
      <c r="CG22" s="37"/>
      <c r="CH22" s="78" t="str">
        <f t="shared" si="35"/>
        <v>0</v>
      </c>
      <c r="CI22" s="5" t="str">
        <f t="shared" si="15"/>
        <v>0</v>
      </c>
      <c r="CJ22" s="47">
        <f t="shared" si="16"/>
        <v>0</v>
      </c>
      <c r="CK22" s="39" t="e">
        <f t="shared" si="17"/>
        <v>#DIV/0!</v>
      </c>
    </row>
    <row r="23" spans="1:89">
      <c r="A23" s="98"/>
      <c r="B23" s="27"/>
      <c r="C23" s="98"/>
      <c r="D23" s="101"/>
      <c r="E23" s="120"/>
      <c r="F23" s="120"/>
      <c r="G23" s="28" t="str">
        <f t="shared" si="18"/>
        <v xml:space="preserve"> </v>
      </c>
      <c r="H23" s="28" t="str">
        <f t="shared" si="19"/>
        <v xml:space="preserve"> </v>
      </c>
      <c r="I23" s="44"/>
      <c r="J23" s="30"/>
      <c r="K23" s="78" t="str">
        <f t="shared" si="20"/>
        <v>0</v>
      </c>
      <c r="L23" s="31" t="str">
        <f t="shared" si="0"/>
        <v>0</v>
      </c>
      <c r="M23" s="45">
        <f t="shared" si="1"/>
        <v>0</v>
      </c>
      <c r="N23" s="33" t="e">
        <f t="shared" si="2"/>
        <v>#DIV/0!</v>
      </c>
      <c r="O23" s="1"/>
      <c r="P23" s="98"/>
      <c r="Q23" s="27"/>
      <c r="R23" s="98"/>
      <c r="S23" s="101"/>
      <c r="T23" s="120"/>
      <c r="U23" s="120"/>
      <c r="V23" s="28" t="str">
        <f t="shared" si="21"/>
        <v xml:space="preserve"> </v>
      </c>
      <c r="W23" s="28" t="str">
        <f t="shared" si="22"/>
        <v xml:space="preserve"> </v>
      </c>
      <c r="X23" s="44"/>
      <c r="Y23" s="30"/>
      <c r="Z23" s="78" t="str">
        <f t="shared" si="23"/>
        <v>0</v>
      </c>
      <c r="AA23" s="31" t="str">
        <f t="shared" si="3"/>
        <v>0</v>
      </c>
      <c r="AB23" s="45">
        <f t="shared" si="4"/>
        <v>0</v>
      </c>
      <c r="AC23" s="33" t="e">
        <f t="shared" si="5"/>
        <v>#DIV/0!</v>
      </c>
      <c r="AD23" s="1"/>
      <c r="AE23" s="98">
        <v>42750</v>
      </c>
      <c r="AF23" s="27" t="s">
        <v>10</v>
      </c>
      <c r="AG23" s="98">
        <v>42750</v>
      </c>
      <c r="AH23" s="101">
        <v>0.16666666666666666</v>
      </c>
      <c r="AI23" s="120"/>
      <c r="AJ23" s="120"/>
      <c r="AK23" s="28" t="str">
        <f t="shared" si="24"/>
        <v>Tertre</v>
      </c>
      <c r="AL23" s="28" t="str">
        <f t="shared" si="25"/>
        <v>Yara</v>
      </c>
      <c r="AM23" s="44">
        <v>31150</v>
      </c>
      <c r="AN23" s="30"/>
      <c r="AO23" s="78">
        <f t="shared" si="26"/>
        <v>101</v>
      </c>
      <c r="AP23" s="31">
        <f t="shared" si="6"/>
        <v>1</v>
      </c>
      <c r="AQ23" s="45">
        <f t="shared" si="7"/>
        <v>31.15</v>
      </c>
      <c r="AR23" s="33">
        <f t="shared" si="8"/>
        <v>0.15420792079207921</v>
      </c>
      <c r="AT23" s="98">
        <v>42766</v>
      </c>
      <c r="AU23" s="27" t="s">
        <v>10</v>
      </c>
      <c r="AV23" s="98"/>
      <c r="AW23" s="101">
        <v>0.76388888888888884</v>
      </c>
      <c r="AX23" s="120"/>
      <c r="AY23" s="120"/>
      <c r="AZ23" s="28" t="str">
        <f t="shared" si="27"/>
        <v>Tertre</v>
      </c>
      <c r="BA23" s="28" t="str">
        <f t="shared" si="28"/>
        <v>Yara</v>
      </c>
      <c r="BB23" s="44">
        <v>31650</v>
      </c>
      <c r="BC23" s="30"/>
      <c r="BD23" s="78">
        <f t="shared" si="29"/>
        <v>101</v>
      </c>
      <c r="BE23" s="31">
        <f t="shared" si="9"/>
        <v>1</v>
      </c>
      <c r="BF23" s="45">
        <f t="shared" si="10"/>
        <v>31.65</v>
      </c>
      <c r="BG23" s="33">
        <f t="shared" si="11"/>
        <v>0.15668316831683168</v>
      </c>
      <c r="BI23" s="98"/>
      <c r="BJ23" s="27"/>
      <c r="BK23" s="98"/>
      <c r="BL23" s="101"/>
      <c r="BM23" s="120"/>
      <c r="BN23" s="120"/>
      <c r="BO23" s="28" t="str">
        <f t="shared" si="30"/>
        <v xml:space="preserve"> </v>
      </c>
      <c r="BP23" s="28" t="str">
        <f t="shared" si="31"/>
        <v xml:space="preserve"> </v>
      </c>
      <c r="BQ23" s="44"/>
      <c r="BR23" s="30"/>
      <c r="BS23" s="78" t="str">
        <f t="shared" si="32"/>
        <v>0</v>
      </c>
      <c r="BT23" s="31" t="str">
        <f t="shared" si="12"/>
        <v>0</v>
      </c>
      <c r="BU23" s="45">
        <f t="shared" si="13"/>
        <v>0</v>
      </c>
      <c r="BV23" s="33" t="e">
        <f t="shared" si="14"/>
        <v>#DIV/0!</v>
      </c>
      <c r="BX23" s="98"/>
      <c r="BY23" s="27"/>
      <c r="BZ23" s="98"/>
      <c r="CA23" s="101"/>
      <c r="CB23" s="120"/>
      <c r="CC23" s="120"/>
      <c r="CD23" s="28" t="str">
        <f t="shared" si="33"/>
        <v xml:space="preserve"> </v>
      </c>
      <c r="CE23" s="28" t="str">
        <f t="shared" si="34"/>
        <v xml:space="preserve"> </v>
      </c>
      <c r="CF23" s="44"/>
      <c r="CG23" s="30"/>
      <c r="CH23" s="78" t="str">
        <f t="shared" si="35"/>
        <v>0</v>
      </c>
      <c r="CI23" s="31" t="str">
        <f t="shared" si="15"/>
        <v>0</v>
      </c>
      <c r="CJ23" s="45">
        <f t="shared" si="16"/>
        <v>0</v>
      </c>
      <c r="CK23" s="33" t="e">
        <f t="shared" si="17"/>
        <v>#DIV/0!</v>
      </c>
    </row>
    <row r="24" spans="1:89">
      <c r="A24" s="97"/>
      <c r="B24" s="2"/>
      <c r="C24" s="97"/>
      <c r="D24" s="100"/>
      <c r="E24" s="121"/>
      <c r="F24" s="121"/>
      <c r="G24" s="35" t="str">
        <f t="shared" si="18"/>
        <v xml:space="preserve"> </v>
      </c>
      <c r="H24" s="35" t="str">
        <f t="shared" si="19"/>
        <v xml:space="preserve"> </v>
      </c>
      <c r="I24" s="46"/>
      <c r="J24" s="37"/>
      <c r="K24" s="78" t="str">
        <f t="shared" si="20"/>
        <v>0</v>
      </c>
      <c r="L24" s="5" t="str">
        <f t="shared" si="0"/>
        <v>0</v>
      </c>
      <c r="M24" s="47">
        <f t="shared" si="1"/>
        <v>0</v>
      </c>
      <c r="N24" s="39" t="e">
        <f t="shared" si="2"/>
        <v>#DIV/0!</v>
      </c>
      <c r="O24" s="1"/>
      <c r="P24" s="97"/>
      <c r="Q24" s="2"/>
      <c r="R24" s="97"/>
      <c r="S24" s="100"/>
      <c r="T24" s="121"/>
      <c r="U24" s="121"/>
      <c r="V24" s="35" t="str">
        <f t="shared" si="21"/>
        <v xml:space="preserve"> </v>
      </c>
      <c r="W24" s="35" t="str">
        <f t="shared" si="22"/>
        <v xml:space="preserve"> </v>
      </c>
      <c r="X24" s="46"/>
      <c r="Y24" s="37"/>
      <c r="Z24" s="78" t="str">
        <f t="shared" si="23"/>
        <v>0</v>
      </c>
      <c r="AA24" s="5" t="str">
        <f t="shared" si="3"/>
        <v>0</v>
      </c>
      <c r="AB24" s="47">
        <f t="shared" si="4"/>
        <v>0</v>
      </c>
      <c r="AC24" s="39" t="e">
        <f t="shared" si="5"/>
        <v>#DIV/0!</v>
      </c>
      <c r="AD24" s="1"/>
      <c r="AE24" s="97"/>
      <c r="AF24" s="27" t="s">
        <v>10</v>
      </c>
      <c r="AG24" s="97"/>
      <c r="AH24" s="100">
        <v>0.76041666666666663</v>
      </c>
      <c r="AI24" s="121"/>
      <c r="AJ24" s="121"/>
      <c r="AK24" s="35" t="str">
        <f t="shared" si="24"/>
        <v>Tertre</v>
      </c>
      <c r="AL24" s="35" t="str">
        <f t="shared" si="25"/>
        <v>Yara</v>
      </c>
      <c r="AM24" s="46">
        <v>31250</v>
      </c>
      <c r="AN24" s="37"/>
      <c r="AO24" s="78">
        <f t="shared" si="26"/>
        <v>101</v>
      </c>
      <c r="AP24" s="5">
        <f t="shared" si="6"/>
        <v>1</v>
      </c>
      <c r="AQ24" s="47">
        <f t="shared" si="7"/>
        <v>31.25</v>
      </c>
      <c r="AR24" s="39">
        <f t="shared" si="8"/>
        <v>0.1547029702970297</v>
      </c>
      <c r="AT24" s="97"/>
      <c r="AU24" s="2" t="s">
        <v>10</v>
      </c>
      <c r="AV24" s="97"/>
      <c r="AW24" s="100">
        <v>0.93055555555555547</v>
      </c>
      <c r="AX24" s="121"/>
      <c r="AY24" s="121"/>
      <c r="AZ24" s="35" t="str">
        <f t="shared" si="27"/>
        <v>Tertre</v>
      </c>
      <c r="BA24" s="35" t="str">
        <f t="shared" si="28"/>
        <v>Yara</v>
      </c>
      <c r="BB24" s="46">
        <v>31300</v>
      </c>
      <c r="BC24" s="37"/>
      <c r="BD24" s="78">
        <f t="shared" si="29"/>
        <v>101</v>
      </c>
      <c r="BE24" s="5">
        <f t="shared" si="9"/>
        <v>1</v>
      </c>
      <c r="BF24" s="47">
        <f t="shared" si="10"/>
        <v>31.3</v>
      </c>
      <c r="BG24" s="39">
        <f t="shared" si="11"/>
        <v>0.15495049504950495</v>
      </c>
      <c r="BI24" s="97"/>
      <c r="BJ24" s="2"/>
      <c r="BK24" s="97"/>
      <c r="BL24" s="100"/>
      <c r="BM24" s="121"/>
      <c r="BN24" s="121"/>
      <c r="BO24" s="35" t="str">
        <f t="shared" si="30"/>
        <v xml:space="preserve"> </v>
      </c>
      <c r="BP24" s="35" t="str">
        <f t="shared" si="31"/>
        <v xml:space="preserve"> </v>
      </c>
      <c r="BQ24" s="46"/>
      <c r="BR24" s="37"/>
      <c r="BS24" s="78" t="str">
        <f t="shared" si="32"/>
        <v>0</v>
      </c>
      <c r="BT24" s="5" t="str">
        <f t="shared" si="12"/>
        <v>0</v>
      </c>
      <c r="BU24" s="47">
        <f t="shared" si="13"/>
        <v>0</v>
      </c>
      <c r="BV24" s="39" t="e">
        <f t="shared" si="14"/>
        <v>#DIV/0!</v>
      </c>
      <c r="BX24" s="97"/>
      <c r="BY24" s="2"/>
      <c r="BZ24" s="97"/>
      <c r="CA24" s="100"/>
      <c r="CB24" s="121"/>
      <c r="CC24" s="121"/>
      <c r="CD24" s="35" t="str">
        <f t="shared" si="33"/>
        <v xml:space="preserve"> </v>
      </c>
      <c r="CE24" s="35" t="str">
        <f t="shared" si="34"/>
        <v xml:space="preserve"> </v>
      </c>
      <c r="CF24" s="46"/>
      <c r="CG24" s="37"/>
      <c r="CH24" s="78" t="str">
        <f t="shared" si="35"/>
        <v>0</v>
      </c>
      <c r="CI24" s="5" t="str">
        <f t="shared" si="15"/>
        <v>0</v>
      </c>
      <c r="CJ24" s="47">
        <f t="shared" si="16"/>
        <v>0</v>
      </c>
      <c r="CK24" s="39" t="e">
        <f t="shared" si="17"/>
        <v>#DIV/0!</v>
      </c>
    </row>
    <row r="25" spans="1:89">
      <c r="A25" s="98"/>
      <c r="B25" s="27"/>
      <c r="C25" s="98"/>
      <c r="D25" s="101"/>
      <c r="E25" s="120"/>
      <c r="F25" s="120"/>
      <c r="G25" s="28" t="str">
        <f t="shared" ref="G25:G30" si="38">IF(ISBLANK(B25)," ","Tertre")</f>
        <v xml:space="preserve"> </v>
      </c>
      <c r="H25" s="28" t="str">
        <f t="shared" ref="H25:H30" si="39">IF(ISBLANK(B25)," ","Yara")</f>
        <v xml:space="preserve"> </v>
      </c>
      <c r="I25" s="44"/>
      <c r="J25" s="30"/>
      <c r="K25" s="78" t="str">
        <f t="shared" si="20"/>
        <v>0</v>
      </c>
      <c r="L25" s="31" t="str">
        <f t="shared" si="0"/>
        <v>0</v>
      </c>
      <c r="M25" s="45">
        <f t="shared" si="1"/>
        <v>0</v>
      </c>
      <c r="N25" s="33" t="e">
        <f t="shared" si="2"/>
        <v>#DIV/0!</v>
      </c>
      <c r="O25" s="1"/>
      <c r="P25" s="98"/>
      <c r="Q25" s="27"/>
      <c r="R25" s="98"/>
      <c r="S25" s="101"/>
      <c r="T25" s="120"/>
      <c r="U25" s="120"/>
      <c r="V25" s="28" t="str">
        <f t="shared" si="21"/>
        <v xml:space="preserve"> </v>
      </c>
      <c r="W25" s="28" t="str">
        <f t="shared" si="22"/>
        <v xml:space="preserve"> </v>
      </c>
      <c r="X25" s="44"/>
      <c r="Y25" s="30"/>
      <c r="Z25" s="78" t="str">
        <f t="shared" si="23"/>
        <v>0</v>
      </c>
      <c r="AA25" s="31" t="str">
        <f t="shared" si="3"/>
        <v>0</v>
      </c>
      <c r="AB25" s="45">
        <f t="shared" si="4"/>
        <v>0</v>
      </c>
      <c r="AC25" s="33" t="e">
        <f t="shared" si="5"/>
        <v>#DIV/0!</v>
      </c>
      <c r="AD25" s="1"/>
      <c r="AE25" s="98">
        <v>42750</v>
      </c>
      <c r="AF25" s="27" t="s">
        <v>10</v>
      </c>
      <c r="AG25" s="98">
        <v>42751</v>
      </c>
      <c r="AH25" s="101">
        <v>4.1666666666666664E-2</v>
      </c>
      <c r="AI25" s="120"/>
      <c r="AJ25" s="120"/>
      <c r="AK25" s="28" t="str">
        <f t="shared" si="24"/>
        <v>Tertre</v>
      </c>
      <c r="AL25" s="28" t="str">
        <f t="shared" si="25"/>
        <v>Yara</v>
      </c>
      <c r="AM25" s="44">
        <v>31350</v>
      </c>
      <c r="AN25" s="30"/>
      <c r="AO25" s="78">
        <f t="shared" si="26"/>
        <v>101</v>
      </c>
      <c r="AP25" s="31">
        <f t="shared" si="6"/>
        <v>1</v>
      </c>
      <c r="AQ25" s="45">
        <f t="shared" si="7"/>
        <v>31.35</v>
      </c>
      <c r="AR25" s="33">
        <f t="shared" si="8"/>
        <v>0.1551980198019802</v>
      </c>
      <c r="AT25" s="98"/>
      <c r="AU25" s="27"/>
      <c r="AV25" s="98"/>
      <c r="AW25" s="101"/>
      <c r="AX25" s="120"/>
      <c r="AY25" s="120"/>
      <c r="AZ25" s="28" t="str">
        <f t="shared" si="27"/>
        <v xml:space="preserve"> </v>
      </c>
      <c r="BA25" s="28" t="str">
        <f t="shared" si="28"/>
        <v xml:space="preserve"> </v>
      </c>
      <c r="BB25" s="44"/>
      <c r="BC25" s="30"/>
      <c r="BD25" s="78" t="str">
        <f t="shared" si="29"/>
        <v>0</v>
      </c>
      <c r="BE25" s="31" t="str">
        <f t="shared" si="9"/>
        <v>0</v>
      </c>
      <c r="BF25" s="45">
        <f t="shared" si="10"/>
        <v>0</v>
      </c>
      <c r="BG25" s="33" t="e">
        <f t="shared" si="11"/>
        <v>#DIV/0!</v>
      </c>
      <c r="BI25" s="98"/>
      <c r="BJ25" s="27"/>
      <c r="BK25" s="98"/>
      <c r="BL25" s="101"/>
      <c r="BM25" s="120"/>
      <c r="BN25" s="120"/>
      <c r="BO25" s="28" t="str">
        <f t="shared" si="30"/>
        <v xml:space="preserve"> </v>
      </c>
      <c r="BP25" s="28" t="str">
        <f t="shared" si="31"/>
        <v xml:space="preserve"> </v>
      </c>
      <c r="BQ25" s="44"/>
      <c r="BR25" s="30"/>
      <c r="BS25" s="78" t="str">
        <f t="shared" si="32"/>
        <v>0</v>
      </c>
      <c r="BT25" s="31" t="str">
        <f t="shared" si="12"/>
        <v>0</v>
      </c>
      <c r="BU25" s="45">
        <f t="shared" si="13"/>
        <v>0</v>
      </c>
      <c r="BV25" s="33" t="e">
        <f t="shared" si="14"/>
        <v>#DIV/0!</v>
      </c>
      <c r="BX25" s="98"/>
      <c r="BY25" s="27"/>
      <c r="BZ25" s="98"/>
      <c r="CA25" s="101"/>
      <c r="CB25" s="120"/>
      <c r="CC25" s="120"/>
      <c r="CD25" s="28" t="str">
        <f t="shared" si="33"/>
        <v xml:space="preserve"> </v>
      </c>
      <c r="CE25" s="28" t="str">
        <f t="shared" si="34"/>
        <v xml:space="preserve"> </v>
      </c>
      <c r="CF25" s="44"/>
      <c r="CG25" s="30"/>
      <c r="CH25" s="78" t="str">
        <f t="shared" si="35"/>
        <v>0</v>
      </c>
      <c r="CI25" s="31" t="str">
        <f t="shared" si="15"/>
        <v>0</v>
      </c>
      <c r="CJ25" s="45">
        <f t="shared" si="16"/>
        <v>0</v>
      </c>
      <c r="CK25" s="33" t="e">
        <f t="shared" si="17"/>
        <v>#DIV/0!</v>
      </c>
    </row>
    <row r="26" spans="1:89">
      <c r="A26" s="97"/>
      <c r="B26" s="2"/>
      <c r="C26" s="97"/>
      <c r="D26" s="100"/>
      <c r="E26" s="121"/>
      <c r="F26" s="121"/>
      <c r="G26" s="35" t="str">
        <f t="shared" si="38"/>
        <v xml:space="preserve"> </v>
      </c>
      <c r="H26" s="35" t="str">
        <f t="shared" si="39"/>
        <v xml:space="preserve"> </v>
      </c>
      <c r="I26" s="46"/>
      <c r="J26" s="37"/>
      <c r="K26" s="78" t="str">
        <f t="shared" si="20"/>
        <v>0</v>
      </c>
      <c r="L26" s="5" t="str">
        <f t="shared" si="0"/>
        <v>0</v>
      </c>
      <c r="M26" s="47">
        <f t="shared" si="1"/>
        <v>0</v>
      </c>
      <c r="N26" s="39" t="e">
        <f t="shared" si="2"/>
        <v>#DIV/0!</v>
      </c>
      <c r="O26" s="1"/>
      <c r="P26" s="97"/>
      <c r="Q26" s="2"/>
      <c r="R26" s="97"/>
      <c r="S26" s="100"/>
      <c r="T26" s="121"/>
      <c r="U26" s="121"/>
      <c r="V26" s="35" t="str">
        <f t="shared" si="21"/>
        <v xml:space="preserve"> </v>
      </c>
      <c r="W26" s="35" t="str">
        <f t="shared" si="22"/>
        <v xml:space="preserve"> </v>
      </c>
      <c r="X26" s="46"/>
      <c r="Y26" s="37"/>
      <c r="Z26" s="78" t="str">
        <f t="shared" si="23"/>
        <v>0</v>
      </c>
      <c r="AA26" s="5" t="str">
        <f t="shared" si="3"/>
        <v>0</v>
      </c>
      <c r="AB26" s="47">
        <f t="shared" si="4"/>
        <v>0</v>
      </c>
      <c r="AC26" s="39" t="e">
        <f t="shared" si="5"/>
        <v>#DIV/0!</v>
      </c>
      <c r="AD26" s="1"/>
      <c r="AE26" s="97">
        <v>42751</v>
      </c>
      <c r="AF26" s="2" t="s">
        <v>10</v>
      </c>
      <c r="AG26" s="97">
        <v>42751</v>
      </c>
      <c r="AH26" s="100">
        <v>0.21180555555555555</v>
      </c>
      <c r="AI26" s="121"/>
      <c r="AJ26" s="121"/>
      <c r="AK26" s="35" t="str">
        <f t="shared" si="24"/>
        <v>Tertre</v>
      </c>
      <c r="AL26" s="35" t="str">
        <f t="shared" si="25"/>
        <v>Yara</v>
      </c>
      <c r="AM26" s="46">
        <v>31200</v>
      </c>
      <c r="AN26" s="37"/>
      <c r="AO26" s="78">
        <f t="shared" si="26"/>
        <v>101</v>
      </c>
      <c r="AP26" s="5">
        <f t="shared" si="6"/>
        <v>1</v>
      </c>
      <c r="AQ26" s="47">
        <f t="shared" si="7"/>
        <v>31.2</v>
      </c>
      <c r="AR26" s="39">
        <f t="shared" si="8"/>
        <v>0.15445544554455445</v>
      </c>
      <c r="AT26" s="97"/>
      <c r="AU26" s="2"/>
      <c r="AV26" s="97"/>
      <c r="AW26" s="100"/>
      <c r="AX26" s="121"/>
      <c r="AY26" s="121"/>
      <c r="AZ26" s="35" t="str">
        <f t="shared" si="27"/>
        <v xml:space="preserve"> </v>
      </c>
      <c r="BA26" s="35" t="str">
        <f t="shared" si="28"/>
        <v xml:space="preserve"> </v>
      </c>
      <c r="BB26" s="46"/>
      <c r="BC26" s="37"/>
      <c r="BD26" s="78" t="str">
        <f t="shared" si="29"/>
        <v>0</v>
      </c>
      <c r="BE26" s="5" t="str">
        <f t="shared" si="9"/>
        <v>0</v>
      </c>
      <c r="BF26" s="47">
        <f t="shared" si="10"/>
        <v>0</v>
      </c>
      <c r="BG26" s="39" t="e">
        <f t="shared" si="11"/>
        <v>#DIV/0!</v>
      </c>
      <c r="BI26" s="97"/>
      <c r="BJ26" s="2"/>
      <c r="BK26" s="97"/>
      <c r="BL26" s="100"/>
      <c r="BM26" s="121"/>
      <c r="BN26" s="121"/>
      <c r="BO26" s="35" t="str">
        <f t="shared" si="30"/>
        <v xml:space="preserve"> </v>
      </c>
      <c r="BP26" s="35" t="str">
        <f t="shared" si="31"/>
        <v xml:space="preserve"> </v>
      </c>
      <c r="BQ26" s="46"/>
      <c r="BR26" s="37"/>
      <c r="BS26" s="78" t="str">
        <f t="shared" si="32"/>
        <v>0</v>
      </c>
      <c r="BT26" s="5" t="str">
        <f t="shared" si="12"/>
        <v>0</v>
      </c>
      <c r="BU26" s="47">
        <f t="shared" si="13"/>
        <v>0</v>
      </c>
      <c r="BV26" s="39" t="e">
        <f t="shared" si="14"/>
        <v>#DIV/0!</v>
      </c>
      <c r="BX26" s="97"/>
      <c r="BY26" s="2"/>
      <c r="BZ26" s="97"/>
      <c r="CA26" s="100"/>
      <c r="CB26" s="121"/>
      <c r="CC26" s="121"/>
      <c r="CD26" s="35" t="str">
        <f t="shared" si="33"/>
        <v xml:space="preserve"> </v>
      </c>
      <c r="CE26" s="35" t="str">
        <f t="shared" si="34"/>
        <v xml:space="preserve"> </v>
      </c>
      <c r="CF26" s="46"/>
      <c r="CG26" s="37"/>
      <c r="CH26" s="78" t="str">
        <f t="shared" si="35"/>
        <v>0</v>
      </c>
      <c r="CI26" s="5" t="str">
        <f t="shared" si="15"/>
        <v>0</v>
      </c>
      <c r="CJ26" s="47">
        <f t="shared" si="16"/>
        <v>0</v>
      </c>
      <c r="CK26" s="39" t="e">
        <f t="shared" si="17"/>
        <v>#DIV/0!</v>
      </c>
    </row>
    <row r="27" spans="1:89">
      <c r="A27" s="98"/>
      <c r="B27" s="27"/>
      <c r="C27" s="98"/>
      <c r="D27" s="101"/>
      <c r="E27" s="120"/>
      <c r="F27" s="120"/>
      <c r="G27" s="28" t="str">
        <f t="shared" si="38"/>
        <v xml:space="preserve"> </v>
      </c>
      <c r="H27" s="28" t="str">
        <f t="shared" si="39"/>
        <v xml:space="preserve"> </v>
      </c>
      <c r="I27" s="44"/>
      <c r="J27" s="30"/>
      <c r="K27" s="78" t="str">
        <f t="shared" si="20"/>
        <v>0</v>
      </c>
      <c r="L27" s="31" t="str">
        <f t="shared" si="0"/>
        <v>0</v>
      </c>
      <c r="M27" s="45">
        <f t="shared" si="1"/>
        <v>0</v>
      </c>
      <c r="N27" s="33" t="e">
        <f t="shared" si="2"/>
        <v>#DIV/0!</v>
      </c>
      <c r="O27" s="1"/>
      <c r="P27" s="98"/>
      <c r="Q27" s="27"/>
      <c r="R27" s="98"/>
      <c r="S27" s="101"/>
      <c r="T27" s="120"/>
      <c r="U27" s="120"/>
      <c r="V27" s="28" t="str">
        <f t="shared" si="21"/>
        <v xml:space="preserve"> </v>
      </c>
      <c r="W27" s="28" t="str">
        <f t="shared" si="22"/>
        <v xml:space="preserve"> </v>
      </c>
      <c r="X27" s="44"/>
      <c r="Y27" s="30"/>
      <c r="Z27" s="78" t="str">
        <f t="shared" si="23"/>
        <v>0</v>
      </c>
      <c r="AA27" s="31" t="str">
        <f t="shared" si="3"/>
        <v>0</v>
      </c>
      <c r="AB27" s="45">
        <f t="shared" si="4"/>
        <v>0</v>
      </c>
      <c r="AC27" s="33" t="e">
        <f t="shared" si="5"/>
        <v>#DIV/0!</v>
      </c>
      <c r="AD27" s="1"/>
      <c r="AE27" s="98">
        <v>42751</v>
      </c>
      <c r="AF27" s="27" t="s">
        <v>10</v>
      </c>
      <c r="AG27" s="98">
        <v>42755</v>
      </c>
      <c r="AH27" s="101">
        <v>0.55902777777777779</v>
      </c>
      <c r="AI27" s="120"/>
      <c r="AJ27" s="120"/>
      <c r="AK27" s="28" t="str">
        <f t="shared" si="24"/>
        <v>Tertre</v>
      </c>
      <c r="AL27" s="28" t="str">
        <f t="shared" si="25"/>
        <v>Yara</v>
      </c>
      <c r="AM27" s="44">
        <v>31250</v>
      </c>
      <c r="AN27" s="30"/>
      <c r="AO27" s="78">
        <f t="shared" si="26"/>
        <v>101</v>
      </c>
      <c r="AP27" s="31">
        <f t="shared" si="6"/>
        <v>1</v>
      </c>
      <c r="AQ27" s="45">
        <f t="shared" si="7"/>
        <v>31.25</v>
      </c>
      <c r="AR27" s="33">
        <f t="shared" si="8"/>
        <v>0.1547029702970297</v>
      </c>
      <c r="AT27" s="98"/>
      <c r="AU27" s="27"/>
      <c r="AV27" s="98"/>
      <c r="AW27" s="101"/>
      <c r="AX27" s="120"/>
      <c r="AY27" s="120"/>
      <c r="AZ27" s="28" t="str">
        <f t="shared" si="27"/>
        <v xml:space="preserve"> </v>
      </c>
      <c r="BA27" s="28" t="str">
        <f t="shared" si="28"/>
        <v xml:space="preserve"> </v>
      </c>
      <c r="BB27" s="44"/>
      <c r="BC27" s="30"/>
      <c r="BD27" s="78" t="str">
        <f t="shared" si="29"/>
        <v>0</v>
      </c>
      <c r="BE27" s="31" t="str">
        <f t="shared" si="9"/>
        <v>0</v>
      </c>
      <c r="BF27" s="45">
        <f t="shared" si="10"/>
        <v>0</v>
      </c>
      <c r="BG27" s="33" t="e">
        <f t="shared" si="11"/>
        <v>#DIV/0!</v>
      </c>
      <c r="BI27" s="98"/>
      <c r="BJ27" s="27"/>
      <c r="BK27" s="98"/>
      <c r="BL27" s="101"/>
      <c r="BM27" s="120"/>
      <c r="BN27" s="120"/>
      <c r="BO27" s="28" t="str">
        <f t="shared" si="30"/>
        <v xml:space="preserve"> </v>
      </c>
      <c r="BP27" s="28" t="str">
        <f t="shared" si="31"/>
        <v xml:space="preserve"> </v>
      </c>
      <c r="BQ27" s="44"/>
      <c r="BR27" s="30"/>
      <c r="BS27" s="78" t="str">
        <f t="shared" si="32"/>
        <v>0</v>
      </c>
      <c r="BT27" s="31" t="str">
        <f t="shared" si="12"/>
        <v>0</v>
      </c>
      <c r="BU27" s="45">
        <f t="shared" si="13"/>
        <v>0</v>
      </c>
      <c r="BV27" s="33" t="e">
        <f t="shared" si="14"/>
        <v>#DIV/0!</v>
      </c>
      <c r="BX27" s="98"/>
      <c r="BY27" s="27"/>
      <c r="BZ27" s="98"/>
      <c r="CA27" s="101"/>
      <c r="CB27" s="120"/>
      <c r="CC27" s="120"/>
      <c r="CD27" s="28" t="str">
        <f t="shared" si="33"/>
        <v xml:space="preserve"> </v>
      </c>
      <c r="CE27" s="28" t="str">
        <f t="shared" si="34"/>
        <v xml:space="preserve"> </v>
      </c>
      <c r="CF27" s="44"/>
      <c r="CG27" s="30"/>
      <c r="CH27" s="78" t="str">
        <f t="shared" si="35"/>
        <v>0</v>
      </c>
      <c r="CI27" s="31" t="str">
        <f t="shared" si="15"/>
        <v>0</v>
      </c>
      <c r="CJ27" s="45">
        <f t="shared" si="16"/>
        <v>0</v>
      </c>
      <c r="CK27" s="33" t="e">
        <f t="shared" si="17"/>
        <v>#DIV/0!</v>
      </c>
    </row>
    <row r="28" spans="1:89">
      <c r="A28" s="97"/>
      <c r="B28" s="2"/>
      <c r="C28" s="97"/>
      <c r="D28" s="100"/>
      <c r="E28" s="121"/>
      <c r="F28" s="121"/>
      <c r="G28" s="35" t="str">
        <f t="shared" si="38"/>
        <v xml:space="preserve"> </v>
      </c>
      <c r="H28" s="35" t="str">
        <f t="shared" si="39"/>
        <v xml:space="preserve"> </v>
      </c>
      <c r="I28" s="46"/>
      <c r="J28" s="37"/>
      <c r="K28" s="78" t="str">
        <f t="shared" si="20"/>
        <v>0</v>
      </c>
      <c r="L28" s="5" t="str">
        <f t="shared" si="0"/>
        <v>0</v>
      </c>
      <c r="M28" s="47">
        <f t="shared" si="1"/>
        <v>0</v>
      </c>
      <c r="N28" s="39" t="e">
        <f t="shared" si="2"/>
        <v>#DIV/0!</v>
      </c>
      <c r="O28" s="1"/>
      <c r="P28" s="97"/>
      <c r="Q28" s="2"/>
      <c r="R28" s="97"/>
      <c r="S28" s="100"/>
      <c r="T28" s="121"/>
      <c r="U28" s="121"/>
      <c r="V28" s="35" t="str">
        <f t="shared" si="21"/>
        <v xml:space="preserve"> </v>
      </c>
      <c r="W28" s="35" t="str">
        <f t="shared" si="22"/>
        <v xml:space="preserve"> </v>
      </c>
      <c r="X28" s="46"/>
      <c r="Y28" s="37"/>
      <c r="Z28" s="78" t="str">
        <f t="shared" si="23"/>
        <v>0</v>
      </c>
      <c r="AA28" s="5" t="str">
        <f t="shared" si="3"/>
        <v>0</v>
      </c>
      <c r="AB28" s="47">
        <f t="shared" si="4"/>
        <v>0</v>
      </c>
      <c r="AC28" s="39" t="e">
        <f t="shared" si="5"/>
        <v>#DIV/0!</v>
      </c>
      <c r="AD28" s="1"/>
      <c r="AE28" s="97"/>
      <c r="AF28" s="2" t="s">
        <v>10</v>
      </c>
      <c r="AG28" s="97"/>
      <c r="AH28" s="100">
        <v>0.71875</v>
      </c>
      <c r="AI28" s="121"/>
      <c r="AJ28" s="121"/>
      <c r="AK28" s="35" t="str">
        <f t="shared" si="24"/>
        <v>Tertre</v>
      </c>
      <c r="AL28" s="35" t="str">
        <f t="shared" si="25"/>
        <v>Yara</v>
      </c>
      <c r="AM28" s="46">
        <v>31550</v>
      </c>
      <c r="AN28" s="37"/>
      <c r="AO28" s="78">
        <f t="shared" si="26"/>
        <v>101</v>
      </c>
      <c r="AP28" s="5">
        <f t="shared" si="6"/>
        <v>1</v>
      </c>
      <c r="AQ28" s="47">
        <f t="shared" si="7"/>
        <v>31.55</v>
      </c>
      <c r="AR28" s="39">
        <f t="shared" si="8"/>
        <v>0.15618811881188119</v>
      </c>
      <c r="AT28" s="97"/>
      <c r="AU28" s="2"/>
      <c r="AV28" s="97"/>
      <c r="AW28" s="100"/>
      <c r="AX28" s="121"/>
      <c r="AY28" s="121"/>
      <c r="AZ28" s="35" t="str">
        <f t="shared" si="27"/>
        <v xml:space="preserve"> </v>
      </c>
      <c r="BA28" s="35" t="str">
        <f t="shared" si="28"/>
        <v xml:space="preserve"> </v>
      </c>
      <c r="BB28" s="46"/>
      <c r="BC28" s="37"/>
      <c r="BD28" s="78" t="str">
        <f t="shared" si="29"/>
        <v>0</v>
      </c>
      <c r="BE28" s="5" t="str">
        <f t="shared" si="9"/>
        <v>0</v>
      </c>
      <c r="BF28" s="47">
        <f t="shared" si="10"/>
        <v>0</v>
      </c>
      <c r="BG28" s="39" t="e">
        <f t="shared" si="11"/>
        <v>#DIV/0!</v>
      </c>
      <c r="BI28" s="97"/>
      <c r="BJ28" s="2"/>
      <c r="BK28" s="97"/>
      <c r="BL28" s="100"/>
      <c r="BM28" s="121"/>
      <c r="BN28" s="121"/>
      <c r="BO28" s="35" t="str">
        <f t="shared" si="30"/>
        <v xml:space="preserve"> </v>
      </c>
      <c r="BP28" s="35" t="str">
        <f t="shared" si="31"/>
        <v xml:space="preserve"> </v>
      </c>
      <c r="BQ28" s="46"/>
      <c r="BR28" s="37"/>
      <c r="BS28" s="78" t="str">
        <f t="shared" si="32"/>
        <v>0</v>
      </c>
      <c r="BT28" s="5" t="str">
        <f t="shared" si="12"/>
        <v>0</v>
      </c>
      <c r="BU28" s="47">
        <f t="shared" si="13"/>
        <v>0</v>
      </c>
      <c r="BV28" s="39" t="e">
        <f t="shared" si="14"/>
        <v>#DIV/0!</v>
      </c>
      <c r="BX28" s="97"/>
      <c r="BY28" s="2"/>
      <c r="BZ28" s="97"/>
      <c r="CA28" s="100"/>
      <c r="CB28" s="121"/>
      <c r="CC28" s="121"/>
      <c r="CD28" s="35" t="str">
        <f t="shared" si="33"/>
        <v xml:space="preserve"> </v>
      </c>
      <c r="CE28" s="35" t="str">
        <f t="shared" si="34"/>
        <v xml:space="preserve"> </v>
      </c>
      <c r="CF28" s="46"/>
      <c r="CG28" s="37"/>
      <c r="CH28" s="78" t="str">
        <f t="shared" si="35"/>
        <v>0</v>
      </c>
      <c r="CI28" s="5" t="str">
        <f t="shared" si="15"/>
        <v>0</v>
      </c>
      <c r="CJ28" s="47">
        <f t="shared" si="16"/>
        <v>0</v>
      </c>
      <c r="CK28" s="39" t="e">
        <f t="shared" si="17"/>
        <v>#DIV/0!</v>
      </c>
    </row>
    <row r="29" spans="1:89">
      <c r="A29" s="98"/>
      <c r="B29" s="27"/>
      <c r="C29" s="98"/>
      <c r="D29" s="101"/>
      <c r="E29" s="120"/>
      <c r="F29" s="120"/>
      <c r="G29" s="28" t="str">
        <f t="shared" si="38"/>
        <v xml:space="preserve"> </v>
      </c>
      <c r="H29" s="28" t="str">
        <f t="shared" si="39"/>
        <v xml:space="preserve"> </v>
      </c>
      <c r="I29" s="44"/>
      <c r="J29" s="30"/>
      <c r="K29" s="78" t="str">
        <f t="shared" si="20"/>
        <v>0</v>
      </c>
      <c r="L29" s="31" t="str">
        <f t="shared" si="0"/>
        <v>0</v>
      </c>
      <c r="M29" s="45">
        <f t="shared" si="1"/>
        <v>0</v>
      </c>
      <c r="N29" s="33" t="e">
        <f t="shared" si="2"/>
        <v>#DIV/0!</v>
      </c>
      <c r="O29" s="1"/>
      <c r="P29" s="98"/>
      <c r="Q29" s="27"/>
      <c r="R29" s="98"/>
      <c r="S29" s="101"/>
      <c r="T29" s="120"/>
      <c r="U29" s="120"/>
      <c r="V29" s="28" t="str">
        <f t="shared" si="21"/>
        <v xml:space="preserve"> </v>
      </c>
      <c r="W29" s="28" t="str">
        <f t="shared" si="22"/>
        <v xml:space="preserve"> </v>
      </c>
      <c r="X29" s="44"/>
      <c r="Y29" s="30"/>
      <c r="Z29" s="78" t="str">
        <f t="shared" si="23"/>
        <v>0</v>
      </c>
      <c r="AA29" s="31" t="str">
        <f t="shared" si="3"/>
        <v>0</v>
      </c>
      <c r="AB29" s="45">
        <f t="shared" si="4"/>
        <v>0</v>
      </c>
      <c r="AC29" s="33" t="e">
        <f t="shared" si="5"/>
        <v>#DIV/0!</v>
      </c>
      <c r="AD29" s="1"/>
      <c r="AE29" s="98"/>
      <c r="AF29" s="27" t="s">
        <v>10</v>
      </c>
      <c r="AG29" s="98"/>
      <c r="AH29" s="101">
        <v>0.88541666666666663</v>
      </c>
      <c r="AI29" s="120"/>
      <c r="AJ29" s="120"/>
      <c r="AK29" s="28" t="str">
        <f t="shared" si="24"/>
        <v>Tertre</v>
      </c>
      <c r="AL29" s="28" t="str">
        <f t="shared" si="25"/>
        <v>Yara</v>
      </c>
      <c r="AM29" s="44">
        <v>31600</v>
      </c>
      <c r="AN29" s="30"/>
      <c r="AO29" s="78">
        <f t="shared" si="26"/>
        <v>101</v>
      </c>
      <c r="AP29" s="31">
        <f t="shared" si="6"/>
        <v>1</v>
      </c>
      <c r="AQ29" s="45">
        <f t="shared" si="7"/>
        <v>31.6</v>
      </c>
      <c r="AR29" s="33">
        <f t="shared" si="8"/>
        <v>0.15643564356435644</v>
      </c>
      <c r="AT29" s="98"/>
      <c r="AU29" s="27"/>
      <c r="AV29" s="98"/>
      <c r="AW29" s="101"/>
      <c r="AX29" s="120"/>
      <c r="AY29" s="120"/>
      <c r="AZ29" s="28" t="str">
        <f t="shared" si="27"/>
        <v xml:space="preserve"> </v>
      </c>
      <c r="BA29" s="28" t="str">
        <f t="shared" si="28"/>
        <v xml:space="preserve"> </v>
      </c>
      <c r="BB29" s="44"/>
      <c r="BC29" s="30"/>
      <c r="BD29" s="78" t="str">
        <f t="shared" si="29"/>
        <v>0</v>
      </c>
      <c r="BE29" s="31" t="str">
        <f t="shared" si="9"/>
        <v>0</v>
      </c>
      <c r="BF29" s="45">
        <f t="shared" si="10"/>
        <v>0</v>
      </c>
      <c r="BG29" s="33" t="e">
        <f t="shared" si="11"/>
        <v>#DIV/0!</v>
      </c>
      <c r="BI29" s="98"/>
      <c r="BJ29" s="27"/>
      <c r="BK29" s="98"/>
      <c r="BL29" s="101"/>
      <c r="BM29" s="120"/>
      <c r="BN29" s="120"/>
      <c r="BO29" s="28" t="str">
        <f t="shared" si="30"/>
        <v xml:space="preserve"> </v>
      </c>
      <c r="BP29" s="28" t="str">
        <f t="shared" si="31"/>
        <v xml:space="preserve"> </v>
      </c>
      <c r="BQ29" s="44"/>
      <c r="BR29" s="30"/>
      <c r="BS29" s="78" t="str">
        <f t="shared" si="32"/>
        <v>0</v>
      </c>
      <c r="BT29" s="31" t="str">
        <f t="shared" si="12"/>
        <v>0</v>
      </c>
      <c r="BU29" s="45">
        <f t="shared" si="13"/>
        <v>0</v>
      </c>
      <c r="BV29" s="33" t="e">
        <f t="shared" si="14"/>
        <v>#DIV/0!</v>
      </c>
      <c r="BX29" s="98"/>
      <c r="BY29" s="27"/>
      <c r="BZ29" s="98"/>
      <c r="CA29" s="101"/>
      <c r="CB29" s="120"/>
      <c r="CC29" s="120"/>
      <c r="CD29" s="28" t="str">
        <f t="shared" si="33"/>
        <v xml:space="preserve"> </v>
      </c>
      <c r="CE29" s="28" t="str">
        <f t="shared" si="34"/>
        <v xml:space="preserve"> </v>
      </c>
      <c r="CF29" s="44"/>
      <c r="CG29" s="30"/>
      <c r="CH29" s="78" t="str">
        <f t="shared" si="35"/>
        <v>0</v>
      </c>
      <c r="CI29" s="31" t="str">
        <f t="shared" si="15"/>
        <v>0</v>
      </c>
      <c r="CJ29" s="45">
        <f t="shared" si="16"/>
        <v>0</v>
      </c>
      <c r="CK29" s="33" t="e">
        <f t="shared" si="17"/>
        <v>#DIV/0!</v>
      </c>
    </row>
    <row r="30" spans="1:89">
      <c r="A30" s="97"/>
      <c r="B30" s="2"/>
      <c r="C30" s="97"/>
      <c r="D30" s="100"/>
      <c r="E30" s="121"/>
      <c r="F30" s="121"/>
      <c r="G30" s="35" t="str">
        <f t="shared" si="38"/>
        <v xml:space="preserve"> </v>
      </c>
      <c r="H30" s="35" t="str">
        <f t="shared" si="39"/>
        <v xml:space="preserve"> </v>
      </c>
      <c r="I30" s="46"/>
      <c r="J30" s="37"/>
      <c r="K30" s="78" t="str">
        <f t="shared" si="20"/>
        <v>0</v>
      </c>
      <c r="L30" s="5" t="str">
        <f t="shared" si="0"/>
        <v>0</v>
      </c>
      <c r="M30" s="47">
        <f t="shared" si="1"/>
        <v>0</v>
      </c>
      <c r="N30" s="39" t="e">
        <f t="shared" si="2"/>
        <v>#DIV/0!</v>
      </c>
      <c r="O30" s="1"/>
      <c r="P30" s="97"/>
      <c r="Q30" s="2"/>
      <c r="R30" s="97"/>
      <c r="S30" s="100"/>
      <c r="T30" s="121"/>
      <c r="U30" s="121"/>
      <c r="V30" s="35" t="str">
        <f t="shared" si="21"/>
        <v xml:space="preserve"> </v>
      </c>
      <c r="W30" s="35" t="str">
        <f t="shared" si="22"/>
        <v xml:space="preserve"> </v>
      </c>
      <c r="X30" s="46"/>
      <c r="Y30" s="37"/>
      <c r="Z30" s="78" t="str">
        <f t="shared" si="23"/>
        <v>0</v>
      </c>
      <c r="AA30" s="5" t="str">
        <f t="shared" si="3"/>
        <v>0</v>
      </c>
      <c r="AB30" s="47">
        <f t="shared" si="4"/>
        <v>0</v>
      </c>
      <c r="AC30" s="39" t="e">
        <f t="shared" si="5"/>
        <v>#DIV/0!</v>
      </c>
      <c r="AD30" s="1"/>
      <c r="AE30" s="97"/>
      <c r="AF30" s="2" t="s">
        <v>10</v>
      </c>
      <c r="AG30" s="97">
        <v>42756</v>
      </c>
      <c r="AH30" s="100">
        <v>0.96180555555555547</v>
      </c>
      <c r="AI30" s="121"/>
      <c r="AJ30" s="121"/>
      <c r="AK30" s="35" t="str">
        <f t="shared" si="24"/>
        <v>Tertre</v>
      </c>
      <c r="AL30" s="35" t="str">
        <f t="shared" si="25"/>
        <v>Yara</v>
      </c>
      <c r="AM30" s="46">
        <v>31500</v>
      </c>
      <c r="AN30" s="37"/>
      <c r="AO30" s="78">
        <f t="shared" si="26"/>
        <v>101</v>
      </c>
      <c r="AP30" s="5">
        <f t="shared" si="6"/>
        <v>1</v>
      </c>
      <c r="AQ30" s="47">
        <f t="shared" si="7"/>
        <v>31.5</v>
      </c>
      <c r="AR30" s="39">
        <f t="shared" si="8"/>
        <v>0.15594059405940594</v>
      </c>
      <c r="AT30" s="97"/>
      <c r="AU30" s="2"/>
      <c r="AV30" s="97"/>
      <c r="AW30" s="100"/>
      <c r="AX30" s="121"/>
      <c r="AY30" s="121"/>
      <c r="AZ30" s="35" t="str">
        <f t="shared" si="27"/>
        <v xml:space="preserve"> </v>
      </c>
      <c r="BA30" s="35" t="str">
        <f t="shared" si="28"/>
        <v xml:space="preserve"> </v>
      </c>
      <c r="BB30" s="46"/>
      <c r="BC30" s="37"/>
      <c r="BD30" s="78" t="str">
        <f t="shared" si="29"/>
        <v>0</v>
      </c>
      <c r="BE30" s="5" t="str">
        <f t="shared" si="9"/>
        <v>0</v>
      </c>
      <c r="BF30" s="47">
        <f t="shared" si="10"/>
        <v>0</v>
      </c>
      <c r="BG30" s="39" t="e">
        <f t="shared" si="11"/>
        <v>#DIV/0!</v>
      </c>
      <c r="BI30" s="97"/>
      <c r="BJ30" s="2"/>
      <c r="BK30" s="97"/>
      <c r="BL30" s="100"/>
      <c r="BM30" s="121"/>
      <c r="BN30" s="121"/>
      <c r="BO30" s="35" t="str">
        <f t="shared" si="30"/>
        <v xml:space="preserve"> </v>
      </c>
      <c r="BP30" s="35" t="str">
        <f t="shared" si="31"/>
        <v xml:space="preserve"> </v>
      </c>
      <c r="BQ30" s="46"/>
      <c r="BR30" s="37"/>
      <c r="BS30" s="78" t="str">
        <f t="shared" si="32"/>
        <v>0</v>
      </c>
      <c r="BT30" s="5" t="str">
        <f t="shared" si="12"/>
        <v>0</v>
      </c>
      <c r="BU30" s="47">
        <f t="shared" si="13"/>
        <v>0</v>
      </c>
      <c r="BV30" s="39" t="e">
        <f t="shared" si="14"/>
        <v>#DIV/0!</v>
      </c>
      <c r="BX30" s="97"/>
      <c r="BY30" s="2"/>
      <c r="BZ30" s="97"/>
      <c r="CA30" s="100"/>
      <c r="CB30" s="121"/>
      <c r="CC30" s="121"/>
      <c r="CD30" s="35" t="str">
        <f t="shared" si="33"/>
        <v xml:space="preserve"> </v>
      </c>
      <c r="CE30" s="35" t="str">
        <f t="shared" si="34"/>
        <v xml:space="preserve"> </v>
      </c>
      <c r="CF30" s="46"/>
      <c r="CG30" s="37"/>
      <c r="CH30" s="78" t="str">
        <f t="shared" si="35"/>
        <v>0</v>
      </c>
      <c r="CI30" s="5" t="str">
        <f t="shared" si="15"/>
        <v>0</v>
      </c>
      <c r="CJ30" s="47">
        <f t="shared" si="16"/>
        <v>0</v>
      </c>
      <c r="CK30" s="39" t="e">
        <f t="shared" si="17"/>
        <v>#DIV/0!</v>
      </c>
    </row>
    <row r="31" spans="1:89">
      <c r="A31" s="98"/>
      <c r="B31" s="27"/>
      <c r="C31" s="98"/>
      <c r="D31" s="101"/>
      <c r="E31" s="120"/>
      <c r="F31" s="120"/>
      <c r="G31" s="28" t="str">
        <f t="shared" si="18"/>
        <v xml:space="preserve"> </v>
      </c>
      <c r="H31" s="28" t="str">
        <f t="shared" si="19"/>
        <v xml:space="preserve"> </v>
      </c>
      <c r="I31" s="44"/>
      <c r="J31" s="30"/>
      <c r="K31" s="78" t="str">
        <f t="shared" si="20"/>
        <v>0</v>
      </c>
      <c r="L31" s="31" t="str">
        <f t="shared" si="0"/>
        <v>0</v>
      </c>
      <c r="M31" s="45">
        <f t="shared" si="1"/>
        <v>0</v>
      </c>
      <c r="N31" s="33" t="e">
        <f t="shared" si="2"/>
        <v>#DIV/0!</v>
      </c>
      <c r="O31" s="1"/>
      <c r="P31" s="98"/>
      <c r="Q31" s="27"/>
      <c r="R31" s="98"/>
      <c r="S31" s="101"/>
      <c r="T31" s="120"/>
      <c r="U31" s="120"/>
      <c r="V31" s="28" t="str">
        <f t="shared" si="21"/>
        <v xml:space="preserve"> </v>
      </c>
      <c r="W31" s="28" t="str">
        <f t="shared" si="22"/>
        <v xml:space="preserve"> </v>
      </c>
      <c r="X31" s="44"/>
      <c r="Y31" s="30"/>
      <c r="Z31" s="78" t="str">
        <f t="shared" si="23"/>
        <v>0</v>
      </c>
      <c r="AA31" s="31" t="str">
        <f t="shared" si="3"/>
        <v>0</v>
      </c>
      <c r="AB31" s="45">
        <f t="shared" si="4"/>
        <v>0</v>
      </c>
      <c r="AC31" s="33" t="e">
        <f t="shared" si="5"/>
        <v>#DIV/0!</v>
      </c>
      <c r="AD31" s="1"/>
      <c r="AE31" s="98">
        <v>42757</v>
      </c>
      <c r="AF31" s="27" t="s">
        <v>10</v>
      </c>
      <c r="AG31" s="98">
        <v>42757</v>
      </c>
      <c r="AH31" s="101">
        <v>0.13541666666666666</v>
      </c>
      <c r="AI31" s="120"/>
      <c r="AJ31" s="120"/>
      <c r="AK31" s="28" t="str">
        <f t="shared" si="24"/>
        <v>Tertre</v>
      </c>
      <c r="AL31" s="28" t="str">
        <f t="shared" si="25"/>
        <v>Yara</v>
      </c>
      <c r="AM31" s="44">
        <v>31450</v>
      </c>
      <c r="AN31" s="30"/>
      <c r="AO31" s="78">
        <f t="shared" si="26"/>
        <v>101</v>
      </c>
      <c r="AP31" s="31">
        <f t="shared" si="6"/>
        <v>1</v>
      </c>
      <c r="AQ31" s="45">
        <f t="shared" si="7"/>
        <v>31.45</v>
      </c>
      <c r="AR31" s="33">
        <f t="shared" si="8"/>
        <v>0.15569306930693069</v>
      </c>
      <c r="AT31" s="98"/>
      <c r="AU31" s="27"/>
      <c r="AV31" s="98"/>
      <c r="AW31" s="101"/>
      <c r="AX31" s="120"/>
      <c r="AY31" s="120"/>
      <c r="AZ31" s="28" t="str">
        <f t="shared" si="27"/>
        <v xml:space="preserve"> </v>
      </c>
      <c r="BA31" s="28" t="str">
        <f t="shared" si="28"/>
        <v xml:space="preserve"> </v>
      </c>
      <c r="BB31" s="44"/>
      <c r="BC31" s="30"/>
      <c r="BD31" s="78" t="str">
        <f t="shared" si="29"/>
        <v>0</v>
      </c>
      <c r="BE31" s="31" t="str">
        <f t="shared" si="9"/>
        <v>0</v>
      </c>
      <c r="BF31" s="45">
        <f t="shared" si="10"/>
        <v>0</v>
      </c>
      <c r="BG31" s="33" t="e">
        <f t="shared" si="11"/>
        <v>#DIV/0!</v>
      </c>
      <c r="BI31" s="98"/>
      <c r="BJ31" s="27"/>
      <c r="BK31" s="98"/>
      <c r="BL31" s="101"/>
      <c r="BM31" s="120"/>
      <c r="BN31" s="120"/>
      <c r="BO31" s="28" t="str">
        <f t="shared" si="30"/>
        <v xml:space="preserve"> </v>
      </c>
      <c r="BP31" s="28" t="str">
        <f t="shared" si="31"/>
        <v xml:space="preserve"> </v>
      </c>
      <c r="BQ31" s="44"/>
      <c r="BR31" s="30"/>
      <c r="BS31" s="78" t="str">
        <f t="shared" si="32"/>
        <v>0</v>
      </c>
      <c r="BT31" s="31" t="str">
        <f t="shared" si="12"/>
        <v>0</v>
      </c>
      <c r="BU31" s="45">
        <f t="shared" si="13"/>
        <v>0</v>
      </c>
      <c r="BV31" s="33" t="e">
        <f t="shared" si="14"/>
        <v>#DIV/0!</v>
      </c>
      <c r="BX31" s="98"/>
      <c r="BY31" s="27"/>
      <c r="BZ31" s="98"/>
      <c r="CA31" s="101"/>
      <c r="CB31" s="120"/>
      <c r="CC31" s="120"/>
      <c r="CD31" s="28" t="str">
        <f t="shared" si="33"/>
        <v xml:space="preserve"> </v>
      </c>
      <c r="CE31" s="28" t="str">
        <f t="shared" si="34"/>
        <v xml:space="preserve"> </v>
      </c>
      <c r="CF31" s="44"/>
      <c r="CG31" s="30"/>
      <c r="CH31" s="78" t="str">
        <f t="shared" si="35"/>
        <v>0</v>
      </c>
      <c r="CI31" s="31" t="str">
        <f t="shared" si="15"/>
        <v>0</v>
      </c>
      <c r="CJ31" s="45">
        <f t="shared" si="16"/>
        <v>0</v>
      </c>
      <c r="CK31" s="33" t="e">
        <f t="shared" si="17"/>
        <v>#DIV/0!</v>
      </c>
    </row>
    <row r="32" spans="1:89">
      <c r="A32" s="97"/>
      <c r="B32" s="2"/>
      <c r="C32" s="97"/>
      <c r="D32" s="100"/>
      <c r="E32" s="121"/>
      <c r="F32" s="121"/>
      <c r="G32" s="35" t="str">
        <f t="shared" si="18"/>
        <v xml:space="preserve"> </v>
      </c>
      <c r="H32" s="35" t="str">
        <f t="shared" si="19"/>
        <v xml:space="preserve"> </v>
      </c>
      <c r="I32" s="46"/>
      <c r="J32" s="37"/>
      <c r="K32" s="78" t="str">
        <f t="shared" si="20"/>
        <v>0</v>
      </c>
      <c r="L32" s="5" t="str">
        <f t="shared" si="0"/>
        <v>0</v>
      </c>
      <c r="M32" s="47">
        <f t="shared" si="1"/>
        <v>0</v>
      </c>
      <c r="N32" s="39" t="e">
        <f t="shared" si="2"/>
        <v>#DIV/0!</v>
      </c>
      <c r="O32" s="1"/>
      <c r="P32" s="97"/>
      <c r="Q32" s="2"/>
      <c r="R32" s="97"/>
      <c r="S32" s="100"/>
      <c r="T32" s="121"/>
      <c r="U32" s="121"/>
      <c r="V32" s="35" t="str">
        <f t="shared" si="21"/>
        <v xml:space="preserve"> </v>
      </c>
      <c r="W32" s="35" t="str">
        <f t="shared" si="22"/>
        <v xml:space="preserve"> </v>
      </c>
      <c r="X32" s="46"/>
      <c r="Y32" s="37"/>
      <c r="Z32" s="78" t="str">
        <f t="shared" si="23"/>
        <v>0</v>
      </c>
      <c r="AA32" s="5" t="str">
        <f t="shared" si="3"/>
        <v>0</v>
      </c>
      <c r="AB32" s="47">
        <f t="shared" si="4"/>
        <v>0</v>
      </c>
      <c r="AC32" s="39" t="e">
        <f t="shared" si="5"/>
        <v>#DIV/0!</v>
      </c>
      <c r="AD32" s="1"/>
      <c r="AE32" s="97"/>
      <c r="AF32" s="2" t="s">
        <v>10</v>
      </c>
      <c r="AG32" s="97"/>
      <c r="AH32" s="100">
        <v>0.2986111111111111</v>
      </c>
      <c r="AI32" s="121"/>
      <c r="AJ32" s="121"/>
      <c r="AK32" s="35" t="str">
        <f t="shared" si="24"/>
        <v>Tertre</v>
      </c>
      <c r="AL32" s="35" t="str">
        <f t="shared" si="25"/>
        <v>Yara</v>
      </c>
      <c r="AM32" s="46">
        <v>31550</v>
      </c>
      <c r="AN32" s="37"/>
      <c r="AO32" s="78">
        <f t="shared" si="26"/>
        <v>101</v>
      </c>
      <c r="AP32" s="5">
        <f t="shared" si="6"/>
        <v>1</v>
      </c>
      <c r="AQ32" s="47">
        <f t="shared" si="7"/>
        <v>31.55</v>
      </c>
      <c r="AR32" s="39">
        <f t="shared" si="8"/>
        <v>0.15618811881188119</v>
      </c>
      <c r="AT32" s="97"/>
      <c r="AU32" s="2"/>
      <c r="AV32" s="97"/>
      <c r="AW32" s="100"/>
      <c r="AX32" s="121"/>
      <c r="AY32" s="121"/>
      <c r="AZ32" s="35" t="str">
        <f t="shared" si="27"/>
        <v xml:space="preserve"> </v>
      </c>
      <c r="BA32" s="35" t="str">
        <f t="shared" si="28"/>
        <v xml:space="preserve"> </v>
      </c>
      <c r="BB32" s="46"/>
      <c r="BC32" s="37"/>
      <c r="BD32" s="78" t="str">
        <f t="shared" si="29"/>
        <v>0</v>
      </c>
      <c r="BE32" s="5" t="str">
        <f t="shared" si="9"/>
        <v>0</v>
      </c>
      <c r="BF32" s="47">
        <f t="shared" si="10"/>
        <v>0</v>
      </c>
      <c r="BG32" s="39" t="e">
        <f t="shared" si="11"/>
        <v>#DIV/0!</v>
      </c>
      <c r="BI32" s="97"/>
      <c r="BJ32" s="2"/>
      <c r="BK32" s="97"/>
      <c r="BL32" s="100"/>
      <c r="BM32" s="121"/>
      <c r="BN32" s="121"/>
      <c r="BO32" s="35" t="str">
        <f t="shared" si="30"/>
        <v xml:space="preserve"> </v>
      </c>
      <c r="BP32" s="35" t="str">
        <f t="shared" si="31"/>
        <v xml:space="preserve"> </v>
      </c>
      <c r="BQ32" s="46"/>
      <c r="BR32" s="37"/>
      <c r="BS32" s="78" t="str">
        <f t="shared" si="32"/>
        <v>0</v>
      </c>
      <c r="BT32" s="5" t="str">
        <f t="shared" si="12"/>
        <v>0</v>
      </c>
      <c r="BU32" s="47">
        <f t="shared" si="13"/>
        <v>0</v>
      </c>
      <c r="BV32" s="39" t="e">
        <f t="shared" si="14"/>
        <v>#DIV/0!</v>
      </c>
      <c r="BX32" s="97"/>
      <c r="BY32" s="2"/>
      <c r="BZ32" s="97"/>
      <c r="CA32" s="100"/>
      <c r="CB32" s="121"/>
      <c r="CC32" s="121"/>
      <c r="CD32" s="35" t="str">
        <f t="shared" si="33"/>
        <v xml:space="preserve"> </v>
      </c>
      <c r="CE32" s="35" t="str">
        <f t="shared" si="34"/>
        <v xml:space="preserve"> </v>
      </c>
      <c r="CF32" s="46"/>
      <c r="CG32" s="37"/>
      <c r="CH32" s="78" t="str">
        <f t="shared" si="35"/>
        <v>0</v>
      </c>
      <c r="CI32" s="5" t="str">
        <f t="shared" si="15"/>
        <v>0</v>
      </c>
      <c r="CJ32" s="47">
        <f t="shared" si="16"/>
        <v>0</v>
      </c>
      <c r="CK32" s="39" t="e">
        <f t="shared" si="17"/>
        <v>#DIV/0!</v>
      </c>
    </row>
    <row r="33" spans="1:89">
      <c r="A33" s="98"/>
      <c r="B33" s="27"/>
      <c r="C33" s="98"/>
      <c r="D33" s="101"/>
      <c r="E33" s="120"/>
      <c r="F33" s="120"/>
      <c r="G33" s="28" t="str">
        <f t="shared" si="18"/>
        <v xml:space="preserve"> </v>
      </c>
      <c r="H33" s="28" t="str">
        <f t="shared" si="19"/>
        <v xml:space="preserve"> </v>
      </c>
      <c r="I33" s="44"/>
      <c r="J33" s="30"/>
      <c r="K33" s="78" t="str">
        <f t="shared" si="20"/>
        <v>0</v>
      </c>
      <c r="L33" s="31" t="str">
        <f t="shared" si="0"/>
        <v>0</v>
      </c>
      <c r="M33" s="45">
        <f t="shared" si="1"/>
        <v>0</v>
      </c>
      <c r="N33" s="33" t="e">
        <f t="shared" si="2"/>
        <v>#DIV/0!</v>
      </c>
      <c r="P33" s="98"/>
      <c r="Q33" s="27"/>
      <c r="R33" s="98"/>
      <c r="S33" s="101"/>
      <c r="T33" s="120"/>
      <c r="U33" s="120"/>
      <c r="V33" s="28" t="str">
        <f t="shared" si="21"/>
        <v xml:space="preserve"> </v>
      </c>
      <c r="W33" s="28" t="str">
        <f t="shared" si="22"/>
        <v xml:space="preserve"> </v>
      </c>
      <c r="X33" s="44"/>
      <c r="Y33" s="30"/>
      <c r="Z33" s="78" t="str">
        <f t="shared" si="23"/>
        <v>0</v>
      </c>
      <c r="AA33" s="31" t="str">
        <f t="shared" si="3"/>
        <v>0</v>
      </c>
      <c r="AB33" s="45">
        <f t="shared" si="4"/>
        <v>0</v>
      </c>
      <c r="AC33" s="33" t="e">
        <f t="shared" si="5"/>
        <v>#DIV/0!</v>
      </c>
      <c r="AD33" s="1"/>
      <c r="AE33" s="98"/>
      <c r="AF33" s="27" t="s">
        <v>10</v>
      </c>
      <c r="AG33" s="98">
        <v>42392</v>
      </c>
      <c r="AH33" s="101">
        <v>4.1666666666666664E-2</v>
      </c>
      <c r="AI33" s="120"/>
      <c r="AJ33" s="120"/>
      <c r="AK33" s="28" t="str">
        <f t="shared" si="24"/>
        <v>Tertre</v>
      </c>
      <c r="AL33" s="28" t="str">
        <f t="shared" si="25"/>
        <v>Yara</v>
      </c>
      <c r="AM33" s="44">
        <v>31350</v>
      </c>
      <c r="AN33" s="30"/>
      <c r="AO33" s="78">
        <f t="shared" si="26"/>
        <v>101</v>
      </c>
      <c r="AP33" s="31">
        <f t="shared" si="6"/>
        <v>1</v>
      </c>
      <c r="AQ33" s="45">
        <f t="shared" si="7"/>
        <v>31.35</v>
      </c>
      <c r="AR33" s="33">
        <f t="shared" si="8"/>
        <v>0.1551980198019802</v>
      </c>
      <c r="AT33" s="98"/>
      <c r="AU33" s="27"/>
      <c r="AV33" s="98"/>
      <c r="AW33" s="101"/>
      <c r="AX33" s="120"/>
      <c r="AY33" s="120"/>
      <c r="AZ33" s="28" t="str">
        <f t="shared" si="27"/>
        <v xml:space="preserve"> </v>
      </c>
      <c r="BA33" s="28" t="str">
        <f t="shared" si="28"/>
        <v xml:space="preserve"> </v>
      </c>
      <c r="BB33" s="44"/>
      <c r="BC33" s="30"/>
      <c r="BD33" s="78" t="str">
        <f t="shared" si="29"/>
        <v>0</v>
      </c>
      <c r="BE33" s="31" t="str">
        <f t="shared" si="9"/>
        <v>0</v>
      </c>
      <c r="BF33" s="45">
        <f t="shared" si="10"/>
        <v>0</v>
      </c>
      <c r="BG33" s="33" t="e">
        <f t="shared" si="11"/>
        <v>#DIV/0!</v>
      </c>
      <c r="BI33" s="98"/>
      <c r="BJ33" s="27"/>
      <c r="BK33" s="98"/>
      <c r="BL33" s="101"/>
      <c r="BM33" s="120"/>
      <c r="BN33" s="120"/>
      <c r="BO33" s="28" t="str">
        <f t="shared" si="30"/>
        <v xml:space="preserve"> </v>
      </c>
      <c r="BP33" s="28" t="str">
        <f t="shared" si="31"/>
        <v xml:space="preserve"> </v>
      </c>
      <c r="BQ33" s="44"/>
      <c r="BR33" s="30"/>
      <c r="BS33" s="78" t="str">
        <f t="shared" si="32"/>
        <v>0</v>
      </c>
      <c r="BT33" s="31" t="str">
        <f t="shared" si="12"/>
        <v>0</v>
      </c>
      <c r="BU33" s="45">
        <f t="shared" si="13"/>
        <v>0</v>
      </c>
      <c r="BV33" s="33" t="e">
        <f t="shared" si="14"/>
        <v>#DIV/0!</v>
      </c>
      <c r="BX33" s="98"/>
      <c r="BY33" s="27"/>
      <c r="BZ33" s="98"/>
      <c r="CA33" s="101"/>
      <c r="CB33" s="120"/>
      <c r="CC33" s="120"/>
      <c r="CD33" s="28" t="str">
        <f t="shared" si="33"/>
        <v xml:space="preserve"> </v>
      </c>
      <c r="CE33" s="28" t="str">
        <f t="shared" si="34"/>
        <v xml:space="preserve"> </v>
      </c>
      <c r="CF33" s="44"/>
      <c r="CG33" s="30"/>
      <c r="CH33" s="78" t="str">
        <f t="shared" si="35"/>
        <v>0</v>
      </c>
      <c r="CI33" s="31" t="str">
        <f t="shared" si="15"/>
        <v>0</v>
      </c>
      <c r="CJ33" s="45">
        <f t="shared" si="16"/>
        <v>0</v>
      </c>
      <c r="CK33" s="33" t="e">
        <f t="shared" si="17"/>
        <v>#DIV/0!</v>
      </c>
    </row>
    <row r="34" spans="1:89">
      <c r="A34" s="97"/>
      <c r="B34" s="2"/>
      <c r="C34" s="97"/>
      <c r="D34" s="100"/>
      <c r="E34" s="121"/>
      <c r="F34" s="121"/>
      <c r="G34" s="35" t="str">
        <f t="shared" si="18"/>
        <v xml:space="preserve"> </v>
      </c>
      <c r="H34" s="35" t="str">
        <f t="shared" si="19"/>
        <v xml:space="preserve"> </v>
      </c>
      <c r="I34" s="46"/>
      <c r="J34" s="37"/>
      <c r="K34" s="78" t="str">
        <f t="shared" si="20"/>
        <v>0</v>
      </c>
      <c r="L34" s="5" t="str">
        <f t="shared" si="0"/>
        <v>0</v>
      </c>
      <c r="M34" s="47">
        <f t="shared" si="1"/>
        <v>0</v>
      </c>
      <c r="N34" s="39" t="e">
        <f t="shared" si="2"/>
        <v>#DIV/0!</v>
      </c>
      <c r="P34" s="97"/>
      <c r="Q34" s="2"/>
      <c r="R34" s="97"/>
      <c r="S34" s="100"/>
      <c r="T34" s="121"/>
      <c r="U34" s="121"/>
      <c r="V34" s="35" t="str">
        <f t="shared" si="21"/>
        <v xml:space="preserve"> </v>
      </c>
      <c r="W34" s="35" t="str">
        <f t="shared" si="22"/>
        <v xml:space="preserve"> </v>
      </c>
      <c r="X34" s="46"/>
      <c r="Y34" s="37"/>
      <c r="Z34" s="78" t="str">
        <f t="shared" si="23"/>
        <v>0</v>
      </c>
      <c r="AA34" s="5" t="str">
        <f t="shared" si="3"/>
        <v>0</v>
      </c>
      <c r="AB34" s="47">
        <f t="shared" si="4"/>
        <v>0</v>
      </c>
      <c r="AC34" s="39" t="e">
        <f t="shared" si="5"/>
        <v>#DIV/0!</v>
      </c>
      <c r="AD34" s="1"/>
      <c r="AE34" s="97">
        <v>42758</v>
      </c>
      <c r="AF34" s="2" t="s">
        <v>10</v>
      </c>
      <c r="AG34" s="97"/>
      <c r="AH34" s="100">
        <v>0.20138888888888887</v>
      </c>
      <c r="AI34" s="121"/>
      <c r="AJ34" s="121"/>
      <c r="AK34" s="35" t="str">
        <f t="shared" si="24"/>
        <v>Tertre</v>
      </c>
      <c r="AL34" s="35" t="str">
        <f t="shared" si="25"/>
        <v>Yara</v>
      </c>
      <c r="AM34" s="46">
        <v>31500</v>
      </c>
      <c r="AN34" s="37"/>
      <c r="AO34" s="78">
        <f t="shared" si="26"/>
        <v>101</v>
      </c>
      <c r="AP34" s="5">
        <f t="shared" si="6"/>
        <v>1</v>
      </c>
      <c r="AQ34" s="47">
        <f t="shared" si="7"/>
        <v>31.5</v>
      </c>
      <c r="AR34" s="39">
        <f t="shared" si="8"/>
        <v>0.15594059405940594</v>
      </c>
      <c r="AT34" s="97"/>
      <c r="AU34" s="2"/>
      <c r="AV34" s="97"/>
      <c r="AW34" s="100"/>
      <c r="AX34" s="121"/>
      <c r="AY34" s="121"/>
      <c r="AZ34" s="35" t="str">
        <f t="shared" si="27"/>
        <v xml:space="preserve"> </v>
      </c>
      <c r="BA34" s="35" t="str">
        <f t="shared" si="28"/>
        <v xml:space="preserve"> </v>
      </c>
      <c r="BB34" s="46"/>
      <c r="BC34" s="37"/>
      <c r="BD34" s="78" t="str">
        <f t="shared" si="29"/>
        <v>0</v>
      </c>
      <c r="BE34" s="5" t="str">
        <f t="shared" si="9"/>
        <v>0</v>
      </c>
      <c r="BF34" s="47">
        <f t="shared" si="10"/>
        <v>0</v>
      </c>
      <c r="BG34" s="39" t="e">
        <f t="shared" si="11"/>
        <v>#DIV/0!</v>
      </c>
      <c r="BI34" s="97"/>
      <c r="BJ34" s="2"/>
      <c r="BK34" s="97"/>
      <c r="BL34" s="100"/>
      <c r="BM34" s="121"/>
      <c r="BN34" s="121"/>
      <c r="BO34" s="35" t="str">
        <f t="shared" si="30"/>
        <v xml:space="preserve"> </v>
      </c>
      <c r="BP34" s="35" t="str">
        <f t="shared" si="31"/>
        <v xml:space="preserve"> </v>
      </c>
      <c r="BQ34" s="46"/>
      <c r="BR34" s="37"/>
      <c r="BS34" s="78" t="str">
        <f t="shared" si="32"/>
        <v>0</v>
      </c>
      <c r="BT34" s="5" t="str">
        <f t="shared" si="12"/>
        <v>0</v>
      </c>
      <c r="BU34" s="47">
        <f t="shared" si="13"/>
        <v>0</v>
      </c>
      <c r="BV34" s="39" t="e">
        <f t="shared" si="14"/>
        <v>#DIV/0!</v>
      </c>
      <c r="BX34" s="97"/>
      <c r="BY34" s="2"/>
      <c r="BZ34" s="97"/>
      <c r="CA34" s="100"/>
      <c r="CB34" s="121"/>
      <c r="CC34" s="121"/>
      <c r="CD34" s="35" t="str">
        <f t="shared" si="33"/>
        <v xml:space="preserve"> </v>
      </c>
      <c r="CE34" s="35" t="str">
        <f t="shared" si="34"/>
        <v xml:space="preserve"> </v>
      </c>
      <c r="CF34" s="46"/>
      <c r="CG34" s="37"/>
      <c r="CH34" s="78" t="str">
        <f t="shared" si="35"/>
        <v>0</v>
      </c>
      <c r="CI34" s="5" t="str">
        <f t="shared" si="15"/>
        <v>0</v>
      </c>
      <c r="CJ34" s="47">
        <f t="shared" si="16"/>
        <v>0</v>
      </c>
      <c r="CK34" s="39" t="e">
        <f t="shared" si="17"/>
        <v>#DIV/0!</v>
      </c>
    </row>
    <row r="35" spans="1:89">
      <c r="A35" s="98"/>
      <c r="B35" s="27"/>
      <c r="C35" s="98"/>
      <c r="D35" s="101"/>
      <c r="E35" s="120"/>
      <c r="F35" s="120"/>
      <c r="G35" s="28" t="str">
        <f t="shared" si="18"/>
        <v xml:space="preserve"> </v>
      </c>
      <c r="H35" s="28" t="str">
        <f t="shared" si="19"/>
        <v xml:space="preserve"> </v>
      </c>
      <c r="I35" s="44"/>
      <c r="J35" s="30"/>
      <c r="K35" s="78" t="str">
        <f t="shared" si="20"/>
        <v>0</v>
      </c>
      <c r="L35" s="31" t="str">
        <f t="shared" si="0"/>
        <v>0</v>
      </c>
      <c r="M35" s="45">
        <f t="shared" si="1"/>
        <v>0</v>
      </c>
      <c r="N35" s="33" t="e">
        <f t="shared" si="2"/>
        <v>#DIV/0!</v>
      </c>
      <c r="P35" s="98"/>
      <c r="Q35" s="27"/>
      <c r="R35" s="98"/>
      <c r="S35" s="101"/>
      <c r="T35" s="120"/>
      <c r="U35" s="120"/>
      <c r="V35" s="28" t="str">
        <f t="shared" si="21"/>
        <v xml:space="preserve"> </v>
      </c>
      <c r="W35" s="28" t="str">
        <f t="shared" si="22"/>
        <v xml:space="preserve"> </v>
      </c>
      <c r="X35" s="44"/>
      <c r="Y35" s="30"/>
      <c r="Z35" s="78" t="str">
        <f t="shared" si="23"/>
        <v>0</v>
      </c>
      <c r="AA35" s="31" t="str">
        <f t="shared" si="3"/>
        <v>0</v>
      </c>
      <c r="AB35" s="45">
        <f t="shared" si="4"/>
        <v>0</v>
      </c>
      <c r="AC35" s="33" t="e">
        <f t="shared" si="5"/>
        <v>#DIV/0!</v>
      </c>
      <c r="AD35" s="1"/>
      <c r="AE35" s="98"/>
      <c r="AF35" s="27" t="s">
        <v>10</v>
      </c>
      <c r="AG35" s="98"/>
      <c r="AH35" s="101">
        <v>0.4375</v>
      </c>
      <c r="AI35" s="120"/>
      <c r="AJ35" s="120"/>
      <c r="AK35" s="28" t="str">
        <f t="shared" si="24"/>
        <v>Tertre</v>
      </c>
      <c r="AL35" s="28" t="str">
        <f t="shared" si="25"/>
        <v>Yara</v>
      </c>
      <c r="AM35" s="44">
        <v>29600</v>
      </c>
      <c r="AN35" s="30"/>
      <c r="AO35" s="78">
        <f t="shared" si="26"/>
        <v>101</v>
      </c>
      <c r="AP35" s="31">
        <f t="shared" si="6"/>
        <v>1</v>
      </c>
      <c r="AQ35" s="45">
        <f t="shared" si="7"/>
        <v>29.6</v>
      </c>
      <c r="AR35" s="33">
        <f t="shared" si="8"/>
        <v>0.14653465346534655</v>
      </c>
      <c r="AT35" s="98"/>
      <c r="AU35" s="27"/>
      <c r="AV35" s="98"/>
      <c r="AW35" s="101"/>
      <c r="AX35" s="120"/>
      <c r="AY35" s="120"/>
      <c r="AZ35" s="28" t="str">
        <f t="shared" si="27"/>
        <v xml:space="preserve"> </v>
      </c>
      <c r="BA35" s="28" t="str">
        <f t="shared" si="28"/>
        <v xml:space="preserve"> </v>
      </c>
      <c r="BB35" s="44"/>
      <c r="BC35" s="30"/>
      <c r="BD35" s="78" t="str">
        <f t="shared" si="29"/>
        <v>0</v>
      </c>
      <c r="BE35" s="31" t="str">
        <f t="shared" si="9"/>
        <v>0</v>
      </c>
      <c r="BF35" s="45">
        <f t="shared" si="10"/>
        <v>0</v>
      </c>
      <c r="BG35" s="33" t="e">
        <f t="shared" si="11"/>
        <v>#DIV/0!</v>
      </c>
      <c r="BI35" s="98"/>
      <c r="BJ35" s="27"/>
      <c r="BK35" s="98"/>
      <c r="BL35" s="101"/>
      <c r="BM35" s="120"/>
      <c r="BN35" s="120"/>
      <c r="BO35" s="28" t="str">
        <f t="shared" si="30"/>
        <v xml:space="preserve"> </v>
      </c>
      <c r="BP35" s="28" t="str">
        <f t="shared" si="31"/>
        <v xml:space="preserve"> </v>
      </c>
      <c r="BQ35" s="44"/>
      <c r="BR35" s="30"/>
      <c r="BS35" s="78" t="str">
        <f t="shared" si="32"/>
        <v>0</v>
      </c>
      <c r="BT35" s="31" t="str">
        <f t="shared" si="12"/>
        <v>0</v>
      </c>
      <c r="BU35" s="45">
        <f t="shared" si="13"/>
        <v>0</v>
      </c>
      <c r="BV35" s="33" t="e">
        <f t="shared" si="14"/>
        <v>#DIV/0!</v>
      </c>
      <c r="BX35" s="98"/>
      <c r="BY35" s="27"/>
      <c r="BZ35" s="98"/>
      <c r="CA35" s="101"/>
      <c r="CB35" s="120"/>
      <c r="CC35" s="120"/>
      <c r="CD35" s="28" t="str">
        <f t="shared" si="33"/>
        <v xml:space="preserve"> </v>
      </c>
      <c r="CE35" s="28" t="str">
        <f t="shared" si="34"/>
        <v xml:space="preserve"> </v>
      </c>
      <c r="CF35" s="44"/>
      <c r="CG35" s="30"/>
      <c r="CH35" s="78" t="str">
        <f t="shared" si="35"/>
        <v>0</v>
      </c>
      <c r="CI35" s="31" t="str">
        <f t="shared" si="15"/>
        <v>0</v>
      </c>
      <c r="CJ35" s="45">
        <f t="shared" si="16"/>
        <v>0</v>
      </c>
      <c r="CK35" s="33" t="e">
        <f t="shared" si="17"/>
        <v>#DIV/0!</v>
      </c>
    </row>
    <row r="36" spans="1:89">
      <c r="A36" s="97"/>
      <c r="B36" s="2"/>
      <c r="C36" s="97"/>
      <c r="D36" s="100"/>
      <c r="E36" s="121"/>
      <c r="F36" s="121"/>
      <c r="G36" s="35" t="str">
        <f t="shared" si="18"/>
        <v xml:space="preserve"> </v>
      </c>
      <c r="H36" s="35" t="str">
        <f t="shared" si="19"/>
        <v xml:space="preserve"> </v>
      </c>
      <c r="I36" s="46"/>
      <c r="J36" s="37"/>
      <c r="K36" s="78" t="str">
        <f t="shared" si="20"/>
        <v>0</v>
      </c>
      <c r="L36" s="5" t="str">
        <f t="shared" si="0"/>
        <v>0</v>
      </c>
      <c r="M36" s="47">
        <f t="shared" si="1"/>
        <v>0</v>
      </c>
      <c r="N36" s="39" t="e">
        <f t="shared" si="2"/>
        <v>#DIV/0!</v>
      </c>
      <c r="P36" s="97"/>
      <c r="Q36" s="2"/>
      <c r="R36" s="97"/>
      <c r="S36" s="100"/>
      <c r="T36" s="121"/>
      <c r="U36" s="121"/>
      <c r="V36" s="35" t="str">
        <f t="shared" si="21"/>
        <v xml:space="preserve"> </v>
      </c>
      <c r="W36" s="35" t="str">
        <f t="shared" si="22"/>
        <v xml:space="preserve"> </v>
      </c>
      <c r="X36" s="46"/>
      <c r="Y36" s="37"/>
      <c r="Z36" s="78" t="str">
        <f t="shared" si="23"/>
        <v>0</v>
      </c>
      <c r="AA36" s="5" t="str">
        <f t="shared" si="3"/>
        <v>0</v>
      </c>
      <c r="AB36" s="47">
        <f t="shared" si="4"/>
        <v>0</v>
      </c>
      <c r="AC36" s="39" t="e">
        <f t="shared" si="5"/>
        <v>#DIV/0!</v>
      </c>
      <c r="AD36" s="1"/>
      <c r="AE36" s="97"/>
      <c r="AF36" s="2" t="s">
        <v>10</v>
      </c>
      <c r="AG36" s="97"/>
      <c r="AH36" s="100">
        <v>0.63541666666666663</v>
      </c>
      <c r="AI36" s="121"/>
      <c r="AJ36" s="121"/>
      <c r="AK36" s="35" t="str">
        <f t="shared" si="24"/>
        <v>Tertre</v>
      </c>
      <c r="AL36" s="35" t="str">
        <f t="shared" si="25"/>
        <v>Yara</v>
      </c>
      <c r="AM36" s="46">
        <v>31200</v>
      </c>
      <c r="AN36" s="37"/>
      <c r="AO36" s="78">
        <f t="shared" si="26"/>
        <v>101</v>
      </c>
      <c r="AP36" s="5">
        <f t="shared" si="6"/>
        <v>1</v>
      </c>
      <c r="AQ36" s="47">
        <f t="shared" si="7"/>
        <v>31.2</v>
      </c>
      <c r="AR36" s="39">
        <f t="shared" si="8"/>
        <v>0.15445544554455445</v>
      </c>
      <c r="AT36" s="97"/>
      <c r="AU36" s="2"/>
      <c r="AV36" s="97"/>
      <c r="AW36" s="100"/>
      <c r="AX36" s="121"/>
      <c r="AY36" s="121"/>
      <c r="AZ36" s="35" t="str">
        <f t="shared" si="27"/>
        <v xml:space="preserve"> </v>
      </c>
      <c r="BA36" s="35" t="str">
        <f t="shared" si="28"/>
        <v xml:space="preserve"> </v>
      </c>
      <c r="BB36" s="46"/>
      <c r="BC36" s="37"/>
      <c r="BD36" s="78" t="str">
        <f t="shared" si="29"/>
        <v>0</v>
      </c>
      <c r="BE36" s="5" t="str">
        <f t="shared" si="9"/>
        <v>0</v>
      </c>
      <c r="BF36" s="47">
        <f t="shared" si="10"/>
        <v>0</v>
      </c>
      <c r="BG36" s="39" t="e">
        <f t="shared" si="11"/>
        <v>#DIV/0!</v>
      </c>
      <c r="BI36" s="97"/>
      <c r="BJ36" s="2"/>
      <c r="BK36" s="97"/>
      <c r="BL36" s="100"/>
      <c r="BM36" s="121"/>
      <c r="BN36" s="121"/>
      <c r="BO36" s="35" t="str">
        <f t="shared" si="30"/>
        <v xml:space="preserve"> </v>
      </c>
      <c r="BP36" s="35" t="str">
        <f t="shared" si="31"/>
        <v xml:space="preserve"> </v>
      </c>
      <c r="BQ36" s="46"/>
      <c r="BR36" s="37"/>
      <c r="BS36" s="78" t="str">
        <f t="shared" si="32"/>
        <v>0</v>
      </c>
      <c r="BT36" s="5" t="str">
        <f t="shared" si="12"/>
        <v>0</v>
      </c>
      <c r="BU36" s="47">
        <f t="shared" si="13"/>
        <v>0</v>
      </c>
      <c r="BV36" s="39" t="e">
        <f t="shared" si="14"/>
        <v>#DIV/0!</v>
      </c>
      <c r="BX36" s="97"/>
      <c r="BY36" s="2"/>
      <c r="BZ36" s="97"/>
      <c r="CA36" s="100"/>
      <c r="CB36" s="121"/>
      <c r="CC36" s="121"/>
      <c r="CD36" s="35" t="str">
        <f t="shared" si="33"/>
        <v xml:space="preserve"> </v>
      </c>
      <c r="CE36" s="35" t="str">
        <f t="shared" si="34"/>
        <v xml:space="preserve"> </v>
      </c>
      <c r="CF36" s="46"/>
      <c r="CG36" s="37"/>
      <c r="CH36" s="78" t="str">
        <f t="shared" si="35"/>
        <v>0</v>
      </c>
      <c r="CI36" s="5" t="str">
        <f t="shared" si="15"/>
        <v>0</v>
      </c>
      <c r="CJ36" s="47">
        <f t="shared" si="16"/>
        <v>0</v>
      </c>
      <c r="CK36" s="39" t="e">
        <f t="shared" si="17"/>
        <v>#DIV/0!</v>
      </c>
    </row>
    <row r="37" spans="1:89">
      <c r="A37" s="98"/>
      <c r="B37" s="27"/>
      <c r="C37" s="98"/>
      <c r="D37" s="101"/>
      <c r="E37" s="120"/>
      <c r="F37" s="120"/>
      <c r="G37" s="28" t="str">
        <f t="shared" si="18"/>
        <v xml:space="preserve"> </v>
      </c>
      <c r="H37" s="28" t="str">
        <f t="shared" si="19"/>
        <v xml:space="preserve"> </v>
      </c>
      <c r="I37" s="44"/>
      <c r="J37" s="30"/>
      <c r="K37" s="78" t="str">
        <f t="shared" si="20"/>
        <v>0</v>
      </c>
      <c r="L37" s="31" t="str">
        <f t="shared" si="0"/>
        <v>0</v>
      </c>
      <c r="M37" s="45">
        <f t="shared" si="1"/>
        <v>0</v>
      </c>
      <c r="N37" s="33" t="e">
        <f t="shared" si="2"/>
        <v>#DIV/0!</v>
      </c>
      <c r="P37" s="98"/>
      <c r="Q37" s="27"/>
      <c r="R37" s="98"/>
      <c r="S37" s="101"/>
      <c r="T37" s="120"/>
      <c r="U37" s="120"/>
      <c r="V37" s="28" t="str">
        <f t="shared" si="21"/>
        <v xml:space="preserve"> </v>
      </c>
      <c r="W37" s="28" t="str">
        <f t="shared" si="22"/>
        <v xml:space="preserve"> </v>
      </c>
      <c r="X37" s="44"/>
      <c r="Y37" s="30"/>
      <c r="Z37" s="78" t="str">
        <f t="shared" si="23"/>
        <v>0</v>
      </c>
      <c r="AA37" s="31" t="str">
        <f t="shared" si="3"/>
        <v>0</v>
      </c>
      <c r="AB37" s="45">
        <f t="shared" si="4"/>
        <v>0</v>
      </c>
      <c r="AC37" s="33" t="e">
        <f t="shared" si="5"/>
        <v>#DIV/0!</v>
      </c>
      <c r="AD37" s="1"/>
      <c r="AE37" s="98"/>
      <c r="AF37" s="27" t="s">
        <v>10</v>
      </c>
      <c r="AG37" s="98"/>
      <c r="AH37" s="101">
        <v>0.8125</v>
      </c>
      <c r="AI37" s="120"/>
      <c r="AJ37" s="120"/>
      <c r="AK37" s="28" t="str">
        <f t="shared" ref="AK37:AK42" si="40">IF(ISBLANK(AF37)," ","Tertre")</f>
        <v>Tertre</v>
      </c>
      <c r="AL37" s="28" t="str">
        <f t="shared" ref="AL37:AL42" si="41">IF(ISBLANK(AF37)," ","Yara")</f>
        <v>Yara</v>
      </c>
      <c r="AM37" s="44">
        <v>31350</v>
      </c>
      <c r="AN37" s="30"/>
      <c r="AO37" s="78">
        <f t="shared" ref="AO37:AO42" si="42">IF(AF37=$E$48,$G$48,IF(AF37=$E$46,$G$46,IF(AF37=$E$47,$G$47,IF(AF37=$E$49,$G$49,IF(AF37=$E$50,$G$50,"0")))))</f>
        <v>101</v>
      </c>
      <c r="AP37" s="31">
        <f t="shared" ref="AP37:AP42" si="43">IF(AF37=$E$48,$F$48,IF(AF37=$E$46,$F$46,IF(AF37=$E$47,$F$47,IF(AF37=$E$49,$F$49,IF(AF37=$E$50,$F$50,"0")))))</f>
        <v>1</v>
      </c>
      <c r="AQ37" s="45">
        <f t="shared" ref="AQ37:AQ42" si="44">AP37*(AM37/1000)</f>
        <v>31.35</v>
      </c>
      <c r="AR37" s="33">
        <f t="shared" ref="AR37:AR42" si="45">(SUM(AQ37/AO37))/2</f>
        <v>0.1551980198019802</v>
      </c>
      <c r="AT37" s="98"/>
      <c r="AU37" s="27"/>
      <c r="AV37" s="98"/>
      <c r="AW37" s="101"/>
      <c r="AX37" s="120"/>
      <c r="AY37" s="120"/>
      <c r="AZ37" s="28" t="str">
        <f t="shared" si="27"/>
        <v xml:space="preserve"> </v>
      </c>
      <c r="BA37" s="28" t="str">
        <f t="shared" si="28"/>
        <v xml:space="preserve"> </v>
      </c>
      <c r="BB37" s="44"/>
      <c r="BC37" s="30"/>
      <c r="BD37" s="78" t="str">
        <f t="shared" si="29"/>
        <v>0</v>
      </c>
      <c r="BE37" s="31" t="str">
        <f t="shared" si="9"/>
        <v>0</v>
      </c>
      <c r="BF37" s="45">
        <f t="shared" si="10"/>
        <v>0</v>
      </c>
      <c r="BG37" s="33" t="e">
        <f t="shared" si="11"/>
        <v>#DIV/0!</v>
      </c>
      <c r="BI37" s="98"/>
      <c r="BJ37" s="27"/>
      <c r="BK37" s="98"/>
      <c r="BL37" s="101"/>
      <c r="BM37" s="120"/>
      <c r="BN37" s="120"/>
      <c r="BO37" s="28" t="str">
        <f t="shared" si="30"/>
        <v xml:space="preserve"> </v>
      </c>
      <c r="BP37" s="28" t="str">
        <f t="shared" si="31"/>
        <v xml:space="preserve"> </v>
      </c>
      <c r="BQ37" s="44"/>
      <c r="BR37" s="30"/>
      <c r="BS37" s="78" t="str">
        <f t="shared" si="32"/>
        <v>0</v>
      </c>
      <c r="BT37" s="31" t="str">
        <f t="shared" si="12"/>
        <v>0</v>
      </c>
      <c r="BU37" s="45">
        <f t="shared" si="13"/>
        <v>0</v>
      </c>
      <c r="BV37" s="33" t="e">
        <f t="shared" si="14"/>
        <v>#DIV/0!</v>
      </c>
      <c r="BX37" s="98"/>
      <c r="BY37" s="27"/>
      <c r="BZ37" s="98"/>
      <c r="CA37" s="101"/>
      <c r="CB37" s="120"/>
      <c r="CC37" s="120"/>
      <c r="CD37" s="28" t="str">
        <f t="shared" si="33"/>
        <v xml:space="preserve"> </v>
      </c>
      <c r="CE37" s="28" t="str">
        <f t="shared" si="34"/>
        <v xml:space="preserve"> </v>
      </c>
      <c r="CF37" s="44"/>
      <c r="CG37" s="30"/>
      <c r="CH37" s="78" t="str">
        <f t="shared" si="35"/>
        <v>0</v>
      </c>
      <c r="CI37" s="31" t="str">
        <f t="shared" si="15"/>
        <v>0</v>
      </c>
      <c r="CJ37" s="45">
        <f t="shared" si="16"/>
        <v>0</v>
      </c>
      <c r="CK37" s="33" t="e">
        <f t="shared" si="17"/>
        <v>#DIV/0!</v>
      </c>
    </row>
    <row r="38" spans="1:89">
      <c r="A38" s="97"/>
      <c r="B38" s="2"/>
      <c r="C38" s="97"/>
      <c r="D38" s="100"/>
      <c r="E38" s="121"/>
      <c r="F38" s="121"/>
      <c r="G38" s="35" t="str">
        <f t="shared" si="18"/>
        <v xml:space="preserve"> </v>
      </c>
      <c r="H38" s="35" t="str">
        <f t="shared" si="19"/>
        <v xml:space="preserve"> </v>
      </c>
      <c r="I38" s="46"/>
      <c r="J38" s="37"/>
      <c r="K38" s="78" t="str">
        <f t="shared" si="20"/>
        <v>0</v>
      </c>
      <c r="L38" s="5" t="str">
        <f t="shared" si="0"/>
        <v>0</v>
      </c>
      <c r="M38" s="47">
        <f t="shared" si="1"/>
        <v>0</v>
      </c>
      <c r="N38" s="39" t="e">
        <f t="shared" si="2"/>
        <v>#DIV/0!</v>
      </c>
      <c r="P38" s="97"/>
      <c r="Q38" s="2"/>
      <c r="R38" s="97"/>
      <c r="S38" s="100"/>
      <c r="T38" s="121"/>
      <c r="U38" s="121"/>
      <c r="V38" s="35" t="str">
        <f t="shared" si="21"/>
        <v xml:space="preserve"> </v>
      </c>
      <c r="W38" s="35" t="str">
        <f t="shared" si="22"/>
        <v xml:space="preserve"> </v>
      </c>
      <c r="X38" s="46"/>
      <c r="Y38" s="37"/>
      <c r="Z38" s="78" t="str">
        <f t="shared" si="23"/>
        <v>0</v>
      </c>
      <c r="AA38" s="5" t="str">
        <f t="shared" si="3"/>
        <v>0</v>
      </c>
      <c r="AB38" s="47">
        <f t="shared" si="4"/>
        <v>0</v>
      </c>
      <c r="AC38" s="39" t="e">
        <f t="shared" si="5"/>
        <v>#DIV/0!</v>
      </c>
      <c r="AD38" s="1"/>
      <c r="AE38" s="97"/>
      <c r="AF38" s="2" t="s">
        <v>10</v>
      </c>
      <c r="AG38" s="97"/>
      <c r="AH38" s="100">
        <v>0.97569444444444453</v>
      </c>
      <c r="AI38" s="121"/>
      <c r="AJ38" s="121"/>
      <c r="AK38" s="35" t="str">
        <f t="shared" si="40"/>
        <v>Tertre</v>
      </c>
      <c r="AL38" s="35" t="str">
        <f t="shared" si="41"/>
        <v>Yara</v>
      </c>
      <c r="AM38" s="46">
        <v>31750</v>
      </c>
      <c r="AN38" s="37"/>
      <c r="AO38" s="78">
        <f t="shared" si="42"/>
        <v>101</v>
      </c>
      <c r="AP38" s="5">
        <f t="shared" si="43"/>
        <v>1</v>
      </c>
      <c r="AQ38" s="47">
        <f t="shared" si="44"/>
        <v>31.75</v>
      </c>
      <c r="AR38" s="39">
        <f t="shared" si="45"/>
        <v>0.15717821782178218</v>
      </c>
      <c r="AT38" s="97"/>
      <c r="AU38" s="2"/>
      <c r="AV38" s="97"/>
      <c r="AW38" s="100"/>
      <c r="AX38" s="121"/>
      <c r="AY38" s="121"/>
      <c r="AZ38" s="35" t="str">
        <f t="shared" ref="AZ38:AZ41" si="46">IF(ISBLANK(AU38)," ","Tertre")</f>
        <v xml:space="preserve"> </v>
      </c>
      <c r="BA38" s="35" t="str">
        <f t="shared" ref="BA38:BA41" si="47">IF(ISBLANK(AU38)," ","Yara")</f>
        <v xml:space="preserve"> </v>
      </c>
      <c r="BB38" s="46"/>
      <c r="BC38" s="37"/>
      <c r="BD38" s="78" t="str">
        <f t="shared" ref="BD38:BD41" si="48">IF(AU38=$E$48,$G$48,IF(AU38=$E$46,$G$46,IF(AU38=$E$47,$G$47,IF(AU38=$E$49,$G$49,IF(AU38=$E$50,$G$50,"0")))))</f>
        <v>0</v>
      </c>
      <c r="BE38" s="5" t="str">
        <f t="shared" ref="BE38:BE41" si="49">IF(AU38=$E$48,$F$48,IF(AU38=$E$46,$F$46,IF(AU38=$E$47,$F$47,IF(AU38=$E$49,$F$49,IF(AU38=$E$50,$F$50,"0")))))</f>
        <v>0</v>
      </c>
      <c r="BF38" s="47">
        <f t="shared" ref="BF38:BF41" si="50">BE38*(BB38/1000)</f>
        <v>0</v>
      </c>
      <c r="BG38" s="39" t="e">
        <f t="shared" ref="BG38:BG41" si="51">(SUM(BF38/BD38))/2</f>
        <v>#DIV/0!</v>
      </c>
      <c r="BI38" s="97"/>
      <c r="BJ38" s="2"/>
      <c r="BK38" s="97"/>
      <c r="BL38" s="100"/>
      <c r="BM38" s="121"/>
      <c r="BN38" s="121"/>
      <c r="BO38" s="35" t="str">
        <f t="shared" si="30"/>
        <v xml:space="preserve"> </v>
      </c>
      <c r="BP38" s="35" t="str">
        <f t="shared" si="31"/>
        <v xml:space="preserve"> </v>
      </c>
      <c r="BQ38" s="46"/>
      <c r="BR38" s="37"/>
      <c r="BS38" s="78" t="str">
        <f t="shared" si="32"/>
        <v>0</v>
      </c>
      <c r="BT38" s="5" t="str">
        <f t="shared" si="12"/>
        <v>0</v>
      </c>
      <c r="BU38" s="47">
        <f t="shared" si="13"/>
        <v>0</v>
      </c>
      <c r="BV38" s="39" t="e">
        <f t="shared" si="14"/>
        <v>#DIV/0!</v>
      </c>
      <c r="BX38" s="97"/>
      <c r="BY38" s="2"/>
      <c r="BZ38" s="97"/>
      <c r="CA38" s="100"/>
      <c r="CB38" s="121"/>
      <c r="CC38" s="121"/>
      <c r="CD38" s="35" t="str">
        <f t="shared" si="33"/>
        <v xml:space="preserve"> </v>
      </c>
      <c r="CE38" s="35" t="str">
        <f t="shared" si="34"/>
        <v xml:space="preserve"> </v>
      </c>
      <c r="CF38" s="46"/>
      <c r="CG38" s="37"/>
      <c r="CH38" s="78" t="str">
        <f t="shared" si="35"/>
        <v>0</v>
      </c>
      <c r="CI38" s="5" t="str">
        <f t="shared" si="15"/>
        <v>0</v>
      </c>
      <c r="CJ38" s="47">
        <f t="shared" si="16"/>
        <v>0</v>
      </c>
      <c r="CK38" s="39" t="e">
        <f t="shared" si="17"/>
        <v>#DIV/0!</v>
      </c>
    </row>
    <row r="39" spans="1:89">
      <c r="A39" s="98"/>
      <c r="B39" s="27"/>
      <c r="C39" s="98"/>
      <c r="D39" s="101"/>
      <c r="E39" s="120"/>
      <c r="F39" s="120"/>
      <c r="G39" s="28" t="str">
        <f t="shared" si="18"/>
        <v xml:space="preserve"> </v>
      </c>
      <c r="H39" s="28" t="str">
        <f t="shared" si="19"/>
        <v xml:space="preserve"> </v>
      </c>
      <c r="I39" s="44"/>
      <c r="J39" s="30"/>
      <c r="K39" s="78" t="str">
        <f t="shared" si="20"/>
        <v>0</v>
      </c>
      <c r="L39" s="31" t="str">
        <f t="shared" si="0"/>
        <v>0</v>
      </c>
      <c r="M39" s="45">
        <f t="shared" si="1"/>
        <v>0</v>
      </c>
      <c r="N39" s="33" t="e">
        <f t="shared" si="2"/>
        <v>#DIV/0!</v>
      </c>
      <c r="O39" s="1"/>
      <c r="P39" s="98"/>
      <c r="Q39" s="27"/>
      <c r="R39" s="98"/>
      <c r="S39" s="101"/>
      <c r="T39" s="120"/>
      <c r="U39" s="120"/>
      <c r="V39" s="28" t="str">
        <f t="shared" si="21"/>
        <v xml:space="preserve"> </v>
      </c>
      <c r="W39" s="28" t="str">
        <f t="shared" si="22"/>
        <v xml:space="preserve"> </v>
      </c>
      <c r="X39" s="44"/>
      <c r="Y39" s="30"/>
      <c r="Z39" s="78" t="str">
        <f t="shared" si="23"/>
        <v>0</v>
      </c>
      <c r="AA39" s="31" t="str">
        <f t="shared" si="3"/>
        <v>0</v>
      </c>
      <c r="AB39" s="45">
        <f t="shared" si="4"/>
        <v>0</v>
      </c>
      <c r="AC39" s="33" t="e">
        <f t="shared" si="5"/>
        <v>#DIV/0!</v>
      </c>
      <c r="AD39" s="1"/>
      <c r="AE39" s="98">
        <v>42766</v>
      </c>
      <c r="AF39" s="27" t="s">
        <v>10</v>
      </c>
      <c r="AG39" s="98"/>
      <c r="AH39" s="101" t="s">
        <v>40</v>
      </c>
      <c r="AI39" s="120"/>
      <c r="AJ39" s="120"/>
      <c r="AK39" s="28" t="str">
        <f t="shared" si="40"/>
        <v>Tertre</v>
      </c>
      <c r="AL39" s="28" t="str">
        <f t="shared" si="41"/>
        <v>Yara</v>
      </c>
      <c r="AM39" s="44">
        <v>31700</v>
      </c>
      <c r="AN39" s="30"/>
      <c r="AO39" s="78">
        <f t="shared" si="42"/>
        <v>101</v>
      </c>
      <c r="AP39" s="31">
        <f t="shared" si="43"/>
        <v>1</v>
      </c>
      <c r="AQ39" s="45">
        <f t="shared" si="44"/>
        <v>31.7</v>
      </c>
      <c r="AR39" s="33">
        <f t="shared" si="45"/>
        <v>0.15693069306930693</v>
      </c>
      <c r="AT39" s="98"/>
      <c r="AU39" s="27"/>
      <c r="AV39" s="98"/>
      <c r="AW39" s="101"/>
      <c r="AX39" s="120"/>
      <c r="AY39" s="120"/>
      <c r="AZ39" s="28" t="str">
        <f t="shared" si="46"/>
        <v xml:space="preserve"> </v>
      </c>
      <c r="BA39" s="28" t="str">
        <f t="shared" si="47"/>
        <v xml:space="preserve"> </v>
      </c>
      <c r="BB39" s="44"/>
      <c r="BC39" s="30"/>
      <c r="BD39" s="78" t="str">
        <f t="shared" si="48"/>
        <v>0</v>
      </c>
      <c r="BE39" s="31" t="str">
        <f t="shared" si="49"/>
        <v>0</v>
      </c>
      <c r="BF39" s="45">
        <f t="shared" si="50"/>
        <v>0</v>
      </c>
      <c r="BG39" s="33" t="e">
        <f t="shared" si="51"/>
        <v>#DIV/0!</v>
      </c>
      <c r="BI39" s="98"/>
      <c r="BJ39" s="27"/>
      <c r="BK39" s="98"/>
      <c r="BL39" s="101"/>
      <c r="BM39" s="120"/>
      <c r="BN39" s="120"/>
      <c r="BO39" s="28" t="str">
        <f t="shared" si="30"/>
        <v xml:space="preserve"> </v>
      </c>
      <c r="BP39" s="28" t="str">
        <f t="shared" si="31"/>
        <v xml:space="preserve"> </v>
      </c>
      <c r="BQ39" s="44"/>
      <c r="BR39" s="30"/>
      <c r="BS39" s="78" t="str">
        <f t="shared" si="32"/>
        <v>0</v>
      </c>
      <c r="BT39" s="31" t="str">
        <f t="shared" si="12"/>
        <v>0</v>
      </c>
      <c r="BU39" s="45">
        <f t="shared" si="13"/>
        <v>0</v>
      </c>
      <c r="BV39" s="33" t="e">
        <f t="shared" si="14"/>
        <v>#DIV/0!</v>
      </c>
      <c r="BX39" s="98"/>
      <c r="BY39" s="27"/>
      <c r="BZ39" s="98"/>
      <c r="CA39" s="101"/>
      <c r="CB39" s="120"/>
      <c r="CC39" s="120"/>
      <c r="CD39" s="28" t="str">
        <f t="shared" si="33"/>
        <v xml:space="preserve"> </v>
      </c>
      <c r="CE39" s="28" t="str">
        <f t="shared" si="34"/>
        <v xml:space="preserve"> </v>
      </c>
      <c r="CF39" s="44"/>
      <c r="CG39" s="30"/>
      <c r="CH39" s="78" t="str">
        <f t="shared" si="35"/>
        <v>0</v>
      </c>
      <c r="CI39" s="31" t="str">
        <f t="shared" si="15"/>
        <v>0</v>
      </c>
      <c r="CJ39" s="45">
        <f t="shared" si="16"/>
        <v>0</v>
      </c>
      <c r="CK39" s="33" t="e">
        <f t="shared" si="17"/>
        <v>#DIV/0!</v>
      </c>
    </row>
    <row r="40" spans="1:89">
      <c r="A40" s="97"/>
      <c r="B40" s="2"/>
      <c r="C40" s="97"/>
      <c r="D40" s="100"/>
      <c r="E40" s="121"/>
      <c r="F40" s="121"/>
      <c r="G40" s="35" t="str">
        <f t="shared" ref="G40" si="52">IF(ISBLANK(B40)," ","Tertre")</f>
        <v xml:space="preserve"> </v>
      </c>
      <c r="H40" s="35" t="str">
        <f t="shared" ref="H40" si="53">IF(ISBLANK(B40)," ","Yara")</f>
        <v xml:space="preserve"> </v>
      </c>
      <c r="I40" s="46"/>
      <c r="J40" s="37"/>
      <c r="K40" s="78" t="str">
        <f t="shared" si="20"/>
        <v>0</v>
      </c>
      <c r="L40" s="31" t="str">
        <f t="shared" si="0"/>
        <v>0</v>
      </c>
      <c r="M40" s="45">
        <f t="shared" si="1"/>
        <v>0</v>
      </c>
      <c r="N40" s="33" t="e">
        <f t="shared" si="2"/>
        <v>#DIV/0!</v>
      </c>
      <c r="O40" s="1"/>
      <c r="P40" s="97"/>
      <c r="Q40" s="2"/>
      <c r="R40" s="97"/>
      <c r="S40" s="100"/>
      <c r="T40" s="121"/>
      <c r="U40" s="121"/>
      <c r="V40" s="35" t="str">
        <f t="shared" ref="V40:V41" si="54">IF(ISBLANK(Q40)," ","Tertre")</f>
        <v xml:space="preserve"> </v>
      </c>
      <c r="W40" s="35" t="str">
        <f t="shared" ref="W40:W41" si="55">IF(ISBLANK(Q40)," ","Yara")</f>
        <v xml:space="preserve"> </v>
      </c>
      <c r="X40" s="46"/>
      <c r="Y40" s="37"/>
      <c r="Z40" s="78" t="str">
        <f t="shared" ref="Z40:Z41" si="56">IF(Q40=$E$48,$G$48,IF(Q40=$E$46,$G$46,IF(Q40=$E$47,$G$47,IF(Q40=$E$49,$G$49,IF(Q40=$E$50,$G$50,"0")))))</f>
        <v>0</v>
      </c>
      <c r="AA40" s="5" t="str">
        <f t="shared" ref="AA40:AA41" si="57">IF(Q40=$E$48,$F$48,IF(Q40=$E$46,$F$46,IF(Q40=$E$47,$F$47,IF(Q40=$E$49,$F$49,IF(Q40=$E$50,$F$50,"0")))))</f>
        <v>0</v>
      </c>
      <c r="AB40" s="47">
        <f t="shared" ref="AB40:AB41" si="58">AA40*(X40/1000)</f>
        <v>0</v>
      </c>
      <c r="AC40" s="39" t="e">
        <f t="shared" ref="AC40:AC41" si="59">(SUM(AB40/Z40))/2</f>
        <v>#DIV/0!</v>
      </c>
      <c r="AD40" s="1"/>
      <c r="AE40" s="97"/>
      <c r="AF40" s="2" t="s">
        <v>10</v>
      </c>
      <c r="AG40" s="97">
        <v>42767</v>
      </c>
      <c r="AH40" s="100">
        <v>5.5555555555555552E-2</v>
      </c>
      <c r="AI40" s="121"/>
      <c r="AJ40" s="121"/>
      <c r="AK40" s="35" t="str">
        <f t="shared" si="40"/>
        <v>Tertre</v>
      </c>
      <c r="AL40" s="35" t="str">
        <f t="shared" si="41"/>
        <v>Yara</v>
      </c>
      <c r="AM40" s="46">
        <v>31400</v>
      </c>
      <c r="AN40" s="37"/>
      <c r="AO40" s="78">
        <f t="shared" si="42"/>
        <v>101</v>
      </c>
      <c r="AP40" s="5">
        <f t="shared" si="43"/>
        <v>1</v>
      </c>
      <c r="AQ40" s="47">
        <f t="shared" si="44"/>
        <v>31.4</v>
      </c>
      <c r="AR40" s="39">
        <f t="shared" si="45"/>
        <v>0.15544554455445544</v>
      </c>
      <c r="AT40" s="97"/>
      <c r="AU40" s="2"/>
      <c r="AV40" s="97"/>
      <c r="AW40" s="100"/>
      <c r="AX40" s="121"/>
      <c r="AY40" s="121"/>
      <c r="AZ40" s="35" t="str">
        <f t="shared" si="46"/>
        <v xml:space="preserve"> </v>
      </c>
      <c r="BA40" s="35" t="str">
        <f t="shared" si="47"/>
        <v xml:space="preserve"> </v>
      </c>
      <c r="BB40" s="46"/>
      <c r="BC40" s="37"/>
      <c r="BD40" s="78" t="str">
        <f t="shared" si="48"/>
        <v>0</v>
      </c>
      <c r="BE40" s="5" t="str">
        <f t="shared" si="49"/>
        <v>0</v>
      </c>
      <c r="BF40" s="47">
        <f t="shared" si="50"/>
        <v>0</v>
      </c>
      <c r="BG40" s="39" t="e">
        <f t="shared" si="51"/>
        <v>#DIV/0!</v>
      </c>
      <c r="BI40" s="97"/>
      <c r="BJ40" s="2"/>
      <c r="BK40" s="97"/>
      <c r="BL40" s="100"/>
      <c r="BM40" s="121"/>
      <c r="BN40" s="121"/>
      <c r="BO40" s="35" t="str">
        <f t="shared" si="30"/>
        <v xml:space="preserve"> </v>
      </c>
      <c r="BP40" s="35" t="str">
        <f t="shared" si="31"/>
        <v xml:space="preserve"> </v>
      </c>
      <c r="BQ40" s="46"/>
      <c r="BR40" s="37"/>
      <c r="BS40" s="78" t="str">
        <f t="shared" si="32"/>
        <v>0</v>
      </c>
      <c r="BT40" s="31" t="str">
        <f t="shared" si="12"/>
        <v>0</v>
      </c>
      <c r="BU40" s="45">
        <f t="shared" si="13"/>
        <v>0</v>
      </c>
      <c r="BV40" s="33" t="e">
        <f t="shared" si="14"/>
        <v>#DIV/0!</v>
      </c>
      <c r="BX40" s="97"/>
      <c r="BY40" s="2"/>
      <c r="BZ40" s="97"/>
      <c r="CA40" s="100"/>
      <c r="CB40" s="121"/>
      <c r="CC40" s="121"/>
      <c r="CD40" s="35" t="str">
        <f t="shared" si="33"/>
        <v xml:space="preserve"> </v>
      </c>
      <c r="CE40" s="35" t="str">
        <f t="shared" si="34"/>
        <v xml:space="preserve"> </v>
      </c>
      <c r="CF40" s="46"/>
      <c r="CG40" s="37"/>
      <c r="CH40" s="78" t="str">
        <f t="shared" si="35"/>
        <v>0</v>
      </c>
      <c r="CI40" s="31" t="str">
        <f t="shared" si="15"/>
        <v>0</v>
      </c>
      <c r="CJ40" s="45">
        <f t="shared" si="16"/>
        <v>0</v>
      </c>
      <c r="CK40" s="33" t="e">
        <f t="shared" si="17"/>
        <v>#DIV/0!</v>
      </c>
    </row>
    <row r="41" spans="1:89">
      <c r="A41" s="98"/>
      <c r="B41" s="27"/>
      <c r="C41" s="98"/>
      <c r="D41" s="101"/>
      <c r="E41" s="120"/>
      <c r="F41" s="120"/>
      <c r="G41" s="28" t="str">
        <f t="shared" si="18"/>
        <v xml:space="preserve"> </v>
      </c>
      <c r="H41" s="28" t="str">
        <f t="shared" si="19"/>
        <v xml:space="preserve"> </v>
      </c>
      <c r="I41" s="44"/>
      <c r="J41" s="30"/>
      <c r="K41" s="78" t="str">
        <f t="shared" si="20"/>
        <v>0</v>
      </c>
      <c r="L41" s="31" t="str">
        <f t="shared" si="0"/>
        <v>0</v>
      </c>
      <c r="M41" s="45">
        <f t="shared" si="1"/>
        <v>0</v>
      </c>
      <c r="N41" s="33" t="e">
        <f t="shared" si="2"/>
        <v>#DIV/0!</v>
      </c>
      <c r="O41" s="1"/>
      <c r="P41" s="98"/>
      <c r="Q41" s="27"/>
      <c r="R41" s="98"/>
      <c r="S41" s="101"/>
      <c r="T41" s="120"/>
      <c r="U41" s="120"/>
      <c r="V41" s="28" t="str">
        <f t="shared" si="54"/>
        <v xml:space="preserve"> </v>
      </c>
      <c r="W41" s="28" t="str">
        <f t="shared" si="55"/>
        <v xml:space="preserve"> </v>
      </c>
      <c r="X41" s="44"/>
      <c r="Y41" s="30"/>
      <c r="Z41" s="78" t="str">
        <f t="shared" si="56"/>
        <v>0</v>
      </c>
      <c r="AA41" s="31" t="str">
        <f t="shared" si="57"/>
        <v>0</v>
      </c>
      <c r="AB41" s="45">
        <f t="shared" si="58"/>
        <v>0</v>
      </c>
      <c r="AC41" s="33" t="e">
        <f t="shared" si="59"/>
        <v>#DIV/0!</v>
      </c>
      <c r="AD41" s="1"/>
      <c r="AE41" s="98"/>
      <c r="AF41" s="27"/>
      <c r="AG41" s="98"/>
      <c r="AH41" s="101"/>
      <c r="AI41" s="120"/>
      <c r="AJ41" s="120"/>
      <c r="AK41" s="28" t="str">
        <f t="shared" si="40"/>
        <v xml:space="preserve"> </v>
      </c>
      <c r="AL41" s="28" t="str">
        <f t="shared" si="41"/>
        <v xml:space="preserve"> </v>
      </c>
      <c r="AM41" s="44"/>
      <c r="AN41" s="30"/>
      <c r="AO41" s="78" t="str">
        <f t="shared" si="42"/>
        <v>0</v>
      </c>
      <c r="AP41" s="31" t="str">
        <f t="shared" si="43"/>
        <v>0</v>
      </c>
      <c r="AQ41" s="45">
        <f t="shared" si="44"/>
        <v>0</v>
      </c>
      <c r="AR41" s="33" t="e">
        <f t="shared" si="45"/>
        <v>#DIV/0!</v>
      </c>
      <c r="AT41" s="98"/>
      <c r="AU41" s="27"/>
      <c r="AV41" s="98"/>
      <c r="AW41" s="101"/>
      <c r="AX41" s="120"/>
      <c r="AY41" s="120"/>
      <c r="AZ41" s="28" t="str">
        <f t="shared" si="46"/>
        <v xml:space="preserve"> </v>
      </c>
      <c r="BA41" s="28" t="str">
        <f t="shared" si="47"/>
        <v xml:space="preserve"> </v>
      </c>
      <c r="BB41" s="44"/>
      <c r="BC41" s="30"/>
      <c r="BD41" s="78" t="str">
        <f t="shared" si="48"/>
        <v>0</v>
      </c>
      <c r="BE41" s="31" t="str">
        <f t="shared" si="49"/>
        <v>0</v>
      </c>
      <c r="BF41" s="45">
        <f t="shared" si="50"/>
        <v>0</v>
      </c>
      <c r="BG41" s="33" t="e">
        <f t="shared" si="51"/>
        <v>#DIV/0!</v>
      </c>
      <c r="BI41" s="98"/>
      <c r="BJ41" s="27"/>
      <c r="BK41" s="98"/>
      <c r="BL41" s="101"/>
      <c r="BM41" s="120"/>
      <c r="BN41" s="120"/>
      <c r="BO41" s="28" t="str">
        <f t="shared" si="30"/>
        <v xml:space="preserve"> </v>
      </c>
      <c r="BP41" s="28" t="str">
        <f t="shared" si="31"/>
        <v xml:space="preserve"> </v>
      </c>
      <c r="BQ41" s="44"/>
      <c r="BR41" s="30"/>
      <c r="BS41" s="78" t="str">
        <f t="shared" si="32"/>
        <v>0</v>
      </c>
      <c r="BT41" s="31" t="str">
        <f t="shared" si="12"/>
        <v>0</v>
      </c>
      <c r="BU41" s="45">
        <f t="shared" si="13"/>
        <v>0</v>
      </c>
      <c r="BV41" s="33" t="e">
        <f t="shared" si="14"/>
        <v>#DIV/0!</v>
      </c>
      <c r="BX41" s="98"/>
      <c r="BY41" s="27"/>
      <c r="BZ41" s="98"/>
      <c r="CA41" s="101"/>
      <c r="CB41" s="120"/>
      <c r="CC41" s="120"/>
      <c r="CD41" s="28" t="str">
        <f t="shared" si="33"/>
        <v xml:space="preserve"> </v>
      </c>
      <c r="CE41" s="28" t="str">
        <f t="shared" si="34"/>
        <v xml:space="preserve"> </v>
      </c>
      <c r="CF41" s="44"/>
      <c r="CG41" s="30"/>
      <c r="CH41" s="78" t="str">
        <f t="shared" si="35"/>
        <v>0</v>
      </c>
      <c r="CI41" s="31" t="str">
        <f t="shared" si="15"/>
        <v>0</v>
      </c>
      <c r="CJ41" s="45">
        <f t="shared" si="16"/>
        <v>0</v>
      </c>
      <c r="CK41" s="33" t="e">
        <f t="shared" si="17"/>
        <v>#DIV/0!</v>
      </c>
    </row>
    <row r="42" spans="1:89" ht="16.5" thickBot="1">
      <c r="A42" s="97"/>
      <c r="B42" s="2"/>
      <c r="C42" s="97"/>
      <c r="D42" s="100"/>
      <c r="E42" s="121"/>
      <c r="F42" s="121"/>
      <c r="G42" s="35" t="str">
        <f t="shared" si="18"/>
        <v xml:space="preserve"> </v>
      </c>
      <c r="H42" s="35" t="str">
        <f t="shared" si="19"/>
        <v xml:space="preserve"> </v>
      </c>
      <c r="I42" s="46"/>
      <c r="J42" s="37"/>
      <c r="K42" s="78" t="str">
        <f t="shared" si="20"/>
        <v>0</v>
      </c>
      <c r="L42" s="5" t="str">
        <f t="shared" si="0"/>
        <v>0</v>
      </c>
      <c r="M42" s="47">
        <f t="shared" si="1"/>
        <v>0</v>
      </c>
      <c r="N42" s="39" t="e">
        <f t="shared" si="2"/>
        <v>#DIV/0!</v>
      </c>
      <c r="O42" s="1"/>
      <c r="P42" s="97"/>
      <c r="Q42" s="2"/>
      <c r="R42" s="97"/>
      <c r="S42" s="100"/>
      <c r="T42" s="124"/>
      <c r="U42" s="124"/>
      <c r="V42" s="48"/>
      <c r="W42" s="48"/>
      <c r="X42" s="46"/>
      <c r="Y42" s="49"/>
      <c r="Z42" s="78" t="str">
        <f t="shared" si="23"/>
        <v>0</v>
      </c>
      <c r="AA42" s="5" t="str">
        <f t="shared" si="3"/>
        <v>0</v>
      </c>
      <c r="AB42" s="47">
        <f t="shared" si="4"/>
        <v>0</v>
      </c>
      <c r="AC42" s="39" t="e">
        <f t="shared" si="5"/>
        <v>#DIV/0!</v>
      </c>
      <c r="AD42" s="1"/>
      <c r="AE42" s="97"/>
      <c r="AF42" s="2"/>
      <c r="AG42" s="97"/>
      <c r="AH42" s="100"/>
      <c r="AI42" s="121"/>
      <c r="AJ42" s="121"/>
      <c r="AK42" s="35" t="str">
        <f t="shared" si="40"/>
        <v xml:space="preserve"> </v>
      </c>
      <c r="AL42" s="35" t="str">
        <f t="shared" si="41"/>
        <v xml:space="preserve"> </v>
      </c>
      <c r="AM42" s="46"/>
      <c r="AN42" s="37"/>
      <c r="AO42" s="78" t="str">
        <f t="shared" si="42"/>
        <v>0</v>
      </c>
      <c r="AP42" s="5" t="str">
        <f t="shared" si="43"/>
        <v>0</v>
      </c>
      <c r="AQ42" s="47">
        <f t="shared" si="44"/>
        <v>0</v>
      </c>
      <c r="AR42" s="39" t="e">
        <f t="shared" si="45"/>
        <v>#DIV/0!</v>
      </c>
      <c r="AT42" s="97"/>
      <c r="AU42" s="2"/>
      <c r="AV42" s="97"/>
      <c r="AW42" s="100"/>
      <c r="AX42" s="124"/>
      <c r="AY42" s="124"/>
      <c r="AZ42" s="48"/>
      <c r="BA42" s="48"/>
      <c r="BB42" s="46"/>
      <c r="BC42" s="49"/>
      <c r="BD42" s="78" t="str">
        <f t="shared" si="29"/>
        <v>0</v>
      </c>
      <c r="BE42" s="5" t="str">
        <f t="shared" si="9"/>
        <v>0</v>
      </c>
      <c r="BF42" s="47">
        <f t="shared" si="10"/>
        <v>0</v>
      </c>
      <c r="BG42" s="39" t="e">
        <f t="shared" si="11"/>
        <v>#DIV/0!</v>
      </c>
      <c r="BI42" s="97"/>
      <c r="BJ42" s="2"/>
      <c r="BK42" s="97"/>
      <c r="BL42" s="100"/>
      <c r="BM42" s="121"/>
      <c r="BN42" s="121"/>
      <c r="BO42" s="35" t="str">
        <f t="shared" si="30"/>
        <v xml:space="preserve"> </v>
      </c>
      <c r="BP42" s="35" t="str">
        <f t="shared" si="31"/>
        <v xml:space="preserve"> </v>
      </c>
      <c r="BQ42" s="46"/>
      <c r="BR42" s="37"/>
      <c r="BS42" s="78" t="str">
        <f t="shared" si="32"/>
        <v>0</v>
      </c>
      <c r="BT42" s="5" t="str">
        <f t="shared" si="12"/>
        <v>0</v>
      </c>
      <c r="BU42" s="47">
        <f t="shared" si="13"/>
        <v>0</v>
      </c>
      <c r="BV42" s="39" t="e">
        <f t="shared" si="14"/>
        <v>#DIV/0!</v>
      </c>
      <c r="BX42" s="97"/>
      <c r="BY42" s="2"/>
      <c r="BZ42" s="97"/>
      <c r="CA42" s="100"/>
      <c r="CB42" s="121"/>
      <c r="CC42" s="121"/>
      <c r="CD42" s="35" t="str">
        <f t="shared" si="33"/>
        <v xml:space="preserve"> </v>
      </c>
      <c r="CE42" s="35" t="str">
        <f t="shared" si="34"/>
        <v xml:space="preserve"> </v>
      </c>
      <c r="CF42" s="46"/>
      <c r="CG42" s="37"/>
      <c r="CH42" s="78" t="str">
        <f t="shared" si="35"/>
        <v>0</v>
      </c>
      <c r="CI42" s="5" t="str">
        <f t="shared" si="15"/>
        <v>0</v>
      </c>
      <c r="CJ42" s="47">
        <f t="shared" si="16"/>
        <v>0</v>
      </c>
      <c r="CK42" s="39" t="e">
        <f t="shared" si="17"/>
        <v>#DIV/0!</v>
      </c>
    </row>
    <row r="43" spans="1:89" ht="16.5" thickBot="1">
      <c r="A43" s="53"/>
      <c r="B43" s="54" t="s">
        <v>8</v>
      </c>
      <c r="C43" s="94"/>
      <c r="D43" s="94"/>
      <c r="E43" s="94"/>
      <c r="F43" s="94"/>
      <c r="G43" s="55"/>
      <c r="H43" s="56"/>
      <c r="I43" s="57">
        <f>SUM(I3:I42)</f>
        <v>0</v>
      </c>
      <c r="J43" s="58">
        <f>SUM(J3:J42)</f>
        <v>0</v>
      </c>
      <c r="K43" s="59">
        <f>SUM(K3:K42)</f>
        <v>0</v>
      </c>
      <c r="L43" s="60"/>
      <c r="M43" s="61">
        <f>SUM(M3:M42)</f>
        <v>0</v>
      </c>
      <c r="N43" s="61" t="e">
        <f>SUM(N3:N42)</f>
        <v>#DIV/0!</v>
      </c>
      <c r="P43" s="53"/>
      <c r="Q43" s="54" t="s">
        <v>8</v>
      </c>
      <c r="R43" s="94"/>
      <c r="S43" s="94"/>
      <c r="T43" s="94"/>
      <c r="U43" s="94"/>
      <c r="V43" s="55"/>
      <c r="W43" s="56"/>
      <c r="X43" s="57">
        <f>SUM(X3:X42)</f>
        <v>0</v>
      </c>
      <c r="Y43" s="58">
        <f>SUM(Y3:Y42)</f>
        <v>0</v>
      </c>
      <c r="Z43" s="59">
        <f>SUM(Z3:Z42)</f>
        <v>0</v>
      </c>
      <c r="AA43" s="60"/>
      <c r="AB43" s="61">
        <f>SUM(AB3:AB42)</f>
        <v>0</v>
      </c>
      <c r="AC43" s="61" t="e">
        <f>SUM(AC3:AC42)</f>
        <v>#DIV/0!</v>
      </c>
      <c r="AE43" s="53"/>
      <c r="AF43" s="54" t="s">
        <v>8</v>
      </c>
      <c r="AG43" s="94"/>
      <c r="AH43" s="94"/>
      <c r="AI43" s="94"/>
      <c r="AJ43" s="94"/>
      <c r="AK43" s="55"/>
      <c r="AL43" s="56"/>
      <c r="AM43" s="57">
        <f>SUM(AM3:AM42)</f>
        <v>1191000</v>
      </c>
      <c r="AN43" s="58">
        <f>SUM(AN3:AN42)</f>
        <v>4.1666666666666664E-2</v>
      </c>
      <c r="AO43" s="59">
        <f>SUM(AO3:AO42)</f>
        <v>3838</v>
      </c>
      <c r="AP43" s="60"/>
      <c r="AQ43" s="61">
        <f>SUM(AQ3:AQ42)</f>
        <v>1191.0000000000002</v>
      </c>
      <c r="AR43" s="61" t="e">
        <f>SUM(AR3:AR42)</f>
        <v>#DIV/0!</v>
      </c>
      <c r="AT43" s="53"/>
      <c r="AU43" s="54" t="s">
        <v>8</v>
      </c>
      <c r="AV43" s="94"/>
      <c r="AW43" s="94"/>
      <c r="AX43" s="94"/>
      <c r="AY43" s="94"/>
      <c r="AZ43" s="55"/>
      <c r="BA43" s="56"/>
      <c r="BB43" s="57">
        <f>SUM(BB3:BB42)</f>
        <v>677850</v>
      </c>
      <c r="BC43" s="58">
        <f>SUM(BC3:BC42)</f>
        <v>2.0833333333333332E-2</v>
      </c>
      <c r="BD43" s="59">
        <f>SUM(BD3:BD42)</f>
        <v>2222</v>
      </c>
      <c r="BE43" s="60"/>
      <c r="BF43" s="61">
        <f>SUM(BF3:BF42)</f>
        <v>677.84999999999991</v>
      </c>
      <c r="BG43" s="61" t="e">
        <f>SUM(BG3:BG42)</f>
        <v>#DIV/0!</v>
      </c>
      <c r="BI43" s="53"/>
      <c r="BJ43" s="54" t="s">
        <v>8</v>
      </c>
      <c r="BK43" s="94"/>
      <c r="BL43" s="94"/>
      <c r="BM43" s="94"/>
      <c r="BN43" s="94"/>
      <c r="BO43" s="55"/>
      <c r="BP43" s="56"/>
      <c r="BQ43" s="57">
        <f>SUM(BQ3:BQ42)</f>
        <v>0</v>
      </c>
      <c r="BR43" s="58">
        <f>SUM(BR3:BR42)</f>
        <v>0</v>
      </c>
      <c r="BS43" s="59">
        <f>SUM(BS3:BS42)</f>
        <v>0</v>
      </c>
      <c r="BT43" s="60"/>
      <c r="BU43" s="61">
        <f>SUM(BU3:BU42)</f>
        <v>0</v>
      </c>
      <c r="BV43" s="61" t="e">
        <f>SUM(BV3:BV42)</f>
        <v>#DIV/0!</v>
      </c>
      <c r="BX43" s="53"/>
      <c r="BY43" s="54" t="s">
        <v>8</v>
      </c>
      <c r="BZ43" s="94"/>
      <c r="CA43" s="94"/>
      <c r="CB43" s="94"/>
      <c r="CC43" s="94"/>
      <c r="CD43" s="55"/>
      <c r="CE43" s="56"/>
      <c r="CF43" s="57">
        <f>SUM(CF3:CF42)</f>
        <v>0</v>
      </c>
      <c r="CG43" s="58">
        <f>SUM(CG3:CG42)</f>
        <v>0</v>
      </c>
      <c r="CH43" s="59">
        <f>SUM(CH3:CH42)</f>
        <v>0</v>
      </c>
      <c r="CI43" s="60"/>
      <c r="CJ43" s="61">
        <f>SUM(CJ3:CJ42)</f>
        <v>0</v>
      </c>
      <c r="CK43" s="61" t="e">
        <f>SUM(CK3:CK42)</f>
        <v>#DIV/0!</v>
      </c>
    </row>
    <row r="44" spans="1:89" ht="16.5" thickBot="1"/>
    <row r="45" spans="1:89" ht="16.5" thickBot="1">
      <c r="B45" s="140" t="s">
        <v>18</v>
      </c>
      <c r="C45" s="141"/>
      <c r="E45" s="24" t="s">
        <v>13</v>
      </c>
      <c r="F45" s="79" t="s">
        <v>20</v>
      </c>
      <c r="G45" s="25" t="s">
        <v>5</v>
      </c>
      <c r="I45" s="10" t="s">
        <v>15</v>
      </c>
      <c r="J45" s="12" t="s">
        <v>16</v>
      </c>
      <c r="K45" s="12"/>
      <c r="L45" s="12"/>
      <c r="M45" s="12"/>
      <c r="N45" s="12"/>
      <c r="O45" s="13"/>
      <c r="P45" s="80"/>
    </row>
    <row r="46" spans="1:89" ht="16.5" thickBot="1">
      <c r="B46" s="16" t="str">
        <f>A1</f>
        <v>AAA111</v>
      </c>
      <c r="C46" s="17">
        <f>M43</f>
        <v>0</v>
      </c>
      <c r="D46">
        <v>1</v>
      </c>
      <c r="E46" s="8" t="s">
        <v>10</v>
      </c>
      <c r="F46" s="81">
        <v>1</v>
      </c>
      <c r="G46" s="82">
        <v>101</v>
      </c>
      <c r="I46" s="11" t="s">
        <v>17</v>
      </c>
      <c r="J46" s="14"/>
      <c r="K46" s="14"/>
      <c r="L46" s="14"/>
      <c r="M46" s="14"/>
      <c r="N46" s="14"/>
      <c r="O46" s="15"/>
      <c r="P46" s="80"/>
    </row>
    <row r="47" spans="1:89">
      <c r="B47" s="18" t="str">
        <f>P1</f>
        <v>BBB222</v>
      </c>
      <c r="C47" s="19">
        <f>AB43</f>
        <v>0</v>
      </c>
      <c r="D47">
        <v>2</v>
      </c>
      <c r="E47" s="89" t="s">
        <v>9</v>
      </c>
      <c r="F47" s="83">
        <v>2</v>
      </c>
      <c r="G47" s="84">
        <v>339</v>
      </c>
    </row>
    <row r="48" spans="1:89">
      <c r="B48" s="20" t="str">
        <f>AE1</f>
        <v>CCC333</v>
      </c>
      <c r="C48" s="21">
        <f>AQ43</f>
        <v>1191.0000000000002</v>
      </c>
      <c r="D48">
        <v>3</v>
      </c>
      <c r="E48" s="6" t="s">
        <v>26</v>
      </c>
      <c r="F48" s="85">
        <v>3</v>
      </c>
      <c r="G48" s="82">
        <v>297</v>
      </c>
      <c r="I48" s="9"/>
    </row>
    <row r="49" spans="1:27">
      <c r="B49" s="18" t="str">
        <f>AT1</f>
        <v>ABC123</v>
      </c>
      <c r="C49" s="19">
        <f>BF43</f>
        <v>677.84999999999991</v>
      </c>
      <c r="D49">
        <v>4</v>
      </c>
      <c r="E49" s="89" t="s">
        <v>25</v>
      </c>
      <c r="F49" s="83">
        <v>4</v>
      </c>
      <c r="G49" s="88">
        <v>156</v>
      </c>
      <c r="I49" t="s">
        <v>29</v>
      </c>
    </row>
    <row r="50" spans="1:27" ht="16.5" thickBot="1">
      <c r="B50" s="20" t="str">
        <f>BI1</f>
        <v>BCA321</v>
      </c>
      <c r="C50" s="21">
        <f>BS43</f>
        <v>0</v>
      </c>
      <c r="D50">
        <v>5</v>
      </c>
      <c r="E50" s="7" t="s">
        <v>27</v>
      </c>
      <c r="F50" s="86">
        <v>5</v>
      </c>
      <c r="G50" s="87">
        <v>54</v>
      </c>
      <c r="I50" t="s">
        <v>14</v>
      </c>
    </row>
    <row r="51" spans="1:27">
      <c r="B51" s="18">
        <f>BV1</f>
        <v>0</v>
      </c>
      <c r="C51" s="19">
        <f>CF43</f>
        <v>0</v>
      </c>
      <c r="E51" s="90"/>
      <c r="F51" s="91"/>
      <c r="G51" s="92"/>
    </row>
    <row r="52" spans="1:27" ht="16.5" thickBot="1">
      <c r="B52" s="22" t="s">
        <v>19</v>
      </c>
      <c r="C52" s="23">
        <f>SUM(C46:C50)</f>
        <v>1868.8500000000001</v>
      </c>
    </row>
    <row r="53" spans="1:27" ht="16.5" thickBot="1">
      <c r="G53" t="s">
        <v>28</v>
      </c>
    </row>
    <row r="54" spans="1:27" ht="16.5" thickBot="1">
      <c r="A54">
        <v>1</v>
      </c>
      <c r="B54" s="137" t="str">
        <f>E46</f>
        <v>Marche les D.</v>
      </c>
      <c r="C54" s="138"/>
      <c r="D54" s="138"/>
      <c r="E54" s="139"/>
      <c r="F54" s="62"/>
      <c r="G54" s="77">
        <v>2</v>
      </c>
      <c r="H54" s="137" t="str">
        <f>E47</f>
        <v>Faulquemont</v>
      </c>
      <c r="I54" s="138"/>
      <c r="J54" s="138"/>
      <c r="K54" s="139"/>
      <c r="L54">
        <v>3</v>
      </c>
      <c r="M54" s="137" t="str">
        <f>E48</f>
        <v>Koeningsmaker</v>
      </c>
      <c r="N54" s="138"/>
      <c r="O54" s="138"/>
      <c r="P54" s="139"/>
      <c r="Q54">
        <v>4</v>
      </c>
      <c r="R54" s="137" t="str">
        <f>E49</f>
        <v>Terneuzen</v>
      </c>
      <c r="S54" s="138"/>
      <c r="T54" s="138"/>
      <c r="U54" s="139"/>
      <c r="V54">
        <v>5</v>
      </c>
      <c r="W54" s="147" t="str">
        <f>E50</f>
        <v>Tournais</v>
      </c>
      <c r="X54" s="148"/>
      <c r="Y54" s="148"/>
      <c r="Z54" s="148"/>
      <c r="AA54" s="149"/>
    </row>
    <row r="55" spans="1:27">
      <c r="B55" s="68" t="s">
        <v>21</v>
      </c>
      <c r="C55" s="69" t="s">
        <v>24</v>
      </c>
      <c r="D55" s="70" t="s">
        <v>23</v>
      </c>
      <c r="E55" s="71" t="s">
        <v>22</v>
      </c>
      <c r="H55" s="68" t="s">
        <v>21</v>
      </c>
      <c r="I55" s="69" t="s">
        <v>24</v>
      </c>
      <c r="J55" s="70" t="s">
        <v>23</v>
      </c>
      <c r="K55" s="71" t="s">
        <v>22</v>
      </c>
      <c r="M55" s="68" t="s">
        <v>21</v>
      </c>
      <c r="N55" s="69" t="s">
        <v>24</v>
      </c>
      <c r="O55" s="70" t="s">
        <v>23</v>
      </c>
      <c r="P55" s="71" t="s">
        <v>22</v>
      </c>
      <c r="R55" s="68" t="s">
        <v>21</v>
      </c>
      <c r="S55" s="69" t="s">
        <v>24</v>
      </c>
      <c r="T55" s="70" t="s">
        <v>23</v>
      </c>
      <c r="U55" s="71" t="s">
        <v>22</v>
      </c>
      <c r="W55" s="68" t="s">
        <v>21</v>
      </c>
      <c r="X55" s="69" t="s">
        <v>24</v>
      </c>
      <c r="Y55" s="70" t="s">
        <v>23</v>
      </c>
      <c r="Z55" s="150" t="s">
        <v>22</v>
      </c>
      <c r="AA55" s="151"/>
    </row>
    <row r="56" spans="1:27">
      <c r="B56" s="20" t="str">
        <f>A1</f>
        <v>AAA111</v>
      </c>
      <c r="C56" s="46">
        <f>SUMIF($B$3:$B$39,B54,$I$3:$I$42)</f>
        <v>0</v>
      </c>
      <c r="D56" s="64">
        <f>COUNTIF($B$3:$B$42,B54)</f>
        <v>0</v>
      </c>
      <c r="E56" s="65" t="e">
        <f>C56/D56</f>
        <v>#DIV/0!</v>
      </c>
      <c r="H56" s="20" t="str">
        <f>B56</f>
        <v>AAA111</v>
      </c>
      <c r="I56" s="46">
        <f>SUMIF($B$3:$B$39,H54,$I$3:$I$42)</f>
        <v>0</v>
      </c>
      <c r="J56" s="64">
        <f>COUNTIF($B$3:$B$42,H54)</f>
        <v>0</v>
      </c>
      <c r="K56" s="65" t="e">
        <f>I56/J56</f>
        <v>#DIV/0!</v>
      </c>
      <c r="M56" s="20" t="str">
        <f>H56</f>
        <v>AAA111</v>
      </c>
      <c r="N56" s="46">
        <f>SUMIF($B$3:$B$39,M54,$I$3:$I$42)</f>
        <v>0</v>
      </c>
      <c r="O56" s="64">
        <f>COUNTIF($B$3:$B$42,M54)</f>
        <v>0</v>
      </c>
      <c r="P56" s="65" t="e">
        <f>N56/O56</f>
        <v>#DIV/0!</v>
      </c>
      <c r="R56" s="20" t="str">
        <f>M56</f>
        <v>AAA111</v>
      </c>
      <c r="S56" s="46">
        <f>SUMIF($B$3:$B$39,R54,$I$3:$I$42)</f>
        <v>0</v>
      </c>
      <c r="T56" s="64">
        <f>COUNTIF($B$3:$B$42,R54)</f>
        <v>0</v>
      </c>
      <c r="U56" s="65" t="e">
        <f>S56/T56</f>
        <v>#DIV/0!</v>
      </c>
      <c r="W56" s="20" t="str">
        <f>R56</f>
        <v>AAA111</v>
      </c>
      <c r="X56" s="46">
        <f>SUMIF($B$3:$B$39,W54,$I$3:$I$42)</f>
        <v>0</v>
      </c>
      <c r="Y56" s="64">
        <f>COUNTIF($B$3:$B$42,W54)</f>
        <v>0</v>
      </c>
      <c r="Z56" s="152" t="e">
        <f>X56/Y56</f>
        <v>#DIV/0!</v>
      </c>
      <c r="AA56" s="153"/>
    </row>
    <row r="57" spans="1:27">
      <c r="B57" s="18" t="str">
        <f>P1</f>
        <v>BBB222</v>
      </c>
      <c r="C57" s="72">
        <f>SUMIF($Q$3:$Q$39,B54,$X$3:$X$42)</f>
        <v>0</v>
      </c>
      <c r="D57" s="73">
        <f>COUNTIF($Q$3:$Q$42,B54)</f>
        <v>0</v>
      </c>
      <c r="E57" s="74" t="e">
        <f t="shared" ref="E57:E60" si="60">C57/D57</f>
        <v>#DIV/0!</v>
      </c>
      <c r="H57" s="18" t="str">
        <f>B57</f>
        <v>BBB222</v>
      </c>
      <c r="I57" s="72">
        <f>SUMIF($Q$3:$Q$39,H54,$X$3:$X$42)</f>
        <v>0</v>
      </c>
      <c r="J57" s="73">
        <f>COUNTIF($Q$3:$Q$42,H54)</f>
        <v>0</v>
      </c>
      <c r="K57" s="74" t="e">
        <f t="shared" ref="K57:K61" si="61">I57/J57</f>
        <v>#DIV/0!</v>
      </c>
      <c r="M57" s="18" t="str">
        <f>H57</f>
        <v>BBB222</v>
      </c>
      <c r="N57" s="72">
        <f>SUMIF($Q$3:$Q$39,M54,$X$3:$X$42)</f>
        <v>0</v>
      </c>
      <c r="O57" s="73">
        <f>COUNTIF($Q$3:$Q$42,M54)</f>
        <v>0</v>
      </c>
      <c r="P57" s="74" t="e">
        <f t="shared" ref="P57:P61" si="62">N57/O57</f>
        <v>#DIV/0!</v>
      </c>
      <c r="R57" s="18" t="str">
        <f>M57</f>
        <v>BBB222</v>
      </c>
      <c r="S57" s="72">
        <f>SUMIF($Q$3:$Q$39,R54,$X$3:$X$42)</f>
        <v>0</v>
      </c>
      <c r="T57" s="73">
        <f>COUNTIF($Q$3:$Q$42,R54)</f>
        <v>0</v>
      </c>
      <c r="U57" s="74" t="e">
        <f t="shared" ref="U57:U61" si="63">S57/T57</f>
        <v>#DIV/0!</v>
      </c>
      <c r="W57" s="18" t="str">
        <f>R57</f>
        <v>BBB222</v>
      </c>
      <c r="X57" s="72">
        <f>SUMIF($Q$3:$Q$39,W54,$X$3:$X$42)</f>
        <v>0</v>
      </c>
      <c r="Y57" s="73">
        <f>COUNTIF($Q$3:$Q$42,W54)</f>
        <v>0</v>
      </c>
      <c r="Z57" s="154" t="e">
        <f t="shared" ref="Z57:Z60" si="64">X57/Y57</f>
        <v>#DIV/0!</v>
      </c>
      <c r="AA57" s="155"/>
    </row>
    <row r="58" spans="1:27">
      <c r="B58" s="20" t="str">
        <f>AE1</f>
        <v>CCC333</v>
      </c>
      <c r="C58" s="46">
        <f>SUMIF($AF$3:$AF$39,B54,$AM$3:$AM$42)</f>
        <v>1159600</v>
      </c>
      <c r="D58" s="64">
        <f>COUNTIF($AF$3:$AF$42,B54)</f>
        <v>38</v>
      </c>
      <c r="E58" s="65">
        <f t="shared" si="60"/>
        <v>30515.78947368421</v>
      </c>
      <c r="H58" s="20" t="str">
        <f>B58</f>
        <v>CCC333</v>
      </c>
      <c r="I58" s="46">
        <f>SUMIF($AF$3:$AF$39,H54,$AM$3:$AM$42)</f>
        <v>0</v>
      </c>
      <c r="J58" s="64">
        <f>COUNTIF($AF$3:$AF$42,H54)</f>
        <v>0</v>
      </c>
      <c r="K58" s="65" t="e">
        <f t="shared" si="61"/>
        <v>#DIV/0!</v>
      </c>
      <c r="M58" s="20" t="str">
        <f>H58</f>
        <v>CCC333</v>
      </c>
      <c r="N58" s="46">
        <f>SUMIF($AF$3:$AF$39,M54,$AM$3:$AM$42)</f>
        <v>0</v>
      </c>
      <c r="O58" s="64">
        <f>COUNTIF($AF$3:$AF$42,M54)</f>
        <v>0</v>
      </c>
      <c r="P58" s="65" t="e">
        <f t="shared" si="62"/>
        <v>#DIV/0!</v>
      </c>
      <c r="R58" s="20" t="str">
        <f>M58</f>
        <v>CCC333</v>
      </c>
      <c r="S58" s="46">
        <f>SUMIF($AF$3:$AF$39,R54,$AM$3:$AM$42)</f>
        <v>0</v>
      </c>
      <c r="T58" s="64">
        <f>COUNTIF($AF$3:$AF$42,R54)</f>
        <v>0</v>
      </c>
      <c r="U58" s="65" t="e">
        <f t="shared" si="63"/>
        <v>#DIV/0!</v>
      </c>
      <c r="W58" s="20" t="str">
        <f>R58</f>
        <v>CCC333</v>
      </c>
      <c r="X58" s="46">
        <f>SUMIF($AF$3:$AF$39,W54,$AM$3:$AM$42)</f>
        <v>0</v>
      </c>
      <c r="Y58" s="64">
        <f>COUNTIF($AF$3:$AF$42,W54)</f>
        <v>0</v>
      </c>
      <c r="Z58" s="152" t="e">
        <f t="shared" si="64"/>
        <v>#DIV/0!</v>
      </c>
      <c r="AA58" s="153"/>
    </row>
    <row r="59" spans="1:27">
      <c r="B59" s="18" t="str">
        <f>AT1</f>
        <v>ABC123</v>
      </c>
      <c r="C59" s="72">
        <f>SUMIF($AU$3:$AU$39,B54,$BB$3:$BB$42)</f>
        <v>677850</v>
      </c>
      <c r="D59" s="73">
        <f>COUNTIF($AU$3:$AU$42,B54)</f>
        <v>22</v>
      </c>
      <c r="E59" s="74">
        <f t="shared" si="60"/>
        <v>30811.363636363636</v>
      </c>
      <c r="H59" s="18" t="str">
        <f>B59</f>
        <v>ABC123</v>
      </c>
      <c r="I59" s="72">
        <f>SUMIF($AU$3:$AU$39,H54,$BB$3:$BB$42)</f>
        <v>0</v>
      </c>
      <c r="J59" s="73">
        <f>COUNTIF($AU$3:$AU$42,H54)</f>
        <v>0</v>
      </c>
      <c r="K59" s="74" t="e">
        <f t="shared" si="61"/>
        <v>#DIV/0!</v>
      </c>
      <c r="M59" s="18" t="str">
        <f>H59</f>
        <v>ABC123</v>
      </c>
      <c r="N59" s="72">
        <f>SUMIF($AU$3:$AU$39,M54,$BB$3:$BB$42)</f>
        <v>0</v>
      </c>
      <c r="O59" s="73">
        <f>COUNTIF($AU$3:$AU$42,M54)</f>
        <v>0</v>
      </c>
      <c r="P59" s="74" t="e">
        <f t="shared" si="62"/>
        <v>#DIV/0!</v>
      </c>
      <c r="R59" s="18" t="str">
        <f>M59</f>
        <v>ABC123</v>
      </c>
      <c r="S59" s="72">
        <f>SUMIF($AU$3:$AU$39,R54,$BB$3:$BB$42)</f>
        <v>0</v>
      </c>
      <c r="T59" s="73">
        <f>COUNTIF($AU$3:$AU$42,R54)</f>
        <v>0</v>
      </c>
      <c r="U59" s="74" t="e">
        <f t="shared" si="63"/>
        <v>#DIV/0!</v>
      </c>
      <c r="W59" s="18" t="str">
        <f>R59</f>
        <v>ABC123</v>
      </c>
      <c r="X59" s="72">
        <f>SUMIF($AU$3:$AU$39,W54,$BB$3:$BB$42)</f>
        <v>0</v>
      </c>
      <c r="Y59" s="73">
        <f>COUNTIF($AU$3:$AU$42,W54)</f>
        <v>0</v>
      </c>
      <c r="Z59" s="154" t="e">
        <f t="shared" si="64"/>
        <v>#DIV/0!</v>
      </c>
      <c r="AA59" s="155"/>
    </row>
    <row r="60" spans="1:27">
      <c r="B60" s="20" t="str">
        <f>BI1</f>
        <v>BCA321</v>
      </c>
      <c r="C60" s="36">
        <f>SUMIF($BJ$3:$BJ$39,B54,$BO$3:$BO$42)</f>
        <v>0</v>
      </c>
      <c r="D60" s="63">
        <f>COUNTIF($BJ$3:$BJ$42,B54)</f>
        <v>0</v>
      </c>
      <c r="E60" s="66" t="e">
        <f t="shared" si="60"/>
        <v>#DIV/0!</v>
      </c>
      <c r="H60" s="20" t="str">
        <f>B60</f>
        <v>BCA321</v>
      </c>
      <c r="I60" s="36">
        <f>SUMIF($BJ$3:$BJ$39,H54,$BO$3:$BO$42)</f>
        <v>0</v>
      </c>
      <c r="J60" s="63">
        <f>COUNTIF($BJ$3:$BJ$42,H54)</f>
        <v>0</v>
      </c>
      <c r="K60" s="66" t="e">
        <f t="shared" si="61"/>
        <v>#DIV/0!</v>
      </c>
      <c r="M60" s="20" t="str">
        <f>H60</f>
        <v>BCA321</v>
      </c>
      <c r="N60" s="36">
        <f>SUMIF($BJ$3:$BJ$39,M54,$BO$3:$BO$42)</f>
        <v>0</v>
      </c>
      <c r="O60" s="63">
        <f>COUNTIF($BJ$3:$BJ$42,M54)</f>
        <v>0</v>
      </c>
      <c r="P60" s="66" t="e">
        <f t="shared" si="62"/>
        <v>#DIV/0!</v>
      </c>
      <c r="R60" s="20" t="str">
        <f>M60</f>
        <v>BCA321</v>
      </c>
      <c r="S60" s="36">
        <f>SUMIF($BJ$3:$BJ$39,R54,$BO$3:$BO$42)</f>
        <v>0</v>
      </c>
      <c r="T60" s="63">
        <f>COUNTIF($BJ$3:$BJ$42,R54)</f>
        <v>0</v>
      </c>
      <c r="U60" s="66" t="e">
        <f t="shared" si="63"/>
        <v>#DIV/0!</v>
      </c>
      <c r="W60" s="20" t="str">
        <f>R60</f>
        <v>BCA321</v>
      </c>
      <c r="X60" s="36">
        <f>SUMIF($BJ$3:$BJ$39,W54,$BO$3:$BO$42)</f>
        <v>0</v>
      </c>
      <c r="Y60" s="63">
        <f>COUNTIF($BJ$3:$BJ$42,W54)</f>
        <v>0</v>
      </c>
      <c r="Z60" s="152" t="e">
        <f t="shared" si="64"/>
        <v>#DIV/0!</v>
      </c>
      <c r="AA60" s="153"/>
    </row>
    <row r="61" spans="1:27">
      <c r="B61" s="18">
        <f>$B$51</f>
        <v>0</v>
      </c>
      <c r="C61" s="72">
        <f>SUMIF($BW$3:$BW$39,B$54,$BZ$3:$BZ$42)</f>
        <v>0</v>
      </c>
      <c r="D61" s="73">
        <f>COUNTIF($BW$3:$BW$42,B$54)</f>
        <v>0</v>
      </c>
      <c r="E61" s="74" t="e">
        <f t="shared" ref="E61" si="65">C61/D61</f>
        <v>#DIV/0!</v>
      </c>
      <c r="H61" s="18">
        <f>$B$51</f>
        <v>0</v>
      </c>
      <c r="I61" s="72">
        <f>SUMIF($BW$3:$BW$39,H$54,$BZ$3:$BZ$42)</f>
        <v>0</v>
      </c>
      <c r="J61" s="73">
        <f>COUNTIF($BW$3:$BW$42,H$54)</f>
        <v>0</v>
      </c>
      <c r="K61" s="74" t="e">
        <f t="shared" si="61"/>
        <v>#DIV/0!</v>
      </c>
      <c r="M61" s="18">
        <f>$B$51</f>
        <v>0</v>
      </c>
      <c r="N61" s="72">
        <f>SUMIF($BW$3:$BW$39,M$54,$BZ$3:$BZ$42)</f>
        <v>0</v>
      </c>
      <c r="O61" s="73">
        <f>COUNTIF($BW$3:$BW$42,M$54)</f>
        <v>0</v>
      </c>
      <c r="P61" s="74" t="e">
        <f t="shared" si="62"/>
        <v>#DIV/0!</v>
      </c>
      <c r="R61" s="18">
        <f>$B$51</f>
        <v>0</v>
      </c>
      <c r="S61" s="72">
        <f>SUMIF($BW$3:$BW$39,R$54,$BZ$3:$BZ$42)</f>
        <v>0</v>
      </c>
      <c r="T61" s="73">
        <f>COUNTIF($BW$3:$BW$42,R$54)</f>
        <v>0</v>
      </c>
      <c r="U61" s="74" t="e">
        <f t="shared" si="63"/>
        <v>#DIV/0!</v>
      </c>
      <c r="W61" s="18">
        <f>$B$51</f>
        <v>0</v>
      </c>
      <c r="X61" s="72">
        <f>SUMIF($BW$3:$BW$39,W$54,$BZ$3:$BZ$42)</f>
        <v>0</v>
      </c>
      <c r="Y61" s="73">
        <f>COUNTIF($BW$3:$BW$42,W$54)</f>
        <v>0</v>
      </c>
      <c r="Z61" s="154" t="e">
        <f t="shared" ref="Z61" si="66">X61/Y61</f>
        <v>#DIV/0!</v>
      </c>
      <c r="AA61" s="155"/>
    </row>
    <row r="62" spans="1:27" ht="16.5" thickBot="1">
      <c r="B62" s="22" t="s">
        <v>19</v>
      </c>
      <c r="C62" s="75">
        <f>SUM(C56:C60)</f>
        <v>1837450</v>
      </c>
      <c r="D62" s="76">
        <f>SUM(D56:D60)</f>
        <v>60</v>
      </c>
      <c r="E62" s="67"/>
      <c r="H62" s="22" t="s">
        <v>19</v>
      </c>
      <c r="I62" s="75">
        <f>SUM(I56:I60)</f>
        <v>0</v>
      </c>
      <c r="J62" s="76">
        <f>SUM(J56:J60)</f>
        <v>0</v>
      </c>
      <c r="K62" s="67"/>
      <c r="M62" s="22" t="s">
        <v>19</v>
      </c>
      <c r="N62" s="75">
        <f>SUM(N56:N60)</f>
        <v>0</v>
      </c>
      <c r="O62" s="76">
        <f>SUM(O56:O60)</f>
        <v>0</v>
      </c>
      <c r="P62" s="67"/>
      <c r="R62" s="22" t="s">
        <v>19</v>
      </c>
      <c r="S62" s="75">
        <f>SUM(S56:S60)</f>
        <v>0</v>
      </c>
      <c r="T62" s="76">
        <f>SUM(T56:T60)</f>
        <v>0</v>
      </c>
      <c r="U62" s="67"/>
      <c r="W62" s="22" t="s">
        <v>19</v>
      </c>
      <c r="X62" s="75">
        <f>SUM(X56:X60)</f>
        <v>0</v>
      </c>
      <c r="Y62" s="76">
        <f>SUM(Y56:Y60)</f>
        <v>0</v>
      </c>
      <c r="Z62" s="145"/>
      <c r="AA62" s="146"/>
    </row>
  </sheetData>
  <mergeCells count="19">
    <mergeCell ref="BI1:BV1"/>
    <mergeCell ref="AT1:BG1"/>
    <mergeCell ref="Z62:AA62"/>
    <mergeCell ref="H54:K54"/>
    <mergeCell ref="M54:P54"/>
    <mergeCell ref="R54:U54"/>
    <mergeCell ref="W54:AA54"/>
    <mergeCell ref="Z55:AA55"/>
    <mergeCell ref="Z56:AA56"/>
    <mergeCell ref="Z57:AA57"/>
    <mergeCell ref="Z58:AA58"/>
    <mergeCell ref="Z59:AA59"/>
    <mergeCell ref="Z60:AA60"/>
    <mergeCell ref="Z61:AA61"/>
    <mergeCell ref="B54:E54"/>
    <mergeCell ref="B45:C45"/>
    <mergeCell ref="A1:N1"/>
    <mergeCell ref="P1:AC1"/>
    <mergeCell ref="AE1:AR1"/>
  </mergeCells>
  <dataValidations count="2">
    <dataValidation type="list" errorStyle="information" allowBlank="1" showInputMessage="1" showErrorMessage="1" error="lieux inabituel - -  ENTRER pour confirmer" sqref="AF3:AF42 BW3:BW42 B3:B42 Q3:Q42 BY3:BY42 BJ3:BJ42 AU3:AU16 AU21:AU42">
      <formula1>$E$46:$E$50</formula1>
    </dataValidation>
    <dataValidation type="list" errorStyle="information" allowBlank="1" showInputMessage="1" showErrorMessage="1" error="lieux inabituel - -  ENTRER pour confirmer" sqref="AU17:AU20">
      <formula1>$E$51:$E$55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K66"/>
  <sheetViews>
    <sheetView topLeftCell="AT1" zoomScale="85" zoomScaleNormal="85" zoomScalePageLayoutView="85" workbookViewId="0">
      <pane ySplit="2" topLeftCell="A3" activePane="bottomLeft" state="frozenSplit"/>
      <selection activeCell="AG40" sqref="AG40"/>
      <selection pane="bottomLeft" activeCell="AU13" sqref="AU13"/>
    </sheetView>
  </sheetViews>
  <sheetFormatPr baseColWidth="10" defaultRowHeight="15.75"/>
  <cols>
    <col min="1" max="1" width="12.5" customWidth="1"/>
    <col min="2" max="4" width="14" customWidth="1"/>
    <col min="5" max="5" width="14.125" customWidth="1"/>
    <col min="6" max="6" width="9.625" customWidth="1"/>
    <col min="7" max="7" width="11.625" customWidth="1"/>
    <col min="8" max="8" width="9.125" customWidth="1"/>
    <col min="9" max="9" width="12.25" customWidth="1"/>
    <col min="10" max="10" width="8.375" customWidth="1"/>
    <col min="11" max="11" width="11.625" customWidth="1"/>
    <col min="12" max="12" width="10.875" customWidth="1"/>
    <col min="14" max="14" width="12.5" customWidth="1"/>
    <col min="15" max="17" width="14" customWidth="1"/>
    <col min="18" max="18" width="14.125" customWidth="1"/>
    <col min="19" max="19" width="10.375" customWidth="1"/>
    <col min="20" max="20" width="12.625" customWidth="1"/>
    <col min="21" max="21" width="10.875" customWidth="1"/>
    <col min="22" max="22" width="11.625" customWidth="1"/>
    <col min="23" max="23" width="8.375" customWidth="1"/>
    <col min="24" max="24" width="11.625" customWidth="1"/>
    <col min="25" max="25" width="10.875" customWidth="1"/>
    <col min="26" max="26" width="14" customWidth="1"/>
    <col min="27" max="27" width="12.5" customWidth="1"/>
    <col min="28" max="30" width="14" customWidth="1"/>
    <col min="31" max="31" width="14.125" customWidth="1"/>
    <col min="32" max="32" width="14.875" customWidth="1"/>
    <col min="33" max="33" width="12.625" customWidth="1"/>
    <col min="34" max="34" width="11.125" customWidth="1"/>
    <col min="35" max="35" width="8.375" bestFit="1" customWidth="1"/>
    <col min="36" max="36" width="8.375" customWidth="1"/>
    <col min="37" max="37" width="11.625" customWidth="1"/>
    <col min="38" max="38" width="10.875" customWidth="1"/>
    <col min="39" max="39" width="12.125" customWidth="1"/>
    <col min="40" max="40" width="12.5" customWidth="1"/>
    <col min="41" max="43" width="14" customWidth="1"/>
    <col min="44" max="44" width="14.125" customWidth="1"/>
    <col min="45" max="45" width="8.125" customWidth="1"/>
    <col min="46" max="46" width="12.625" customWidth="1"/>
    <col min="47" max="47" width="14.125" customWidth="1"/>
    <col min="48" max="49" width="10.375" customWidth="1"/>
    <col min="50" max="50" width="11.625" customWidth="1"/>
    <col min="51" max="51" width="10.875" customWidth="1"/>
    <col min="52" max="53" width="12.5" customWidth="1"/>
    <col min="54" max="56" width="14" customWidth="1"/>
    <col min="57" max="57" width="14.125" customWidth="1"/>
    <col min="58" max="58" width="8.125" customWidth="1"/>
    <col min="59" max="59" width="12.625" customWidth="1"/>
    <col min="60" max="60" width="9.125" customWidth="1"/>
    <col min="61" max="61" width="8.375" bestFit="1" customWidth="1"/>
    <col min="62" max="62" width="8.375" customWidth="1"/>
    <col min="63" max="63" width="11.625" customWidth="1"/>
    <col min="64" max="66" width="10.875" customWidth="1"/>
    <col min="67" max="67" width="11.875" customWidth="1"/>
    <col min="68" max="68" width="12.5" customWidth="1"/>
    <col min="69" max="71" width="14" customWidth="1"/>
    <col min="72" max="72" width="14.125" customWidth="1"/>
    <col min="73" max="73" width="8.125" customWidth="1"/>
    <col min="74" max="74" width="12.625" customWidth="1"/>
    <col min="75" max="75" width="9.125" customWidth="1"/>
    <col min="76" max="76" width="10.75" customWidth="1"/>
    <col min="77" max="77" width="10.375" customWidth="1"/>
    <col min="78" max="78" width="11.625" customWidth="1"/>
    <col min="79" max="81" width="10.875" customWidth="1"/>
    <col min="82" max="82" width="12" customWidth="1"/>
  </cols>
  <sheetData>
    <row r="1" spans="1:89" ht="24.75" customHeight="1" thickBot="1">
      <c r="A1" s="142" t="s">
        <v>69</v>
      </c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4"/>
      <c r="P1" s="142" t="s">
        <v>70</v>
      </c>
      <c r="Q1" s="143"/>
      <c r="R1" s="143"/>
      <c r="S1" s="143"/>
      <c r="T1" s="143"/>
      <c r="U1" s="143"/>
      <c r="V1" s="143"/>
      <c r="W1" s="143"/>
      <c r="X1" s="143"/>
      <c r="Y1" s="143"/>
      <c r="Z1" s="143"/>
      <c r="AA1" s="143"/>
      <c r="AB1" s="143"/>
      <c r="AC1" s="144"/>
      <c r="AE1" s="142" t="s">
        <v>71</v>
      </c>
      <c r="AF1" s="143"/>
      <c r="AG1" s="143"/>
      <c r="AH1" s="143"/>
      <c r="AI1" s="143"/>
      <c r="AJ1" s="143"/>
      <c r="AK1" s="143"/>
      <c r="AL1" s="143"/>
      <c r="AM1" s="143"/>
      <c r="AN1" s="143"/>
      <c r="AO1" s="143"/>
      <c r="AP1" s="143"/>
      <c r="AQ1" s="143"/>
      <c r="AR1" s="144"/>
      <c r="AT1" s="142" t="s">
        <v>72</v>
      </c>
      <c r="AU1" s="143"/>
      <c r="AV1" s="143"/>
      <c r="AW1" s="143"/>
      <c r="AX1" s="143"/>
      <c r="AY1" s="143"/>
      <c r="AZ1" s="143"/>
      <c r="BA1" s="143"/>
      <c r="BB1" s="143"/>
      <c r="BC1" s="143"/>
      <c r="BD1" s="143"/>
      <c r="BE1" s="143"/>
      <c r="BF1" s="143"/>
      <c r="BG1" s="144"/>
      <c r="BI1" s="142" t="s">
        <v>73</v>
      </c>
      <c r="BJ1" s="143"/>
      <c r="BK1" s="143"/>
      <c r="BL1" s="143"/>
      <c r="BM1" s="143"/>
      <c r="BN1" s="143"/>
      <c r="BO1" s="143"/>
      <c r="BP1" s="143"/>
      <c r="BQ1" s="143"/>
      <c r="BR1" s="143"/>
      <c r="BS1" s="143"/>
      <c r="BT1" s="143"/>
      <c r="BU1" s="143"/>
      <c r="BV1" s="144"/>
      <c r="BX1" s="117" t="s">
        <v>74</v>
      </c>
      <c r="BY1" s="118"/>
      <c r="BZ1" s="118"/>
      <c r="CA1" s="118"/>
      <c r="CB1" s="118"/>
      <c r="CC1" s="118"/>
      <c r="CD1" s="118"/>
      <c r="CE1" s="118"/>
      <c r="CF1" s="118"/>
      <c r="CG1" s="118"/>
      <c r="CH1" s="118"/>
      <c r="CI1" s="118"/>
      <c r="CJ1" s="118"/>
      <c r="CK1" s="119"/>
    </row>
    <row r="2" spans="1:89" ht="16.5" thickBot="1">
      <c r="A2" s="50" t="s">
        <v>31</v>
      </c>
      <c r="B2" s="50" t="s">
        <v>1</v>
      </c>
      <c r="C2" s="93" t="s">
        <v>30</v>
      </c>
      <c r="D2" s="93" t="s">
        <v>32</v>
      </c>
      <c r="E2" s="93" t="s">
        <v>75</v>
      </c>
      <c r="F2" s="93" t="s">
        <v>76</v>
      </c>
      <c r="G2" s="51" t="s">
        <v>2</v>
      </c>
      <c r="H2" s="51" t="s">
        <v>3</v>
      </c>
      <c r="I2" s="51" t="s">
        <v>4</v>
      </c>
      <c r="J2" s="51" t="s">
        <v>12</v>
      </c>
      <c r="K2" s="51" t="s">
        <v>5</v>
      </c>
      <c r="L2" s="51" t="s">
        <v>11</v>
      </c>
      <c r="M2" s="51" t="s">
        <v>6</v>
      </c>
      <c r="N2" s="52" t="s">
        <v>7</v>
      </c>
      <c r="O2" s="3"/>
      <c r="P2" s="50" t="s">
        <v>69</v>
      </c>
      <c r="Q2" s="50" t="s">
        <v>1</v>
      </c>
      <c r="R2" s="93" t="s">
        <v>30</v>
      </c>
      <c r="S2" s="93" t="s">
        <v>32</v>
      </c>
      <c r="T2" s="93" t="s">
        <v>75</v>
      </c>
      <c r="U2" s="93" t="s">
        <v>76</v>
      </c>
      <c r="V2" s="51" t="s">
        <v>2</v>
      </c>
      <c r="W2" s="51" t="s">
        <v>3</v>
      </c>
      <c r="X2" s="51" t="s">
        <v>4</v>
      </c>
      <c r="Y2" s="51" t="s">
        <v>12</v>
      </c>
      <c r="Z2" s="51" t="s">
        <v>5</v>
      </c>
      <c r="AA2" s="51" t="s">
        <v>11</v>
      </c>
      <c r="AB2" s="51" t="s">
        <v>6</v>
      </c>
      <c r="AC2" s="52" t="s">
        <v>7</v>
      </c>
      <c r="AE2" s="50" t="s">
        <v>0</v>
      </c>
      <c r="AF2" s="50" t="s">
        <v>1</v>
      </c>
      <c r="AG2" s="93" t="s">
        <v>30</v>
      </c>
      <c r="AH2" s="93" t="s">
        <v>32</v>
      </c>
      <c r="AI2" s="93" t="s">
        <v>75</v>
      </c>
      <c r="AJ2" s="93" t="s">
        <v>76</v>
      </c>
      <c r="AK2" s="51" t="s">
        <v>2</v>
      </c>
      <c r="AL2" s="51" t="s">
        <v>3</v>
      </c>
      <c r="AM2" s="51" t="s">
        <v>4</v>
      </c>
      <c r="AN2" s="51" t="s">
        <v>12</v>
      </c>
      <c r="AO2" s="51" t="s">
        <v>5</v>
      </c>
      <c r="AP2" s="51" t="s">
        <v>11</v>
      </c>
      <c r="AQ2" s="51" t="s">
        <v>6</v>
      </c>
      <c r="AR2" s="52" t="s">
        <v>7</v>
      </c>
      <c r="AT2" s="50" t="s">
        <v>0</v>
      </c>
      <c r="AU2" s="50" t="s">
        <v>1</v>
      </c>
      <c r="AV2" s="93" t="s">
        <v>30</v>
      </c>
      <c r="AW2" s="93" t="s">
        <v>32</v>
      </c>
      <c r="AX2" s="93" t="s">
        <v>75</v>
      </c>
      <c r="AY2" s="93" t="s">
        <v>76</v>
      </c>
      <c r="AZ2" s="51" t="s">
        <v>2</v>
      </c>
      <c r="BA2" s="51" t="s">
        <v>3</v>
      </c>
      <c r="BB2" s="51" t="s">
        <v>4</v>
      </c>
      <c r="BC2" s="51" t="s">
        <v>12</v>
      </c>
      <c r="BD2" s="51" t="s">
        <v>5</v>
      </c>
      <c r="BE2" s="51" t="s">
        <v>11</v>
      </c>
      <c r="BF2" s="51" t="s">
        <v>6</v>
      </c>
      <c r="BG2" s="52" t="s">
        <v>7</v>
      </c>
      <c r="BI2" s="50" t="s">
        <v>31</v>
      </c>
      <c r="BJ2" s="50" t="s">
        <v>1</v>
      </c>
      <c r="BK2" s="93" t="s">
        <v>30</v>
      </c>
      <c r="BL2" s="93" t="s">
        <v>32</v>
      </c>
      <c r="BM2" s="93" t="s">
        <v>75</v>
      </c>
      <c r="BN2" s="93" t="s">
        <v>76</v>
      </c>
      <c r="BO2" s="51" t="s">
        <v>2</v>
      </c>
      <c r="BP2" s="51" t="s">
        <v>3</v>
      </c>
      <c r="BQ2" s="51" t="s">
        <v>4</v>
      </c>
      <c r="BR2" s="51" t="s">
        <v>12</v>
      </c>
      <c r="BS2" s="51" t="s">
        <v>5</v>
      </c>
      <c r="BT2" s="51" t="s">
        <v>11</v>
      </c>
      <c r="BU2" s="51" t="s">
        <v>6</v>
      </c>
      <c r="BV2" s="52" t="s">
        <v>7</v>
      </c>
      <c r="BX2" s="50" t="s">
        <v>31</v>
      </c>
      <c r="BY2" s="50" t="s">
        <v>1</v>
      </c>
      <c r="BZ2" s="93" t="s">
        <v>30</v>
      </c>
      <c r="CA2" s="93" t="s">
        <v>32</v>
      </c>
      <c r="CB2" s="93" t="s">
        <v>75</v>
      </c>
      <c r="CC2" s="93" t="s">
        <v>76</v>
      </c>
      <c r="CD2" s="51" t="s">
        <v>2</v>
      </c>
      <c r="CE2" s="51" t="s">
        <v>3</v>
      </c>
      <c r="CF2" s="51" t="s">
        <v>4</v>
      </c>
      <c r="CG2" s="51" t="s">
        <v>12</v>
      </c>
      <c r="CH2" s="51" t="s">
        <v>5</v>
      </c>
      <c r="CI2" s="51" t="s">
        <v>11</v>
      </c>
      <c r="CJ2" s="51" t="s">
        <v>6</v>
      </c>
      <c r="CK2" s="52" t="s">
        <v>7</v>
      </c>
    </row>
    <row r="3" spans="1:89">
      <c r="A3" s="95">
        <v>42770</v>
      </c>
      <c r="B3" s="27" t="s">
        <v>10</v>
      </c>
      <c r="C3" s="95"/>
      <c r="D3" s="111" t="s">
        <v>41</v>
      </c>
      <c r="E3" s="122"/>
      <c r="F3" s="122"/>
      <c r="G3" s="28" t="str">
        <f>IF(ISBLANK(B3)," ","Tertre")</f>
        <v>Tertre</v>
      </c>
      <c r="H3" s="28" t="str">
        <f>IF(ISBLANK(B3)," ","Yara")</f>
        <v>Yara</v>
      </c>
      <c r="I3" s="29">
        <v>31200</v>
      </c>
      <c r="J3" s="30"/>
      <c r="K3" s="78">
        <f t="shared" ref="K3:K40" si="0">IF(B3=$E$52,$G$52,IF(B3=$E$50,$G$50,IF(B3=$E$51,$G$51,IF(B3=$E$53,$G$53,IF(B3=$E$54,$G$54,"0")))))</f>
        <v>101</v>
      </c>
      <c r="L3" s="31">
        <f t="shared" ref="L3:L40" si="1">IF(B3=$E$52,$F$52,IF(B3=$E$50,$F$50,IF(B3=$E$51,$F$51,IF(B3=$E$53,$F$53,IF(B3=$E$54,$F$54,"0")))))</f>
        <v>1</v>
      </c>
      <c r="M3" s="32">
        <f t="shared" ref="K3:M46" si="2">L3*(I3/1000)</f>
        <v>31.2</v>
      </c>
      <c r="N3" s="33">
        <f t="shared" ref="L3:N46" si="3">(SUM(M3/K3))/2</f>
        <v>0.15445544554455445</v>
      </c>
      <c r="O3" s="4"/>
      <c r="P3" s="95"/>
      <c r="Q3" s="27"/>
      <c r="R3" s="95"/>
      <c r="S3" s="111"/>
      <c r="T3" s="122"/>
      <c r="U3" s="122"/>
      <c r="V3" s="28"/>
      <c r="W3" s="28"/>
      <c r="X3" s="29"/>
      <c r="Y3" s="30"/>
      <c r="Z3" s="78" t="str">
        <f t="shared" ref="Z3:Z40" si="4">IF(Q3=$E$52,$G$52,IF(Q3=$E$50,$G$50,IF(Q3=$E$51,$G$51,IF(Q3=$E$53,$G$53,IF(Q3=$E$54,$G$54,"0")))))</f>
        <v>0</v>
      </c>
      <c r="AA3" s="31" t="str">
        <f t="shared" ref="AA3:AA40" si="5">IF(Q3=$E$52,$F$52,IF(Q3=$E$50,$F$50,IF(Q3=$E$51,$F$51,IF(Q3=$E$53,$F$53,IF(Q3=$E$54,$F$54,"0")))))</f>
        <v>0</v>
      </c>
      <c r="AB3" s="32">
        <f t="shared" ref="X3:AB46" si="6">AA3*(X3/1000)</f>
        <v>0</v>
      </c>
      <c r="AC3" s="33" t="e">
        <f t="shared" ref="Y3:AC46" si="7">(SUM(AB3/Z3))/2</f>
        <v>#DIV/0!</v>
      </c>
      <c r="AD3" s="1"/>
      <c r="AE3" s="26">
        <v>42767</v>
      </c>
      <c r="AF3" s="27" t="s">
        <v>10</v>
      </c>
      <c r="AG3" s="40"/>
      <c r="AH3" s="108">
        <v>0.21875</v>
      </c>
      <c r="AI3" s="125"/>
      <c r="AJ3" s="125"/>
      <c r="AK3" s="28" t="str">
        <f t="shared" ref="AK3:AK13" si="8">IF(ISBLANK(AF3)," ","Tertre")</f>
        <v>Tertre</v>
      </c>
      <c r="AL3" s="28" t="str">
        <f t="shared" ref="AL3:AL13" si="9">IF(ISBLANK(AF3)," ","Yara")</f>
        <v>Yara</v>
      </c>
      <c r="AM3" s="29">
        <v>31350</v>
      </c>
      <c r="AN3" s="30"/>
      <c r="AO3" s="78">
        <f t="shared" ref="AO3:AO43" si="10">IF(AF3=$E$52,$G$52,IF(AF3=$E$50,$G$50,IF(AF3=$E$51,$G$51,IF(AF3=$E$53,$G$53,IF(AF3=$E$54,$G$54,"0")))))</f>
        <v>101</v>
      </c>
      <c r="AP3" s="31">
        <f t="shared" ref="AP3:AP43" si="11">IF(AF3=$E$52,$F$52,IF(AF3=$E$50,$F$50,IF(AF3=$E$51,$F$51,IF(AF3=$E$53,$F$53,IF(AF3=$E$54,$F$54,"0")))))</f>
        <v>1</v>
      </c>
      <c r="AQ3" s="32">
        <f t="shared" ref="AK3:AQ46" si="12">AP3*(AM3/1000)</f>
        <v>31.35</v>
      </c>
      <c r="AR3" s="33">
        <f t="shared" ref="AL3:AR46" si="13">(SUM(AQ3/AO3))/2</f>
        <v>0.1551980198019802</v>
      </c>
      <c r="AT3" s="26">
        <v>42767</v>
      </c>
      <c r="AU3" s="27" t="s">
        <v>10</v>
      </c>
      <c r="AV3" s="40"/>
      <c r="AW3" s="101">
        <v>8.6805555555555566E-2</v>
      </c>
      <c r="AX3" s="120"/>
      <c r="AY3" s="120"/>
      <c r="AZ3" s="28" t="str">
        <f>IF(ISBLANK(AU3)," ","Tertre")</f>
        <v>Tertre</v>
      </c>
      <c r="BA3" s="28" t="str">
        <f>IF(ISBLANK(AU3)," ","Yara")</f>
        <v>Yara</v>
      </c>
      <c r="BB3" s="29">
        <v>31300</v>
      </c>
      <c r="BC3" s="30"/>
      <c r="BD3" s="78">
        <f t="shared" ref="BD3:BD40" si="14">IF(AU3=$E$52,$G$52,IF(AU3=$E$50,$G$50,IF(AU3=$E$51,$G$51,IF(AU3=$E$53,$G$53,IF(AU3=$E$54,$G$54,"0")))))</f>
        <v>101</v>
      </c>
      <c r="BE3" s="31">
        <f t="shared" ref="BE3:BE40" si="15">IF(AU3=$E$52,$F$52,IF(AU3=$E$50,$F$50,IF(AU3=$E$51,$F$51,IF(AU3=$E$53,$F$53,IF(AU3=$E$54,$F$54,"0")))))</f>
        <v>1</v>
      </c>
      <c r="BF3" s="32">
        <f t="shared" ref="BF3:BF43" si="16">BE3*(BB3/1000)</f>
        <v>31.3</v>
      </c>
      <c r="BG3" s="33">
        <f t="shared" ref="BG3:BG43" si="17">(SUM(BF3/BD3))/2</f>
        <v>0.15495049504950495</v>
      </c>
      <c r="BI3" s="95"/>
      <c r="BJ3" s="27"/>
      <c r="BK3" s="95"/>
      <c r="BL3" s="99"/>
      <c r="BM3" s="120"/>
      <c r="BN3" s="120"/>
      <c r="BO3" s="28" t="str">
        <f t="shared" ref="BO3:BO40" si="18">IF(ISBLANK(BJ3)," ","Tertre")</f>
        <v xml:space="preserve"> </v>
      </c>
      <c r="BP3" s="28" t="str">
        <f t="shared" ref="BP3:BP40" si="19">IF(ISBLANK(BJ3)," ","Yara")</f>
        <v xml:space="preserve"> </v>
      </c>
      <c r="BQ3" s="29"/>
      <c r="BR3" s="30"/>
      <c r="BS3" s="78" t="str">
        <f t="shared" ref="BS3:BS40" si="20">IF(BJ3=$E$52,$G$52,IF(BJ3=$E$50,$G$50,IF(BJ3=$E$51,$G$51,IF(BJ3=$E$53,$G$53,IF(BJ3=$E$54,$G$54,"0")))))</f>
        <v>0</v>
      </c>
      <c r="BT3" s="31" t="str">
        <f t="shared" ref="BT3:BT40" si="21">IF(BJ3=$E$52,$F$52,IF(BJ3=$E$50,$F$50,IF(BJ3=$E$51,$F$51,IF(BJ3=$E$53,$F$53,IF(BJ3=$E$54,$F$54,"0")))))</f>
        <v>0</v>
      </c>
      <c r="BU3" s="32">
        <f t="shared" ref="BK3:BU46" si="22">BT3*(BQ3/1000)</f>
        <v>0</v>
      </c>
      <c r="BV3" s="33" t="e">
        <f t="shared" ref="BL3:BV46" si="23">(SUM(BU3/BS3))/2</f>
        <v>#DIV/0!</v>
      </c>
      <c r="BX3" s="95"/>
      <c r="BY3" s="27"/>
      <c r="BZ3" s="95"/>
      <c r="CA3" s="99"/>
      <c r="CB3" s="120"/>
      <c r="CC3" s="120"/>
      <c r="CD3" s="28" t="str">
        <f t="shared" ref="CD3:CD40" si="24">IF(ISBLANK(BY3)," ","Tertre")</f>
        <v xml:space="preserve"> </v>
      </c>
      <c r="CE3" s="28" t="str">
        <f t="shared" ref="CE3:CE40" si="25">IF(ISBLANK(BY3)," ","Yara")</f>
        <v xml:space="preserve"> </v>
      </c>
      <c r="CF3" s="29"/>
      <c r="CG3" s="30"/>
      <c r="CH3" s="78" t="str">
        <f t="shared" ref="CH3:CH40" si="26">IF(BY3=$E$52,$G$52,IF(BY3=$E$50,$G$50,IF(BY3=$E$51,$G$51,IF(BY3=$E$53,$G$53,IF(BY3=$E$54,$G$54,"0")))))</f>
        <v>0</v>
      </c>
      <c r="CI3" s="31" t="str">
        <f t="shared" ref="CI3:CI40" si="27">IF(BY3=$E$52,$F$52,IF(BY3=$E$50,$F$50,IF(BY3=$E$51,$F$51,IF(BY3=$E$53,$F$53,IF(BY3=$E$54,$F$54,"0")))))</f>
        <v>0</v>
      </c>
      <c r="CJ3" s="32">
        <f t="shared" ref="BZ3:CJ46" si="28">CI3*(CF3/1000)</f>
        <v>0</v>
      </c>
      <c r="CK3" s="33" t="e">
        <f t="shared" ref="CA3:CK46" si="29">(SUM(CJ3/CH3))/2</f>
        <v>#DIV/0!</v>
      </c>
    </row>
    <row r="4" spans="1:89">
      <c r="A4" s="97"/>
      <c r="B4" s="2" t="s">
        <v>10</v>
      </c>
      <c r="C4" s="97"/>
      <c r="D4" s="105" t="s">
        <v>42</v>
      </c>
      <c r="E4" s="123"/>
      <c r="F4" s="123"/>
      <c r="G4" s="107" t="s">
        <v>35</v>
      </c>
      <c r="H4" s="69" t="s">
        <v>36</v>
      </c>
      <c r="I4" s="36">
        <v>31200</v>
      </c>
      <c r="J4" s="37"/>
      <c r="K4" s="78">
        <f t="shared" si="0"/>
        <v>101</v>
      </c>
      <c r="L4" s="5">
        <f t="shared" si="1"/>
        <v>1</v>
      </c>
      <c r="M4" s="38">
        <f t="shared" si="2"/>
        <v>31.2</v>
      </c>
      <c r="N4" s="39">
        <f t="shared" si="3"/>
        <v>0.15445544554455445</v>
      </c>
      <c r="O4" s="1"/>
      <c r="P4" s="97"/>
      <c r="Q4" s="2"/>
      <c r="R4" s="97"/>
      <c r="S4" s="105"/>
      <c r="T4" s="123"/>
      <c r="U4" s="123"/>
      <c r="V4" s="35"/>
      <c r="W4" s="35"/>
      <c r="X4" s="36"/>
      <c r="Y4" s="37"/>
      <c r="Z4" s="78" t="str">
        <f t="shared" si="4"/>
        <v>0</v>
      </c>
      <c r="AA4" s="5" t="str">
        <f t="shared" si="5"/>
        <v>0</v>
      </c>
      <c r="AB4" s="38">
        <f t="shared" si="6"/>
        <v>0</v>
      </c>
      <c r="AC4" s="39" t="e">
        <f t="shared" si="7"/>
        <v>#DIV/0!</v>
      </c>
      <c r="AD4" s="1"/>
      <c r="AE4" s="34"/>
      <c r="AF4" s="2" t="s">
        <v>10</v>
      </c>
      <c r="AG4" s="34"/>
      <c r="AH4" s="109">
        <v>0.3888888888888889</v>
      </c>
      <c r="AI4" s="126"/>
      <c r="AJ4" s="126"/>
      <c r="AK4" s="35" t="str">
        <f t="shared" si="8"/>
        <v>Tertre</v>
      </c>
      <c r="AL4" s="35" t="str">
        <f t="shared" si="9"/>
        <v>Yara</v>
      </c>
      <c r="AM4" s="36">
        <v>31500</v>
      </c>
      <c r="AN4" s="37"/>
      <c r="AO4" s="78">
        <f t="shared" si="10"/>
        <v>101</v>
      </c>
      <c r="AP4" s="5">
        <f t="shared" si="11"/>
        <v>1</v>
      </c>
      <c r="AQ4" s="38">
        <f t="shared" si="12"/>
        <v>31.5</v>
      </c>
      <c r="AR4" s="39">
        <f t="shared" si="13"/>
        <v>0.15594059405940594</v>
      </c>
      <c r="AT4" s="34"/>
      <c r="AU4" s="2" t="s">
        <v>10</v>
      </c>
      <c r="AV4" s="34"/>
      <c r="AW4" s="100">
        <v>0.73958333333333337</v>
      </c>
      <c r="AX4" s="121"/>
      <c r="AY4" s="121"/>
      <c r="AZ4" s="35" t="str">
        <f t="shared" ref="AZ4:AZ43" si="30">IF(ISBLANK(AU4)," ","Tertre")</f>
        <v>Tertre</v>
      </c>
      <c r="BA4" s="35" t="str">
        <f t="shared" ref="BA4:BA43" si="31">IF(ISBLANK(AU4)," ","Yara")</f>
        <v>Yara</v>
      </c>
      <c r="BB4" s="36">
        <v>31300</v>
      </c>
      <c r="BC4" s="37"/>
      <c r="BD4" s="78">
        <f t="shared" si="14"/>
        <v>101</v>
      </c>
      <c r="BE4" s="5">
        <f t="shared" si="15"/>
        <v>1</v>
      </c>
      <c r="BF4" s="38">
        <f t="shared" si="16"/>
        <v>31.3</v>
      </c>
      <c r="BG4" s="39">
        <f t="shared" si="17"/>
        <v>0.15495049504950495</v>
      </c>
      <c r="BI4" s="97"/>
      <c r="BJ4" s="2"/>
      <c r="BK4" s="97"/>
      <c r="BL4" s="100"/>
      <c r="BM4" s="121"/>
      <c r="BN4" s="121"/>
      <c r="BO4" s="35" t="str">
        <f t="shared" si="18"/>
        <v xml:space="preserve"> </v>
      </c>
      <c r="BP4" s="35" t="str">
        <f t="shared" si="19"/>
        <v xml:space="preserve"> </v>
      </c>
      <c r="BQ4" s="36"/>
      <c r="BR4" s="37"/>
      <c r="BS4" s="78" t="str">
        <f t="shared" si="20"/>
        <v>0</v>
      </c>
      <c r="BT4" s="5" t="str">
        <f t="shared" si="21"/>
        <v>0</v>
      </c>
      <c r="BU4" s="38">
        <f t="shared" si="22"/>
        <v>0</v>
      </c>
      <c r="BV4" s="39" t="e">
        <f t="shared" si="23"/>
        <v>#DIV/0!</v>
      </c>
      <c r="BX4" s="97"/>
      <c r="BY4" s="2"/>
      <c r="BZ4" s="97"/>
      <c r="CA4" s="100"/>
      <c r="CB4" s="121"/>
      <c r="CC4" s="121"/>
      <c r="CD4" s="35" t="str">
        <f t="shared" si="24"/>
        <v xml:space="preserve"> </v>
      </c>
      <c r="CE4" s="35" t="str">
        <f t="shared" si="25"/>
        <v xml:space="preserve"> </v>
      </c>
      <c r="CF4" s="36"/>
      <c r="CG4" s="37"/>
      <c r="CH4" s="78" t="str">
        <f t="shared" si="26"/>
        <v>0</v>
      </c>
      <c r="CI4" s="5" t="str">
        <f t="shared" si="27"/>
        <v>0</v>
      </c>
      <c r="CJ4" s="38">
        <f t="shared" si="28"/>
        <v>0</v>
      </c>
      <c r="CK4" s="39" t="e">
        <f t="shared" si="29"/>
        <v>#DIV/0!</v>
      </c>
    </row>
    <row r="5" spans="1:89">
      <c r="A5" s="98"/>
      <c r="B5" s="27" t="s">
        <v>10</v>
      </c>
      <c r="C5" s="98"/>
      <c r="D5" s="106" t="s">
        <v>43</v>
      </c>
      <c r="E5" s="122"/>
      <c r="F5" s="122"/>
      <c r="G5" s="107" t="s">
        <v>35</v>
      </c>
      <c r="H5" s="107" t="s">
        <v>36</v>
      </c>
      <c r="I5" s="41">
        <v>31300</v>
      </c>
      <c r="J5" s="30"/>
      <c r="K5" s="78">
        <f t="shared" si="0"/>
        <v>101</v>
      </c>
      <c r="L5" s="31">
        <f t="shared" si="1"/>
        <v>1</v>
      </c>
      <c r="M5" s="42">
        <f t="shared" si="2"/>
        <v>31.3</v>
      </c>
      <c r="N5" s="33">
        <f t="shared" si="3"/>
        <v>0.15495049504950495</v>
      </c>
      <c r="O5" s="1"/>
      <c r="P5" s="98"/>
      <c r="Q5" s="27"/>
      <c r="R5" s="98"/>
      <c r="S5" s="101"/>
      <c r="T5" s="120"/>
      <c r="U5" s="120"/>
      <c r="V5" s="28" t="str">
        <f t="shared" ref="V5:V43" si="32">IF(ISBLANK(Q5)," ","Tertre")</f>
        <v xml:space="preserve"> </v>
      </c>
      <c r="W5" s="28" t="str">
        <f t="shared" ref="W5:W43" si="33">IF(ISBLANK(Q5)," ","Yara")</f>
        <v xml:space="preserve"> </v>
      </c>
      <c r="X5" s="41"/>
      <c r="Y5" s="30"/>
      <c r="Z5" s="78" t="str">
        <f t="shared" si="4"/>
        <v>0</v>
      </c>
      <c r="AA5" s="31" t="str">
        <f t="shared" si="5"/>
        <v>0</v>
      </c>
      <c r="AB5" s="42">
        <f t="shared" si="6"/>
        <v>0</v>
      </c>
      <c r="AC5" s="33" t="e">
        <f t="shared" si="7"/>
        <v>#DIV/0!</v>
      </c>
      <c r="AD5" s="1"/>
      <c r="AE5" s="40"/>
      <c r="AF5" s="27" t="s">
        <v>10</v>
      </c>
      <c r="AG5" s="40"/>
      <c r="AH5" s="110">
        <v>0.5625</v>
      </c>
      <c r="AI5" s="131"/>
      <c r="AJ5" s="131"/>
      <c r="AK5" s="28" t="str">
        <f t="shared" si="8"/>
        <v>Tertre</v>
      </c>
      <c r="AL5" s="28" t="str">
        <f t="shared" si="9"/>
        <v>Yara</v>
      </c>
      <c r="AM5" s="41">
        <v>31600</v>
      </c>
      <c r="AN5" s="30"/>
      <c r="AO5" s="78">
        <f t="shared" si="10"/>
        <v>101</v>
      </c>
      <c r="AP5" s="31">
        <f t="shared" si="11"/>
        <v>1</v>
      </c>
      <c r="AQ5" s="42">
        <f t="shared" si="12"/>
        <v>31.6</v>
      </c>
      <c r="AR5" s="33">
        <f t="shared" si="13"/>
        <v>0.15643564356435644</v>
      </c>
      <c r="AT5" s="40"/>
      <c r="AU5" s="27" t="s">
        <v>10</v>
      </c>
      <c r="AV5" s="40"/>
      <c r="AW5" s="101">
        <v>0.89930555555555547</v>
      </c>
      <c r="AX5" s="120"/>
      <c r="AY5" s="120"/>
      <c r="AZ5" s="28" t="str">
        <f t="shared" si="30"/>
        <v>Tertre</v>
      </c>
      <c r="BA5" s="28" t="str">
        <f t="shared" si="31"/>
        <v>Yara</v>
      </c>
      <c r="BB5" s="41">
        <v>31450</v>
      </c>
      <c r="BC5" s="30"/>
      <c r="BD5" s="78">
        <f t="shared" si="14"/>
        <v>101</v>
      </c>
      <c r="BE5" s="31">
        <f t="shared" si="15"/>
        <v>1</v>
      </c>
      <c r="BF5" s="42">
        <f t="shared" si="16"/>
        <v>31.45</v>
      </c>
      <c r="BG5" s="33">
        <f t="shared" si="17"/>
        <v>0.15569306930693069</v>
      </c>
      <c r="BI5" s="98"/>
      <c r="BJ5" s="27"/>
      <c r="BK5" s="98"/>
      <c r="BL5" s="101"/>
      <c r="BM5" s="120"/>
      <c r="BN5" s="120"/>
      <c r="BO5" s="28" t="str">
        <f t="shared" si="18"/>
        <v xml:space="preserve"> </v>
      </c>
      <c r="BP5" s="28" t="str">
        <f t="shared" si="19"/>
        <v xml:space="preserve"> </v>
      </c>
      <c r="BQ5" s="41"/>
      <c r="BR5" s="30"/>
      <c r="BS5" s="78" t="str">
        <f t="shared" si="20"/>
        <v>0</v>
      </c>
      <c r="BT5" s="31" t="str">
        <f t="shared" si="21"/>
        <v>0</v>
      </c>
      <c r="BU5" s="42">
        <f t="shared" si="22"/>
        <v>0</v>
      </c>
      <c r="BV5" s="33" t="e">
        <f t="shared" si="23"/>
        <v>#DIV/0!</v>
      </c>
      <c r="BX5" s="98"/>
      <c r="BY5" s="27"/>
      <c r="BZ5" s="98"/>
      <c r="CA5" s="101"/>
      <c r="CB5" s="120"/>
      <c r="CC5" s="120"/>
      <c r="CD5" s="28" t="str">
        <f t="shared" si="24"/>
        <v xml:space="preserve"> </v>
      </c>
      <c r="CE5" s="28" t="str">
        <f t="shared" si="25"/>
        <v xml:space="preserve"> </v>
      </c>
      <c r="CF5" s="41"/>
      <c r="CG5" s="30"/>
      <c r="CH5" s="78" t="str">
        <f t="shared" si="26"/>
        <v>0</v>
      </c>
      <c r="CI5" s="31" t="str">
        <f t="shared" si="27"/>
        <v>0</v>
      </c>
      <c r="CJ5" s="42">
        <f t="shared" si="28"/>
        <v>0</v>
      </c>
      <c r="CK5" s="33" t="e">
        <f t="shared" si="29"/>
        <v>#DIV/0!</v>
      </c>
    </row>
    <row r="6" spans="1:89">
      <c r="A6" s="97"/>
      <c r="B6" s="2"/>
      <c r="C6" s="97"/>
      <c r="D6" s="100"/>
      <c r="E6" s="121"/>
      <c r="F6" s="121"/>
      <c r="G6" s="35" t="str">
        <f t="shared" ref="G6:G40" si="34">IF(ISBLANK(B6)," ","Tertre")</f>
        <v xml:space="preserve"> </v>
      </c>
      <c r="H6" s="35" t="str">
        <f t="shared" ref="H6:H40" si="35">IF(ISBLANK(B6)," ","Yara")</f>
        <v xml:space="preserve"> </v>
      </c>
      <c r="I6" s="36"/>
      <c r="J6" s="37"/>
      <c r="K6" s="78" t="str">
        <f t="shared" si="0"/>
        <v>0</v>
      </c>
      <c r="L6" s="5" t="str">
        <f t="shared" si="1"/>
        <v>0</v>
      </c>
      <c r="M6" s="38">
        <f t="shared" si="2"/>
        <v>0</v>
      </c>
      <c r="N6" s="39" t="e">
        <f t="shared" si="3"/>
        <v>#DIV/0!</v>
      </c>
      <c r="O6" s="1"/>
      <c r="P6" s="97"/>
      <c r="Q6" s="2"/>
      <c r="R6" s="97"/>
      <c r="S6" s="100"/>
      <c r="T6" s="121"/>
      <c r="U6" s="121"/>
      <c r="V6" s="35" t="str">
        <f t="shared" si="32"/>
        <v xml:space="preserve"> </v>
      </c>
      <c r="W6" s="35" t="str">
        <f t="shared" si="33"/>
        <v xml:space="preserve"> </v>
      </c>
      <c r="X6" s="36"/>
      <c r="Y6" s="37"/>
      <c r="Z6" s="78" t="str">
        <f t="shared" si="4"/>
        <v>0</v>
      </c>
      <c r="AA6" s="5" t="str">
        <f t="shared" si="5"/>
        <v>0</v>
      </c>
      <c r="AB6" s="38">
        <f t="shared" si="6"/>
        <v>0</v>
      </c>
      <c r="AC6" s="39" t="e">
        <f t="shared" si="7"/>
        <v>#DIV/0!</v>
      </c>
      <c r="AD6" s="1"/>
      <c r="AE6" s="34"/>
      <c r="AF6" s="2" t="s">
        <v>10</v>
      </c>
      <c r="AG6" s="34"/>
      <c r="AH6" s="109">
        <v>0.72222222222222221</v>
      </c>
      <c r="AI6" s="126"/>
      <c r="AJ6" s="126"/>
      <c r="AK6" s="35" t="str">
        <f t="shared" si="8"/>
        <v>Tertre</v>
      </c>
      <c r="AL6" s="35" t="str">
        <f t="shared" si="9"/>
        <v>Yara</v>
      </c>
      <c r="AM6" s="36">
        <v>31500</v>
      </c>
      <c r="AN6" s="37"/>
      <c r="AO6" s="78">
        <f t="shared" si="10"/>
        <v>101</v>
      </c>
      <c r="AP6" s="5">
        <f t="shared" si="11"/>
        <v>1</v>
      </c>
      <c r="AQ6" s="38">
        <f t="shared" si="12"/>
        <v>31.5</v>
      </c>
      <c r="AR6" s="39">
        <f t="shared" si="13"/>
        <v>0.15594059405940594</v>
      </c>
      <c r="AT6" s="34"/>
      <c r="AU6" s="2" t="s">
        <v>10</v>
      </c>
      <c r="AV6" s="34">
        <v>42768</v>
      </c>
      <c r="AW6" s="100">
        <v>6.25E-2</v>
      </c>
      <c r="AX6" s="121"/>
      <c r="AY6" s="121"/>
      <c r="AZ6" s="35" t="str">
        <f t="shared" si="30"/>
        <v>Tertre</v>
      </c>
      <c r="BA6" s="35" t="str">
        <f t="shared" si="31"/>
        <v>Yara</v>
      </c>
      <c r="BB6" s="36">
        <v>31550</v>
      </c>
      <c r="BC6" s="37"/>
      <c r="BD6" s="78">
        <f t="shared" si="14"/>
        <v>101</v>
      </c>
      <c r="BE6" s="31">
        <f t="shared" si="15"/>
        <v>1</v>
      </c>
      <c r="BF6" s="38">
        <f t="shared" si="16"/>
        <v>31.55</v>
      </c>
      <c r="BG6" s="39">
        <f t="shared" si="17"/>
        <v>0.15618811881188119</v>
      </c>
      <c r="BI6" s="97"/>
      <c r="BJ6" s="2"/>
      <c r="BK6" s="97"/>
      <c r="BL6" s="100"/>
      <c r="BM6" s="121"/>
      <c r="BN6" s="121"/>
      <c r="BO6" s="35" t="str">
        <f t="shared" si="18"/>
        <v xml:space="preserve"> </v>
      </c>
      <c r="BP6" s="35" t="str">
        <f t="shared" si="19"/>
        <v xml:space="preserve"> </v>
      </c>
      <c r="BQ6" s="36"/>
      <c r="BR6" s="37"/>
      <c r="BS6" s="78" t="str">
        <f t="shared" si="20"/>
        <v>0</v>
      </c>
      <c r="BT6" s="5" t="str">
        <f t="shared" si="21"/>
        <v>0</v>
      </c>
      <c r="BU6" s="38">
        <f t="shared" si="22"/>
        <v>0</v>
      </c>
      <c r="BV6" s="39" t="e">
        <f t="shared" si="23"/>
        <v>#DIV/0!</v>
      </c>
      <c r="BX6" s="97"/>
      <c r="BY6" s="2"/>
      <c r="BZ6" s="97"/>
      <c r="CA6" s="100"/>
      <c r="CB6" s="121"/>
      <c r="CC6" s="121"/>
      <c r="CD6" s="35" t="str">
        <f t="shared" si="24"/>
        <v xml:space="preserve"> </v>
      </c>
      <c r="CE6" s="35" t="str">
        <f t="shared" si="25"/>
        <v xml:space="preserve"> </v>
      </c>
      <c r="CF6" s="36"/>
      <c r="CG6" s="37"/>
      <c r="CH6" s="78" t="str">
        <f t="shared" si="26"/>
        <v>0</v>
      </c>
      <c r="CI6" s="5" t="str">
        <f t="shared" si="27"/>
        <v>0</v>
      </c>
      <c r="CJ6" s="38">
        <f t="shared" si="28"/>
        <v>0</v>
      </c>
      <c r="CK6" s="39" t="e">
        <f t="shared" si="29"/>
        <v>#DIV/0!</v>
      </c>
    </row>
    <row r="7" spans="1:89">
      <c r="A7" s="98"/>
      <c r="B7" s="27"/>
      <c r="C7" s="98"/>
      <c r="D7" s="101"/>
      <c r="E7" s="120"/>
      <c r="F7" s="120"/>
      <c r="G7" s="28" t="str">
        <f t="shared" si="34"/>
        <v xml:space="preserve"> </v>
      </c>
      <c r="H7" s="28" t="str">
        <f t="shared" si="35"/>
        <v xml:space="preserve"> </v>
      </c>
      <c r="I7" s="41"/>
      <c r="J7" s="30"/>
      <c r="K7" s="78" t="str">
        <f t="shared" si="0"/>
        <v>0</v>
      </c>
      <c r="L7" s="31" t="str">
        <f t="shared" si="1"/>
        <v>0</v>
      </c>
      <c r="M7" s="42">
        <f t="shared" si="2"/>
        <v>0</v>
      </c>
      <c r="N7" s="33" t="e">
        <f t="shared" si="3"/>
        <v>#DIV/0!</v>
      </c>
      <c r="O7" s="1"/>
      <c r="P7" s="98"/>
      <c r="Q7" s="27"/>
      <c r="R7" s="98"/>
      <c r="S7" s="101"/>
      <c r="T7" s="120"/>
      <c r="U7" s="120"/>
      <c r="V7" s="28" t="str">
        <f t="shared" si="32"/>
        <v xml:space="preserve"> </v>
      </c>
      <c r="W7" s="28" t="str">
        <f t="shared" si="33"/>
        <v xml:space="preserve"> </v>
      </c>
      <c r="X7" s="41"/>
      <c r="Y7" s="30"/>
      <c r="Z7" s="78" t="str">
        <f t="shared" si="4"/>
        <v>0</v>
      </c>
      <c r="AA7" s="31" t="str">
        <f t="shared" si="5"/>
        <v>0</v>
      </c>
      <c r="AB7" s="42">
        <f t="shared" si="6"/>
        <v>0</v>
      </c>
      <c r="AC7" s="33" t="e">
        <f t="shared" si="7"/>
        <v>#DIV/0!</v>
      </c>
      <c r="AD7" s="1"/>
      <c r="AE7" s="40"/>
      <c r="AF7" s="27" t="s">
        <v>10</v>
      </c>
      <c r="AG7" s="40"/>
      <c r="AH7" s="108">
        <v>0.88194444444444453</v>
      </c>
      <c r="AI7" s="125"/>
      <c r="AJ7" s="125"/>
      <c r="AK7" s="28" t="str">
        <f t="shared" si="8"/>
        <v>Tertre</v>
      </c>
      <c r="AL7" s="28" t="str">
        <f t="shared" si="9"/>
        <v>Yara</v>
      </c>
      <c r="AM7" s="41">
        <v>31550</v>
      </c>
      <c r="AN7" s="30"/>
      <c r="AO7" s="78">
        <f t="shared" si="10"/>
        <v>101</v>
      </c>
      <c r="AP7" s="31">
        <f t="shared" si="11"/>
        <v>1</v>
      </c>
      <c r="AQ7" s="42">
        <f t="shared" si="12"/>
        <v>31.55</v>
      </c>
      <c r="AR7" s="33">
        <f t="shared" si="13"/>
        <v>0.15618811881188119</v>
      </c>
      <c r="AT7" s="34">
        <v>42771</v>
      </c>
      <c r="AU7" s="2" t="s">
        <v>10</v>
      </c>
      <c r="AV7" s="34"/>
      <c r="AW7" s="105" t="s">
        <v>44</v>
      </c>
      <c r="AX7" s="123"/>
      <c r="AY7" s="123"/>
      <c r="AZ7" s="35" t="str">
        <f t="shared" ref="AZ7:AZ13" si="36">IF(ISBLANK(AU7)," ","Tertre")</f>
        <v>Tertre</v>
      </c>
      <c r="BA7" s="35" t="str">
        <f t="shared" ref="BA7:BA13" si="37">IF(ISBLANK(AU7)," ","Yara")</f>
        <v>Yara</v>
      </c>
      <c r="BB7" s="36">
        <v>31700</v>
      </c>
      <c r="BC7" s="30"/>
      <c r="BD7" s="78">
        <f t="shared" si="14"/>
        <v>101</v>
      </c>
      <c r="BE7" s="31">
        <f t="shared" si="15"/>
        <v>1</v>
      </c>
      <c r="BF7" s="42">
        <f t="shared" si="16"/>
        <v>31.7</v>
      </c>
      <c r="BG7" s="33">
        <f t="shared" si="17"/>
        <v>0.15693069306930693</v>
      </c>
      <c r="BI7" s="98"/>
      <c r="BJ7" s="27"/>
      <c r="BK7" s="98"/>
      <c r="BL7" s="101"/>
      <c r="BM7" s="120"/>
      <c r="BN7" s="120"/>
      <c r="BO7" s="28" t="str">
        <f t="shared" si="18"/>
        <v xml:space="preserve"> </v>
      </c>
      <c r="BP7" s="28" t="str">
        <f t="shared" si="19"/>
        <v xml:space="preserve"> </v>
      </c>
      <c r="BQ7" s="41"/>
      <c r="BR7" s="30"/>
      <c r="BS7" s="78" t="str">
        <f t="shared" si="20"/>
        <v>0</v>
      </c>
      <c r="BT7" s="31" t="str">
        <f t="shared" si="21"/>
        <v>0</v>
      </c>
      <c r="BU7" s="42">
        <f t="shared" si="22"/>
        <v>0</v>
      </c>
      <c r="BV7" s="33" t="e">
        <f t="shared" si="23"/>
        <v>#DIV/0!</v>
      </c>
      <c r="BX7" s="98"/>
      <c r="BY7" s="27"/>
      <c r="BZ7" s="98"/>
      <c r="CA7" s="101"/>
      <c r="CB7" s="120"/>
      <c r="CC7" s="120"/>
      <c r="CD7" s="28" t="str">
        <f t="shared" si="24"/>
        <v xml:space="preserve"> </v>
      </c>
      <c r="CE7" s="28" t="str">
        <f t="shared" si="25"/>
        <v xml:space="preserve"> </v>
      </c>
      <c r="CF7" s="41"/>
      <c r="CG7" s="30"/>
      <c r="CH7" s="78" t="str">
        <f t="shared" si="26"/>
        <v>0</v>
      </c>
      <c r="CI7" s="31" t="str">
        <f t="shared" si="27"/>
        <v>0</v>
      </c>
      <c r="CJ7" s="42">
        <f t="shared" si="28"/>
        <v>0</v>
      </c>
      <c r="CK7" s="33" t="e">
        <f t="shared" si="29"/>
        <v>#DIV/0!</v>
      </c>
    </row>
    <row r="8" spans="1:89">
      <c r="A8" s="97"/>
      <c r="B8" s="2"/>
      <c r="C8" s="97"/>
      <c r="D8" s="100"/>
      <c r="E8" s="121"/>
      <c r="F8" s="121"/>
      <c r="G8" s="35" t="str">
        <f t="shared" si="34"/>
        <v xml:space="preserve"> </v>
      </c>
      <c r="H8" s="35" t="str">
        <f t="shared" si="35"/>
        <v xml:space="preserve"> </v>
      </c>
      <c r="I8" s="36"/>
      <c r="J8" s="37"/>
      <c r="K8" s="78" t="str">
        <f t="shared" si="0"/>
        <v>0</v>
      </c>
      <c r="L8" s="5" t="str">
        <f t="shared" si="1"/>
        <v>0</v>
      </c>
      <c r="M8" s="38">
        <f t="shared" si="2"/>
        <v>0</v>
      </c>
      <c r="N8" s="39" t="e">
        <f t="shared" si="3"/>
        <v>#DIV/0!</v>
      </c>
      <c r="O8" s="1"/>
      <c r="P8" s="97"/>
      <c r="Q8" s="2"/>
      <c r="R8" s="97"/>
      <c r="S8" s="100"/>
      <c r="T8" s="121"/>
      <c r="U8" s="121"/>
      <c r="V8" s="35" t="str">
        <f t="shared" si="32"/>
        <v xml:space="preserve"> </v>
      </c>
      <c r="W8" s="35" t="str">
        <f t="shared" si="33"/>
        <v xml:space="preserve"> </v>
      </c>
      <c r="X8" s="36"/>
      <c r="Y8" s="37"/>
      <c r="Z8" s="78" t="str">
        <f t="shared" si="4"/>
        <v>0</v>
      </c>
      <c r="AA8" s="5" t="str">
        <f t="shared" si="5"/>
        <v>0</v>
      </c>
      <c r="AB8" s="38">
        <f t="shared" si="6"/>
        <v>0</v>
      </c>
      <c r="AC8" s="39" t="e">
        <f t="shared" si="7"/>
        <v>#DIV/0!</v>
      </c>
      <c r="AD8" s="1"/>
      <c r="AE8" s="34"/>
      <c r="AF8" s="2" t="s">
        <v>10</v>
      </c>
      <c r="AG8" s="34">
        <v>42768</v>
      </c>
      <c r="AH8" s="109">
        <v>5.5555555555555552E-2</v>
      </c>
      <c r="AI8" s="126"/>
      <c r="AJ8" s="126"/>
      <c r="AK8" s="35" t="str">
        <f t="shared" si="8"/>
        <v>Tertre</v>
      </c>
      <c r="AL8" s="35" t="str">
        <f t="shared" si="9"/>
        <v>Yara</v>
      </c>
      <c r="AM8" s="36">
        <v>31600</v>
      </c>
      <c r="AN8" s="37"/>
      <c r="AO8" s="78">
        <f t="shared" si="10"/>
        <v>101</v>
      </c>
      <c r="AP8" s="5">
        <f t="shared" si="11"/>
        <v>1</v>
      </c>
      <c r="AQ8" s="38">
        <f t="shared" si="12"/>
        <v>31.6</v>
      </c>
      <c r="AR8" s="39">
        <f t="shared" si="13"/>
        <v>0.15643564356435644</v>
      </c>
      <c r="AT8" s="40"/>
      <c r="AU8" s="2" t="s">
        <v>10</v>
      </c>
      <c r="AV8" s="40"/>
      <c r="AW8" s="106" t="s">
        <v>45</v>
      </c>
      <c r="AX8" s="122"/>
      <c r="AY8" s="122"/>
      <c r="AZ8" s="28" t="str">
        <f t="shared" si="36"/>
        <v>Tertre</v>
      </c>
      <c r="BA8" s="28" t="str">
        <f t="shared" si="37"/>
        <v>Yara</v>
      </c>
      <c r="BB8" s="41">
        <v>31600</v>
      </c>
      <c r="BC8" s="37"/>
      <c r="BD8" s="78">
        <f t="shared" si="14"/>
        <v>101</v>
      </c>
      <c r="BE8" s="5">
        <f t="shared" si="15"/>
        <v>1</v>
      </c>
      <c r="BF8" s="38">
        <f t="shared" si="16"/>
        <v>31.6</v>
      </c>
      <c r="BG8" s="39">
        <f t="shared" si="17"/>
        <v>0.15643564356435644</v>
      </c>
      <c r="BI8" s="97"/>
      <c r="BJ8" s="2"/>
      <c r="BK8" s="97"/>
      <c r="BL8" s="100"/>
      <c r="BM8" s="121"/>
      <c r="BN8" s="121"/>
      <c r="BO8" s="35" t="str">
        <f t="shared" si="18"/>
        <v xml:space="preserve"> </v>
      </c>
      <c r="BP8" s="35" t="str">
        <f t="shared" si="19"/>
        <v xml:space="preserve"> </v>
      </c>
      <c r="BQ8" s="36"/>
      <c r="BR8" s="37"/>
      <c r="BS8" s="78" t="str">
        <f t="shared" si="20"/>
        <v>0</v>
      </c>
      <c r="BT8" s="5" t="str">
        <f t="shared" si="21"/>
        <v>0</v>
      </c>
      <c r="BU8" s="38">
        <f t="shared" si="22"/>
        <v>0</v>
      </c>
      <c r="BV8" s="39" t="e">
        <f t="shared" si="23"/>
        <v>#DIV/0!</v>
      </c>
      <c r="BX8" s="97"/>
      <c r="BY8" s="2"/>
      <c r="BZ8" s="97"/>
      <c r="CA8" s="100"/>
      <c r="CB8" s="121"/>
      <c r="CC8" s="121"/>
      <c r="CD8" s="35" t="str">
        <f t="shared" si="24"/>
        <v xml:space="preserve"> </v>
      </c>
      <c r="CE8" s="35" t="str">
        <f t="shared" si="25"/>
        <v xml:space="preserve"> </v>
      </c>
      <c r="CF8" s="36"/>
      <c r="CG8" s="37"/>
      <c r="CH8" s="78" t="str">
        <f t="shared" si="26"/>
        <v>0</v>
      </c>
      <c r="CI8" s="5" t="str">
        <f t="shared" si="27"/>
        <v>0</v>
      </c>
      <c r="CJ8" s="38">
        <f t="shared" si="28"/>
        <v>0</v>
      </c>
      <c r="CK8" s="39" t="e">
        <f t="shared" si="29"/>
        <v>#DIV/0!</v>
      </c>
    </row>
    <row r="9" spans="1:89">
      <c r="A9" s="98"/>
      <c r="B9" s="27"/>
      <c r="C9" s="98"/>
      <c r="D9" s="101"/>
      <c r="E9" s="120"/>
      <c r="F9" s="120"/>
      <c r="G9" s="28" t="str">
        <f t="shared" si="34"/>
        <v xml:space="preserve"> </v>
      </c>
      <c r="H9" s="28" t="str">
        <f t="shared" si="35"/>
        <v xml:space="preserve"> </v>
      </c>
      <c r="I9" s="41"/>
      <c r="J9" s="30"/>
      <c r="K9" s="78" t="str">
        <f t="shared" si="0"/>
        <v>0</v>
      </c>
      <c r="L9" s="31" t="str">
        <f t="shared" si="1"/>
        <v>0</v>
      </c>
      <c r="M9" s="43">
        <f t="shared" si="2"/>
        <v>0</v>
      </c>
      <c r="N9" s="33" t="e">
        <f t="shared" si="3"/>
        <v>#DIV/0!</v>
      </c>
      <c r="P9" s="98"/>
      <c r="Q9" s="27"/>
      <c r="R9" s="98"/>
      <c r="S9" s="101"/>
      <c r="T9" s="120"/>
      <c r="U9" s="120"/>
      <c r="V9" s="28" t="str">
        <f t="shared" si="32"/>
        <v xml:space="preserve"> </v>
      </c>
      <c r="W9" s="28" t="str">
        <f t="shared" si="33"/>
        <v xml:space="preserve"> </v>
      </c>
      <c r="X9" s="41"/>
      <c r="Y9" s="30"/>
      <c r="Z9" s="78" t="str">
        <f t="shared" si="4"/>
        <v>0</v>
      </c>
      <c r="AA9" s="31" t="str">
        <f t="shared" si="5"/>
        <v>0</v>
      </c>
      <c r="AB9" s="43">
        <f t="shared" si="6"/>
        <v>0</v>
      </c>
      <c r="AC9" s="33" t="e">
        <f t="shared" si="7"/>
        <v>#DIV/0!</v>
      </c>
      <c r="AD9" s="1"/>
      <c r="AE9" s="40">
        <v>42768</v>
      </c>
      <c r="AF9" s="27" t="s">
        <v>10</v>
      </c>
      <c r="AG9" s="40"/>
      <c r="AH9" s="108">
        <v>0.23611111111111113</v>
      </c>
      <c r="AI9" s="125"/>
      <c r="AJ9" s="125"/>
      <c r="AK9" s="28" t="str">
        <f t="shared" si="8"/>
        <v>Tertre</v>
      </c>
      <c r="AL9" s="28" t="str">
        <f t="shared" si="9"/>
        <v>Yara</v>
      </c>
      <c r="AM9" s="41">
        <v>31500</v>
      </c>
      <c r="AN9" s="30"/>
      <c r="AO9" s="78">
        <f t="shared" si="10"/>
        <v>101</v>
      </c>
      <c r="AP9" s="31">
        <f t="shared" si="11"/>
        <v>1</v>
      </c>
      <c r="AQ9" s="43">
        <f t="shared" si="12"/>
        <v>31.5</v>
      </c>
      <c r="AR9" s="33">
        <f t="shared" si="13"/>
        <v>0.15594059405940594</v>
      </c>
      <c r="AT9" s="34"/>
      <c r="AU9" s="2" t="s">
        <v>10</v>
      </c>
      <c r="AV9" s="34"/>
      <c r="AW9" s="105" t="s">
        <v>46</v>
      </c>
      <c r="AX9" s="123"/>
      <c r="AY9" s="123"/>
      <c r="AZ9" s="35" t="str">
        <f t="shared" si="36"/>
        <v>Tertre</v>
      </c>
      <c r="BA9" s="35" t="str">
        <f t="shared" si="37"/>
        <v>Yara</v>
      </c>
      <c r="BB9" s="36">
        <v>31700</v>
      </c>
      <c r="BC9" s="30"/>
      <c r="BD9" s="78">
        <f t="shared" si="14"/>
        <v>101</v>
      </c>
      <c r="BE9" s="31">
        <f t="shared" si="15"/>
        <v>1</v>
      </c>
      <c r="BF9" s="43">
        <f t="shared" si="16"/>
        <v>31.7</v>
      </c>
      <c r="BG9" s="33">
        <f t="shared" si="17"/>
        <v>0.15693069306930693</v>
      </c>
      <c r="BI9" s="98"/>
      <c r="BJ9" s="27"/>
      <c r="BK9" s="98"/>
      <c r="BL9" s="101"/>
      <c r="BM9" s="120"/>
      <c r="BN9" s="120"/>
      <c r="BO9" s="28" t="str">
        <f t="shared" si="18"/>
        <v xml:space="preserve"> </v>
      </c>
      <c r="BP9" s="28" t="str">
        <f t="shared" si="19"/>
        <v xml:space="preserve"> </v>
      </c>
      <c r="BQ9" s="41"/>
      <c r="BR9" s="30"/>
      <c r="BS9" s="78" t="str">
        <f t="shared" si="20"/>
        <v>0</v>
      </c>
      <c r="BT9" s="31" t="str">
        <f t="shared" si="21"/>
        <v>0</v>
      </c>
      <c r="BU9" s="43">
        <f t="shared" si="22"/>
        <v>0</v>
      </c>
      <c r="BV9" s="33" t="e">
        <f t="shared" si="23"/>
        <v>#DIV/0!</v>
      </c>
      <c r="BX9" s="98"/>
      <c r="BY9" s="27"/>
      <c r="BZ9" s="98"/>
      <c r="CA9" s="101"/>
      <c r="CB9" s="120"/>
      <c r="CC9" s="120"/>
      <c r="CD9" s="28" t="str">
        <f t="shared" si="24"/>
        <v xml:space="preserve"> </v>
      </c>
      <c r="CE9" s="28" t="str">
        <f t="shared" si="25"/>
        <v xml:space="preserve"> </v>
      </c>
      <c r="CF9" s="41"/>
      <c r="CG9" s="30"/>
      <c r="CH9" s="78" t="str">
        <f t="shared" si="26"/>
        <v>0</v>
      </c>
      <c r="CI9" s="31" t="str">
        <f t="shared" si="27"/>
        <v>0</v>
      </c>
      <c r="CJ9" s="43">
        <f t="shared" si="28"/>
        <v>0</v>
      </c>
      <c r="CK9" s="33" t="e">
        <f t="shared" si="29"/>
        <v>#DIV/0!</v>
      </c>
    </row>
    <row r="10" spans="1:89">
      <c r="A10" s="97"/>
      <c r="B10" s="2"/>
      <c r="C10" s="97"/>
      <c r="D10" s="100"/>
      <c r="E10" s="121"/>
      <c r="F10" s="121"/>
      <c r="G10" s="35" t="str">
        <f t="shared" si="34"/>
        <v xml:space="preserve"> </v>
      </c>
      <c r="H10" s="35" t="str">
        <f t="shared" si="35"/>
        <v xml:space="preserve"> </v>
      </c>
      <c r="I10" s="36"/>
      <c r="J10" s="37"/>
      <c r="K10" s="78" t="str">
        <f t="shared" si="0"/>
        <v>0</v>
      </c>
      <c r="L10" s="5" t="str">
        <f t="shared" si="1"/>
        <v>0</v>
      </c>
      <c r="M10" s="38">
        <f t="shared" si="2"/>
        <v>0</v>
      </c>
      <c r="N10" s="39" t="e">
        <f t="shared" si="3"/>
        <v>#DIV/0!</v>
      </c>
      <c r="O10" s="1"/>
      <c r="P10" s="97"/>
      <c r="Q10" s="2"/>
      <c r="R10" s="97"/>
      <c r="S10" s="100"/>
      <c r="T10" s="121"/>
      <c r="U10" s="121"/>
      <c r="V10" s="35" t="str">
        <f t="shared" si="32"/>
        <v xml:space="preserve"> </v>
      </c>
      <c r="W10" s="35" t="str">
        <f t="shared" si="33"/>
        <v xml:space="preserve"> </v>
      </c>
      <c r="X10" s="36"/>
      <c r="Y10" s="37"/>
      <c r="Z10" s="78" t="str">
        <f t="shared" si="4"/>
        <v>0</v>
      </c>
      <c r="AA10" s="5" t="str">
        <f t="shared" si="5"/>
        <v>0</v>
      </c>
      <c r="AB10" s="38">
        <f t="shared" si="6"/>
        <v>0</v>
      </c>
      <c r="AC10" s="39" t="e">
        <f t="shared" si="7"/>
        <v>#DIV/0!</v>
      </c>
      <c r="AD10" s="1"/>
      <c r="AE10" s="34">
        <v>42769</v>
      </c>
      <c r="AF10" s="2" t="s">
        <v>10</v>
      </c>
      <c r="AG10" s="34">
        <v>42770</v>
      </c>
      <c r="AH10" s="109">
        <v>0.1875</v>
      </c>
      <c r="AI10" s="126"/>
      <c r="AJ10" s="126"/>
      <c r="AK10" s="35" t="str">
        <f t="shared" si="8"/>
        <v>Tertre</v>
      </c>
      <c r="AL10" s="35" t="str">
        <f t="shared" si="9"/>
        <v>Yara</v>
      </c>
      <c r="AM10" s="36">
        <v>31500</v>
      </c>
      <c r="AN10" s="37"/>
      <c r="AO10" s="78">
        <f t="shared" si="10"/>
        <v>101</v>
      </c>
      <c r="AP10" s="5">
        <f t="shared" si="11"/>
        <v>1</v>
      </c>
      <c r="AQ10" s="38">
        <f t="shared" si="12"/>
        <v>31.5</v>
      </c>
      <c r="AR10" s="39">
        <f t="shared" si="13"/>
        <v>0.15594059405940594</v>
      </c>
      <c r="AT10" s="34">
        <v>42775</v>
      </c>
      <c r="AU10" s="2" t="s">
        <v>10</v>
      </c>
      <c r="AV10" s="34">
        <v>42776</v>
      </c>
      <c r="AW10" s="105" t="s">
        <v>52</v>
      </c>
      <c r="AX10" s="123"/>
      <c r="AY10" s="123"/>
      <c r="AZ10" s="35" t="str">
        <f t="shared" si="36"/>
        <v>Tertre</v>
      </c>
      <c r="BA10" s="35" t="str">
        <f t="shared" si="37"/>
        <v>Yara</v>
      </c>
      <c r="BB10" s="36">
        <v>31300</v>
      </c>
      <c r="BC10" s="37"/>
      <c r="BD10" s="78">
        <f t="shared" si="14"/>
        <v>101</v>
      </c>
      <c r="BE10" s="5">
        <f t="shared" si="15"/>
        <v>1</v>
      </c>
      <c r="BF10" s="38">
        <f t="shared" si="16"/>
        <v>31.3</v>
      </c>
      <c r="BG10" s="39">
        <f t="shared" si="17"/>
        <v>0.15495049504950495</v>
      </c>
      <c r="BI10" s="97"/>
      <c r="BJ10" s="2"/>
      <c r="BK10" s="97"/>
      <c r="BL10" s="100"/>
      <c r="BM10" s="121"/>
      <c r="BN10" s="121"/>
      <c r="BO10" s="35" t="str">
        <f t="shared" si="18"/>
        <v xml:space="preserve"> </v>
      </c>
      <c r="BP10" s="35" t="str">
        <f t="shared" si="19"/>
        <v xml:space="preserve"> </v>
      </c>
      <c r="BQ10" s="36"/>
      <c r="BR10" s="37"/>
      <c r="BS10" s="78" t="str">
        <f t="shared" si="20"/>
        <v>0</v>
      </c>
      <c r="BT10" s="5" t="str">
        <f t="shared" si="21"/>
        <v>0</v>
      </c>
      <c r="BU10" s="38">
        <f t="shared" si="22"/>
        <v>0</v>
      </c>
      <c r="BV10" s="39" t="e">
        <f t="shared" si="23"/>
        <v>#DIV/0!</v>
      </c>
      <c r="BX10" s="97"/>
      <c r="BY10" s="2"/>
      <c r="BZ10" s="97"/>
      <c r="CA10" s="100"/>
      <c r="CB10" s="121"/>
      <c r="CC10" s="121"/>
      <c r="CD10" s="35" t="str">
        <f t="shared" si="24"/>
        <v xml:space="preserve"> </v>
      </c>
      <c r="CE10" s="35" t="str">
        <f t="shared" si="25"/>
        <v xml:space="preserve"> </v>
      </c>
      <c r="CF10" s="36"/>
      <c r="CG10" s="37"/>
      <c r="CH10" s="78" t="str">
        <f t="shared" si="26"/>
        <v>0</v>
      </c>
      <c r="CI10" s="5" t="str">
        <f t="shared" si="27"/>
        <v>0</v>
      </c>
      <c r="CJ10" s="38">
        <f t="shared" si="28"/>
        <v>0</v>
      </c>
      <c r="CK10" s="39" t="e">
        <f t="shared" si="29"/>
        <v>#DIV/0!</v>
      </c>
    </row>
    <row r="11" spans="1:89">
      <c r="A11" s="98"/>
      <c r="B11" s="27"/>
      <c r="C11" s="98"/>
      <c r="D11" s="101"/>
      <c r="E11" s="120"/>
      <c r="F11" s="120"/>
      <c r="G11" s="28" t="str">
        <f t="shared" si="34"/>
        <v xml:space="preserve"> </v>
      </c>
      <c r="H11" s="28" t="str">
        <f t="shared" si="35"/>
        <v xml:space="preserve"> </v>
      </c>
      <c r="I11" s="41"/>
      <c r="J11" s="30"/>
      <c r="K11" s="78" t="str">
        <f t="shared" si="0"/>
        <v>0</v>
      </c>
      <c r="L11" s="31" t="str">
        <f t="shared" si="1"/>
        <v>0</v>
      </c>
      <c r="M11" s="42">
        <f t="shared" si="2"/>
        <v>0</v>
      </c>
      <c r="N11" s="33" t="e">
        <f t="shared" si="3"/>
        <v>#DIV/0!</v>
      </c>
      <c r="O11" s="1"/>
      <c r="P11" s="98"/>
      <c r="Q11" s="27"/>
      <c r="R11" s="98"/>
      <c r="S11" s="101"/>
      <c r="T11" s="120"/>
      <c r="U11" s="120"/>
      <c r="V11" s="28" t="str">
        <f t="shared" si="32"/>
        <v xml:space="preserve"> </v>
      </c>
      <c r="W11" s="28" t="str">
        <f t="shared" si="33"/>
        <v xml:space="preserve"> </v>
      </c>
      <c r="X11" s="41"/>
      <c r="Y11" s="30"/>
      <c r="Z11" s="78" t="str">
        <f t="shared" si="4"/>
        <v>0</v>
      </c>
      <c r="AA11" s="31" t="str">
        <f t="shared" si="5"/>
        <v>0</v>
      </c>
      <c r="AB11" s="42">
        <f t="shared" si="6"/>
        <v>0</v>
      </c>
      <c r="AC11" s="33" t="e">
        <f t="shared" si="7"/>
        <v>#DIV/0!</v>
      </c>
      <c r="AD11" s="1"/>
      <c r="AE11" s="40">
        <v>42770</v>
      </c>
      <c r="AF11" s="2" t="s">
        <v>10</v>
      </c>
      <c r="AG11" s="40"/>
      <c r="AH11" s="106">
        <v>0.84722222222222221</v>
      </c>
      <c r="AI11" s="122"/>
      <c r="AJ11" s="122"/>
      <c r="AK11" s="28" t="str">
        <f t="shared" si="8"/>
        <v>Tertre</v>
      </c>
      <c r="AL11" s="28" t="str">
        <f t="shared" si="9"/>
        <v>Yara</v>
      </c>
      <c r="AM11" s="41">
        <v>31500</v>
      </c>
      <c r="AN11" s="30"/>
      <c r="AO11" s="78">
        <f t="shared" si="10"/>
        <v>101</v>
      </c>
      <c r="AP11" s="31">
        <f t="shared" si="11"/>
        <v>1</v>
      </c>
      <c r="AQ11" s="42">
        <f t="shared" si="12"/>
        <v>31.5</v>
      </c>
      <c r="AR11" s="33">
        <f t="shared" si="13"/>
        <v>0.15594059405940594</v>
      </c>
      <c r="AT11" s="40">
        <v>42776</v>
      </c>
      <c r="AU11" s="2" t="s">
        <v>10</v>
      </c>
      <c r="AV11" s="40">
        <v>42777</v>
      </c>
      <c r="AW11" s="106" t="s">
        <v>53</v>
      </c>
      <c r="AX11" s="122"/>
      <c r="AY11" s="122"/>
      <c r="AZ11" s="35" t="str">
        <f t="shared" si="36"/>
        <v>Tertre</v>
      </c>
      <c r="BA11" s="35" t="str">
        <f t="shared" si="37"/>
        <v>Yara</v>
      </c>
      <c r="BB11" s="41">
        <v>31400</v>
      </c>
      <c r="BC11" s="30"/>
      <c r="BD11" s="78">
        <f t="shared" si="14"/>
        <v>101</v>
      </c>
      <c r="BE11" s="31">
        <f t="shared" si="15"/>
        <v>1</v>
      </c>
      <c r="BF11" s="42">
        <f t="shared" si="16"/>
        <v>31.4</v>
      </c>
      <c r="BG11" s="33">
        <f t="shared" si="17"/>
        <v>0.15544554455445544</v>
      </c>
      <c r="BI11" s="98"/>
      <c r="BJ11" s="27"/>
      <c r="BK11" s="98"/>
      <c r="BL11" s="101"/>
      <c r="BM11" s="120"/>
      <c r="BN11" s="120"/>
      <c r="BO11" s="28" t="str">
        <f t="shared" si="18"/>
        <v xml:space="preserve"> </v>
      </c>
      <c r="BP11" s="28" t="str">
        <f t="shared" si="19"/>
        <v xml:space="preserve"> </v>
      </c>
      <c r="BQ11" s="41"/>
      <c r="BR11" s="30"/>
      <c r="BS11" s="78" t="str">
        <f t="shared" si="20"/>
        <v>0</v>
      </c>
      <c r="BT11" s="31" t="str">
        <f t="shared" si="21"/>
        <v>0</v>
      </c>
      <c r="BU11" s="42">
        <f t="shared" si="22"/>
        <v>0</v>
      </c>
      <c r="BV11" s="33" t="e">
        <f t="shared" si="23"/>
        <v>#DIV/0!</v>
      </c>
      <c r="BX11" s="98"/>
      <c r="BY11" s="27"/>
      <c r="BZ11" s="98"/>
      <c r="CA11" s="101"/>
      <c r="CB11" s="120"/>
      <c r="CC11" s="120"/>
      <c r="CD11" s="28" t="str">
        <f t="shared" si="24"/>
        <v xml:space="preserve"> </v>
      </c>
      <c r="CE11" s="28" t="str">
        <f t="shared" si="25"/>
        <v xml:space="preserve"> </v>
      </c>
      <c r="CF11" s="41"/>
      <c r="CG11" s="30"/>
      <c r="CH11" s="78" t="str">
        <f t="shared" si="26"/>
        <v>0</v>
      </c>
      <c r="CI11" s="31" t="str">
        <f t="shared" si="27"/>
        <v>0</v>
      </c>
      <c r="CJ11" s="42">
        <f t="shared" si="28"/>
        <v>0</v>
      </c>
      <c r="CK11" s="33" t="e">
        <f t="shared" si="29"/>
        <v>#DIV/0!</v>
      </c>
    </row>
    <row r="12" spans="1:89">
      <c r="A12" s="97"/>
      <c r="B12" s="2"/>
      <c r="C12" s="97"/>
      <c r="D12" s="100"/>
      <c r="E12" s="121"/>
      <c r="F12" s="121"/>
      <c r="G12" s="35" t="str">
        <f t="shared" si="34"/>
        <v xml:space="preserve"> </v>
      </c>
      <c r="H12" s="35" t="str">
        <f t="shared" si="35"/>
        <v xml:space="preserve"> </v>
      </c>
      <c r="I12" s="36"/>
      <c r="J12" s="37"/>
      <c r="K12" s="78" t="str">
        <f t="shared" si="0"/>
        <v>0</v>
      </c>
      <c r="L12" s="5" t="str">
        <f t="shared" si="1"/>
        <v>0</v>
      </c>
      <c r="M12" s="38">
        <f t="shared" si="2"/>
        <v>0</v>
      </c>
      <c r="N12" s="39" t="e">
        <f t="shared" si="3"/>
        <v>#DIV/0!</v>
      </c>
      <c r="O12" s="1"/>
      <c r="P12" s="97"/>
      <c r="Q12" s="2"/>
      <c r="R12" s="97"/>
      <c r="S12" s="100"/>
      <c r="T12" s="121"/>
      <c r="U12" s="121"/>
      <c r="V12" s="35" t="str">
        <f t="shared" si="32"/>
        <v xml:space="preserve"> </v>
      </c>
      <c r="W12" s="35" t="str">
        <f t="shared" si="33"/>
        <v xml:space="preserve"> </v>
      </c>
      <c r="X12" s="36"/>
      <c r="Y12" s="37"/>
      <c r="Z12" s="78" t="str">
        <f t="shared" si="4"/>
        <v>0</v>
      </c>
      <c r="AA12" s="5" t="str">
        <f t="shared" si="5"/>
        <v>0</v>
      </c>
      <c r="AB12" s="38">
        <f t="shared" si="6"/>
        <v>0</v>
      </c>
      <c r="AC12" s="39" t="e">
        <f t="shared" si="7"/>
        <v>#DIV/0!</v>
      </c>
      <c r="AD12" s="1"/>
      <c r="AE12" s="34"/>
      <c r="AF12" s="2" t="s">
        <v>10</v>
      </c>
      <c r="AG12" s="34">
        <v>42771</v>
      </c>
      <c r="AH12" s="105">
        <v>5.5555555555555552E-2</v>
      </c>
      <c r="AI12" s="123"/>
      <c r="AJ12" s="123"/>
      <c r="AK12" s="35" t="str">
        <f t="shared" si="8"/>
        <v>Tertre</v>
      </c>
      <c r="AL12" s="35" t="str">
        <f t="shared" si="9"/>
        <v>Yara</v>
      </c>
      <c r="AM12" s="36">
        <v>30950</v>
      </c>
      <c r="AN12" s="37"/>
      <c r="AO12" s="78">
        <f t="shared" si="10"/>
        <v>101</v>
      </c>
      <c r="AP12" s="5">
        <f t="shared" si="11"/>
        <v>1</v>
      </c>
      <c r="AQ12" s="38">
        <f t="shared" si="12"/>
        <v>30.95</v>
      </c>
      <c r="AR12" s="39">
        <f t="shared" si="13"/>
        <v>0.15321782178217822</v>
      </c>
      <c r="AT12" s="34">
        <v>42777</v>
      </c>
      <c r="AU12" s="2" t="s">
        <v>10</v>
      </c>
      <c r="AV12" s="34"/>
      <c r="AW12" s="105"/>
      <c r="AX12" s="123"/>
      <c r="AY12" s="123"/>
      <c r="AZ12" s="35" t="str">
        <f t="shared" si="36"/>
        <v>Tertre</v>
      </c>
      <c r="BA12" s="35" t="str">
        <f t="shared" si="37"/>
        <v>Yara</v>
      </c>
      <c r="BB12" s="36">
        <v>31600</v>
      </c>
      <c r="BC12" s="37"/>
      <c r="BD12" s="78">
        <f t="shared" si="14"/>
        <v>101</v>
      </c>
      <c r="BE12" s="5">
        <f t="shared" si="15"/>
        <v>1</v>
      </c>
      <c r="BF12" s="38">
        <f t="shared" si="16"/>
        <v>31.6</v>
      </c>
      <c r="BG12" s="39">
        <f t="shared" si="17"/>
        <v>0.15643564356435644</v>
      </c>
      <c r="BI12" s="97"/>
      <c r="BJ12" s="2"/>
      <c r="BK12" s="97"/>
      <c r="BL12" s="100"/>
      <c r="BM12" s="121"/>
      <c r="BN12" s="121"/>
      <c r="BO12" s="35" t="str">
        <f t="shared" si="18"/>
        <v xml:space="preserve"> </v>
      </c>
      <c r="BP12" s="35" t="str">
        <f t="shared" si="19"/>
        <v xml:space="preserve"> </v>
      </c>
      <c r="BQ12" s="36"/>
      <c r="BR12" s="37"/>
      <c r="BS12" s="78" t="str">
        <f t="shared" si="20"/>
        <v>0</v>
      </c>
      <c r="BT12" s="5" t="str">
        <f t="shared" si="21"/>
        <v>0</v>
      </c>
      <c r="BU12" s="38">
        <f t="shared" si="22"/>
        <v>0</v>
      </c>
      <c r="BV12" s="39" t="e">
        <f t="shared" si="23"/>
        <v>#DIV/0!</v>
      </c>
      <c r="BX12" s="97"/>
      <c r="BY12" s="2"/>
      <c r="BZ12" s="97"/>
      <c r="CA12" s="100"/>
      <c r="CB12" s="121"/>
      <c r="CC12" s="121"/>
      <c r="CD12" s="35" t="str">
        <f t="shared" si="24"/>
        <v xml:space="preserve"> </v>
      </c>
      <c r="CE12" s="35" t="str">
        <f t="shared" si="25"/>
        <v xml:space="preserve"> </v>
      </c>
      <c r="CF12" s="36"/>
      <c r="CG12" s="37"/>
      <c r="CH12" s="78" t="str">
        <f t="shared" si="26"/>
        <v>0</v>
      </c>
      <c r="CI12" s="5" t="str">
        <f t="shared" si="27"/>
        <v>0</v>
      </c>
      <c r="CJ12" s="38">
        <f t="shared" si="28"/>
        <v>0</v>
      </c>
      <c r="CK12" s="39" t="e">
        <f t="shared" si="29"/>
        <v>#DIV/0!</v>
      </c>
    </row>
    <row r="13" spans="1:89">
      <c r="A13" s="98"/>
      <c r="B13" s="27"/>
      <c r="C13" s="98"/>
      <c r="D13" s="101"/>
      <c r="E13" s="120"/>
      <c r="F13" s="120"/>
      <c r="G13" s="28" t="str">
        <f t="shared" si="34"/>
        <v xml:space="preserve"> </v>
      </c>
      <c r="H13" s="28" t="str">
        <f t="shared" si="35"/>
        <v xml:space="preserve"> </v>
      </c>
      <c r="I13" s="41"/>
      <c r="J13" s="30"/>
      <c r="K13" s="78" t="str">
        <f t="shared" si="0"/>
        <v>0</v>
      </c>
      <c r="L13" s="31" t="str">
        <f t="shared" si="1"/>
        <v>0</v>
      </c>
      <c r="M13" s="42">
        <f t="shared" si="2"/>
        <v>0</v>
      </c>
      <c r="N13" s="33" t="e">
        <f t="shared" si="3"/>
        <v>#DIV/0!</v>
      </c>
      <c r="O13" s="1"/>
      <c r="P13" s="98"/>
      <c r="Q13" s="27"/>
      <c r="R13" s="98"/>
      <c r="S13" s="101"/>
      <c r="T13" s="120"/>
      <c r="U13" s="120"/>
      <c r="V13" s="28" t="str">
        <f t="shared" si="32"/>
        <v xml:space="preserve"> </v>
      </c>
      <c r="W13" s="28" t="str">
        <f t="shared" si="33"/>
        <v xml:space="preserve"> </v>
      </c>
      <c r="X13" s="41"/>
      <c r="Y13" s="30"/>
      <c r="Z13" s="78" t="str">
        <f t="shared" si="4"/>
        <v>0</v>
      </c>
      <c r="AA13" s="31" t="str">
        <f t="shared" si="5"/>
        <v>0</v>
      </c>
      <c r="AB13" s="42">
        <f t="shared" si="6"/>
        <v>0</v>
      </c>
      <c r="AC13" s="33" t="e">
        <f t="shared" si="7"/>
        <v>#DIV/0!</v>
      </c>
      <c r="AD13" s="1"/>
      <c r="AE13" s="40"/>
      <c r="AF13" s="2" t="s">
        <v>10</v>
      </c>
      <c r="AG13" s="40"/>
      <c r="AH13" s="106">
        <v>0.24305555555555555</v>
      </c>
      <c r="AI13" s="122"/>
      <c r="AJ13" s="122"/>
      <c r="AK13" s="28" t="str">
        <f t="shared" si="8"/>
        <v>Tertre</v>
      </c>
      <c r="AL13" s="28" t="str">
        <f t="shared" si="9"/>
        <v>Yara</v>
      </c>
      <c r="AM13" s="41">
        <v>31000</v>
      </c>
      <c r="AN13" s="30"/>
      <c r="AO13" s="78">
        <f t="shared" si="10"/>
        <v>101</v>
      </c>
      <c r="AP13" s="31">
        <f t="shared" si="11"/>
        <v>1</v>
      </c>
      <c r="AQ13" s="42">
        <f t="shared" si="12"/>
        <v>31</v>
      </c>
      <c r="AR13" s="33">
        <f t="shared" si="13"/>
        <v>0.15346534653465346</v>
      </c>
      <c r="AT13" s="40"/>
      <c r="AU13" s="2"/>
      <c r="AV13" s="40"/>
      <c r="AW13" s="106"/>
      <c r="AX13" s="122"/>
      <c r="AY13" s="122"/>
      <c r="AZ13" s="28" t="str">
        <f t="shared" si="36"/>
        <v xml:space="preserve"> </v>
      </c>
      <c r="BA13" s="28" t="str">
        <f t="shared" si="37"/>
        <v xml:space="preserve"> </v>
      </c>
      <c r="BB13" s="41"/>
      <c r="BC13" s="30"/>
      <c r="BD13" s="78" t="str">
        <f t="shared" si="14"/>
        <v>0</v>
      </c>
      <c r="BE13" s="31" t="str">
        <f t="shared" si="15"/>
        <v>0</v>
      </c>
      <c r="BF13" s="42">
        <f t="shared" si="16"/>
        <v>0</v>
      </c>
      <c r="BG13" s="33" t="e">
        <f t="shared" si="17"/>
        <v>#DIV/0!</v>
      </c>
      <c r="BI13" s="98"/>
      <c r="BJ13" s="27"/>
      <c r="BK13" s="98"/>
      <c r="BL13" s="101"/>
      <c r="BM13" s="120"/>
      <c r="BN13" s="120"/>
      <c r="BO13" s="28" t="str">
        <f t="shared" si="18"/>
        <v xml:space="preserve"> </v>
      </c>
      <c r="BP13" s="28" t="str">
        <f t="shared" si="19"/>
        <v xml:space="preserve"> </v>
      </c>
      <c r="BQ13" s="41"/>
      <c r="BR13" s="30"/>
      <c r="BS13" s="78" t="str">
        <f t="shared" si="20"/>
        <v>0</v>
      </c>
      <c r="BT13" s="31" t="str">
        <f t="shared" si="21"/>
        <v>0</v>
      </c>
      <c r="BU13" s="42">
        <f t="shared" si="22"/>
        <v>0</v>
      </c>
      <c r="BV13" s="33" t="e">
        <f t="shared" si="23"/>
        <v>#DIV/0!</v>
      </c>
      <c r="BX13" s="98"/>
      <c r="BY13" s="27"/>
      <c r="BZ13" s="98"/>
      <c r="CA13" s="101"/>
      <c r="CB13" s="120"/>
      <c r="CC13" s="120"/>
      <c r="CD13" s="28" t="str">
        <f t="shared" si="24"/>
        <v xml:space="preserve"> </v>
      </c>
      <c r="CE13" s="28" t="str">
        <f t="shared" si="25"/>
        <v xml:space="preserve"> </v>
      </c>
      <c r="CF13" s="41"/>
      <c r="CG13" s="30"/>
      <c r="CH13" s="78" t="str">
        <f t="shared" si="26"/>
        <v>0</v>
      </c>
      <c r="CI13" s="31" t="str">
        <f t="shared" si="27"/>
        <v>0</v>
      </c>
      <c r="CJ13" s="42">
        <f t="shared" si="28"/>
        <v>0</v>
      </c>
      <c r="CK13" s="33" t="e">
        <f t="shared" si="29"/>
        <v>#DIV/0!</v>
      </c>
    </row>
    <row r="14" spans="1:89">
      <c r="A14" s="97"/>
      <c r="B14" s="2"/>
      <c r="C14" s="97"/>
      <c r="D14" s="100"/>
      <c r="E14" s="121"/>
      <c r="F14" s="121"/>
      <c r="G14" s="35" t="str">
        <f t="shared" si="34"/>
        <v xml:space="preserve"> </v>
      </c>
      <c r="H14" s="35" t="str">
        <f t="shared" si="35"/>
        <v xml:space="preserve"> </v>
      </c>
      <c r="I14" s="36"/>
      <c r="J14" s="37"/>
      <c r="K14" s="78" t="str">
        <f t="shared" si="0"/>
        <v>0</v>
      </c>
      <c r="L14" s="5" t="str">
        <f t="shared" si="1"/>
        <v>0</v>
      </c>
      <c r="M14" s="38">
        <f t="shared" si="2"/>
        <v>0</v>
      </c>
      <c r="N14" s="39" t="e">
        <f t="shared" si="3"/>
        <v>#DIV/0!</v>
      </c>
      <c r="O14" s="1"/>
      <c r="P14" s="97"/>
      <c r="Q14" s="2"/>
      <c r="R14" s="97"/>
      <c r="S14" s="100"/>
      <c r="T14" s="121"/>
      <c r="U14" s="121"/>
      <c r="V14" s="35" t="str">
        <f t="shared" si="32"/>
        <v xml:space="preserve"> </v>
      </c>
      <c r="W14" s="35" t="str">
        <f t="shared" si="33"/>
        <v xml:space="preserve"> </v>
      </c>
      <c r="X14" s="36"/>
      <c r="Y14" s="37"/>
      <c r="Z14" s="78" t="str">
        <f t="shared" si="4"/>
        <v>0</v>
      </c>
      <c r="AA14" s="5" t="str">
        <f t="shared" si="5"/>
        <v>0</v>
      </c>
      <c r="AB14" s="38">
        <f t="shared" si="6"/>
        <v>0</v>
      </c>
      <c r="AC14" s="39" t="e">
        <f t="shared" si="7"/>
        <v>#DIV/0!</v>
      </c>
      <c r="AD14" s="1"/>
      <c r="AE14" s="40">
        <v>42771</v>
      </c>
      <c r="AF14" s="2" t="s">
        <v>10</v>
      </c>
      <c r="AG14" s="40"/>
      <c r="AH14" s="106" t="s">
        <v>47</v>
      </c>
      <c r="AI14" s="122"/>
      <c r="AJ14" s="122"/>
      <c r="AK14" s="28" t="str">
        <f t="shared" ref="AK14:AK16" si="38">IF(ISBLANK(AF14)," ","Tertre")</f>
        <v>Tertre</v>
      </c>
      <c r="AL14" s="28" t="str">
        <f t="shared" ref="AL14:AL16" si="39">IF(ISBLANK(AF14)," ","Yara")</f>
        <v>Yara</v>
      </c>
      <c r="AM14" s="41">
        <v>31550</v>
      </c>
      <c r="AN14" s="37"/>
      <c r="AO14" s="78">
        <f t="shared" si="10"/>
        <v>101</v>
      </c>
      <c r="AP14" s="5">
        <f t="shared" si="11"/>
        <v>1</v>
      </c>
      <c r="AQ14" s="38">
        <f t="shared" si="12"/>
        <v>31.55</v>
      </c>
      <c r="AR14" s="39">
        <f t="shared" si="13"/>
        <v>0.15618811881188119</v>
      </c>
      <c r="AT14" s="34"/>
      <c r="AU14" s="2"/>
      <c r="AV14" s="34"/>
      <c r="AW14" s="105"/>
      <c r="AX14" s="123"/>
      <c r="AY14" s="123"/>
      <c r="AZ14" s="35"/>
      <c r="BA14" s="35"/>
      <c r="BB14" s="36"/>
      <c r="BC14" s="37"/>
      <c r="BD14" s="78" t="str">
        <f t="shared" si="14"/>
        <v>0</v>
      </c>
      <c r="BE14" s="5" t="str">
        <f t="shared" si="15"/>
        <v>0</v>
      </c>
      <c r="BF14" s="38">
        <f t="shared" si="16"/>
        <v>0</v>
      </c>
      <c r="BG14" s="39" t="e">
        <f t="shared" si="17"/>
        <v>#DIV/0!</v>
      </c>
      <c r="BI14" s="97"/>
      <c r="BJ14" s="2"/>
      <c r="BK14" s="97"/>
      <c r="BL14" s="100"/>
      <c r="BM14" s="121"/>
      <c r="BN14" s="121"/>
      <c r="BO14" s="35" t="str">
        <f t="shared" si="18"/>
        <v xml:space="preserve"> </v>
      </c>
      <c r="BP14" s="35" t="str">
        <f t="shared" si="19"/>
        <v xml:space="preserve"> </v>
      </c>
      <c r="BQ14" s="36"/>
      <c r="BR14" s="37"/>
      <c r="BS14" s="78" t="str">
        <f t="shared" si="20"/>
        <v>0</v>
      </c>
      <c r="BT14" s="5" t="str">
        <f t="shared" si="21"/>
        <v>0</v>
      </c>
      <c r="BU14" s="38">
        <f t="shared" si="22"/>
        <v>0</v>
      </c>
      <c r="BV14" s="39" t="e">
        <f t="shared" si="23"/>
        <v>#DIV/0!</v>
      </c>
      <c r="BX14" s="97"/>
      <c r="BY14" s="2"/>
      <c r="BZ14" s="97"/>
      <c r="CA14" s="100"/>
      <c r="CB14" s="121"/>
      <c r="CC14" s="121"/>
      <c r="CD14" s="35" t="str">
        <f t="shared" si="24"/>
        <v xml:space="preserve"> </v>
      </c>
      <c r="CE14" s="35" t="str">
        <f t="shared" si="25"/>
        <v xml:space="preserve"> </v>
      </c>
      <c r="CF14" s="36"/>
      <c r="CG14" s="37"/>
      <c r="CH14" s="78" t="str">
        <f t="shared" si="26"/>
        <v>0</v>
      </c>
      <c r="CI14" s="5" t="str">
        <f t="shared" si="27"/>
        <v>0</v>
      </c>
      <c r="CJ14" s="38">
        <f t="shared" si="28"/>
        <v>0</v>
      </c>
      <c r="CK14" s="39" t="e">
        <f t="shared" si="29"/>
        <v>#DIV/0!</v>
      </c>
    </row>
    <row r="15" spans="1:89">
      <c r="A15" s="98"/>
      <c r="B15" s="27"/>
      <c r="C15" s="98"/>
      <c r="D15" s="101"/>
      <c r="E15" s="120"/>
      <c r="F15" s="120"/>
      <c r="G15" s="28" t="str">
        <f t="shared" si="34"/>
        <v xml:space="preserve"> </v>
      </c>
      <c r="H15" s="28" t="str">
        <f t="shared" si="35"/>
        <v xml:space="preserve"> </v>
      </c>
      <c r="I15" s="41"/>
      <c r="J15" s="30"/>
      <c r="K15" s="78" t="str">
        <f t="shared" si="0"/>
        <v>0</v>
      </c>
      <c r="L15" s="31" t="str">
        <f t="shared" si="1"/>
        <v>0</v>
      </c>
      <c r="M15" s="42">
        <f t="shared" si="2"/>
        <v>0</v>
      </c>
      <c r="N15" s="33" t="e">
        <f t="shared" si="3"/>
        <v>#DIV/0!</v>
      </c>
      <c r="O15" s="1"/>
      <c r="P15" s="98"/>
      <c r="Q15" s="27"/>
      <c r="R15" s="98"/>
      <c r="S15" s="101"/>
      <c r="T15" s="120"/>
      <c r="U15" s="120"/>
      <c r="V15" s="28" t="str">
        <f t="shared" si="32"/>
        <v xml:space="preserve"> </v>
      </c>
      <c r="W15" s="28" t="str">
        <f t="shared" si="33"/>
        <v xml:space="preserve"> </v>
      </c>
      <c r="X15" s="41"/>
      <c r="Y15" s="30"/>
      <c r="Z15" s="78" t="str">
        <f t="shared" si="4"/>
        <v>0</v>
      </c>
      <c r="AA15" s="31" t="str">
        <f t="shared" si="5"/>
        <v>0</v>
      </c>
      <c r="AB15" s="42">
        <f t="shared" si="6"/>
        <v>0</v>
      </c>
      <c r="AC15" s="33" t="e">
        <f t="shared" si="7"/>
        <v>#DIV/0!</v>
      </c>
      <c r="AD15" s="1"/>
      <c r="AE15" s="34"/>
      <c r="AF15" s="2" t="s">
        <v>10</v>
      </c>
      <c r="AG15" s="34">
        <v>42772</v>
      </c>
      <c r="AH15" s="105" t="s">
        <v>48</v>
      </c>
      <c r="AI15" s="123"/>
      <c r="AJ15" s="123"/>
      <c r="AK15" s="35" t="str">
        <f t="shared" si="38"/>
        <v>Tertre</v>
      </c>
      <c r="AL15" s="35" t="str">
        <f t="shared" si="39"/>
        <v>Yara</v>
      </c>
      <c r="AM15" s="36">
        <v>31300</v>
      </c>
      <c r="AN15" s="30"/>
      <c r="AO15" s="78">
        <f t="shared" si="10"/>
        <v>101</v>
      </c>
      <c r="AP15" s="31">
        <f t="shared" si="11"/>
        <v>1</v>
      </c>
      <c r="AQ15" s="42">
        <f t="shared" si="12"/>
        <v>31.3</v>
      </c>
      <c r="AR15" s="33">
        <f t="shared" si="13"/>
        <v>0.15495049504950495</v>
      </c>
      <c r="AT15" s="40"/>
      <c r="AU15" s="2"/>
      <c r="AV15" s="40"/>
      <c r="AW15" s="106"/>
      <c r="AX15" s="122"/>
      <c r="AY15" s="122"/>
      <c r="AZ15" s="28"/>
      <c r="BA15" s="28"/>
      <c r="BB15" s="41"/>
      <c r="BC15" s="30"/>
      <c r="BD15" s="78" t="str">
        <f t="shared" si="14"/>
        <v>0</v>
      </c>
      <c r="BE15" s="31" t="str">
        <f t="shared" si="15"/>
        <v>0</v>
      </c>
      <c r="BF15" s="42">
        <f t="shared" si="16"/>
        <v>0</v>
      </c>
      <c r="BG15" s="33" t="e">
        <f t="shared" si="17"/>
        <v>#DIV/0!</v>
      </c>
      <c r="BI15" s="98"/>
      <c r="BJ15" s="27"/>
      <c r="BK15" s="98"/>
      <c r="BL15" s="101"/>
      <c r="BM15" s="120"/>
      <c r="BN15" s="120"/>
      <c r="BO15" s="28" t="str">
        <f t="shared" si="18"/>
        <v xml:space="preserve"> </v>
      </c>
      <c r="BP15" s="28" t="str">
        <f t="shared" si="19"/>
        <v xml:space="preserve"> </v>
      </c>
      <c r="BQ15" s="41"/>
      <c r="BR15" s="30"/>
      <c r="BS15" s="78" t="str">
        <f t="shared" si="20"/>
        <v>0</v>
      </c>
      <c r="BT15" s="31" t="str">
        <f t="shared" si="21"/>
        <v>0</v>
      </c>
      <c r="BU15" s="42">
        <f t="shared" si="22"/>
        <v>0</v>
      </c>
      <c r="BV15" s="33" t="e">
        <f t="shared" si="23"/>
        <v>#DIV/0!</v>
      </c>
      <c r="BX15" s="98"/>
      <c r="BY15" s="27"/>
      <c r="BZ15" s="98"/>
      <c r="CA15" s="101"/>
      <c r="CB15" s="120"/>
      <c r="CC15" s="120"/>
      <c r="CD15" s="28" t="str">
        <f t="shared" si="24"/>
        <v xml:space="preserve"> </v>
      </c>
      <c r="CE15" s="28" t="str">
        <f t="shared" si="25"/>
        <v xml:space="preserve"> </v>
      </c>
      <c r="CF15" s="41"/>
      <c r="CG15" s="30"/>
      <c r="CH15" s="78" t="str">
        <f t="shared" si="26"/>
        <v>0</v>
      </c>
      <c r="CI15" s="31" t="str">
        <f t="shared" si="27"/>
        <v>0</v>
      </c>
      <c r="CJ15" s="42">
        <f t="shared" si="28"/>
        <v>0</v>
      </c>
      <c r="CK15" s="33" t="e">
        <f t="shared" si="29"/>
        <v>#DIV/0!</v>
      </c>
    </row>
    <row r="16" spans="1:89">
      <c r="A16" s="97"/>
      <c r="B16" s="2"/>
      <c r="C16" s="97"/>
      <c r="D16" s="100"/>
      <c r="E16" s="121"/>
      <c r="F16" s="121"/>
      <c r="G16" s="35" t="str">
        <f t="shared" si="34"/>
        <v xml:space="preserve"> </v>
      </c>
      <c r="H16" s="35" t="str">
        <f t="shared" si="35"/>
        <v xml:space="preserve"> </v>
      </c>
      <c r="I16" s="36"/>
      <c r="J16" s="37"/>
      <c r="K16" s="78" t="str">
        <f t="shared" si="0"/>
        <v>0</v>
      </c>
      <c r="L16" s="5" t="str">
        <f t="shared" si="1"/>
        <v>0</v>
      </c>
      <c r="M16" s="38">
        <f t="shared" si="2"/>
        <v>0</v>
      </c>
      <c r="N16" s="39" t="e">
        <f t="shared" si="3"/>
        <v>#DIV/0!</v>
      </c>
      <c r="O16" s="1"/>
      <c r="P16" s="97"/>
      <c r="Q16" s="2"/>
      <c r="R16" s="97"/>
      <c r="S16" s="100"/>
      <c r="T16" s="121"/>
      <c r="U16" s="121"/>
      <c r="V16" s="35" t="str">
        <f t="shared" si="32"/>
        <v xml:space="preserve"> </v>
      </c>
      <c r="W16" s="35" t="str">
        <f t="shared" si="33"/>
        <v xml:space="preserve"> </v>
      </c>
      <c r="X16" s="36"/>
      <c r="Y16" s="37"/>
      <c r="Z16" s="78" t="str">
        <f t="shared" si="4"/>
        <v>0</v>
      </c>
      <c r="AA16" s="5" t="str">
        <f t="shared" si="5"/>
        <v>0</v>
      </c>
      <c r="AB16" s="38">
        <f t="shared" si="6"/>
        <v>0</v>
      </c>
      <c r="AC16" s="39" t="e">
        <f t="shared" si="7"/>
        <v>#DIV/0!</v>
      </c>
      <c r="AD16" s="1"/>
      <c r="AE16" s="40"/>
      <c r="AF16" s="2" t="s">
        <v>10</v>
      </c>
      <c r="AG16" s="40"/>
      <c r="AH16" s="106" t="s">
        <v>49</v>
      </c>
      <c r="AI16" s="122"/>
      <c r="AJ16" s="122"/>
      <c r="AK16" s="28" t="str">
        <f t="shared" si="38"/>
        <v>Tertre</v>
      </c>
      <c r="AL16" s="28" t="str">
        <f t="shared" si="39"/>
        <v>Yara</v>
      </c>
      <c r="AM16" s="41">
        <v>31600</v>
      </c>
      <c r="AN16" s="37"/>
      <c r="AO16" s="78">
        <f t="shared" si="10"/>
        <v>101</v>
      </c>
      <c r="AP16" s="5">
        <f t="shared" si="11"/>
        <v>1</v>
      </c>
      <c r="AQ16" s="38">
        <f t="shared" si="12"/>
        <v>31.6</v>
      </c>
      <c r="AR16" s="39">
        <f t="shared" si="13"/>
        <v>0.15643564356435644</v>
      </c>
      <c r="AT16" s="34"/>
      <c r="AU16" s="2"/>
      <c r="AV16" s="34"/>
      <c r="AW16" s="100"/>
      <c r="AX16" s="121"/>
      <c r="AY16" s="121"/>
      <c r="AZ16" s="35" t="str">
        <f t="shared" si="30"/>
        <v xml:space="preserve"> </v>
      </c>
      <c r="BA16" s="35" t="str">
        <f t="shared" si="31"/>
        <v xml:space="preserve"> </v>
      </c>
      <c r="BB16" s="36"/>
      <c r="BC16" s="37"/>
      <c r="BD16" s="78" t="str">
        <f t="shared" si="14"/>
        <v>0</v>
      </c>
      <c r="BE16" s="5" t="str">
        <f t="shared" si="15"/>
        <v>0</v>
      </c>
      <c r="BF16" s="38">
        <f t="shared" si="16"/>
        <v>0</v>
      </c>
      <c r="BG16" s="39" t="e">
        <f t="shared" si="17"/>
        <v>#DIV/0!</v>
      </c>
      <c r="BI16" s="97"/>
      <c r="BJ16" s="2"/>
      <c r="BK16" s="97"/>
      <c r="BL16" s="100"/>
      <c r="BM16" s="121"/>
      <c r="BN16" s="121"/>
      <c r="BO16" s="35" t="str">
        <f t="shared" si="18"/>
        <v xml:space="preserve"> </v>
      </c>
      <c r="BP16" s="35" t="str">
        <f t="shared" si="19"/>
        <v xml:space="preserve"> </v>
      </c>
      <c r="BQ16" s="36"/>
      <c r="BR16" s="37"/>
      <c r="BS16" s="78" t="str">
        <f t="shared" si="20"/>
        <v>0</v>
      </c>
      <c r="BT16" s="5" t="str">
        <f t="shared" si="21"/>
        <v>0</v>
      </c>
      <c r="BU16" s="38">
        <f t="shared" si="22"/>
        <v>0</v>
      </c>
      <c r="BV16" s="39" t="e">
        <f t="shared" si="23"/>
        <v>#DIV/0!</v>
      </c>
      <c r="BX16" s="97"/>
      <c r="BY16" s="2"/>
      <c r="BZ16" s="97"/>
      <c r="CA16" s="100"/>
      <c r="CB16" s="121"/>
      <c r="CC16" s="121"/>
      <c r="CD16" s="35" t="str">
        <f t="shared" si="24"/>
        <v xml:space="preserve"> </v>
      </c>
      <c r="CE16" s="35" t="str">
        <f t="shared" si="25"/>
        <v xml:space="preserve"> </v>
      </c>
      <c r="CF16" s="36"/>
      <c r="CG16" s="37"/>
      <c r="CH16" s="78" t="str">
        <f t="shared" si="26"/>
        <v>0</v>
      </c>
      <c r="CI16" s="5" t="str">
        <f t="shared" si="27"/>
        <v>0</v>
      </c>
      <c r="CJ16" s="38">
        <f t="shared" si="28"/>
        <v>0</v>
      </c>
      <c r="CK16" s="39" t="e">
        <f t="shared" si="29"/>
        <v>#DIV/0!</v>
      </c>
    </row>
    <row r="17" spans="1:89">
      <c r="A17" s="98"/>
      <c r="B17" s="27"/>
      <c r="C17" s="98"/>
      <c r="D17" s="101"/>
      <c r="E17" s="120"/>
      <c r="F17" s="120"/>
      <c r="G17" s="28" t="str">
        <f t="shared" si="34"/>
        <v xml:space="preserve"> </v>
      </c>
      <c r="H17" s="28" t="str">
        <f t="shared" si="35"/>
        <v xml:space="preserve"> </v>
      </c>
      <c r="I17" s="44"/>
      <c r="J17" s="30"/>
      <c r="K17" s="78" t="str">
        <f t="shared" si="0"/>
        <v>0</v>
      </c>
      <c r="L17" s="31" t="str">
        <f t="shared" si="1"/>
        <v>0</v>
      </c>
      <c r="M17" s="45">
        <f t="shared" si="2"/>
        <v>0</v>
      </c>
      <c r="N17" s="33" t="e">
        <f t="shared" si="3"/>
        <v>#DIV/0!</v>
      </c>
      <c r="O17" s="1"/>
      <c r="P17" s="98"/>
      <c r="Q17" s="27"/>
      <c r="R17" s="98"/>
      <c r="S17" s="101"/>
      <c r="T17" s="120"/>
      <c r="U17" s="120"/>
      <c r="V17" s="28" t="str">
        <f t="shared" si="32"/>
        <v xml:space="preserve"> </v>
      </c>
      <c r="W17" s="28" t="str">
        <f t="shared" si="33"/>
        <v xml:space="preserve"> </v>
      </c>
      <c r="X17" s="44"/>
      <c r="Y17" s="30"/>
      <c r="Z17" s="78" t="str">
        <f t="shared" si="4"/>
        <v>0</v>
      </c>
      <c r="AA17" s="31" t="str">
        <f t="shared" si="5"/>
        <v>0</v>
      </c>
      <c r="AB17" s="45">
        <f t="shared" si="6"/>
        <v>0</v>
      </c>
      <c r="AC17" s="33" t="e">
        <f t="shared" si="7"/>
        <v>#DIV/0!</v>
      </c>
      <c r="AD17" s="1"/>
      <c r="AE17" s="95">
        <v>42772</v>
      </c>
      <c r="AF17" s="27" t="s">
        <v>10</v>
      </c>
      <c r="AG17" s="95"/>
      <c r="AH17" s="111" t="s">
        <v>50</v>
      </c>
      <c r="AI17" s="122"/>
      <c r="AJ17" s="122"/>
      <c r="AK17" s="28" t="str">
        <f>IF(ISBLANK(AF17)," ","Tertre")</f>
        <v>Tertre</v>
      </c>
      <c r="AL17" s="28" t="str">
        <f>IF(ISBLANK(AF17)," ","Yara")</f>
        <v>Yara</v>
      </c>
      <c r="AM17" s="29">
        <v>31600</v>
      </c>
      <c r="AN17" s="30"/>
      <c r="AO17" s="78">
        <f t="shared" si="10"/>
        <v>101</v>
      </c>
      <c r="AP17" s="31">
        <f t="shared" si="11"/>
        <v>1</v>
      </c>
      <c r="AQ17" s="45">
        <f t="shared" si="12"/>
        <v>31.6</v>
      </c>
      <c r="AR17" s="33">
        <f t="shared" si="13"/>
        <v>0.15643564356435644</v>
      </c>
      <c r="AT17" s="40"/>
      <c r="AU17" s="27"/>
      <c r="AV17" s="40"/>
      <c r="AW17" s="101"/>
      <c r="AX17" s="120"/>
      <c r="AY17" s="120"/>
      <c r="AZ17" s="28" t="str">
        <f t="shared" si="30"/>
        <v xml:space="preserve"> </v>
      </c>
      <c r="BA17" s="28" t="str">
        <f t="shared" si="31"/>
        <v xml:space="preserve"> </v>
      </c>
      <c r="BB17" s="41"/>
      <c r="BC17" s="30"/>
      <c r="BD17" s="78" t="str">
        <f t="shared" si="14"/>
        <v>0</v>
      </c>
      <c r="BE17" s="31" t="str">
        <f t="shared" si="15"/>
        <v>0</v>
      </c>
      <c r="BF17" s="45">
        <f t="shared" si="16"/>
        <v>0</v>
      </c>
      <c r="BG17" s="33" t="e">
        <f t="shared" si="17"/>
        <v>#DIV/0!</v>
      </c>
      <c r="BI17" s="98"/>
      <c r="BJ17" s="27"/>
      <c r="BK17" s="98"/>
      <c r="BL17" s="101"/>
      <c r="BM17" s="120"/>
      <c r="BN17" s="120"/>
      <c r="BO17" s="28" t="str">
        <f t="shared" si="18"/>
        <v xml:space="preserve"> </v>
      </c>
      <c r="BP17" s="28" t="str">
        <f t="shared" si="19"/>
        <v xml:space="preserve"> </v>
      </c>
      <c r="BQ17" s="44"/>
      <c r="BR17" s="30"/>
      <c r="BS17" s="78" t="str">
        <f t="shared" si="20"/>
        <v>0</v>
      </c>
      <c r="BT17" s="31" t="str">
        <f t="shared" si="21"/>
        <v>0</v>
      </c>
      <c r="BU17" s="45">
        <f t="shared" si="22"/>
        <v>0</v>
      </c>
      <c r="BV17" s="33" t="e">
        <f t="shared" si="23"/>
        <v>#DIV/0!</v>
      </c>
      <c r="BX17" s="98"/>
      <c r="BY17" s="27"/>
      <c r="BZ17" s="98"/>
      <c r="CA17" s="101"/>
      <c r="CB17" s="120"/>
      <c r="CC17" s="120"/>
      <c r="CD17" s="28" t="str">
        <f t="shared" si="24"/>
        <v xml:space="preserve"> </v>
      </c>
      <c r="CE17" s="28" t="str">
        <f t="shared" si="25"/>
        <v xml:space="preserve"> </v>
      </c>
      <c r="CF17" s="44"/>
      <c r="CG17" s="30"/>
      <c r="CH17" s="78" t="str">
        <f t="shared" si="26"/>
        <v>0</v>
      </c>
      <c r="CI17" s="31" t="str">
        <f t="shared" si="27"/>
        <v>0</v>
      </c>
      <c r="CJ17" s="45">
        <f t="shared" si="28"/>
        <v>0</v>
      </c>
      <c r="CK17" s="33" t="e">
        <f t="shared" si="29"/>
        <v>#DIV/0!</v>
      </c>
    </row>
    <row r="18" spans="1:89">
      <c r="A18" s="97"/>
      <c r="B18" s="2"/>
      <c r="C18" s="97"/>
      <c r="D18" s="100"/>
      <c r="E18" s="121"/>
      <c r="F18" s="121"/>
      <c r="G18" s="35" t="str">
        <f t="shared" si="34"/>
        <v xml:space="preserve"> </v>
      </c>
      <c r="H18" s="35" t="str">
        <f t="shared" si="35"/>
        <v xml:space="preserve"> </v>
      </c>
      <c r="I18" s="46"/>
      <c r="J18" s="37"/>
      <c r="K18" s="78" t="str">
        <f t="shared" si="0"/>
        <v>0</v>
      </c>
      <c r="L18" s="5" t="str">
        <f t="shared" si="1"/>
        <v>0</v>
      </c>
      <c r="M18" s="47">
        <f t="shared" si="2"/>
        <v>0</v>
      </c>
      <c r="N18" s="39" t="e">
        <f t="shared" si="3"/>
        <v>#DIV/0!</v>
      </c>
      <c r="P18" s="97"/>
      <c r="Q18" s="2"/>
      <c r="R18" s="97"/>
      <c r="S18" s="100"/>
      <c r="T18" s="121"/>
      <c r="U18" s="121"/>
      <c r="V18" s="35" t="str">
        <f t="shared" si="32"/>
        <v xml:space="preserve"> </v>
      </c>
      <c r="W18" s="35" t="str">
        <f t="shared" si="33"/>
        <v xml:space="preserve"> </v>
      </c>
      <c r="X18" s="46"/>
      <c r="Y18" s="37"/>
      <c r="Z18" s="78" t="str">
        <f t="shared" si="4"/>
        <v>0</v>
      </c>
      <c r="AA18" s="5" t="str">
        <f t="shared" si="5"/>
        <v>0</v>
      </c>
      <c r="AB18" s="47">
        <f t="shared" si="6"/>
        <v>0</v>
      </c>
      <c r="AC18" s="39" t="e">
        <f t="shared" si="7"/>
        <v>#DIV/0!</v>
      </c>
      <c r="AD18" s="1"/>
      <c r="AE18" s="97"/>
      <c r="AF18" s="2" t="s">
        <v>10</v>
      </c>
      <c r="AG18" s="97">
        <v>42773</v>
      </c>
      <c r="AH18" s="105" t="s">
        <v>51</v>
      </c>
      <c r="AI18" s="123"/>
      <c r="AJ18" s="123"/>
      <c r="AK18" s="35" t="str">
        <f t="shared" ref="AK18" si="40">IF(ISBLANK(AF18)," ","Tertre")</f>
        <v>Tertre</v>
      </c>
      <c r="AL18" s="35" t="str">
        <f t="shared" ref="AL18" si="41">IF(ISBLANK(AF18)," ","Yara")</f>
        <v>Yara</v>
      </c>
      <c r="AM18" s="36">
        <v>31350</v>
      </c>
      <c r="AN18" s="37"/>
      <c r="AO18" s="78">
        <f t="shared" si="10"/>
        <v>101</v>
      </c>
      <c r="AP18" s="5">
        <f t="shared" si="11"/>
        <v>1</v>
      </c>
      <c r="AQ18" s="47">
        <f t="shared" si="12"/>
        <v>31.35</v>
      </c>
      <c r="AR18" s="39">
        <f t="shared" si="13"/>
        <v>0.1551980198019802</v>
      </c>
      <c r="AT18" s="34"/>
      <c r="AU18" s="2"/>
      <c r="AV18" s="34"/>
      <c r="AW18" s="100"/>
      <c r="AX18" s="121"/>
      <c r="AY18" s="121"/>
      <c r="AZ18" s="35" t="str">
        <f t="shared" si="30"/>
        <v xml:space="preserve"> </v>
      </c>
      <c r="BA18" s="35" t="str">
        <f t="shared" si="31"/>
        <v xml:space="preserve"> </v>
      </c>
      <c r="BB18" s="46"/>
      <c r="BC18" s="37"/>
      <c r="BD18" s="78" t="str">
        <f t="shared" si="14"/>
        <v>0</v>
      </c>
      <c r="BE18" s="5" t="str">
        <f t="shared" si="15"/>
        <v>0</v>
      </c>
      <c r="BF18" s="47">
        <f t="shared" si="16"/>
        <v>0</v>
      </c>
      <c r="BG18" s="39" t="e">
        <f t="shared" si="17"/>
        <v>#DIV/0!</v>
      </c>
      <c r="BI18" s="97"/>
      <c r="BJ18" s="2"/>
      <c r="BK18" s="97"/>
      <c r="BL18" s="100"/>
      <c r="BM18" s="121"/>
      <c r="BN18" s="121"/>
      <c r="BO18" s="35" t="str">
        <f t="shared" si="18"/>
        <v xml:space="preserve"> </v>
      </c>
      <c r="BP18" s="35" t="str">
        <f t="shared" si="19"/>
        <v xml:space="preserve"> </v>
      </c>
      <c r="BQ18" s="46"/>
      <c r="BR18" s="37"/>
      <c r="BS18" s="78" t="str">
        <f t="shared" si="20"/>
        <v>0</v>
      </c>
      <c r="BT18" s="5" t="str">
        <f t="shared" si="21"/>
        <v>0</v>
      </c>
      <c r="BU18" s="47">
        <f t="shared" si="22"/>
        <v>0</v>
      </c>
      <c r="BV18" s="39" t="e">
        <f t="shared" si="23"/>
        <v>#DIV/0!</v>
      </c>
      <c r="BX18" s="97"/>
      <c r="BY18" s="2"/>
      <c r="BZ18" s="97"/>
      <c r="CA18" s="100"/>
      <c r="CB18" s="121"/>
      <c r="CC18" s="121"/>
      <c r="CD18" s="35" t="str">
        <f t="shared" si="24"/>
        <v xml:space="preserve"> </v>
      </c>
      <c r="CE18" s="35" t="str">
        <f t="shared" si="25"/>
        <v xml:space="preserve"> </v>
      </c>
      <c r="CF18" s="46"/>
      <c r="CG18" s="37"/>
      <c r="CH18" s="78" t="str">
        <f t="shared" si="26"/>
        <v>0</v>
      </c>
      <c r="CI18" s="5" t="str">
        <f t="shared" si="27"/>
        <v>0</v>
      </c>
      <c r="CJ18" s="47">
        <f t="shared" si="28"/>
        <v>0</v>
      </c>
      <c r="CK18" s="39" t="e">
        <f t="shared" si="29"/>
        <v>#DIV/0!</v>
      </c>
    </row>
    <row r="19" spans="1:89">
      <c r="A19" s="98"/>
      <c r="B19" s="27"/>
      <c r="C19" s="98"/>
      <c r="D19" s="101"/>
      <c r="E19" s="120"/>
      <c r="F19" s="120"/>
      <c r="G19" s="28" t="str">
        <f t="shared" si="34"/>
        <v xml:space="preserve"> </v>
      </c>
      <c r="H19" s="28" t="str">
        <f t="shared" si="35"/>
        <v xml:space="preserve"> </v>
      </c>
      <c r="I19" s="44"/>
      <c r="J19" s="30"/>
      <c r="K19" s="78" t="str">
        <f t="shared" si="0"/>
        <v>0</v>
      </c>
      <c r="L19" s="31" t="str">
        <f t="shared" si="1"/>
        <v>0</v>
      </c>
      <c r="M19" s="45">
        <f t="shared" si="2"/>
        <v>0</v>
      </c>
      <c r="N19" s="33" t="e">
        <f t="shared" si="3"/>
        <v>#DIV/0!</v>
      </c>
      <c r="O19" s="1"/>
      <c r="P19" s="98"/>
      <c r="Q19" s="27"/>
      <c r="R19" s="98"/>
      <c r="S19" s="101"/>
      <c r="T19" s="120"/>
      <c r="U19" s="120"/>
      <c r="V19" s="28" t="str">
        <f t="shared" si="32"/>
        <v xml:space="preserve"> </v>
      </c>
      <c r="W19" s="28" t="str">
        <f t="shared" si="33"/>
        <v xml:space="preserve"> </v>
      </c>
      <c r="X19" s="44"/>
      <c r="Y19" s="30"/>
      <c r="Z19" s="78" t="str">
        <f t="shared" si="4"/>
        <v>0</v>
      </c>
      <c r="AA19" s="31" t="str">
        <f t="shared" si="5"/>
        <v>0</v>
      </c>
      <c r="AB19" s="45">
        <f t="shared" si="6"/>
        <v>0</v>
      </c>
      <c r="AC19" s="33" t="e">
        <f t="shared" si="7"/>
        <v>#DIV/0!</v>
      </c>
      <c r="AD19" s="1"/>
      <c r="AE19" s="40">
        <v>42773</v>
      </c>
      <c r="AF19" s="2" t="s">
        <v>10</v>
      </c>
      <c r="AG19" s="40">
        <v>42774</v>
      </c>
      <c r="AH19" s="112" t="s">
        <v>52</v>
      </c>
      <c r="AI19" s="127"/>
      <c r="AJ19" s="127"/>
      <c r="AK19" s="28" t="str">
        <f t="shared" ref="AK19:AK40" si="42">IF(ISBLANK(AF19)," ","Tertre")</f>
        <v>Tertre</v>
      </c>
      <c r="AL19" s="28" t="str">
        <f t="shared" ref="AL19:AL40" si="43">IF(ISBLANK(AF19)," ","Yara")</f>
        <v>Yara</v>
      </c>
      <c r="AM19" s="44">
        <v>31550</v>
      </c>
      <c r="AN19" s="30"/>
      <c r="AO19" s="78">
        <f t="shared" si="10"/>
        <v>101</v>
      </c>
      <c r="AP19" s="31">
        <f t="shared" si="11"/>
        <v>1</v>
      </c>
      <c r="AQ19" s="45">
        <f t="shared" si="12"/>
        <v>31.55</v>
      </c>
      <c r="AR19" s="33">
        <f t="shared" si="13"/>
        <v>0.15618811881188119</v>
      </c>
      <c r="AT19" s="40"/>
      <c r="AU19" s="27"/>
      <c r="AV19" s="40"/>
      <c r="AW19" s="101"/>
      <c r="AX19" s="120"/>
      <c r="AY19" s="120"/>
      <c r="AZ19" s="28" t="str">
        <f t="shared" si="30"/>
        <v xml:space="preserve"> </v>
      </c>
      <c r="BA19" s="28" t="str">
        <f t="shared" si="31"/>
        <v xml:space="preserve"> </v>
      </c>
      <c r="BB19" s="44"/>
      <c r="BC19" s="30"/>
      <c r="BD19" s="78" t="str">
        <f t="shared" si="14"/>
        <v>0</v>
      </c>
      <c r="BE19" s="31" t="str">
        <f t="shared" si="15"/>
        <v>0</v>
      </c>
      <c r="BF19" s="45">
        <f t="shared" si="16"/>
        <v>0</v>
      </c>
      <c r="BG19" s="33" t="e">
        <f t="shared" si="17"/>
        <v>#DIV/0!</v>
      </c>
      <c r="BI19" s="98"/>
      <c r="BJ19" s="27"/>
      <c r="BK19" s="98"/>
      <c r="BL19" s="101"/>
      <c r="BM19" s="120"/>
      <c r="BN19" s="120"/>
      <c r="BO19" s="28" t="str">
        <f t="shared" si="18"/>
        <v xml:space="preserve"> </v>
      </c>
      <c r="BP19" s="28" t="str">
        <f t="shared" si="19"/>
        <v xml:space="preserve"> </v>
      </c>
      <c r="BQ19" s="44"/>
      <c r="BR19" s="30"/>
      <c r="BS19" s="78" t="str">
        <f t="shared" si="20"/>
        <v>0</v>
      </c>
      <c r="BT19" s="31" t="str">
        <f t="shared" si="21"/>
        <v>0</v>
      </c>
      <c r="BU19" s="45">
        <f t="shared" si="22"/>
        <v>0</v>
      </c>
      <c r="BV19" s="33" t="e">
        <f t="shared" si="23"/>
        <v>#DIV/0!</v>
      </c>
      <c r="BX19" s="98"/>
      <c r="BY19" s="27"/>
      <c r="BZ19" s="98"/>
      <c r="CA19" s="101"/>
      <c r="CB19" s="120"/>
      <c r="CC19" s="120"/>
      <c r="CD19" s="28" t="str">
        <f t="shared" si="24"/>
        <v xml:space="preserve"> </v>
      </c>
      <c r="CE19" s="28" t="str">
        <f t="shared" si="25"/>
        <v xml:space="preserve"> </v>
      </c>
      <c r="CF19" s="44"/>
      <c r="CG19" s="30"/>
      <c r="CH19" s="78" t="str">
        <f t="shared" si="26"/>
        <v>0</v>
      </c>
      <c r="CI19" s="31" t="str">
        <f t="shared" si="27"/>
        <v>0</v>
      </c>
      <c r="CJ19" s="45">
        <f t="shared" si="28"/>
        <v>0</v>
      </c>
      <c r="CK19" s="33" t="e">
        <f t="shared" si="29"/>
        <v>#DIV/0!</v>
      </c>
    </row>
    <row r="20" spans="1:89">
      <c r="A20" s="97"/>
      <c r="B20" s="2"/>
      <c r="C20" s="97"/>
      <c r="D20" s="100"/>
      <c r="E20" s="121"/>
      <c r="F20" s="121"/>
      <c r="G20" s="35" t="str">
        <f t="shared" si="34"/>
        <v xml:space="preserve"> </v>
      </c>
      <c r="H20" s="35" t="str">
        <f t="shared" si="35"/>
        <v xml:space="preserve"> </v>
      </c>
      <c r="I20" s="46"/>
      <c r="J20" s="37"/>
      <c r="K20" s="78" t="str">
        <f t="shared" si="0"/>
        <v>0</v>
      </c>
      <c r="L20" s="31" t="str">
        <f t="shared" si="1"/>
        <v>0</v>
      </c>
      <c r="M20" s="47">
        <f t="shared" si="2"/>
        <v>0</v>
      </c>
      <c r="N20" s="39" t="e">
        <f t="shared" si="3"/>
        <v>#DIV/0!</v>
      </c>
      <c r="O20" s="1"/>
      <c r="P20" s="97"/>
      <c r="Q20" s="2"/>
      <c r="R20" s="97"/>
      <c r="S20" s="100"/>
      <c r="T20" s="121"/>
      <c r="U20" s="121"/>
      <c r="V20" s="35" t="str">
        <f t="shared" si="32"/>
        <v xml:space="preserve"> </v>
      </c>
      <c r="W20" s="35" t="str">
        <f t="shared" si="33"/>
        <v xml:space="preserve"> </v>
      </c>
      <c r="X20" s="46"/>
      <c r="Y20" s="37"/>
      <c r="Z20" s="78" t="str">
        <f t="shared" si="4"/>
        <v>0</v>
      </c>
      <c r="AA20" s="5" t="str">
        <f t="shared" si="5"/>
        <v>0</v>
      </c>
      <c r="AB20" s="47">
        <f t="shared" si="6"/>
        <v>0</v>
      </c>
      <c r="AC20" s="39" t="e">
        <f t="shared" si="7"/>
        <v>#DIV/0!</v>
      </c>
      <c r="AD20" s="1"/>
      <c r="AE20" s="34">
        <v>42774</v>
      </c>
      <c r="AF20" s="2" t="s">
        <v>10</v>
      </c>
      <c r="AG20" s="34"/>
      <c r="AH20" s="113" t="s">
        <v>54</v>
      </c>
      <c r="AI20" s="128"/>
      <c r="AJ20" s="128"/>
      <c r="AK20" s="35" t="str">
        <f t="shared" si="42"/>
        <v>Tertre</v>
      </c>
      <c r="AL20" s="35" t="str">
        <f t="shared" si="43"/>
        <v>Yara</v>
      </c>
      <c r="AM20" s="46">
        <v>31500</v>
      </c>
      <c r="AN20" s="37"/>
      <c r="AO20" s="78">
        <f t="shared" si="10"/>
        <v>101</v>
      </c>
      <c r="AP20" s="5">
        <f t="shared" si="11"/>
        <v>1</v>
      </c>
      <c r="AQ20" s="47">
        <f t="shared" si="12"/>
        <v>31.5</v>
      </c>
      <c r="AR20" s="39">
        <f t="shared" si="13"/>
        <v>0.15594059405940594</v>
      </c>
      <c r="AT20" s="34"/>
      <c r="AU20" s="2"/>
      <c r="AV20" s="34"/>
      <c r="AW20" s="100"/>
      <c r="AX20" s="121"/>
      <c r="AY20" s="121"/>
      <c r="AZ20" s="35" t="str">
        <f t="shared" si="30"/>
        <v xml:space="preserve"> </v>
      </c>
      <c r="BA20" s="35" t="str">
        <f t="shared" si="31"/>
        <v xml:space="preserve"> </v>
      </c>
      <c r="BB20" s="46"/>
      <c r="BC20" s="37"/>
      <c r="BD20" s="78" t="str">
        <f t="shared" si="14"/>
        <v>0</v>
      </c>
      <c r="BE20" s="5" t="str">
        <f t="shared" si="15"/>
        <v>0</v>
      </c>
      <c r="BF20" s="47">
        <f t="shared" si="16"/>
        <v>0</v>
      </c>
      <c r="BG20" s="39" t="e">
        <f t="shared" si="17"/>
        <v>#DIV/0!</v>
      </c>
      <c r="BI20" s="97"/>
      <c r="BJ20" s="2"/>
      <c r="BK20" s="97"/>
      <c r="BL20" s="100"/>
      <c r="BM20" s="121"/>
      <c r="BN20" s="121"/>
      <c r="BO20" s="35" t="str">
        <f t="shared" si="18"/>
        <v xml:space="preserve"> </v>
      </c>
      <c r="BP20" s="35" t="str">
        <f t="shared" si="19"/>
        <v xml:space="preserve"> </v>
      </c>
      <c r="BQ20" s="46"/>
      <c r="BR20" s="37"/>
      <c r="BS20" s="78" t="str">
        <f t="shared" si="20"/>
        <v>0</v>
      </c>
      <c r="BT20" s="31" t="str">
        <f t="shared" si="21"/>
        <v>0</v>
      </c>
      <c r="BU20" s="47">
        <f t="shared" si="22"/>
        <v>0</v>
      </c>
      <c r="BV20" s="39" t="e">
        <f t="shared" si="23"/>
        <v>#DIV/0!</v>
      </c>
      <c r="BX20" s="97"/>
      <c r="BY20" s="2"/>
      <c r="BZ20" s="97"/>
      <c r="CA20" s="100"/>
      <c r="CB20" s="121"/>
      <c r="CC20" s="121"/>
      <c r="CD20" s="35" t="str">
        <f t="shared" si="24"/>
        <v xml:space="preserve"> </v>
      </c>
      <c r="CE20" s="35" t="str">
        <f t="shared" si="25"/>
        <v xml:space="preserve"> </v>
      </c>
      <c r="CF20" s="46"/>
      <c r="CG20" s="37"/>
      <c r="CH20" s="78" t="str">
        <f t="shared" si="26"/>
        <v>0</v>
      </c>
      <c r="CI20" s="31" t="str">
        <f t="shared" si="27"/>
        <v>0</v>
      </c>
      <c r="CJ20" s="47">
        <f t="shared" si="28"/>
        <v>0</v>
      </c>
      <c r="CK20" s="39" t="e">
        <f t="shared" si="29"/>
        <v>#DIV/0!</v>
      </c>
    </row>
    <row r="21" spans="1:89">
      <c r="A21" s="98"/>
      <c r="B21" s="27"/>
      <c r="C21" s="98"/>
      <c r="D21" s="101"/>
      <c r="E21" s="120"/>
      <c r="F21" s="120"/>
      <c r="G21" s="28" t="str">
        <f t="shared" si="34"/>
        <v xml:space="preserve"> </v>
      </c>
      <c r="H21" s="28" t="str">
        <f t="shared" si="35"/>
        <v xml:space="preserve"> </v>
      </c>
      <c r="I21" s="44"/>
      <c r="J21" s="30"/>
      <c r="K21" s="78" t="str">
        <f t="shared" si="0"/>
        <v>0</v>
      </c>
      <c r="L21" s="31" t="str">
        <f t="shared" si="1"/>
        <v>0</v>
      </c>
      <c r="M21" s="45">
        <f t="shared" si="2"/>
        <v>0</v>
      </c>
      <c r="N21" s="33" t="e">
        <f t="shared" si="3"/>
        <v>#DIV/0!</v>
      </c>
      <c r="O21" s="1"/>
      <c r="P21" s="98"/>
      <c r="Q21" s="27"/>
      <c r="R21" s="98"/>
      <c r="S21" s="101"/>
      <c r="T21" s="120"/>
      <c r="U21" s="120"/>
      <c r="V21" s="28" t="str">
        <f t="shared" si="32"/>
        <v xml:space="preserve"> </v>
      </c>
      <c r="W21" s="28" t="str">
        <f t="shared" si="33"/>
        <v xml:space="preserve"> </v>
      </c>
      <c r="X21" s="44"/>
      <c r="Y21" s="30"/>
      <c r="Z21" s="78" t="str">
        <f t="shared" si="4"/>
        <v>0</v>
      </c>
      <c r="AA21" s="31" t="str">
        <f t="shared" si="5"/>
        <v>0</v>
      </c>
      <c r="AB21" s="45">
        <f t="shared" si="6"/>
        <v>0</v>
      </c>
      <c r="AC21" s="33" t="e">
        <f t="shared" si="7"/>
        <v>#DIV/0!</v>
      </c>
      <c r="AD21" s="1"/>
      <c r="AE21" s="40"/>
      <c r="AF21" s="2" t="s">
        <v>10</v>
      </c>
      <c r="AG21" s="40"/>
      <c r="AH21" s="112" t="s">
        <v>55</v>
      </c>
      <c r="AI21" s="127"/>
      <c r="AJ21" s="127"/>
      <c r="AK21" s="28" t="str">
        <f t="shared" si="42"/>
        <v>Tertre</v>
      </c>
      <c r="AL21" s="28" t="str">
        <f t="shared" si="43"/>
        <v>Yara</v>
      </c>
      <c r="AM21" s="44">
        <v>31600</v>
      </c>
      <c r="AN21" s="30"/>
      <c r="AO21" s="78">
        <f t="shared" si="10"/>
        <v>101</v>
      </c>
      <c r="AP21" s="31">
        <f t="shared" si="11"/>
        <v>1</v>
      </c>
      <c r="AQ21" s="45">
        <f t="shared" si="12"/>
        <v>31.6</v>
      </c>
      <c r="AR21" s="33">
        <f t="shared" si="13"/>
        <v>0.15643564356435644</v>
      </c>
      <c r="AT21" s="40"/>
      <c r="AU21" s="27"/>
      <c r="AV21" s="40"/>
      <c r="AW21" s="101"/>
      <c r="AX21" s="120"/>
      <c r="AY21" s="120"/>
      <c r="AZ21" s="28" t="str">
        <f t="shared" si="30"/>
        <v xml:space="preserve"> </v>
      </c>
      <c r="BA21" s="28" t="str">
        <f t="shared" si="31"/>
        <v xml:space="preserve"> </v>
      </c>
      <c r="BB21" s="44"/>
      <c r="BC21" s="30"/>
      <c r="BD21" s="78" t="str">
        <f t="shared" si="14"/>
        <v>0</v>
      </c>
      <c r="BE21" s="31" t="str">
        <f t="shared" si="15"/>
        <v>0</v>
      </c>
      <c r="BF21" s="45">
        <f t="shared" si="16"/>
        <v>0</v>
      </c>
      <c r="BG21" s="33" t="e">
        <f t="shared" si="17"/>
        <v>#DIV/0!</v>
      </c>
      <c r="BI21" s="98"/>
      <c r="BJ21" s="27"/>
      <c r="BK21" s="98"/>
      <c r="BL21" s="101"/>
      <c r="BM21" s="120"/>
      <c r="BN21" s="120"/>
      <c r="BO21" s="28" t="str">
        <f t="shared" si="18"/>
        <v xml:space="preserve"> </v>
      </c>
      <c r="BP21" s="28" t="str">
        <f t="shared" si="19"/>
        <v xml:space="preserve"> </v>
      </c>
      <c r="BQ21" s="44"/>
      <c r="BR21" s="30"/>
      <c r="BS21" s="78" t="str">
        <f t="shared" si="20"/>
        <v>0</v>
      </c>
      <c r="BT21" s="31" t="str">
        <f t="shared" si="21"/>
        <v>0</v>
      </c>
      <c r="BU21" s="45">
        <f t="shared" si="22"/>
        <v>0</v>
      </c>
      <c r="BV21" s="33" t="e">
        <f t="shared" si="23"/>
        <v>#DIV/0!</v>
      </c>
      <c r="BX21" s="98"/>
      <c r="BY21" s="27"/>
      <c r="BZ21" s="98"/>
      <c r="CA21" s="101"/>
      <c r="CB21" s="120"/>
      <c r="CC21" s="120"/>
      <c r="CD21" s="28" t="str">
        <f t="shared" si="24"/>
        <v xml:space="preserve"> </v>
      </c>
      <c r="CE21" s="28" t="str">
        <f t="shared" si="25"/>
        <v xml:space="preserve"> </v>
      </c>
      <c r="CF21" s="44"/>
      <c r="CG21" s="30"/>
      <c r="CH21" s="78" t="str">
        <f t="shared" si="26"/>
        <v>0</v>
      </c>
      <c r="CI21" s="31" t="str">
        <f t="shared" si="27"/>
        <v>0</v>
      </c>
      <c r="CJ21" s="45">
        <f t="shared" si="28"/>
        <v>0</v>
      </c>
      <c r="CK21" s="33" t="e">
        <f t="shared" si="29"/>
        <v>#DIV/0!</v>
      </c>
    </row>
    <row r="22" spans="1:89">
      <c r="A22" s="97"/>
      <c r="B22" s="2"/>
      <c r="C22" s="97"/>
      <c r="D22" s="100"/>
      <c r="E22" s="121"/>
      <c r="F22" s="121"/>
      <c r="G22" s="35" t="str">
        <f t="shared" si="34"/>
        <v xml:space="preserve"> </v>
      </c>
      <c r="H22" s="35" t="str">
        <f t="shared" si="35"/>
        <v xml:space="preserve"> </v>
      </c>
      <c r="I22" s="46"/>
      <c r="J22" s="37"/>
      <c r="K22" s="78" t="str">
        <f t="shared" si="0"/>
        <v>0</v>
      </c>
      <c r="L22" s="5" t="str">
        <f t="shared" si="1"/>
        <v>0</v>
      </c>
      <c r="M22" s="47">
        <f t="shared" si="2"/>
        <v>0</v>
      </c>
      <c r="N22" s="39" t="e">
        <f t="shared" si="3"/>
        <v>#DIV/0!</v>
      </c>
      <c r="O22" s="1"/>
      <c r="P22" s="97"/>
      <c r="Q22" s="2"/>
      <c r="R22" s="97"/>
      <c r="S22" s="100"/>
      <c r="T22" s="121"/>
      <c r="U22" s="121"/>
      <c r="V22" s="35" t="str">
        <f t="shared" si="32"/>
        <v xml:space="preserve"> </v>
      </c>
      <c r="W22" s="35" t="str">
        <f t="shared" si="33"/>
        <v xml:space="preserve"> </v>
      </c>
      <c r="X22" s="46"/>
      <c r="Y22" s="37"/>
      <c r="Z22" s="78" t="str">
        <f t="shared" si="4"/>
        <v>0</v>
      </c>
      <c r="AA22" s="5" t="str">
        <f t="shared" si="5"/>
        <v>0</v>
      </c>
      <c r="AB22" s="47">
        <f t="shared" si="6"/>
        <v>0</v>
      </c>
      <c r="AC22" s="39" t="e">
        <f t="shared" si="7"/>
        <v>#DIV/0!</v>
      </c>
      <c r="AD22" s="1"/>
      <c r="AE22" s="34"/>
      <c r="AF22" s="2" t="s">
        <v>10</v>
      </c>
      <c r="AG22" s="34"/>
      <c r="AH22" s="113" t="s">
        <v>56</v>
      </c>
      <c r="AI22" s="128"/>
      <c r="AJ22" s="128"/>
      <c r="AK22" s="35" t="str">
        <f t="shared" si="42"/>
        <v>Tertre</v>
      </c>
      <c r="AL22" s="35" t="str">
        <f t="shared" si="43"/>
        <v>Yara</v>
      </c>
      <c r="AM22" s="46">
        <v>31150</v>
      </c>
      <c r="AN22" s="37"/>
      <c r="AO22" s="78">
        <f t="shared" si="10"/>
        <v>101</v>
      </c>
      <c r="AP22" s="5">
        <f t="shared" si="11"/>
        <v>1</v>
      </c>
      <c r="AQ22" s="47">
        <f t="shared" si="12"/>
        <v>31.15</v>
      </c>
      <c r="AR22" s="39">
        <f t="shared" si="13"/>
        <v>0.15420792079207921</v>
      </c>
      <c r="AT22" s="34"/>
      <c r="AU22" s="2"/>
      <c r="AV22" s="34"/>
      <c r="AW22" s="100"/>
      <c r="AX22" s="121"/>
      <c r="AY22" s="121"/>
      <c r="AZ22" s="35" t="str">
        <f t="shared" si="30"/>
        <v xml:space="preserve"> </v>
      </c>
      <c r="BA22" s="35" t="str">
        <f t="shared" si="31"/>
        <v xml:space="preserve"> </v>
      </c>
      <c r="BB22" s="46"/>
      <c r="BC22" s="37"/>
      <c r="BD22" s="78" t="str">
        <f t="shared" si="14"/>
        <v>0</v>
      </c>
      <c r="BE22" s="5" t="str">
        <f t="shared" si="15"/>
        <v>0</v>
      </c>
      <c r="BF22" s="47">
        <f t="shared" si="16"/>
        <v>0</v>
      </c>
      <c r="BG22" s="39" t="e">
        <f t="shared" si="17"/>
        <v>#DIV/0!</v>
      </c>
      <c r="BI22" s="97"/>
      <c r="BJ22" s="2"/>
      <c r="BK22" s="97"/>
      <c r="BL22" s="100"/>
      <c r="BM22" s="121"/>
      <c r="BN22" s="121"/>
      <c r="BO22" s="35" t="str">
        <f t="shared" si="18"/>
        <v xml:space="preserve"> </v>
      </c>
      <c r="BP22" s="35" t="str">
        <f t="shared" si="19"/>
        <v xml:space="preserve"> </v>
      </c>
      <c r="BQ22" s="46"/>
      <c r="BR22" s="37"/>
      <c r="BS22" s="78" t="str">
        <f t="shared" si="20"/>
        <v>0</v>
      </c>
      <c r="BT22" s="5" t="str">
        <f t="shared" si="21"/>
        <v>0</v>
      </c>
      <c r="BU22" s="47">
        <f t="shared" si="22"/>
        <v>0</v>
      </c>
      <c r="BV22" s="39" t="e">
        <f t="shared" si="23"/>
        <v>#DIV/0!</v>
      </c>
      <c r="BX22" s="97"/>
      <c r="BY22" s="2"/>
      <c r="BZ22" s="97"/>
      <c r="CA22" s="100"/>
      <c r="CB22" s="121"/>
      <c r="CC22" s="121"/>
      <c r="CD22" s="35" t="str">
        <f t="shared" si="24"/>
        <v xml:space="preserve"> </v>
      </c>
      <c r="CE22" s="35" t="str">
        <f t="shared" si="25"/>
        <v xml:space="preserve"> </v>
      </c>
      <c r="CF22" s="46"/>
      <c r="CG22" s="37"/>
      <c r="CH22" s="78" t="str">
        <f t="shared" si="26"/>
        <v>0</v>
      </c>
      <c r="CI22" s="5" t="str">
        <f t="shared" si="27"/>
        <v>0</v>
      </c>
      <c r="CJ22" s="47">
        <f t="shared" si="28"/>
        <v>0</v>
      </c>
      <c r="CK22" s="39" t="e">
        <f t="shared" si="29"/>
        <v>#DIV/0!</v>
      </c>
    </row>
    <row r="23" spans="1:89">
      <c r="A23" s="98"/>
      <c r="B23" s="27"/>
      <c r="C23" s="98"/>
      <c r="D23" s="101"/>
      <c r="E23" s="120"/>
      <c r="F23" s="120"/>
      <c r="G23" s="28" t="str">
        <f t="shared" si="34"/>
        <v xml:space="preserve"> </v>
      </c>
      <c r="H23" s="28" t="str">
        <f t="shared" si="35"/>
        <v xml:space="preserve"> </v>
      </c>
      <c r="I23" s="44"/>
      <c r="J23" s="30"/>
      <c r="K23" s="78" t="str">
        <f t="shared" si="0"/>
        <v>0</v>
      </c>
      <c r="L23" s="31" t="str">
        <f t="shared" si="1"/>
        <v>0</v>
      </c>
      <c r="M23" s="45">
        <f t="shared" si="2"/>
        <v>0</v>
      </c>
      <c r="N23" s="33" t="e">
        <f t="shared" si="3"/>
        <v>#DIV/0!</v>
      </c>
      <c r="O23" s="1"/>
      <c r="P23" s="98"/>
      <c r="Q23" s="27"/>
      <c r="R23" s="98"/>
      <c r="S23" s="101"/>
      <c r="T23" s="120"/>
      <c r="U23" s="120"/>
      <c r="V23" s="28" t="str">
        <f t="shared" si="32"/>
        <v xml:space="preserve"> </v>
      </c>
      <c r="W23" s="28" t="str">
        <f t="shared" si="33"/>
        <v xml:space="preserve"> </v>
      </c>
      <c r="X23" s="44"/>
      <c r="Y23" s="30"/>
      <c r="Z23" s="78" t="str">
        <f t="shared" si="4"/>
        <v>0</v>
      </c>
      <c r="AA23" s="31" t="str">
        <f t="shared" si="5"/>
        <v>0</v>
      </c>
      <c r="AB23" s="45">
        <f t="shared" si="6"/>
        <v>0</v>
      </c>
      <c r="AC23" s="33" t="e">
        <f t="shared" si="7"/>
        <v>#DIV/0!</v>
      </c>
      <c r="AD23" s="1"/>
      <c r="AE23" s="40">
        <v>42777</v>
      </c>
      <c r="AF23" s="2" t="s">
        <v>10</v>
      </c>
      <c r="AG23" s="40"/>
      <c r="AH23" s="112" t="s">
        <v>57</v>
      </c>
      <c r="AI23" s="127"/>
      <c r="AJ23" s="127"/>
      <c r="AK23" s="28" t="str">
        <f t="shared" si="42"/>
        <v>Tertre</v>
      </c>
      <c r="AL23" s="28" t="str">
        <f t="shared" si="43"/>
        <v>Yara</v>
      </c>
      <c r="AM23" s="44">
        <v>31500</v>
      </c>
      <c r="AN23" s="30"/>
      <c r="AO23" s="78">
        <f t="shared" si="10"/>
        <v>101</v>
      </c>
      <c r="AP23" s="31">
        <f t="shared" si="11"/>
        <v>1</v>
      </c>
      <c r="AQ23" s="45">
        <f t="shared" si="12"/>
        <v>31.5</v>
      </c>
      <c r="AR23" s="33">
        <f t="shared" si="13"/>
        <v>0.15594059405940594</v>
      </c>
      <c r="AT23" s="40"/>
      <c r="AU23" s="27"/>
      <c r="AV23" s="40"/>
      <c r="AW23" s="101"/>
      <c r="AX23" s="120"/>
      <c r="AY23" s="120"/>
      <c r="AZ23" s="28" t="str">
        <f t="shared" si="30"/>
        <v xml:space="preserve"> </v>
      </c>
      <c r="BA23" s="28" t="str">
        <f t="shared" si="31"/>
        <v xml:space="preserve"> </v>
      </c>
      <c r="BB23" s="44"/>
      <c r="BC23" s="30"/>
      <c r="BD23" s="78" t="str">
        <f t="shared" si="14"/>
        <v>0</v>
      </c>
      <c r="BE23" s="31" t="str">
        <f t="shared" si="15"/>
        <v>0</v>
      </c>
      <c r="BF23" s="45">
        <f t="shared" si="16"/>
        <v>0</v>
      </c>
      <c r="BG23" s="33" t="e">
        <f t="shared" si="17"/>
        <v>#DIV/0!</v>
      </c>
      <c r="BI23" s="98"/>
      <c r="BJ23" s="27"/>
      <c r="BK23" s="98"/>
      <c r="BL23" s="101"/>
      <c r="BM23" s="120"/>
      <c r="BN23" s="120"/>
      <c r="BO23" s="28" t="str">
        <f t="shared" si="18"/>
        <v xml:space="preserve"> </v>
      </c>
      <c r="BP23" s="28" t="str">
        <f t="shared" si="19"/>
        <v xml:space="preserve"> </v>
      </c>
      <c r="BQ23" s="44"/>
      <c r="BR23" s="30"/>
      <c r="BS23" s="78" t="str">
        <f t="shared" si="20"/>
        <v>0</v>
      </c>
      <c r="BT23" s="31" t="str">
        <f t="shared" si="21"/>
        <v>0</v>
      </c>
      <c r="BU23" s="45">
        <f t="shared" si="22"/>
        <v>0</v>
      </c>
      <c r="BV23" s="33" t="e">
        <f t="shared" si="23"/>
        <v>#DIV/0!</v>
      </c>
      <c r="BX23" s="98"/>
      <c r="BY23" s="27"/>
      <c r="BZ23" s="98"/>
      <c r="CA23" s="101"/>
      <c r="CB23" s="120"/>
      <c r="CC23" s="120"/>
      <c r="CD23" s="28" t="str">
        <f t="shared" si="24"/>
        <v xml:space="preserve"> </v>
      </c>
      <c r="CE23" s="28" t="str">
        <f t="shared" si="25"/>
        <v xml:space="preserve"> </v>
      </c>
      <c r="CF23" s="44"/>
      <c r="CG23" s="30"/>
      <c r="CH23" s="78" t="str">
        <f t="shared" si="26"/>
        <v>0</v>
      </c>
      <c r="CI23" s="31" t="str">
        <f t="shared" si="27"/>
        <v>0</v>
      </c>
      <c r="CJ23" s="45">
        <f t="shared" si="28"/>
        <v>0</v>
      </c>
      <c r="CK23" s="33" t="e">
        <f t="shared" si="29"/>
        <v>#DIV/0!</v>
      </c>
    </row>
    <row r="24" spans="1:89">
      <c r="A24" s="97"/>
      <c r="B24" s="2"/>
      <c r="C24" s="97"/>
      <c r="D24" s="100"/>
      <c r="E24" s="121"/>
      <c r="F24" s="121"/>
      <c r="G24" s="35" t="str">
        <f t="shared" si="34"/>
        <v xml:space="preserve"> </v>
      </c>
      <c r="H24" s="35" t="str">
        <f t="shared" si="35"/>
        <v xml:space="preserve"> </v>
      </c>
      <c r="I24" s="46"/>
      <c r="J24" s="37"/>
      <c r="K24" s="78" t="str">
        <f t="shared" si="0"/>
        <v>0</v>
      </c>
      <c r="L24" s="5" t="str">
        <f t="shared" si="1"/>
        <v>0</v>
      </c>
      <c r="M24" s="47">
        <f t="shared" si="2"/>
        <v>0</v>
      </c>
      <c r="N24" s="39" t="e">
        <f t="shared" si="3"/>
        <v>#DIV/0!</v>
      </c>
      <c r="O24" s="1"/>
      <c r="P24" s="97"/>
      <c r="Q24" s="2"/>
      <c r="R24" s="97"/>
      <c r="S24" s="100"/>
      <c r="T24" s="121"/>
      <c r="U24" s="121"/>
      <c r="V24" s="35" t="str">
        <f t="shared" si="32"/>
        <v xml:space="preserve"> </v>
      </c>
      <c r="W24" s="35" t="str">
        <f t="shared" si="33"/>
        <v xml:space="preserve"> </v>
      </c>
      <c r="X24" s="46"/>
      <c r="Y24" s="37"/>
      <c r="Z24" s="78" t="str">
        <f t="shared" si="4"/>
        <v>0</v>
      </c>
      <c r="AA24" s="5" t="str">
        <f t="shared" si="5"/>
        <v>0</v>
      </c>
      <c r="AB24" s="47">
        <f t="shared" si="6"/>
        <v>0</v>
      </c>
      <c r="AC24" s="39" t="e">
        <f t="shared" si="7"/>
        <v>#DIV/0!</v>
      </c>
      <c r="AD24" s="1"/>
      <c r="AE24" s="34"/>
      <c r="AF24" s="2" t="s">
        <v>10</v>
      </c>
      <c r="AG24" s="34">
        <v>42778</v>
      </c>
      <c r="AH24" s="113" t="s">
        <v>58</v>
      </c>
      <c r="AI24" s="128"/>
      <c r="AJ24" s="128"/>
      <c r="AK24" s="35" t="str">
        <f t="shared" si="42"/>
        <v>Tertre</v>
      </c>
      <c r="AL24" s="35" t="str">
        <f t="shared" si="43"/>
        <v>Yara</v>
      </c>
      <c r="AM24" s="46">
        <v>31350</v>
      </c>
      <c r="AN24" s="37"/>
      <c r="AO24" s="78">
        <f t="shared" si="10"/>
        <v>101</v>
      </c>
      <c r="AP24" s="5">
        <f t="shared" si="11"/>
        <v>1</v>
      </c>
      <c r="AQ24" s="47">
        <f t="shared" si="12"/>
        <v>31.35</v>
      </c>
      <c r="AR24" s="39">
        <f t="shared" si="13"/>
        <v>0.1551980198019802</v>
      </c>
      <c r="AT24" s="34"/>
      <c r="AU24" s="2"/>
      <c r="AV24" s="34"/>
      <c r="AW24" s="100"/>
      <c r="AX24" s="121"/>
      <c r="AY24" s="121"/>
      <c r="AZ24" s="35" t="str">
        <f t="shared" si="30"/>
        <v xml:space="preserve"> </v>
      </c>
      <c r="BA24" s="35" t="str">
        <f t="shared" si="31"/>
        <v xml:space="preserve"> </v>
      </c>
      <c r="BB24" s="46"/>
      <c r="BC24" s="37"/>
      <c r="BD24" s="78" t="str">
        <f t="shared" si="14"/>
        <v>0</v>
      </c>
      <c r="BE24" s="5" t="str">
        <f t="shared" si="15"/>
        <v>0</v>
      </c>
      <c r="BF24" s="47">
        <f t="shared" si="16"/>
        <v>0</v>
      </c>
      <c r="BG24" s="39" t="e">
        <f t="shared" si="17"/>
        <v>#DIV/0!</v>
      </c>
      <c r="BI24" s="97"/>
      <c r="BJ24" s="2"/>
      <c r="BK24" s="97"/>
      <c r="BL24" s="100"/>
      <c r="BM24" s="121"/>
      <c r="BN24" s="121"/>
      <c r="BO24" s="35" t="str">
        <f t="shared" si="18"/>
        <v xml:space="preserve"> </v>
      </c>
      <c r="BP24" s="35" t="str">
        <f t="shared" si="19"/>
        <v xml:space="preserve"> </v>
      </c>
      <c r="BQ24" s="46"/>
      <c r="BR24" s="37"/>
      <c r="BS24" s="78" t="str">
        <f t="shared" si="20"/>
        <v>0</v>
      </c>
      <c r="BT24" s="5" t="str">
        <f t="shared" si="21"/>
        <v>0</v>
      </c>
      <c r="BU24" s="47">
        <f t="shared" si="22"/>
        <v>0</v>
      </c>
      <c r="BV24" s="39" t="e">
        <f t="shared" si="23"/>
        <v>#DIV/0!</v>
      </c>
      <c r="BX24" s="97"/>
      <c r="BY24" s="2"/>
      <c r="BZ24" s="97"/>
      <c r="CA24" s="100"/>
      <c r="CB24" s="121"/>
      <c r="CC24" s="121"/>
      <c r="CD24" s="35" t="str">
        <f t="shared" si="24"/>
        <v xml:space="preserve"> </v>
      </c>
      <c r="CE24" s="35" t="str">
        <f t="shared" si="25"/>
        <v xml:space="preserve"> </v>
      </c>
      <c r="CF24" s="46"/>
      <c r="CG24" s="37"/>
      <c r="CH24" s="78" t="str">
        <f t="shared" si="26"/>
        <v>0</v>
      </c>
      <c r="CI24" s="5" t="str">
        <f t="shared" si="27"/>
        <v>0</v>
      </c>
      <c r="CJ24" s="47">
        <f t="shared" si="28"/>
        <v>0</v>
      </c>
      <c r="CK24" s="39" t="e">
        <f t="shared" si="29"/>
        <v>#DIV/0!</v>
      </c>
    </row>
    <row r="25" spans="1:89">
      <c r="A25" s="98"/>
      <c r="B25" s="27"/>
      <c r="C25" s="98"/>
      <c r="D25" s="101"/>
      <c r="E25" s="120"/>
      <c r="F25" s="120"/>
      <c r="G25" s="28" t="str">
        <f t="shared" si="34"/>
        <v xml:space="preserve"> </v>
      </c>
      <c r="H25" s="28" t="str">
        <f t="shared" si="35"/>
        <v xml:space="preserve"> </v>
      </c>
      <c r="I25" s="44"/>
      <c r="J25" s="30"/>
      <c r="K25" s="78" t="str">
        <f t="shared" si="0"/>
        <v>0</v>
      </c>
      <c r="L25" s="31" t="str">
        <f t="shared" si="1"/>
        <v>0</v>
      </c>
      <c r="M25" s="45">
        <f t="shared" si="2"/>
        <v>0</v>
      </c>
      <c r="N25" s="33" t="e">
        <f t="shared" si="3"/>
        <v>#DIV/0!</v>
      </c>
      <c r="O25" s="1"/>
      <c r="P25" s="98"/>
      <c r="Q25" s="27"/>
      <c r="R25" s="98"/>
      <c r="S25" s="101"/>
      <c r="T25" s="120"/>
      <c r="U25" s="120"/>
      <c r="V25" s="28" t="str">
        <f t="shared" si="32"/>
        <v xml:space="preserve"> </v>
      </c>
      <c r="W25" s="28" t="str">
        <f t="shared" si="33"/>
        <v xml:space="preserve"> </v>
      </c>
      <c r="X25" s="44"/>
      <c r="Y25" s="30"/>
      <c r="Z25" s="78" t="str">
        <f t="shared" si="4"/>
        <v>0</v>
      </c>
      <c r="AA25" s="31" t="str">
        <f t="shared" si="5"/>
        <v>0</v>
      </c>
      <c r="AB25" s="45">
        <f t="shared" si="6"/>
        <v>0</v>
      </c>
      <c r="AC25" s="33" t="e">
        <f t="shared" si="7"/>
        <v>#DIV/0!</v>
      </c>
      <c r="AD25" s="1"/>
      <c r="AE25" s="40">
        <v>42778</v>
      </c>
      <c r="AF25" s="27" t="s">
        <v>10</v>
      </c>
      <c r="AG25" s="40"/>
      <c r="AH25" s="112" t="s">
        <v>54</v>
      </c>
      <c r="AI25" s="127"/>
      <c r="AJ25" s="127"/>
      <c r="AK25" s="28" t="str">
        <f t="shared" si="42"/>
        <v>Tertre</v>
      </c>
      <c r="AL25" s="28" t="str">
        <f t="shared" si="43"/>
        <v>Yara</v>
      </c>
      <c r="AM25" s="44">
        <v>31650</v>
      </c>
      <c r="AN25" s="30"/>
      <c r="AO25" s="78">
        <f t="shared" si="10"/>
        <v>101</v>
      </c>
      <c r="AP25" s="31">
        <f t="shared" si="11"/>
        <v>1</v>
      </c>
      <c r="AQ25" s="45">
        <f t="shared" si="12"/>
        <v>31.65</v>
      </c>
      <c r="AR25" s="33">
        <f t="shared" si="13"/>
        <v>0.15668316831683168</v>
      </c>
      <c r="AT25" s="40"/>
      <c r="AU25" s="27"/>
      <c r="AV25" s="40"/>
      <c r="AW25" s="101"/>
      <c r="AX25" s="120"/>
      <c r="AY25" s="120"/>
      <c r="AZ25" s="28" t="str">
        <f t="shared" si="30"/>
        <v xml:space="preserve"> </v>
      </c>
      <c r="BA25" s="28" t="str">
        <f t="shared" si="31"/>
        <v xml:space="preserve"> </v>
      </c>
      <c r="BB25" s="44"/>
      <c r="BC25" s="30"/>
      <c r="BD25" s="78" t="str">
        <f t="shared" si="14"/>
        <v>0</v>
      </c>
      <c r="BE25" s="31" t="str">
        <f t="shared" si="15"/>
        <v>0</v>
      </c>
      <c r="BF25" s="45">
        <f t="shared" si="16"/>
        <v>0</v>
      </c>
      <c r="BG25" s="33" t="e">
        <f t="shared" si="17"/>
        <v>#DIV/0!</v>
      </c>
      <c r="BI25" s="98"/>
      <c r="BJ25" s="27"/>
      <c r="BK25" s="98"/>
      <c r="BL25" s="101"/>
      <c r="BM25" s="120"/>
      <c r="BN25" s="120"/>
      <c r="BO25" s="28" t="str">
        <f t="shared" si="18"/>
        <v xml:space="preserve"> </v>
      </c>
      <c r="BP25" s="28" t="str">
        <f t="shared" si="19"/>
        <v xml:space="preserve"> </v>
      </c>
      <c r="BQ25" s="44"/>
      <c r="BR25" s="30"/>
      <c r="BS25" s="78" t="str">
        <f t="shared" si="20"/>
        <v>0</v>
      </c>
      <c r="BT25" s="31" t="str">
        <f t="shared" si="21"/>
        <v>0</v>
      </c>
      <c r="BU25" s="45">
        <f t="shared" si="22"/>
        <v>0</v>
      </c>
      <c r="BV25" s="33" t="e">
        <f t="shared" si="23"/>
        <v>#DIV/0!</v>
      </c>
      <c r="BX25" s="98"/>
      <c r="BY25" s="27"/>
      <c r="BZ25" s="98"/>
      <c r="CA25" s="101"/>
      <c r="CB25" s="120"/>
      <c r="CC25" s="120"/>
      <c r="CD25" s="28" t="str">
        <f t="shared" si="24"/>
        <v xml:space="preserve"> </v>
      </c>
      <c r="CE25" s="28" t="str">
        <f t="shared" si="25"/>
        <v xml:space="preserve"> </v>
      </c>
      <c r="CF25" s="44"/>
      <c r="CG25" s="30"/>
      <c r="CH25" s="78" t="str">
        <f t="shared" si="26"/>
        <v>0</v>
      </c>
      <c r="CI25" s="31" t="str">
        <f t="shared" si="27"/>
        <v>0</v>
      </c>
      <c r="CJ25" s="45">
        <f t="shared" si="28"/>
        <v>0</v>
      </c>
      <c r="CK25" s="33" t="e">
        <f t="shared" si="29"/>
        <v>#DIV/0!</v>
      </c>
    </row>
    <row r="26" spans="1:89">
      <c r="A26" s="97"/>
      <c r="B26" s="2"/>
      <c r="C26" s="97"/>
      <c r="D26" s="100"/>
      <c r="E26" s="121"/>
      <c r="F26" s="121"/>
      <c r="G26" s="35" t="str">
        <f t="shared" si="34"/>
        <v xml:space="preserve"> </v>
      </c>
      <c r="H26" s="35" t="str">
        <f t="shared" si="35"/>
        <v xml:space="preserve"> </v>
      </c>
      <c r="I26" s="46"/>
      <c r="J26" s="37"/>
      <c r="K26" s="78" t="str">
        <f t="shared" si="0"/>
        <v>0</v>
      </c>
      <c r="L26" s="5" t="str">
        <f t="shared" si="1"/>
        <v>0</v>
      </c>
      <c r="M26" s="47">
        <f t="shared" si="2"/>
        <v>0</v>
      </c>
      <c r="N26" s="39" t="e">
        <f t="shared" si="3"/>
        <v>#DIV/0!</v>
      </c>
      <c r="O26" s="1"/>
      <c r="P26" s="97"/>
      <c r="Q26" s="2"/>
      <c r="R26" s="97"/>
      <c r="S26" s="100"/>
      <c r="T26" s="121"/>
      <c r="U26" s="121"/>
      <c r="V26" s="35" t="str">
        <f t="shared" si="32"/>
        <v xml:space="preserve"> </v>
      </c>
      <c r="W26" s="35" t="str">
        <f t="shared" si="33"/>
        <v xml:space="preserve"> </v>
      </c>
      <c r="X26" s="46"/>
      <c r="Y26" s="37"/>
      <c r="Z26" s="78" t="str">
        <f t="shared" si="4"/>
        <v>0</v>
      </c>
      <c r="AA26" s="5" t="str">
        <f t="shared" si="5"/>
        <v>0</v>
      </c>
      <c r="AB26" s="47">
        <f t="shared" si="6"/>
        <v>0</v>
      </c>
      <c r="AC26" s="39" t="e">
        <f t="shared" si="7"/>
        <v>#DIV/0!</v>
      </c>
      <c r="AD26" s="1"/>
      <c r="AE26" s="34"/>
      <c r="AF26" s="2" t="s">
        <v>10</v>
      </c>
      <c r="AG26" s="34"/>
      <c r="AH26" s="113" t="s">
        <v>59</v>
      </c>
      <c r="AI26" s="128"/>
      <c r="AJ26" s="128"/>
      <c r="AK26" s="35" t="str">
        <f t="shared" si="42"/>
        <v>Tertre</v>
      </c>
      <c r="AL26" s="35" t="str">
        <f t="shared" si="43"/>
        <v>Yara</v>
      </c>
      <c r="AM26" s="46">
        <v>31650</v>
      </c>
      <c r="AN26" s="37"/>
      <c r="AO26" s="78">
        <f t="shared" si="10"/>
        <v>101</v>
      </c>
      <c r="AP26" s="5">
        <f t="shared" si="11"/>
        <v>1</v>
      </c>
      <c r="AQ26" s="47">
        <f t="shared" si="12"/>
        <v>31.65</v>
      </c>
      <c r="AR26" s="39">
        <f t="shared" si="13"/>
        <v>0.15668316831683168</v>
      </c>
      <c r="AT26" s="34"/>
      <c r="AU26" s="2"/>
      <c r="AV26" s="34"/>
      <c r="AW26" s="100"/>
      <c r="AX26" s="121"/>
      <c r="AY26" s="121"/>
      <c r="AZ26" s="35" t="str">
        <f t="shared" si="30"/>
        <v xml:space="preserve"> </v>
      </c>
      <c r="BA26" s="35" t="str">
        <f t="shared" si="31"/>
        <v xml:space="preserve"> </v>
      </c>
      <c r="BB26" s="46"/>
      <c r="BC26" s="37"/>
      <c r="BD26" s="78" t="str">
        <f t="shared" si="14"/>
        <v>0</v>
      </c>
      <c r="BE26" s="5" t="str">
        <f t="shared" si="15"/>
        <v>0</v>
      </c>
      <c r="BF26" s="47">
        <f t="shared" si="16"/>
        <v>0</v>
      </c>
      <c r="BG26" s="39" t="e">
        <f t="shared" si="17"/>
        <v>#DIV/0!</v>
      </c>
      <c r="BI26" s="97"/>
      <c r="BJ26" s="2"/>
      <c r="BK26" s="97"/>
      <c r="BL26" s="100"/>
      <c r="BM26" s="121"/>
      <c r="BN26" s="121"/>
      <c r="BO26" s="35" t="str">
        <f t="shared" si="18"/>
        <v xml:space="preserve"> </v>
      </c>
      <c r="BP26" s="35" t="str">
        <f t="shared" si="19"/>
        <v xml:space="preserve"> </v>
      </c>
      <c r="BQ26" s="46"/>
      <c r="BR26" s="37"/>
      <c r="BS26" s="78" t="str">
        <f t="shared" si="20"/>
        <v>0</v>
      </c>
      <c r="BT26" s="5" t="str">
        <f t="shared" si="21"/>
        <v>0</v>
      </c>
      <c r="BU26" s="47">
        <f t="shared" si="22"/>
        <v>0</v>
      </c>
      <c r="BV26" s="39" t="e">
        <f t="shared" si="23"/>
        <v>#DIV/0!</v>
      </c>
      <c r="BX26" s="97"/>
      <c r="BY26" s="2"/>
      <c r="BZ26" s="97"/>
      <c r="CA26" s="100"/>
      <c r="CB26" s="121"/>
      <c r="CC26" s="121"/>
      <c r="CD26" s="35" t="str">
        <f t="shared" si="24"/>
        <v xml:space="preserve"> </v>
      </c>
      <c r="CE26" s="35" t="str">
        <f t="shared" si="25"/>
        <v xml:space="preserve"> </v>
      </c>
      <c r="CF26" s="46"/>
      <c r="CG26" s="37"/>
      <c r="CH26" s="78" t="str">
        <f t="shared" si="26"/>
        <v>0</v>
      </c>
      <c r="CI26" s="5" t="str">
        <f t="shared" si="27"/>
        <v>0</v>
      </c>
      <c r="CJ26" s="47">
        <f t="shared" si="28"/>
        <v>0</v>
      </c>
      <c r="CK26" s="39" t="e">
        <f t="shared" si="29"/>
        <v>#DIV/0!</v>
      </c>
    </row>
    <row r="27" spans="1:89">
      <c r="A27" s="98"/>
      <c r="B27" s="27"/>
      <c r="C27" s="98"/>
      <c r="D27" s="101"/>
      <c r="E27" s="120"/>
      <c r="F27" s="120"/>
      <c r="G27" s="28" t="str">
        <f t="shared" si="34"/>
        <v xml:space="preserve"> </v>
      </c>
      <c r="H27" s="28" t="str">
        <f t="shared" si="35"/>
        <v xml:space="preserve"> </v>
      </c>
      <c r="I27" s="44"/>
      <c r="J27" s="30"/>
      <c r="K27" s="78" t="str">
        <f t="shared" si="0"/>
        <v>0</v>
      </c>
      <c r="L27" s="31" t="str">
        <f t="shared" si="1"/>
        <v>0</v>
      </c>
      <c r="M27" s="45">
        <f t="shared" si="2"/>
        <v>0</v>
      </c>
      <c r="N27" s="33" t="e">
        <f t="shared" si="3"/>
        <v>#DIV/0!</v>
      </c>
      <c r="O27" s="1"/>
      <c r="P27" s="98"/>
      <c r="Q27" s="27"/>
      <c r="R27" s="98"/>
      <c r="S27" s="101"/>
      <c r="T27" s="120"/>
      <c r="U27" s="120"/>
      <c r="V27" s="28" t="str">
        <f t="shared" si="32"/>
        <v xml:space="preserve"> </v>
      </c>
      <c r="W27" s="28" t="str">
        <f t="shared" si="33"/>
        <v xml:space="preserve"> </v>
      </c>
      <c r="X27" s="44"/>
      <c r="Y27" s="30"/>
      <c r="Z27" s="78" t="str">
        <f t="shared" si="4"/>
        <v>0</v>
      </c>
      <c r="AA27" s="31" t="str">
        <f t="shared" si="5"/>
        <v>0</v>
      </c>
      <c r="AB27" s="45">
        <f t="shared" si="6"/>
        <v>0</v>
      </c>
      <c r="AC27" s="33" t="e">
        <f t="shared" si="7"/>
        <v>#DIV/0!</v>
      </c>
      <c r="AD27" s="1"/>
      <c r="AE27" s="40"/>
      <c r="AF27" s="27" t="s">
        <v>10</v>
      </c>
      <c r="AG27" s="40"/>
      <c r="AH27" s="112" t="s">
        <v>60</v>
      </c>
      <c r="AI27" s="127"/>
      <c r="AJ27" s="127"/>
      <c r="AK27" s="28" t="str">
        <f t="shared" si="42"/>
        <v>Tertre</v>
      </c>
      <c r="AL27" s="28" t="str">
        <f t="shared" si="43"/>
        <v>Yara</v>
      </c>
      <c r="AM27" s="44">
        <v>31500</v>
      </c>
      <c r="AN27" s="30"/>
      <c r="AO27" s="78">
        <f t="shared" si="10"/>
        <v>101</v>
      </c>
      <c r="AP27" s="31">
        <f t="shared" si="11"/>
        <v>1</v>
      </c>
      <c r="AQ27" s="45">
        <f t="shared" si="12"/>
        <v>31.5</v>
      </c>
      <c r="AR27" s="33">
        <f t="shared" si="13"/>
        <v>0.15594059405940594</v>
      </c>
      <c r="AT27" s="40"/>
      <c r="AU27" s="27"/>
      <c r="AV27" s="40"/>
      <c r="AW27" s="101"/>
      <c r="AX27" s="120"/>
      <c r="AY27" s="120"/>
      <c r="AZ27" s="28" t="str">
        <f t="shared" si="30"/>
        <v xml:space="preserve"> </v>
      </c>
      <c r="BA27" s="28" t="str">
        <f t="shared" si="31"/>
        <v xml:space="preserve"> </v>
      </c>
      <c r="BB27" s="44"/>
      <c r="BC27" s="30"/>
      <c r="BD27" s="78" t="str">
        <f t="shared" si="14"/>
        <v>0</v>
      </c>
      <c r="BE27" s="31" t="str">
        <f t="shared" si="15"/>
        <v>0</v>
      </c>
      <c r="BF27" s="45">
        <f t="shared" si="16"/>
        <v>0</v>
      </c>
      <c r="BG27" s="33" t="e">
        <f t="shared" si="17"/>
        <v>#DIV/0!</v>
      </c>
      <c r="BI27" s="98"/>
      <c r="BJ27" s="27"/>
      <c r="BK27" s="98"/>
      <c r="BL27" s="101"/>
      <c r="BM27" s="120"/>
      <c r="BN27" s="120"/>
      <c r="BO27" s="28" t="str">
        <f t="shared" si="18"/>
        <v xml:space="preserve"> </v>
      </c>
      <c r="BP27" s="28" t="str">
        <f t="shared" si="19"/>
        <v xml:space="preserve"> </v>
      </c>
      <c r="BQ27" s="44"/>
      <c r="BR27" s="30"/>
      <c r="BS27" s="78" t="str">
        <f t="shared" si="20"/>
        <v>0</v>
      </c>
      <c r="BT27" s="31" t="str">
        <f t="shared" si="21"/>
        <v>0</v>
      </c>
      <c r="BU27" s="45">
        <f t="shared" si="22"/>
        <v>0</v>
      </c>
      <c r="BV27" s="33" t="e">
        <f t="shared" si="23"/>
        <v>#DIV/0!</v>
      </c>
      <c r="BX27" s="98"/>
      <c r="BY27" s="27"/>
      <c r="BZ27" s="98"/>
      <c r="CA27" s="101"/>
      <c r="CB27" s="120"/>
      <c r="CC27" s="120"/>
      <c r="CD27" s="28" t="str">
        <f t="shared" si="24"/>
        <v xml:space="preserve"> </v>
      </c>
      <c r="CE27" s="28" t="str">
        <f t="shared" si="25"/>
        <v xml:space="preserve"> </v>
      </c>
      <c r="CF27" s="44"/>
      <c r="CG27" s="30"/>
      <c r="CH27" s="78" t="str">
        <f t="shared" si="26"/>
        <v>0</v>
      </c>
      <c r="CI27" s="31" t="str">
        <f t="shared" si="27"/>
        <v>0</v>
      </c>
      <c r="CJ27" s="45">
        <f t="shared" si="28"/>
        <v>0</v>
      </c>
      <c r="CK27" s="33" t="e">
        <f t="shared" si="29"/>
        <v>#DIV/0!</v>
      </c>
    </row>
    <row r="28" spans="1:89">
      <c r="A28" s="97"/>
      <c r="B28" s="2"/>
      <c r="C28" s="97"/>
      <c r="D28" s="100"/>
      <c r="E28" s="121"/>
      <c r="F28" s="121"/>
      <c r="G28" s="35" t="str">
        <f t="shared" si="34"/>
        <v xml:space="preserve"> </v>
      </c>
      <c r="H28" s="35" t="str">
        <f t="shared" si="35"/>
        <v xml:space="preserve"> </v>
      </c>
      <c r="I28" s="46"/>
      <c r="J28" s="37"/>
      <c r="K28" s="78" t="str">
        <f t="shared" si="0"/>
        <v>0</v>
      </c>
      <c r="L28" s="5" t="str">
        <f t="shared" si="1"/>
        <v>0</v>
      </c>
      <c r="M28" s="47">
        <f t="shared" si="2"/>
        <v>0</v>
      </c>
      <c r="N28" s="39" t="e">
        <f t="shared" si="3"/>
        <v>#DIV/0!</v>
      </c>
      <c r="O28" s="1"/>
      <c r="P28" s="97"/>
      <c r="Q28" s="2"/>
      <c r="R28" s="97"/>
      <c r="S28" s="100"/>
      <c r="T28" s="121"/>
      <c r="U28" s="121"/>
      <c r="V28" s="35" t="str">
        <f t="shared" si="32"/>
        <v xml:space="preserve"> </v>
      </c>
      <c r="W28" s="35" t="str">
        <f t="shared" si="33"/>
        <v xml:space="preserve"> </v>
      </c>
      <c r="X28" s="46"/>
      <c r="Y28" s="37"/>
      <c r="Z28" s="78" t="str">
        <f t="shared" si="4"/>
        <v>0</v>
      </c>
      <c r="AA28" s="5" t="str">
        <f t="shared" si="5"/>
        <v>0</v>
      </c>
      <c r="AB28" s="47">
        <f t="shared" si="6"/>
        <v>0</v>
      </c>
      <c r="AC28" s="39" t="e">
        <f t="shared" si="7"/>
        <v>#DIV/0!</v>
      </c>
      <c r="AD28" s="1"/>
      <c r="AE28" s="34">
        <v>42785</v>
      </c>
      <c r="AF28" s="2" t="s">
        <v>10</v>
      </c>
      <c r="AG28" s="34"/>
      <c r="AH28" s="109" t="s">
        <v>61</v>
      </c>
      <c r="AI28" s="126"/>
      <c r="AJ28" s="126"/>
      <c r="AK28" s="35" t="str">
        <f t="shared" si="42"/>
        <v>Tertre</v>
      </c>
      <c r="AL28" s="35" t="str">
        <f t="shared" si="43"/>
        <v>Yara</v>
      </c>
      <c r="AM28" s="46">
        <v>31700</v>
      </c>
      <c r="AN28" s="37"/>
      <c r="AO28" s="78">
        <f t="shared" si="10"/>
        <v>101</v>
      </c>
      <c r="AP28" s="5">
        <f t="shared" si="11"/>
        <v>1</v>
      </c>
      <c r="AQ28" s="47">
        <f t="shared" si="12"/>
        <v>31.7</v>
      </c>
      <c r="AR28" s="39">
        <f t="shared" si="13"/>
        <v>0.15693069306930693</v>
      </c>
      <c r="AT28" s="34"/>
      <c r="AU28" s="2"/>
      <c r="AV28" s="34"/>
      <c r="AW28" s="100"/>
      <c r="AX28" s="121"/>
      <c r="AY28" s="121"/>
      <c r="AZ28" s="35" t="str">
        <f t="shared" si="30"/>
        <v xml:space="preserve"> </v>
      </c>
      <c r="BA28" s="35" t="str">
        <f t="shared" si="31"/>
        <v xml:space="preserve"> </v>
      </c>
      <c r="BB28" s="46"/>
      <c r="BC28" s="37"/>
      <c r="BD28" s="78" t="str">
        <f t="shared" si="14"/>
        <v>0</v>
      </c>
      <c r="BE28" s="5" t="str">
        <f t="shared" si="15"/>
        <v>0</v>
      </c>
      <c r="BF28" s="47">
        <f t="shared" si="16"/>
        <v>0</v>
      </c>
      <c r="BG28" s="39" t="e">
        <f t="shared" si="17"/>
        <v>#DIV/0!</v>
      </c>
      <c r="BI28" s="97"/>
      <c r="BJ28" s="2"/>
      <c r="BK28" s="97"/>
      <c r="BL28" s="100"/>
      <c r="BM28" s="121"/>
      <c r="BN28" s="121"/>
      <c r="BO28" s="35" t="str">
        <f t="shared" si="18"/>
        <v xml:space="preserve"> </v>
      </c>
      <c r="BP28" s="35" t="str">
        <f t="shared" si="19"/>
        <v xml:space="preserve"> </v>
      </c>
      <c r="BQ28" s="46"/>
      <c r="BR28" s="37"/>
      <c r="BS28" s="78" t="str">
        <f t="shared" si="20"/>
        <v>0</v>
      </c>
      <c r="BT28" s="5" t="str">
        <f t="shared" si="21"/>
        <v>0</v>
      </c>
      <c r="BU28" s="47">
        <f t="shared" si="22"/>
        <v>0</v>
      </c>
      <c r="BV28" s="39" t="e">
        <f t="shared" si="23"/>
        <v>#DIV/0!</v>
      </c>
      <c r="BX28" s="97"/>
      <c r="BY28" s="2"/>
      <c r="BZ28" s="97"/>
      <c r="CA28" s="100"/>
      <c r="CB28" s="121"/>
      <c r="CC28" s="121"/>
      <c r="CD28" s="35" t="str">
        <f t="shared" si="24"/>
        <v xml:space="preserve"> </v>
      </c>
      <c r="CE28" s="35" t="str">
        <f t="shared" si="25"/>
        <v xml:space="preserve"> </v>
      </c>
      <c r="CF28" s="46"/>
      <c r="CG28" s="37"/>
      <c r="CH28" s="78" t="str">
        <f t="shared" si="26"/>
        <v>0</v>
      </c>
      <c r="CI28" s="5" t="str">
        <f t="shared" si="27"/>
        <v>0</v>
      </c>
      <c r="CJ28" s="47">
        <f t="shared" si="28"/>
        <v>0</v>
      </c>
      <c r="CK28" s="39" t="e">
        <f t="shared" si="29"/>
        <v>#DIV/0!</v>
      </c>
    </row>
    <row r="29" spans="1:89">
      <c r="A29" s="98"/>
      <c r="B29" s="27"/>
      <c r="C29" s="98"/>
      <c r="D29" s="101"/>
      <c r="E29" s="120"/>
      <c r="F29" s="120"/>
      <c r="G29" s="28" t="str">
        <f t="shared" si="34"/>
        <v xml:space="preserve"> </v>
      </c>
      <c r="H29" s="28" t="str">
        <f t="shared" si="35"/>
        <v xml:space="preserve"> </v>
      </c>
      <c r="I29" s="44"/>
      <c r="J29" s="30"/>
      <c r="K29" s="78" t="str">
        <f t="shared" si="0"/>
        <v>0</v>
      </c>
      <c r="L29" s="31" t="str">
        <f t="shared" si="1"/>
        <v>0</v>
      </c>
      <c r="M29" s="45">
        <f t="shared" si="2"/>
        <v>0</v>
      </c>
      <c r="N29" s="33" t="e">
        <f t="shared" si="3"/>
        <v>#DIV/0!</v>
      </c>
      <c r="O29" s="1"/>
      <c r="P29" s="98"/>
      <c r="Q29" s="27"/>
      <c r="R29" s="98"/>
      <c r="S29" s="101"/>
      <c r="T29" s="120"/>
      <c r="U29" s="120"/>
      <c r="V29" s="28" t="str">
        <f t="shared" si="32"/>
        <v xml:space="preserve"> </v>
      </c>
      <c r="W29" s="28" t="str">
        <f t="shared" si="33"/>
        <v xml:space="preserve"> </v>
      </c>
      <c r="X29" s="44"/>
      <c r="Y29" s="30"/>
      <c r="Z29" s="78" t="str">
        <f t="shared" si="4"/>
        <v>0</v>
      </c>
      <c r="AA29" s="31" t="str">
        <f t="shared" si="5"/>
        <v>0</v>
      </c>
      <c r="AB29" s="45">
        <f t="shared" si="6"/>
        <v>0</v>
      </c>
      <c r="AC29" s="33" t="e">
        <f t="shared" si="7"/>
        <v>#DIV/0!</v>
      </c>
      <c r="AD29" s="1"/>
      <c r="AE29" s="40"/>
      <c r="AF29" s="27" t="s">
        <v>10</v>
      </c>
      <c r="AG29" s="40"/>
      <c r="AH29" s="40" t="s">
        <v>62</v>
      </c>
      <c r="AI29" s="130"/>
      <c r="AJ29" s="130"/>
      <c r="AK29" s="28" t="str">
        <f t="shared" si="42"/>
        <v>Tertre</v>
      </c>
      <c r="AL29" s="28" t="str">
        <f t="shared" si="43"/>
        <v>Yara</v>
      </c>
      <c r="AM29" s="44">
        <v>31700</v>
      </c>
      <c r="AN29" s="30"/>
      <c r="AO29" s="78">
        <f t="shared" si="10"/>
        <v>101</v>
      </c>
      <c r="AP29" s="31">
        <f t="shared" si="11"/>
        <v>1</v>
      </c>
      <c r="AQ29" s="45">
        <f t="shared" si="12"/>
        <v>31.7</v>
      </c>
      <c r="AR29" s="33">
        <f t="shared" si="13"/>
        <v>0.15693069306930693</v>
      </c>
      <c r="AT29" s="40"/>
      <c r="AU29" s="27"/>
      <c r="AV29" s="40"/>
      <c r="AW29" s="101"/>
      <c r="AX29" s="120"/>
      <c r="AY29" s="120"/>
      <c r="AZ29" s="28" t="str">
        <f t="shared" si="30"/>
        <v xml:space="preserve"> </v>
      </c>
      <c r="BA29" s="28" t="str">
        <f t="shared" si="31"/>
        <v xml:space="preserve"> </v>
      </c>
      <c r="BB29" s="44"/>
      <c r="BC29" s="30"/>
      <c r="BD29" s="78" t="str">
        <f t="shared" si="14"/>
        <v>0</v>
      </c>
      <c r="BE29" s="31" t="str">
        <f t="shared" si="15"/>
        <v>0</v>
      </c>
      <c r="BF29" s="45">
        <f t="shared" si="16"/>
        <v>0</v>
      </c>
      <c r="BG29" s="33" t="e">
        <f t="shared" si="17"/>
        <v>#DIV/0!</v>
      </c>
      <c r="BI29" s="98"/>
      <c r="BJ29" s="27"/>
      <c r="BK29" s="98"/>
      <c r="BL29" s="101"/>
      <c r="BM29" s="120"/>
      <c r="BN29" s="120"/>
      <c r="BO29" s="28" t="str">
        <f t="shared" si="18"/>
        <v xml:space="preserve"> </v>
      </c>
      <c r="BP29" s="28" t="str">
        <f t="shared" si="19"/>
        <v xml:space="preserve"> </v>
      </c>
      <c r="BQ29" s="44"/>
      <c r="BR29" s="30"/>
      <c r="BS29" s="78" t="str">
        <f t="shared" si="20"/>
        <v>0</v>
      </c>
      <c r="BT29" s="31" t="str">
        <f t="shared" si="21"/>
        <v>0</v>
      </c>
      <c r="BU29" s="45">
        <f t="shared" si="22"/>
        <v>0</v>
      </c>
      <c r="BV29" s="33" t="e">
        <f t="shared" si="23"/>
        <v>#DIV/0!</v>
      </c>
      <c r="BX29" s="98"/>
      <c r="BY29" s="27"/>
      <c r="BZ29" s="98"/>
      <c r="CA29" s="101"/>
      <c r="CB29" s="120"/>
      <c r="CC29" s="120"/>
      <c r="CD29" s="28" t="str">
        <f t="shared" si="24"/>
        <v xml:space="preserve"> </v>
      </c>
      <c r="CE29" s="28" t="str">
        <f t="shared" si="25"/>
        <v xml:space="preserve"> </v>
      </c>
      <c r="CF29" s="44"/>
      <c r="CG29" s="30"/>
      <c r="CH29" s="78" t="str">
        <f t="shared" si="26"/>
        <v>0</v>
      </c>
      <c r="CI29" s="31" t="str">
        <f t="shared" si="27"/>
        <v>0</v>
      </c>
      <c r="CJ29" s="45">
        <f t="shared" si="28"/>
        <v>0</v>
      </c>
      <c r="CK29" s="33" t="e">
        <f t="shared" si="29"/>
        <v>#DIV/0!</v>
      </c>
    </row>
    <row r="30" spans="1:89">
      <c r="A30" s="97"/>
      <c r="B30" s="2"/>
      <c r="C30" s="97"/>
      <c r="D30" s="100"/>
      <c r="E30" s="121"/>
      <c r="F30" s="121"/>
      <c r="G30" s="35" t="str">
        <f t="shared" si="34"/>
        <v xml:space="preserve"> </v>
      </c>
      <c r="H30" s="35" t="str">
        <f t="shared" si="35"/>
        <v xml:space="preserve"> </v>
      </c>
      <c r="I30" s="46"/>
      <c r="J30" s="37"/>
      <c r="K30" s="78" t="str">
        <f t="shared" si="0"/>
        <v>0</v>
      </c>
      <c r="L30" s="5" t="str">
        <f t="shared" si="1"/>
        <v>0</v>
      </c>
      <c r="M30" s="47">
        <f t="shared" si="2"/>
        <v>0</v>
      </c>
      <c r="N30" s="39" t="e">
        <f t="shared" si="3"/>
        <v>#DIV/0!</v>
      </c>
      <c r="O30" s="1"/>
      <c r="P30" s="97"/>
      <c r="Q30" s="2"/>
      <c r="R30" s="97"/>
      <c r="S30" s="100"/>
      <c r="T30" s="121"/>
      <c r="U30" s="121"/>
      <c r="V30" s="35" t="str">
        <f t="shared" si="32"/>
        <v xml:space="preserve"> </v>
      </c>
      <c r="W30" s="35" t="str">
        <f t="shared" si="33"/>
        <v xml:space="preserve"> </v>
      </c>
      <c r="X30" s="46"/>
      <c r="Y30" s="37"/>
      <c r="Z30" s="78" t="str">
        <f t="shared" si="4"/>
        <v>0</v>
      </c>
      <c r="AA30" s="5" t="str">
        <f t="shared" si="5"/>
        <v>0</v>
      </c>
      <c r="AB30" s="47">
        <f t="shared" si="6"/>
        <v>0</v>
      </c>
      <c r="AC30" s="39" t="e">
        <f t="shared" si="7"/>
        <v>#DIV/0!</v>
      </c>
      <c r="AD30" s="1"/>
      <c r="AE30" s="34">
        <v>42786</v>
      </c>
      <c r="AF30" s="2" t="s">
        <v>10</v>
      </c>
      <c r="AG30" s="34"/>
      <c r="AH30" s="34" t="s">
        <v>63</v>
      </c>
      <c r="AI30" s="129"/>
      <c r="AJ30" s="129"/>
      <c r="AK30" s="35" t="str">
        <f t="shared" si="42"/>
        <v>Tertre</v>
      </c>
      <c r="AL30" s="35" t="str">
        <f t="shared" si="43"/>
        <v>Yara</v>
      </c>
      <c r="AM30" s="46">
        <v>31850</v>
      </c>
      <c r="AN30" s="37"/>
      <c r="AO30" s="78">
        <f t="shared" si="10"/>
        <v>101</v>
      </c>
      <c r="AP30" s="5">
        <f t="shared" si="11"/>
        <v>1</v>
      </c>
      <c r="AQ30" s="47">
        <f t="shared" si="12"/>
        <v>31.85</v>
      </c>
      <c r="AR30" s="39">
        <f t="shared" si="13"/>
        <v>0.15767326732673267</v>
      </c>
      <c r="AT30" s="34"/>
      <c r="AU30" s="2"/>
      <c r="AV30" s="34"/>
      <c r="AW30" s="100"/>
      <c r="AX30" s="121"/>
      <c r="AY30" s="121"/>
      <c r="AZ30" s="35" t="str">
        <f t="shared" si="30"/>
        <v xml:space="preserve"> </v>
      </c>
      <c r="BA30" s="35" t="str">
        <f t="shared" si="31"/>
        <v xml:space="preserve"> </v>
      </c>
      <c r="BB30" s="46"/>
      <c r="BC30" s="37"/>
      <c r="BD30" s="78" t="str">
        <f t="shared" si="14"/>
        <v>0</v>
      </c>
      <c r="BE30" s="5" t="str">
        <f t="shared" si="15"/>
        <v>0</v>
      </c>
      <c r="BF30" s="47">
        <f t="shared" si="16"/>
        <v>0</v>
      </c>
      <c r="BG30" s="39" t="e">
        <f t="shared" si="17"/>
        <v>#DIV/0!</v>
      </c>
      <c r="BI30" s="97"/>
      <c r="BJ30" s="2"/>
      <c r="BK30" s="97"/>
      <c r="BL30" s="100"/>
      <c r="BM30" s="121"/>
      <c r="BN30" s="121"/>
      <c r="BO30" s="35" t="str">
        <f t="shared" si="18"/>
        <v xml:space="preserve"> </v>
      </c>
      <c r="BP30" s="35" t="str">
        <f t="shared" si="19"/>
        <v xml:space="preserve"> </v>
      </c>
      <c r="BQ30" s="46"/>
      <c r="BR30" s="37"/>
      <c r="BS30" s="78" t="str">
        <f t="shared" si="20"/>
        <v>0</v>
      </c>
      <c r="BT30" s="5" t="str">
        <f t="shared" si="21"/>
        <v>0</v>
      </c>
      <c r="BU30" s="47">
        <f t="shared" si="22"/>
        <v>0</v>
      </c>
      <c r="BV30" s="39" t="e">
        <f t="shared" si="23"/>
        <v>#DIV/0!</v>
      </c>
      <c r="BX30" s="97"/>
      <c r="BY30" s="2"/>
      <c r="BZ30" s="97"/>
      <c r="CA30" s="100"/>
      <c r="CB30" s="121"/>
      <c r="CC30" s="121"/>
      <c r="CD30" s="35" t="str">
        <f t="shared" si="24"/>
        <v xml:space="preserve"> </v>
      </c>
      <c r="CE30" s="35" t="str">
        <f t="shared" si="25"/>
        <v xml:space="preserve"> </v>
      </c>
      <c r="CF30" s="46"/>
      <c r="CG30" s="37"/>
      <c r="CH30" s="78" t="str">
        <f t="shared" si="26"/>
        <v>0</v>
      </c>
      <c r="CI30" s="5" t="str">
        <f t="shared" si="27"/>
        <v>0</v>
      </c>
      <c r="CJ30" s="47">
        <f t="shared" si="28"/>
        <v>0</v>
      </c>
      <c r="CK30" s="39" t="e">
        <f t="shared" si="29"/>
        <v>#DIV/0!</v>
      </c>
    </row>
    <row r="31" spans="1:89">
      <c r="A31" s="98"/>
      <c r="B31" s="27"/>
      <c r="C31" s="98"/>
      <c r="D31" s="101"/>
      <c r="E31" s="120"/>
      <c r="F31" s="120"/>
      <c r="G31" s="28" t="str">
        <f t="shared" si="34"/>
        <v xml:space="preserve"> </v>
      </c>
      <c r="H31" s="28" t="str">
        <f t="shared" si="35"/>
        <v xml:space="preserve"> </v>
      </c>
      <c r="I31" s="44"/>
      <c r="J31" s="30"/>
      <c r="K31" s="78" t="str">
        <f t="shared" si="0"/>
        <v>0</v>
      </c>
      <c r="L31" s="31" t="str">
        <f t="shared" si="1"/>
        <v>0</v>
      </c>
      <c r="M31" s="45">
        <f t="shared" si="2"/>
        <v>0</v>
      </c>
      <c r="N31" s="33" t="e">
        <f t="shared" si="3"/>
        <v>#DIV/0!</v>
      </c>
      <c r="O31" s="1"/>
      <c r="P31" s="98"/>
      <c r="Q31" s="27"/>
      <c r="R31" s="98"/>
      <c r="S31" s="101"/>
      <c r="T31" s="120"/>
      <c r="U31" s="120"/>
      <c r="V31" s="28" t="str">
        <f t="shared" si="32"/>
        <v xml:space="preserve"> </v>
      </c>
      <c r="W31" s="28" t="str">
        <f t="shared" si="33"/>
        <v xml:space="preserve"> </v>
      </c>
      <c r="X31" s="44"/>
      <c r="Y31" s="30"/>
      <c r="Z31" s="78" t="str">
        <f t="shared" si="4"/>
        <v>0</v>
      </c>
      <c r="AA31" s="31" t="str">
        <f t="shared" si="5"/>
        <v>0</v>
      </c>
      <c r="AB31" s="45">
        <f t="shared" si="6"/>
        <v>0</v>
      </c>
      <c r="AC31" s="33" t="e">
        <f t="shared" si="7"/>
        <v>#DIV/0!</v>
      </c>
      <c r="AD31" s="1"/>
      <c r="AE31" s="40"/>
      <c r="AF31" s="27" t="s">
        <v>10</v>
      </c>
      <c r="AG31" s="40"/>
      <c r="AH31" s="108" t="s">
        <v>64</v>
      </c>
      <c r="AI31" s="125"/>
      <c r="AJ31" s="125"/>
      <c r="AK31" s="28" t="str">
        <f t="shared" si="42"/>
        <v>Tertre</v>
      </c>
      <c r="AL31" s="28" t="str">
        <f t="shared" si="43"/>
        <v>Yara</v>
      </c>
      <c r="AM31" s="44">
        <v>31600</v>
      </c>
      <c r="AN31" s="30"/>
      <c r="AO31" s="78">
        <f t="shared" si="10"/>
        <v>101</v>
      </c>
      <c r="AP31" s="31">
        <f t="shared" si="11"/>
        <v>1</v>
      </c>
      <c r="AQ31" s="45">
        <f t="shared" si="12"/>
        <v>31.6</v>
      </c>
      <c r="AR31" s="33">
        <f t="shared" si="13"/>
        <v>0.15643564356435644</v>
      </c>
      <c r="AT31" s="40"/>
      <c r="AU31" s="27"/>
      <c r="AV31" s="40"/>
      <c r="AW31" s="101"/>
      <c r="AX31" s="120"/>
      <c r="AY31" s="120"/>
      <c r="AZ31" s="28" t="str">
        <f t="shared" si="30"/>
        <v xml:space="preserve"> </v>
      </c>
      <c r="BA31" s="28" t="str">
        <f t="shared" si="31"/>
        <v xml:space="preserve"> </v>
      </c>
      <c r="BB31" s="44"/>
      <c r="BC31" s="30"/>
      <c r="BD31" s="78" t="str">
        <f t="shared" si="14"/>
        <v>0</v>
      </c>
      <c r="BE31" s="31" t="str">
        <f t="shared" si="15"/>
        <v>0</v>
      </c>
      <c r="BF31" s="45">
        <f t="shared" si="16"/>
        <v>0</v>
      </c>
      <c r="BG31" s="33" t="e">
        <f t="shared" si="17"/>
        <v>#DIV/0!</v>
      </c>
      <c r="BI31" s="98"/>
      <c r="BJ31" s="27"/>
      <c r="BK31" s="98"/>
      <c r="BL31" s="101"/>
      <c r="BM31" s="120"/>
      <c r="BN31" s="120"/>
      <c r="BO31" s="28" t="str">
        <f t="shared" si="18"/>
        <v xml:space="preserve"> </v>
      </c>
      <c r="BP31" s="28" t="str">
        <f t="shared" si="19"/>
        <v xml:space="preserve"> </v>
      </c>
      <c r="BQ31" s="44"/>
      <c r="BR31" s="30"/>
      <c r="BS31" s="78" t="str">
        <f t="shared" si="20"/>
        <v>0</v>
      </c>
      <c r="BT31" s="31" t="str">
        <f t="shared" si="21"/>
        <v>0</v>
      </c>
      <c r="BU31" s="45">
        <f t="shared" si="22"/>
        <v>0</v>
      </c>
      <c r="BV31" s="33" t="e">
        <f t="shared" si="23"/>
        <v>#DIV/0!</v>
      </c>
      <c r="BX31" s="98"/>
      <c r="BY31" s="27"/>
      <c r="BZ31" s="98"/>
      <c r="CA31" s="101"/>
      <c r="CB31" s="120"/>
      <c r="CC31" s="120"/>
      <c r="CD31" s="28" t="str">
        <f t="shared" si="24"/>
        <v xml:space="preserve"> </v>
      </c>
      <c r="CE31" s="28" t="str">
        <f t="shared" si="25"/>
        <v xml:space="preserve"> </v>
      </c>
      <c r="CF31" s="44"/>
      <c r="CG31" s="30"/>
      <c r="CH31" s="78" t="str">
        <f t="shared" si="26"/>
        <v>0</v>
      </c>
      <c r="CI31" s="31" t="str">
        <f t="shared" si="27"/>
        <v>0</v>
      </c>
      <c r="CJ31" s="45">
        <f t="shared" si="28"/>
        <v>0</v>
      </c>
      <c r="CK31" s="33" t="e">
        <f t="shared" si="29"/>
        <v>#DIV/0!</v>
      </c>
    </row>
    <row r="32" spans="1:89">
      <c r="A32" s="97"/>
      <c r="B32" s="2"/>
      <c r="C32" s="97"/>
      <c r="D32" s="100"/>
      <c r="E32" s="121"/>
      <c r="F32" s="121"/>
      <c r="G32" s="35" t="str">
        <f t="shared" si="34"/>
        <v xml:space="preserve"> </v>
      </c>
      <c r="H32" s="35" t="str">
        <f t="shared" si="35"/>
        <v xml:space="preserve"> </v>
      </c>
      <c r="I32" s="46"/>
      <c r="J32" s="37"/>
      <c r="K32" s="78" t="str">
        <f t="shared" si="0"/>
        <v>0</v>
      </c>
      <c r="L32" s="5" t="str">
        <f t="shared" si="1"/>
        <v>0</v>
      </c>
      <c r="M32" s="47">
        <f t="shared" si="2"/>
        <v>0</v>
      </c>
      <c r="N32" s="39" t="e">
        <f t="shared" si="3"/>
        <v>#DIV/0!</v>
      </c>
      <c r="O32" s="1"/>
      <c r="P32" s="97"/>
      <c r="Q32" s="2"/>
      <c r="R32" s="97"/>
      <c r="S32" s="100"/>
      <c r="T32" s="121"/>
      <c r="U32" s="121"/>
      <c r="V32" s="35" t="str">
        <f t="shared" si="32"/>
        <v xml:space="preserve"> </v>
      </c>
      <c r="W32" s="35" t="str">
        <f t="shared" si="33"/>
        <v xml:space="preserve"> </v>
      </c>
      <c r="X32" s="46"/>
      <c r="Y32" s="37"/>
      <c r="Z32" s="78" t="str">
        <f t="shared" si="4"/>
        <v>0</v>
      </c>
      <c r="AA32" s="5" t="str">
        <f t="shared" si="5"/>
        <v>0</v>
      </c>
      <c r="AB32" s="47">
        <f t="shared" si="6"/>
        <v>0</v>
      </c>
      <c r="AC32" s="39" t="e">
        <f t="shared" si="7"/>
        <v>#DIV/0!</v>
      </c>
      <c r="AD32" s="1"/>
      <c r="AE32" s="34">
        <v>42787</v>
      </c>
      <c r="AF32" s="2" t="s">
        <v>10</v>
      </c>
      <c r="AG32" s="34"/>
      <c r="AH32" s="109" t="s">
        <v>66</v>
      </c>
      <c r="AI32" s="126"/>
      <c r="AJ32" s="126"/>
      <c r="AK32" s="35" t="str">
        <f t="shared" si="42"/>
        <v>Tertre</v>
      </c>
      <c r="AL32" s="35" t="str">
        <f t="shared" si="43"/>
        <v>Yara</v>
      </c>
      <c r="AM32" s="46">
        <v>31900</v>
      </c>
      <c r="AN32" s="37"/>
      <c r="AO32" s="78">
        <f t="shared" si="10"/>
        <v>101</v>
      </c>
      <c r="AP32" s="5">
        <f t="shared" si="11"/>
        <v>1</v>
      </c>
      <c r="AQ32" s="47">
        <f t="shared" si="12"/>
        <v>31.9</v>
      </c>
      <c r="AR32" s="39">
        <f t="shared" si="13"/>
        <v>0.15792079207920792</v>
      </c>
      <c r="AT32" s="34"/>
      <c r="AU32" s="2"/>
      <c r="AV32" s="34"/>
      <c r="AW32" s="100"/>
      <c r="AX32" s="121"/>
      <c r="AY32" s="121"/>
      <c r="AZ32" s="35" t="str">
        <f t="shared" si="30"/>
        <v xml:space="preserve"> </v>
      </c>
      <c r="BA32" s="35" t="str">
        <f t="shared" si="31"/>
        <v xml:space="preserve"> </v>
      </c>
      <c r="BB32" s="46"/>
      <c r="BC32" s="37"/>
      <c r="BD32" s="78" t="str">
        <f t="shared" si="14"/>
        <v>0</v>
      </c>
      <c r="BE32" s="5" t="str">
        <f t="shared" si="15"/>
        <v>0</v>
      </c>
      <c r="BF32" s="47">
        <f t="shared" si="16"/>
        <v>0</v>
      </c>
      <c r="BG32" s="39" t="e">
        <f t="shared" si="17"/>
        <v>#DIV/0!</v>
      </c>
      <c r="BI32" s="97"/>
      <c r="BJ32" s="2"/>
      <c r="BK32" s="97"/>
      <c r="BL32" s="100"/>
      <c r="BM32" s="121"/>
      <c r="BN32" s="121"/>
      <c r="BO32" s="35" t="str">
        <f t="shared" si="18"/>
        <v xml:space="preserve"> </v>
      </c>
      <c r="BP32" s="35" t="str">
        <f t="shared" si="19"/>
        <v xml:space="preserve"> </v>
      </c>
      <c r="BQ32" s="46"/>
      <c r="BR32" s="37"/>
      <c r="BS32" s="78" t="str">
        <f t="shared" si="20"/>
        <v>0</v>
      </c>
      <c r="BT32" s="5" t="str">
        <f t="shared" si="21"/>
        <v>0</v>
      </c>
      <c r="BU32" s="47">
        <f t="shared" si="22"/>
        <v>0</v>
      </c>
      <c r="BV32" s="39" t="e">
        <f t="shared" si="23"/>
        <v>#DIV/0!</v>
      </c>
      <c r="BX32" s="97"/>
      <c r="BY32" s="2"/>
      <c r="BZ32" s="97"/>
      <c r="CA32" s="100"/>
      <c r="CB32" s="121"/>
      <c r="CC32" s="121"/>
      <c r="CD32" s="35" t="str">
        <f t="shared" si="24"/>
        <v xml:space="preserve"> </v>
      </c>
      <c r="CE32" s="35" t="str">
        <f t="shared" si="25"/>
        <v xml:space="preserve"> </v>
      </c>
      <c r="CF32" s="46"/>
      <c r="CG32" s="37"/>
      <c r="CH32" s="78" t="str">
        <f t="shared" si="26"/>
        <v>0</v>
      </c>
      <c r="CI32" s="5" t="str">
        <f t="shared" si="27"/>
        <v>0</v>
      </c>
      <c r="CJ32" s="47">
        <f t="shared" si="28"/>
        <v>0</v>
      </c>
      <c r="CK32" s="39" t="e">
        <f t="shared" si="29"/>
        <v>#DIV/0!</v>
      </c>
    </row>
    <row r="33" spans="1:89">
      <c r="A33" s="98"/>
      <c r="B33" s="27"/>
      <c r="C33" s="98"/>
      <c r="D33" s="101"/>
      <c r="E33" s="120"/>
      <c r="F33" s="120"/>
      <c r="G33" s="28" t="str">
        <f t="shared" si="34"/>
        <v xml:space="preserve"> </v>
      </c>
      <c r="H33" s="28" t="str">
        <f t="shared" si="35"/>
        <v xml:space="preserve"> </v>
      </c>
      <c r="I33" s="44"/>
      <c r="J33" s="30"/>
      <c r="K33" s="78" t="str">
        <f t="shared" si="0"/>
        <v>0</v>
      </c>
      <c r="L33" s="31" t="str">
        <f t="shared" si="1"/>
        <v>0</v>
      </c>
      <c r="M33" s="45">
        <f t="shared" si="2"/>
        <v>0</v>
      </c>
      <c r="N33" s="33" t="e">
        <f t="shared" si="3"/>
        <v>#DIV/0!</v>
      </c>
      <c r="P33" s="98"/>
      <c r="Q33" s="27"/>
      <c r="R33" s="98"/>
      <c r="S33" s="101"/>
      <c r="T33" s="120"/>
      <c r="U33" s="120"/>
      <c r="V33" s="28" t="str">
        <f t="shared" si="32"/>
        <v xml:space="preserve"> </v>
      </c>
      <c r="W33" s="28" t="str">
        <f t="shared" si="33"/>
        <v xml:space="preserve"> </v>
      </c>
      <c r="X33" s="44"/>
      <c r="Y33" s="30"/>
      <c r="Z33" s="78" t="str">
        <f t="shared" si="4"/>
        <v>0</v>
      </c>
      <c r="AA33" s="31" t="str">
        <f t="shared" si="5"/>
        <v>0</v>
      </c>
      <c r="AB33" s="45">
        <f t="shared" si="6"/>
        <v>0</v>
      </c>
      <c r="AC33" s="33" t="e">
        <f t="shared" si="7"/>
        <v>#DIV/0!</v>
      </c>
      <c r="AD33" s="1"/>
      <c r="AE33" s="40"/>
      <c r="AF33" s="27" t="s">
        <v>10</v>
      </c>
      <c r="AG33" s="40"/>
      <c r="AH33" s="40" t="s">
        <v>65</v>
      </c>
      <c r="AI33" s="130"/>
      <c r="AJ33" s="130"/>
      <c r="AK33" s="28" t="str">
        <f t="shared" si="42"/>
        <v>Tertre</v>
      </c>
      <c r="AL33" s="28" t="str">
        <f t="shared" si="43"/>
        <v>Yara</v>
      </c>
      <c r="AM33" s="44">
        <v>31750</v>
      </c>
      <c r="AN33" s="30"/>
      <c r="AO33" s="78">
        <f t="shared" si="10"/>
        <v>101</v>
      </c>
      <c r="AP33" s="31">
        <f t="shared" si="11"/>
        <v>1</v>
      </c>
      <c r="AQ33" s="45">
        <f t="shared" si="12"/>
        <v>31.75</v>
      </c>
      <c r="AR33" s="33">
        <f t="shared" si="13"/>
        <v>0.15717821782178218</v>
      </c>
      <c r="AT33" s="40"/>
      <c r="AU33" s="27"/>
      <c r="AV33" s="40"/>
      <c r="AW33" s="101"/>
      <c r="AX33" s="120"/>
      <c r="AY33" s="120"/>
      <c r="AZ33" s="28" t="str">
        <f t="shared" si="30"/>
        <v xml:space="preserve"> </v>
      </c>
      <c r="BA33" s="28" t="str">
        <f t="shared" si="31"/>
        <v xml:space="preserve"> </v>
      </c>
      <c r="BB33" s="44"/>
      <c r="BC33" s="30"/>
      <c r="BD33" s="78" t="str">
        <f t="shared" si="14"/>
        <v>0</v>
      </c>
      <c r="BE33" s="31" t="str">
        <f t="shared" si="15"/>
        <v>0</v>
      </c>
      <c r="BF33" s="45">
        <f t="shared" si="16"/>
        <v>0</v>
      </c>
      <c r="BG33" s="33" t="e">
        <f t="shared" si="17"/>
        <v>#DIV/0!</v>
      </c>
      <c r="BI33" s="98"/>
      <c r="BJ33" s="27"/>
      <c r="BK33" s="98"/>
      <c r="BL33" s="101"/>
      <c r="BM33" s="120"/>
      <c r="BN33" s="120"/>
      <c r="BO33" s="28" t="str">
        <f t="shared" si="18"/>
        <v xml:space="preserve"> </v>
      </c>
      <c r="BP33" s="28" t="str">
        <f t="shared" si="19"/>
        <v xml:space="preserve"> </v>
      </c>
      <c r="BQ33" s="44"/>
      <c r="BR33" s="30"/>
      <c r="BS33" s="78" t="str">
        <f t="shared" si="20"/>
        <v>0</v>
      </c>
      <c r="BT33" s="31" t="str">
        <f t="shared" si="21"/>
        <v>0</v>
      </c>
      <c r="BU33" s="45">
        <f t="shared" si="22"/>
        <v>0</v>
      </c>
      <c r="BV33" s="33" t="e">
        <f t="shared" si="23"/>
        <v>#DIV/0!</v>
      </c>
      <c r="BX33" s="98"/>
      <c r="BY33" s="27"/>
      <c r="BZ33" s="98"/>
      <c r="CA33" s="101"/>
      <c r="CB33" s="120"/>
      <c r="CC33" s="120"/>
      <c r="CD33" s="28" t="str">
        <f t="shared" si="24"/>
        <v xml:space="preserve"> </v>
      </c>
      <c r="CE33" s="28" t="str">
        <f t="shared" si="25"/>
        <v xml:space="preserve"> </v>
      </c>
      <c r="CF33" s="44"/>
      <c r="CG33" s="30"/>
      <c r="CH33" s="78" t="str">
        <f t="shared" si="26"/>
        <v>0</v>
      </c>
      <c r="CI33" s="31" t="str">
        <f t="shared" si="27"/>
        <v>0</v>
      </c>
      <c r="CJ33" s="45">
        <f t="shared" si="28"/>
        <v>0</v>
      </c>
      <c r="CK33" s="33" t="e">
        <f t="shared" si="29"/>
        <v>#DIV/0!</v>
      </c>
    </row>
    <row r="34" spans="1:89">
      <c r="A34" s="97"/>
      <c r="B34" s="2"/>
      <c r="C34" s="97"/>
      <c r="D34" s="100"/>
      <c r="E34" s="121"/>
      <c r="F34" s="121"/>
      <c r="G34" s="35" t="str">
        <f t="shared" si="34"/>
        <v xml:space="preserve"> </v>
      </c>
      <c r="H34" s="35" t="str">
        <f t="shared" si="35"/>
        <v xml:space="preserve"> </v>
      </c>
      <c r="I34" s="46"/>
      <c r="J34" s="37"/>
      <c r="K34" s="78" t="str">
        <f t="shared" si="0"/>
        <v>0</v>
      </c>
      <c r="L34" s="5" t="str">
        <f t="shared" si="1"/>
        <v>0</v>
      </c>
      <c r="M34" s="47">
        <f t="shared" si="2"/>
        <v>0</v>
      </c>
      <c r="N34" s="39" t="e">
        <f t="shared" si="3"/>
        <v>#DIV/0!</v>
      </c>
      <c r="P34" s="97"/>
      <c r="Q34" s="2"/>
      <c r="R34" s="97"/>
      <c r="S34" s="100"/>
      <c r="T34" s="121"/>
      <c r="U34" s="121"/>
      <c r="V34" s="35" t="str">
        <f t="shared" si="32"/>
        <v xml:space="preserve"> </v>
      </c>
      <c r="W34" s="35" t="str">
        <f t="shared" si="33"/>
        <v xml:space="preserve"> </v>
      </c>
      <c r="X34" s="46"/>
      <c r="Y34" s="37"/>
      <c r="Z34" s="78" t="str">
        <f t="shared" si="4"/>
        <v>0</v>
      </c>
      <c r="AA34" s="5" t="str">
        <f t="shared" si="5"/>
        <v>0</v>
      </c>
      <c r="AB34" s="47">
        <f t="shared" si="6"/>
        <v>0</v>
      </c>
      <c r="AC34" s="39" t="e">
        <f t="shared" si="7"/>
        <v>#DIV/0!</v>
      </c>
      <c r="AD34" s="1"/>
      <c r="AE34" s="34"/>
      <c r="AF34" s="2" t="s">
        <v>10</v>
      </c>
      <c r="AG34" s="34">
        <v>42788</v>
      </c>
      <c r="AH34" s="109" t="s">
        <v>67</v>
      </c>
      <c r="AI34" s="126"/>
      <c r="AJ34" s="126"/>
      <c r="AK34" s="35" t="str">
        <f t="shared" si="42"/>
        <v>Tertre</v>
      </c>
      <c r="AL34" s="35" t="str">
        <f t="shared" si="43"/>
        <v>Yara</v>
      </c>
      <c r="AM34" s="46">
        <v>31750</v>
      </c>
      <c r="AN34" s="37"/>
      <c r="AO34" s="78">
        <f t="shared" si="10"/>
        <v>101</v>
      </c>
      <c r="AP34" s="5">
        <f t="shared" si="11"/>
        <v>1</v>
      </c>
      <c r="AQ34" s="47">
        <f t="shared" si="12"/>
        <v>31.75</v>
      </c>
      <c r="AR34" s="39">
        <f t="shared" si="13"/>
        <v>0.15717821782178218</v>
      </c>
      <c r="AT34" s="34"/>
      <c r="AU34" s="2"/>
      <c r="AV34" s="34"/>
      <c r="AW34" s="100"/>
      <c r="AX34" s="121"/>
      <c r="AY34" s="121"/>
      <c r="AZ34" s="35" t="str">
        <f t="shared" si="30"/>
        <v xml:space="preserve"> </v>
      </c>
      <c r="BA34" s="35" t="str">
        <f t="shared" si="31"/>
        <v xml:space="preserve"> </v>
      </c>
      <c r="BB34" s="46"/>
      <c r="BC34" s="37"/>
      <c r="BD34" s="78" t="str">
        <f t="shared" si="14"/>
        <v>0</v>
      </c>
      <c r="BE34" s="5" t="str">
        <f t="shared" si="15"/>
        <v>0</v>
      </c>
      <c r="BF34" s="47">
        <f t="shared" si="16"/>
        <v>0</v>
      </c>
      <c r="BG34" s="39" t="e">
        <f t="shared" si="17"/>
        <v>#DIV/0!</v>
      </c>
      <c r="BI34" s="97"/>
      <c r="BJ34" s="2"/>
      <c r="BK34" s="97"/>
      <c r="BL34" s="100"/>
      <c r="BM34" s="121"/>
      <c r="BN34" s="121"/>
      <c r="BO34" s="35" t="str">
        <f t="shared" si="18"/>
        <v xml:space="preserve"> </v>
      </c>
      <c r="BP34" s="35" t="str">
        <f t="shared" si="19"/>
        <v xml:space="preserve"> </v>
      </c>
      <c r="BQ34" s="46"/>
      <c r="BR34" s="37"/>
      <c r="BS34" s="78" t="str">
        <f t="shared" si="20"/>
        <v>0</v>
      </c>
      <c r="BT34" s="5" t="str">
        <f t="shared" si="21"/>
        <v>0</v>
      </c>
      <c r="BU34" s="47">
        <f t="shared" si="22"/>
        <v>0</v>
      </c>
      <c r="BV34" s="39" t="e">
        <f t="shared" si="23"/>
        <v>#DIV/0!</v>
      </c>
      <c r="BX34" s="97"/>
      <c r="BY34" s="2"/>
      <c r="BZ34" s="97"/>
      <c r="CA34" s="100"/>
      <c r="CB34" s="121"/>
      <c r="CC34" s="121"/>
      <c r="CD34" s="35" t="str">
        <f t="shared" si="24"/>
        <v xml:space="preserve"> </v>
      </c>
      <c r="CE34" s="35" t="str">
        <f t="shared" si="25"/>
        <v xml:space="preserve"> </v>
      </c>
      <c r="CF34" s="46"/>
      <c r="CG34" s="37"/>
      <c r="CH34" s="78" t="str">
        <f t="shared" si="26"/>
        <v>0</v>
      </c>
      <c r="CI34" s="5" t="str">
        <f t="shared" si="27"/>
        <v>0</v>
      </c>
      <c r="CJ34" s="47">
        <f t="shared" si="28"/>
        <v>0</v>
      </c>
      <c r="CK34" s="39" t="e">
        <f t="shared" si="29"/>
        <v>#DIV/0!</v>
      </c>
    </row>
    <row r="35" spans="1:89">
      <c r="A35" s="98"/>
      <c r="B35" s="27"/>
      <c r="C35" s="98"/>
      <c r="D35" s="101"/>
      <c r="E35" s="120"/>
      <c r="F35" s="120"/>
      <c r="G35" s="28" t="str">
        <f t="shared" si="34"/>
        <v xml:space="preserve"> </v>
      </c>
      <c r="H35" s="28" t="str">
        <f t="shared" si="35"/>
        <v xml:space="preserve"> </v>
      </c>
      <c r="I35" s="44"/>
      <c r="J35" s="30"/>
      <c r="K35" s="78" t="str">
        <f t="shared" si="0"/>
        <v>0</v>
      </c>
      <c r="L35" s="31" t="str">
        <f t="shared" si="1"/>
        <v>0</v>
      </c>
      <c r="M35" s="45">
        <f t="shared" si="2"/>
        <v>0</v>
      </c>
      <c r="N35" s="33" t="e">
        <f t="shared" si="3"/>
        <v>#DIV/0!</v>
      </c>
      <c r="P35" s="98"/>
      <c r="Q35" s="27"/>
      <c r="R35" s="98"/>
      <c r="S35" s="101"/>
      <c r="T35" s="120"/>
      <c r="U35" s="120"/>
      <c r="V35" s="28" t="str">
        <f t="shared" si="32"/>
        <v xml:space="preserve"> </v>
      </c>
      <c r="W35" s="28" t="str">
        <f t="shared" si="33"/>
        <v xml:space="preserve"> </v>
      </c>
      <c r="X35" s="44"/>
      <c r="Y35" s="30"/>
      <c r="Z35" s="78" t="str">
        <f t="shared" si="4"/>
        <v>0</v>
      </c>
      <c r="AA35" s="31" t="str">
        <f t="shared" si="5"/>
        <v>0</v>
      </c>
      <c r="AB35" s="45">
        <f t="shared" si="6"/>
        <v>0</v>
      </c>
      <c r="AC35" s="33" t="e">
        <f t="shared" si="7"/>
        <v>#DIV/0!</v>
      </c>
      <c r="AD35" s="1"/>
      <c r="AE35" s="40">
        <v>42789</v>
      </c>
      <c r="AF35" s="27" t="s">
        <v>10</v>
      </c>
      <c r="AG35" s="40"/>
      <c r="AH35" s="114" t="s">
        <v>68</v>
      </c>
      <c r="AI35" s="132"/>
      <c r="AJ35" s="132"/>
      <c r="AK35" s="28" t="str">
        <f t="shared" si="42"/>
        <v>Tertre</v>
      </c>
      <c r="AL35" s="28" t="str">
        <f t="shared" si="43"/>
        <v>Yara</v>
      </c>
      <c r="AM35" s="44">
        <v>31750</v>
      </c>
      <c r="AN35" s="30"/>
      <c r="AO35" s="78">
        <f t="shared" si="10"/>
        <v>101</v>
      </c>
      <c r="AP35" s="31">
        <f t="shared" si="11"/>
        <v>1</v>
      </c>
      <c r="AQ35" s="45">
        <f t="shared" si="12"/>
        <v>31.75</v>
      </c>
      <c r="AR35" s="33">
        <f t="shared" si="13"/>
        <v>0.15717821782178218</v>
      </c>
      <c r="AT35" s="40"/>
      <c r="AU35" s="27"/>
      <c r="AV35" s="40"/>
      <c r="AW35" s="101"/>
      <c r="AX35" s="120"/>
      <c r="AY35" s="120"/>
      <c r="AZ35" s="28" t="str">
        <f t="shared" si="30"/>
        <v xml:space="preserve"> </v>
      </c>
      <c r="BA35" s="28" t="str">
        <f t="shared" si="31"/>
        <v xml:space="preserve"> </v>
      </c>
      <c r="BB35" s="44"/>
      <c r="BC35" s="30"/>
      <c r="BD35" s="78" t="str">
        <f t="shared" si="14"/>
        <v>0</v>
      </c>
      <c r="BE35" s="31" t="str">
        <f t="shared" si="15"/>
        <v>0</v>
      </c>
      <c r="BF35" s="45">
        <f t="shared" si="16"/>
        <v>0</v>
      </c>
      <c r="BG35" s="33" t="e">
        <f t="shared" si="17"/>
        <v>#DIV/0!</v>
      </c>
      <c r="BI35" s="98"/>
      <c r="BJ35" s="27"/>
      <c r="BK35" s="98"/>
      <c r="BL35" s="101"/>
      <c r="BM35" s="120"/>
      <c r="BN35" s="120"/>
      <c r="BO35" s="28" t="str">
        <f t="shared" si="18"/>
        <v xml:space="preserve"> </v>
      </c>
      <c r="BP35" s="28" t="str">
        <f t="shared" si="19"/>
        <v xml:space="preserve"> </v>
      </c>
      <c r="BQ35" s="44"/>
      <c r="BR35" s="30"/>
      <c r="BS35" s="78" t="str">
        <f t="shared" si="20"/>
        <v>0</v>
      </c>
      <c r="BT35" s="31" t="str">
        <f t="shared" si="21"/>
        <v>0</v>
      </c>
      <c r="BU35" s="45">
        <f t="shared" si="22"/>
        <v>0</v>
      </c>
      <c r="BV35" s="33" t="e">
        <f t="shared" si="23"/>
        <v>#DIV/0!</v>
      </c>
      <c r="BX35" s="98"/>
      <c r="BY35" s="27"/>
      <c r="BZ35" s="98"/>
      <c r="CA35" s="101"/>
      <c r="CB35" s="120"/>
      <c r="CC35" s="120"/>
      <c r="CD35" s="28" t="str">
        <f t="shared" si="24"/>
        <v xml:space="preserve"> </v>
      </c>
      <c r="CE35" s="28" t="str">
        <f t="shared" si="25"/>
        <v xml:space="preserve"> </v>
      </c>
      <c r="CF35" s="44"/>
      <c r="CG35" s="30"/>
      <c r="CH35" s="78" t="str">
        <f t="shared" si="26"/>
        <v>0</v>
      </c>
      <c r="CI35" s="31" t="str">
        <f t="shared" si="27"/>
        <v>0</v>
      </c>
      <c r="CJ35" s="45">
        <f t="shared" si="28"/>
        <v>0</v>
      </c>
      <c r="CK35" s="33" t="e">
        <f t="shared" si="29"/>
        <v>#DIV/0!</v>
      </c>
    </row>
    <row r="36" spans="1:89">
      <c r="A36" s="97"/>
      <c r="B36" s="2"/>
      <c r="C36" s="97"/>
      <c r="D36" s="100"/>
      <c r="E36" s="121"/>
      <c r="F36" s="121"/>
      <c r="G36" s="35" t="str">
        <f t="shared" si="34"/>
        <v xml:space="preserve"> </v>
      </c>
      <c r="H36" s="35" t="str">
        <f t="shared" si="35"/>
        <v xml:space="preserve"> </v>
      </c>
      <c r="I36" s="46"/>
      <c r="J36" s="37"/>
      <c r="K36" s="78" t="str">
        <f t="shared" si="0"/>
        <v>0</v>
      </c>
      <c r="L36" s="5" t="str">
        <f t="shared" si="1"/>
        <v>0</v>
      </c>
      <c r="M36" s="47">
        <f t="shared" si="2"/>
        <v>0</v>
      </c>
      <c r="N36" s="39" t="e">
        <f t="shared" si="3"/>
        <v>#DIV/0!</v>
      </c>
      <c r="P36" s="97"/>
      <c r="Q36" s="2"/>
      <c r="R36" s="97"/>
      <c r="S36" s="100"/>
      <c r="T36" s="121"/>
      <c r="U36" s="121"/>
      <c r="V36" s="35" t="str">
        <f t="shared" si="32"/>
        <v xml:space="preserve"> </v>
      </c>
      <c r="W36" s="35" t="str">
        <f t="shared" si="33"/>
        <v xml:space="preserve"> </v>
      </c>
      <c r="X36" s="46"/>
      <c r="Y36" s="37"/>
      <c r="Z36" s="78" t="str">
        <f t="shared" si="4"/>
        <v>0</v>
      </c>
      <c r="AA36" s="5" t="str">
        <f t="shared" si="5"/>
        <v>0</v>
      </c>
      <c r="AB36" s="47">
        <f t="shared" si="6"/>
        <v>0</v>
      </c>
      <c r="AC36" s="39" t="e">
        <f t="shared" si="7"/>
        <v>#DIV/0!</v>
      </c>
      <c r="AD36" s="1"/>
      <c r="AE36" s="34">
        <v>42792</v>
      </c>
      <c r="AF36" s="2" t="s">
        <v>10</v>
      </c>
      <c r="AG36" s="34"/>
      <c r="AH36" s="109">
        <v>0.49652777777777773</v>
      </c>
      <c r="AI36" s="126"/>
      <c r="AJ36" s="126"/>
      <c r="AK36" s="35" t="str">
        <f t="shared" si="42"/>
        <v>Tertre</v>
      </c>
      <c r="AL36" s="35" t="str">
        <f t="shared" si="43"/>
        <v>Yara</v>
      </c>
      <c r="AM36" s="46">
        <v>31900</v>
      </c>
      <c r="AN36" s="37"/>
      <c r="AO36" s="78">
        <f t="shared" si="10"/>
        <v>101</v>
      </c>
      <c r="AP36" s="5">
        <f t="shared" si="11"/>
        <v>1</v>
      </c>
      <c r="AQ36" s="47">
        <f t="shared" si="12"/>
        <v>31.9</v>
      </c>
      <c r="AR36" s="39">
        <f t="shared" si="13"/>
        <v>0.15792079207920792</v>
      </c>
      <c r="AT36" s="34"/>
      <c r="AU36" s="2"/>
      <c r="AV36" s="34"/>
      <c r="AW36" s="100"/>
      <c r="AX36" s="121"/>
      <c r="AY36" s="121"/>
      <c r="AZ36" s="35" t="str">
        <f t="shared" si="30"/>
        <v xml:space="preserve"> </v>
      </c>
      <c r="BA36" s="35" t="str">
        <f t="shared" si="31"/>
        <v xml:space="preserve"> </v>
      </c>
      <c r="BB36" s="46"/>
      <c r="BC36" s="37"/>
      <c r="BD36" s="78" t="str">
        <f t="shared" si="14"/>
        <v>0</v>
      </c>
      <c r="BE36" s="5" t="str">
        <f t="shared" si="15"/>
        <v>0</v>
      </c>
      <c r="BF36" s="47">
        <f t="shared" si="16"/>
        <v>0</v>
      </c>
      <c r="BG36" s="39" t="e">
        <f t="shared" si="17"/>
        <v>#DIV/0!</v>
      </c>
      <c r="BI36" s="97"/>
      <c r="BJ36" s="2"/>
      <c r="BK36" s="97"/>
      <c r="BL36" s="100"/>
      <c r="BM36" s="121"/>
      <c r="BN36" s="121"/>
      <c r="BO36" s="35" t="str">
        <f t="shared" si="18"/>
        <v xml:space="preserve"> </v>
      </c>
      <c r="BP36" s="35" t="str">
        <f t="shared" si="19"/>
        <v xml:space="preserve"> </v>
      </c>
      <c r="BQ36" s="46"/>
      <c r="BR36" s="37"/>
      <c r="BS36" s="78" t="str">
        <f t="shared" si="20"/>
        <v>0</v>
      </c>
      <c r="BT36" s="5" t="str">
        <f t="shared" si="21"/>
        <v>0</v>
      </c>
      <c r="BU36" s="47">
        <f t="shared" si="22"/>
        <v>0</v>
      </c>
      <c r="BV36" s="39" t="e">
        <f t="shared" si="23"/>
        <v>#DIV/0!</v>
      </c>
      <c r="BX36" s="97"/>
      <c r="BY36" s="2"/>
      <c r="BZ36" s="97"/>
      <c r="CA36" s="100"/>
      <c r="CB36" s="121"/>
      <c r="CC36" s="121"/>
      <c r="CD36" s="35" t="str">
        <f t="shared" si="24"/>
        <v xml:space="preserve"> </v>
      </c>
      <c r="CE36" s="35" t="str">
        <f t="shared" si="25"/>
        <v xml:space="preserve"> </v>
      </c>
      <c r="CF36" s="46"/>
      <c r="CG36" s="37"/>
      <c r="CH36" s="78" t="str">
        <f t="shared" si="26"/>
        <v>0</v>
      </c>
      <c r="CI36" s="5" t="str">
        <f t="shared" si="27"/>
        <v>0</v>
      </c>
      <c r="CJ36" s="47">
        <f t="shared" si="28"/>
        <v>0</v>
      </c>
      <c r="CK36" s="39" t="e">
        <f t="shared" si="29"/>
        <v>#DIV/0!</v>
      </c>
    </row>
    <row r="37" spans="1:89">
      <c r="A37" s="98"/>
      <c r="B37" s="27"/>
      <c r="C37" s="98"/>
      <c r="D37" s="101"/>
      <c r="E37" s="120"/>
      <c r="F37" s="120"/>
      <c r="G37" s="28" t="str">
        <f t="shared" si="34"/>
        <v xml:space="preserve"> </v>
      </c>
      <c r="H37" s="28" t="str">
        <f t="shared" si="35"/>
        <v xml:space="preserve"> </v>
      </c>
      <c r="I37" s="44"/>
      <c r="J37" s="30"/>
      <c r="K37" s="78" t="str">
        <f t="shared" si="0"/>
        <v>0</v>
      </c>
      <c r="L37" s="31" t="str">
        <f t="shared" si="1"/>
        <v>0</v>
      </c>
      <c r="M37" s="45">
        <f t="shared" si="2"/>
        <v>0</v>
      </c>
      <c r="N37" s="33" t="e">
        <f t="shared" si="3"/>
        <v>#DIV/0!</v>
      </c>
      <c r="P37" s="98"/>
      <c r="Q37" s="27"/>
      <c r="R37" s="98"/>
      <c r="S37" s="101"/>
      <c r="T37" s="120"/>
      <c r="U37" s="120"/>
      <c r="V37" s="28" t="str">
        <f t="shared" si="32"/>
        <v xml:space="preserve"> </v>
      </c>
      <c r="W37" s="28" t="str">
        <f t="shared" si="33"/>
        <v xml:space="preserve"> </v>
      </c>
      <c r="X37" s="44"/>
      <c r="Y37" s="30"/>
      <c r="Z37" s="78" t="str">
        <f t="shared" si="4"/>
        <v>0</v>
      </c>
      <c r="AA37" s="31" t="str">
        <f t="shared" si="5"/>
        <v>0</v>
      </c>
      <c r="AB37" s="45">
        <f t="shared" si="6"/>
        <v>0</v>
      </c>
      <c r="AC37" s="33" t="e">
        <f t="shared" si="7"/>
        <v>#DIV/0!</v>
      </c>
      <c r="AD37" s="1"/>
      <c r="AE37" s="40"/>
      <c r="AF37" s="27" t="s">
        <v>10</v>
      </c>
      <c r="AG37" s="40"/>
      <c r="AH37" s="108">
        <v>0.66666666666666663</v>
      </c>
      <c r="AI37" s="125"/>
      <c r="AJ37" s="125"/>
      <c r="AK37" s="28" t="str">
        <f t="shared" si="42"/>
        <v>Tertre</v>
      </c>
      <c r="AL37" s="28" t="str">
        <f t="shared" si="43"/>
        <v>Yara</v>
      </c>
      <c r="AM37" s="44">
        <v>32200</v>
      </c>
      <c r="AN37" s="30"/>
      <c r="AO37" s="78">
        <f t="shared" si="10"/>
        <v>101</v>
      </c>
      <c r="AP37" s="31">
        <f t="shared" si="11"/>
        <v>1</v>
      </c>
      <c r="AQ37" s="45">
        <f t="shared" si="12"/>
        <v>32.200000000000003</v>
      </c>
      <c r="AR37" s="33">
        <f t="shared" si="13"/>
        <v>0.15940594059405941</v>
      </c>
      <c r="AT37" s="40"/>
      <c r="AU37" s="27"/>
      <c r="AV37" s="40"/>
      <c r="AW37" s="101"/>
      <c r="AX37" s="120"/>
      <c r="AY37" s="120"/>
      <c r="AZ37" s="28" t="str">
        <f t="shared" si="30"/>
        <v xml:space="preserve"> </v>
      </c>
      <c r="BA37" s="28" t="str">
        <f t="shared" si="31"/>
        <v xml:space="preserve"> </v>
      </c>
      <c r="BB37" s="44"/>
      <c r="BC37" s="30"/>
      <c r="BD37" s="78" t="str">
        <f t="shared" si="14"/>
        <v>0</v>
      </c>
      <c r="BE37" s="31" t="str">
        <f t="shared" si="15"/>
        <v>0</v>
      </c>
      <c r="BF37" s="45">
        <f t="shared" si="16"/>
        <v>0</v>
      </c>
      <c r="BG37" s="33" t="e">
        <f t="shared" si="17"/>
        <v>#DIV/0!</v>
      </c>
      <c r="BI37" s="98"/>
      <c r="BJ37" s="27"/>
      <c r="BK37" s="98"/>
      <c r="BL37" s="101"/>
      <c r="BM37" s="120"/>
      <c r="BN37" s="120"/>
      <c r="BO37" s="28" t="str">
        <f t="shared" si="18"/>
        <v xml:space="preserve"> </v>
      </c>
      <c r="BP37" s="28" t="str">
        <f t="shared" si="19"/>
        <v xml:space="preserve"> </v>
      </c>
      <c r="BQ37" s="44"/>
      <c r="BR37" s="30"/>
      <c r="BS37" s="78" t="str">
        <f t="shared" si="20"/>
        <v>0</v>
      </c>
      <c r="BT37" s="31" t="str">
        <f t="shared" si="21"/>
        <v>0</v>
      </c>
      <c r="BU37" s="45">
        <f t="shared" si="22"/>
        <v>0</v>
      </c>
      <c r="BV37" s="33" t="e">
        <f t="shared" si="23"/>
        <v>#DIV/0!</v>
      </c>
      <c r="BX37" s="98"/>
      <c r="BY37" s="27"/>
      <c r="BZ37" s="98"/>
      <c r="CA37" s="101"/>
      <c r="CB37" s="120"/>
      <c r="CC37" s="120"/>
      <c r="CD37" s="28" t="str">
        <f t="shared" si="24"/>
        <v xml:space="preserve"> </v>
      </c>
      <c r="CE37" s="28" t="str">
        <f t="shared" si="25"/>
        <v xml:space="preserve"> </v>
      </c>
      <c r="CF37" s="44"/>
      <c r="CG37" s="30"/>
      <c r="CH37" s="78" t="str">
        <f t="shared" si="26"/>
        <v>0</v>
      </c>
      <c r="CI37" s="31" t="str">
        <f t="shared" si="27"/>
        <v>0</v>
      </c>
      <c r="CJ37" s="45">
        <f t="shared" si="28"/>
        <v>0</v>
      </c>
      <c r="CK37" s="33" t="e">
        <f t="shared" si="29"/>
        <v>#DIV/0!</v>
      </c>
    </row>
    <row r="38" spans="1:89">
      <c r="A38" s="97"/>
      <c r="B38" s="2"/>
      <c r="C38" s="97"/>
      <c r="D38" s="100"/>
      <c r="E38" s="121"/>
      <c r="F38" s="121"/>
      <c r="G38" s="35" t="str">
        <f t="shared" si="34"/>
        <v xml:space="preserve"> </v>
      </c>
      <c r="H38" s="35" t="str">
        <f t="shared" si="35"/>
        <v xml:space="preserve"> </v>
      </c>
      <c r="I38" s="46"/>
      <c r="J38" s="37"/>
      <c r="K38" s="78" t="str">
        <f t="shared" si="0"/>
        <v>0</v>
      </c>
      <c r="L38" s="5" t="str">
        <f t="shared" si="1"/>
        <v>0</v>
      </c>
      <c r="M38" s="47">
        <f t="shared" si="2"/>
        <v>0</v>
      </c>
      <c r="N38" s="39" t="e">
        <f t="shared" si="3"/>
        <v>#DIV/0!</v>
      </c>
      <c r="P38" s="97"/>
      <c r="Q38" s="2"/>
      <c r="R38" s="97"/>
      <c r="S38" s="100"/>
      <c r="T38" s="121"/>
      <c r="U38" s="121"/>
      <c r="V38" s="35" t="str">
        <f t="shared" si="32"/>
        <v xml:space="preserve"> </v>
      </c>
      <c r="W38" s="35" t="str">
        <f t="shared" si="33"/>
        <v xml:space="preserve"> </v>
      </c>
      <c r="X38" s="46"/>
      <c r="Y38" s="37"/>
      <c r="Z38" s="78" t="str">
        <f t="shared" si="4"/>
        <v>0</v>
      </c>
      <c r="AA38" s="5" t="str">
        <f t="shared" si="5"/>
        <v>0</v>
      </c>
      <c r="AB38" s="47">
        <f t="shared" si="6"/>
        <v>0</v>
      </c>
      <c r="AC38" s="39" t="e">
        <f t="shared" si="7"/>
        <v>#DIV/0!</v>
      </c>
      <c r="AD38" s="1"/>
      <c r="AE38" s="34"/>
      <c r="AF38" s="2" t="s">
        <v>10</v>
      </c>
      <c r="AG38" s="34"/>
      <c r="AH38" s="109">
        <v>0.92013888888888884</v>
      </c>
      <c r="AI38" s="126"/>
      <c r="AJ38" s="126"/>
      <c r="AK38" s="35" t="str">
        <f t="shared" si="42"/>
        <v>Tertre</v>
      </c>
      <c r="AL38" s="35" t="str">
        <f t="shared" si="43"/>
        <v>Yara</v>
      </c>
      <c r="AM38" s="46">
        <v>32850</v>
      </c>
      <c r="AN38" s="37">
        <v>8.3333333333333329E-2</v>
      </c>
      <c r="AO38" s="78">
        <f t="shared" si="10"/>
        <v>101</v>
      </c>
      <c r="AP38" s="5">
        <f t="shared" si="11"/>
        <v>1</v>
      </c>
      <c r="AQ38" s="47">
        <f t="shared" si="12"/>
        <v>32.85</v>
      </c>
      <c r="AR38" s="39">
        <f t="shared" si="13"/>
        <v>0.16262376237623763</v>
      </c>
      <c r="AT38" s="34"/>
      <c r="AU38" s="2"/>
      <c r="AV38" s="34"/>
      <c r="AW38" s="100"/>
      <c r="AX38" s="121"/>
      <c r="AY38" s="121"/>
      <c r="AZ38" s="35" t="str">
        <f t="shared" si="30"/>
        <v xml:space="preserve"> </v>
      </c>
      <c r="BA38" s="35" t="str">
        <f t="shared" si="31"/>
        <v xml:space="preserve"> </v>
      </c>
      <c r="BB38" s="46"/>
      <c r="BC38" s="37"/>
      <c r="BD38" s="78" t="str">
        <f t="shared" si="14"/>
        <v>0</v>
      </c>
      <c r="BE38" s="5" t="str">
        <f t="shared" si="15"/>
        <v>0</v>
      </c>
      <c r="BF38" s="47">
        <f t="shared" si="16"/>
        <v>0</v>
      </c>
      <c r="BG38" s="39" t="e">
        <f t="shared" si="17"/>
        <v>#DIV/0!</v>
      </c>
      <c r="BI38" s="97"/>
      <c r="BJ38" s="2"/>
      <c r="BK38" s="97"/>
      <c r="BL38" s="100"/>
      <c r="BM38" s="121"/>
      <c r="BN38" s="121"/>
      <c r="BO38" s="35" t="str">
        <f t="shared" si="18"/>
        <v xml:space="preserve"> </v>
      </c>
      <c r="BP38" s="35" t="str">
        <f t="shared" si="19"/>
        <v xml:space="preserve"> </v>
      </c>
      <c r="BQ38" s="46"/>
      <c r="BR38" s="37"/>
      <c r="BS38" s="78" t="str">
        <f t="shared" si="20"/>
        <v>0</v>
      </c>
      <c r="BT38" s="5" t="str">
        <f t="shared" si="21"/>
        <v>0</v>
      </c>
      <c r="BU38" s="47">
        <f t="shared" si="22"/>
        <v>0</v>
      </c>
      <c r="BV38" s="39" t="e">
        <f t="shared" si="23"/>
        <v>#DIV/0!</v>
      </c>
      <c r="BX38" s="97"/>
      <c r="BY38" s="2"/>
      <c r="BZ38" s="97"/>
      <c r="CA38" s="100"/>
      <c r="CB38" s="121"/>
      <c r="CC38" s="121"/>
      <c r="CD38" s="35" t="str">
        <f t="shared" si="24"/>
        <v xml:space="preserve"> </v>
      </c>
      <c r="CE38" s="35" t="str">
        <f t="shared" si="25"/>
        <v xml:space="preserve"> </v>
      </c>
      <c r="CF38" s="46"/>
      <c r="CG38" s="37"/>
      <c r="CH38" s="78" t="str">
        <f t="shared" si="26"/>
        <v>0</v>
      </c>
      <c r="CI38" s="5" t="str">
        <f t="shared" si="27"/>
        <v>0</v>
      </c>
      <c r="CJ38" s="47">
        <f t="shared" si="28"/>
        <v>0</v>
      </c>
      <c r="CK38" s="39" t="e">
        <f t="shared" si="29"/>
        <v>#DIV/0!</v>
      </c>
    </row>
    <row r="39" spans="1:89">
      <c r="A39" s="98"/>
      <c r="B39" s="27"/>
      <c r="C39" s="98"/>
      <c r="D39" s="101"/>
      <c r="E39" s="120"/>
      <c r="F39" s="120"/>
      <c r="G39" s="28" t="str">
        <f t="shared" si="34"/>
        <v xml:space="preserve"> </v>
      </c>
      <c r="H39" s="28" t="str">
        <f t="shared" si="35"/>
        <v xml:space="preserve"> </v>
      </c>
      <c r="I39" s="44"/>
      <c r="J39" s="30"/>
      <c r="K39" s="78" t="str">
        <f t="shared" si="0"/>
        <v>0</v>
      </c>
      <c r="L39" s="31" t="str">
        <f t="shared" si="1"/>
        <v>0</v>
      </c>
      <c r="M39" s="45">
        <f t="shared" si="2"/>
        <v>0</v>
      </c>
      <c r="N39" s="33" t="e">
        <f t="shared" si="3"/>
        <v>#DIV/0!</v>
      </c>
      <c r="O39" s="1"/>
      <c r="P39" s="98"/>
      <c r="Q39" s="27"/>
      <c r="R39" s="98"/>
      <c r="S39" s="101"/>
      <c r="T39" s="120"/>
      <c r="U39" s="120"/>
      <c r="V39" s="28" t="str">
        <f t="shared" si="32"/>
        <v xml:space="preserve"> </v>
      </c>
      <c r="W39" s="28" t="str">
        <f t="shared" si="33"/>
        <v xml:space="preserve"> </v>
      </c>
      <c r="X39" s="44"/>
      <c r="Y39" s="30"/>
      <c r="Z39" s="78" t="str">
        <f t="shared" si="4"/>
        <v>0</v>
      </c>
      <c r="AA39" s="31" t="str">
        <f t="shared" si="5"/>
        <v>0</v>
      </c>
      <c r="AB39" s="45">
        <f t="shared" si="6"/>
        <v>0</v>
      </c>
      <c r="AC39" s="33" t="e">
        <f t="shared" si="7"/>
        <v>#DIV/0!</v>
      </c>
      <c r="AD39" s="1"/>
      <c r="AE39" s="40">
        <v>42793</v>
      </c>
      <c r="AF39" s="27" t="s">
        <v>10</v>
      </c>
      <c r="AG39" s="40"/>
      <c r="AH39" s="108">
        <v>0.51388888888888895</v>
      </c>
      <c r="AI39" s="125"/>
      <c r="AJ39" s="125"/>
      <c r="AK39" s="28" t="str">
        <f t="shared" si="42"/>
        <v>Tertre</v>
      </c>
      <c r="AL39" s="28" t="str">
        <f t="shared" si="43"/>
        <v>Yara</v>
      </c>
      <c r="AM39" s="44">
        <v>31900</v>
      </c>
      <c r="AN39" s="30"/>
      <c r="AO39" s="78">
        <f t="shared" si="10"/>
        <v>101</v>
      </c>
      <c r="AP39" s="31">
        <f t="shared" si="11"/>
        <v>1</v>
      </c>
      <c r="AQ39" s="45">
        <f t="shared" si="12"/>
        <v>31.9</v>
      </c>
      <c r="AR39" s="33">
        <f t="shared" si="13"/>
        <v>0.15792079207920792</v>
      </c>
      <c r="AT39" s="40"/>
      <c r="AU39" s="27"/>
      <c r="AV39" s="40"/>
      <c r="AW39" s="101"/>
      <c r="AX39" s="120"/>
      <c r="AY39" s="120"/>
      <c r="AZ39" s="28" t="str">
        <f t="shared" si="30"/>
        <v xml:space="preserve"> </v>
      </c>
      <c r="BA39" s="28" t="str">
        <f t="shared" si="31"/>
        <v xml:space="preserve"> </v>
      </c>
      <c r="BB39" s="44"/>
      <c r="BC39" s="30"/>
      <c r="BD39" s="78" t="str">
        <f t="shared" si="14"/>
        <v>0</v>
      </c>
      <c r="BE39" s="31" t="str">
        <f t="shared" si="15"/>
        <v>0</v>
      </c>
      <c r="BF39" s="45">
        <f t="shared" si="16"/>
        <v>0</v>
      </c>
      <c r="BG39" s="33" t="e">
        <f t="shared" si="17"/>
        <v>#DIV/0!</v>
      </c>
      <c r="BI39" s="98"/>
      <c r="BJ39" s="27"/>
      <c r="BK39" s="98"/>
      <c r="BL39" s="101"/>
      <c r="BM39" s="120"/>
      <c r="BN39" s="120"/>
      <c r="BO39" s="28" t="str">
        <f t="shared" si="18"/>
        <v xml:space="preserve"> </v>
      </c>
      <c r="BP39" s="28" t="str">
        <f t="shared" si="19"/>
        <v xml:space="preserve"> </v>
      </c>
      <c r="BQ39" s="44"/>
      <c r="BR39" s="30"/>
      <c r="BS39" s="78" t="str">
        <f t="shared" si="20"/>
        <v>0</v>
      </c>
      <c r="BT39" s="31" t="str">
        <f t="shared" si="21"/>
        <v>0</v>
      </c>
      <c r="BU39" s="45">
        <f t="shared" si="22"/>
        <v>0</v>
      </c>
      <c r="BV39" s="33" t="e">
        <f t="shared" si="23"/>
        <v>#DIV/0!</v>
      </c>
      <c r="BX39" s="98"/>
      <c r="BY39" s="27"/>
      <c r="BZ39" s="98"/>
      <c r="CA39" s="101"/>
      <c r="CB39" s="120"/>
      <c r="CC39" s="120"/>
      <c r="CD39" s="28" t="str">
        <f t="shared" si="24"/>
        <v xml:space="preserve"> </v>
      </c>
      <c r="CE39" s="28" t="str">
        <f t="shared" si="25"/>
        <v xml:space="preserve"> </v>
      </c>
      <c r="CF39" s="44"/>
      <c r="CG39" s="30"/>
      <c r="CH39" s="78" t="str">
        <f t="shared" si="26"/>
        <v>0</v>
      </c>
      <c r="CI39" s="31" t="str">
        <f t="shared" si="27"/>
        <v>0</v>
      </c>
      <c r="CJ39" s="45">
        <f t="shared" si="28"/>
        <v>0</v>
      </c>
      <c r="CK39" s="33" t="e">
        <f t="shared" si="29"/>
        <v>#DIV/0!</v>
      </c>
    </row>
    <row r="40" spans="1:89">
      <c r="A40" s="97"/>
      <c r="B40" s="2"/>
      <c r="C40" s="97"/>
      <c r="D40" s="100"/>
      <c r="E40" s="121"/>
      <c r="F40" s="121"/>
      <c r="G40" s="35" t="str">
        <f t="shared" si="34"/>
        <v xml:space="preserve"> </v>
      </c>
      <c r="H40" s="35" t="str">
        <f t="shared" si="35"/>
        <v xml:space="preserve"> </v>
      </c>
      <c r="I40" s="46"/>
      <c r="J40" s="37"/>
      <c r="K40" s="78" t="str">
        <f t="shared" si="0"/>
        <v>0</v>
      </c>
      <c r="L40" s="31" t="str">
        <f t="shared" si="1"/>
        <v>0</v>
      </c>
      <c r="M40" s="45">
        <f t="shared" si="2"/>
        <v>0</v>
      </c>
      <c r="N40" s="33" t="e">
        <f t="shared" si="3"/>
        <v>#DIV/0!</v>
      </c>
      <c r="O40" s="1"/>
      <c r="P40" s="97"/>
      <c r="Q40" s="2"/>
      <c r="R40" s="97"/>
      <c r="S40" s="100"/>
      <c r="T40" s="121"/>
      <c r="U40" s="121"/>
      <c r="V40" s="35" t="str">
        <f t="shared" si="32"/>
        <v xml:space="preserve"> </v>
      </c>
      <c r="W40" s="35" t="str">
        <f t="shared" si="33"/>
        <v xml:space="preserve"> </v>
      </c>
      <c r="X40" s="46"/>
      <c r="Y40" s="37"/>
      <c r="Z40" s="78" t="str">
        <f t="shared" si="4"/>
        <v>0</v>
      </c>
      <c r="AA40" s="5" t="str">
        <f t="shared" si="5"/>
        <v>0</v>
      </c>
      <c r="AB40" s="47">
        <f t="shared" si="6"/>
        <v>0</v>
      </c>
      <c r="AC40" s="39" t="e">
        <f t="shared" si="7"/>
        <v>#DIV/0!</v>
      </c>
      <c r="AD40" s="1"/>
      <c r="AE40" s="34"/>
      <c r="AF40" s="2" t="s">
        <v>10</v>
      </c>
      <c r="AG40" s="34"/>
      <c r="AH40" s="109">
        <v>0.82986111111111116</v>
      </c>
      <c r="AI40" s="126"/>
      <c r="AJ40" s="126"/>
      <c r="AK40" s="35" t="str">
        <f t="shared" si="42"/>
        <v>Tertre</v>
      </c>
      <c r="AL40" s="35" t="str">
        <f t="shared" si="43"/>
        <v>Yara</v>
      </c>
      <c r="AM40" s="46">
        <v>31400</v>
      </c>
      <c r="AN40" s="37"/>
      <c r="AO40" s="78">
        <f t="shared" si="10"/>
        <v>101</v>
      </c>
      <c r="AP40" s="5">
        <f t="shared" si="11"/>
        <v>1</v>
      </c>
      <c r="AQ40" s="47">
        <f t="shared" si="12"/>
        <v>31.4</v>
      </c>
      <c r="AR40" s="39">
        <f t="shared" si="13"/>
        <v>0.15544554455445544</v>
      </c>
      <c r="AT40" s="34"/>
      <c r="AU40" s="2"/>
      <c r="AV40" s="34"/>
      <c r="AW40" s="100"/>
      <c r="AX40" s="121"/>
      <c r="AY40" s="121"/>
      <c r="AZ40" s="35" t="str">
        <f t="shared" si="30"/>
        <v xml:space="preserve"> </v>
      </c>
      <c r="BA40" s="35" t="str">
        <f t="shared" si="31"/>
        <v xml:space="preserve"> </v>
      </c>
      <c r="BB40" s="46"/>
      <c r="BC40" s="37"/>
      <c r="BD40" s="78" t="str">
        <f t="shared" si="14"/>
        <v>0</v>
      </c>
      <c r="BE40" s="5" t="str">
        <f t="shared" si="15"/>
        <v>0</v>
      </c>
      <c r="BF40" s="47">
        <f t="shared" si="16"/>
        <v>0</v>
      </c>
      <c r="BG40" s="39" t="e">
        <f t="shared" si="17"/>
        <v>#DIV/0!</v>
      </c>
      <c r="BI40" s="97"/>
      <c r="BJ40" s="2"/>
      <c r="BK40" s="97"/>
      <c r="BL40" s="100"/>
      <c r="BM40" s="121"/>
      <c r="BN40" s="121"/>
      <c r="BO40" s="35" t="str">
        <f t="shared" si="18"/>
        <v xml:space="preserve"> </v>
      </c>
      <c r="BP40" s="35" t="str">
        <f t="shared" si="19"/>
        <v xml:space="preserve"> </v>
      </c>
      <c r="BQ40" s="46"/>
      <c r="BR40" s="37"/>
      <c r="BS40" s="78" t="str">
        <f t="shared" si="20"/>
        <v>0</v>
      </c>
      <c r="BT40" s="31" t="str">
        <f t="shared" si="21"/>
        <v>0</v>
      </c>
      <c r="BU40" s="45">
        <f t="shared" si="22"/>
        <v>0</v>
      </c>
      <c r="BV40" s="33" t="e">
        <f t="shared" si="23"/>
        <v>#DIV/0!</v>
      </c>
      <c r="BX40" s="97"/>
      <c r="BY40" s="2"/>
      <c r="BZ40" s="97"/>
      <c r="CA40" s="100"/>
      <c r="CB40" s="121"/>
      <c r="CC40" s="121"/>
      <c r="CD40" s="35" t="str">
        <f t="shared" si="24"/>
        <v xml:space="preserve"> </v>
      </c>
      <c r="CE40" s="35" t="str">
        <f t="shared" si="25"/>
        <v xml:space="preserve"> </v>
      </c>
      <c r="CF40" s="46"/>
      <c r="CG40" s="37"/>
      <c r="CH40" s="78" t="str">
        <f t="shared" si="26"/>
        <v>0</v>
      </c>
      <c r="CI40" s="31" t="str">
        <f t="shared" si="27"/>
        <v>0</v>
      </c>
      <c r="CJ40" s="45">
        <f t="shared" si="28"/>
        <v>0</v>
      </c>
      <c r="CK40" s="33" t="e">
        <f t="shared" si="29"/>
        <v>#DIV/0!</v>
      </c>
    </row>
    <row r="41" spans="1:89">
      <c r="A41" s="97"/>
      <c r="B41" s="2"/>
      <c r="C41" s="97"/>
      <c r="D41" s="100"/>
      <c r="E41" s="121"/>
      <c r="F41" s="121"/>
      <c r="G41" s="35"/>
      <c r="H41" s="35"/>
      <c r="I41" s="46"/>
      <c r="J41" s="37"/>
      <c r="K41" s="78"/>
      <c r="L41" s="31"/>
      <c r="M41" s="45"/>
      <c r="N41" s="33"/>
      <c r="O41" s="1"/>
      <c r="P41" s="97"/>
      <c r="Q41" s="2"/>
      <c r="R41" s="97"/>
      <c r="S41" s="100"/>
      <c r="T41" s="121"/>
      <c r="U41" s="121"/>
      <c r="V41" s="35"/>
      <c r="W41" s="35"/>
      <c r="X41" s="46"/>
      <c r="Y41" s="37"/>
      <c r="Z41" s="78"/>
      <c r="AA41" s="5"/>
      <c r="AB41" s="47"/>
      <c r="AC41" s="39"/>
      <c r="AD41" s="1"/>
      <c r="AE41" s="34"/>
      <c r="AF41" s="2" t="s">
        <v>10</v>
      </c>
      <c r="AG41" s="34"/>
      <c r="AH41" s="109">
        <v>9.7222222222222224E-2</v>
      </c>
      <c r="AI41" s="126"/>
      <c r="AJ41" s="126"/>
      <c r="AK41" s="35" t="s">
        <v>35</v>
      </c>
      <c r="AL41" s="35" t="s">
        <v>36</v>
      </c>
      <c r="AM41" s="46">
        <v>31650</v>
      </c>
      <c r="AN41" s="37"/>
      <c r="AO41" s="78">
        <f t="shared" si="10"/>
        <v>101</v>
      </c>
      <c r="AP41" s="5">
        <f t="shared" si="11"/>
        <v>1</v>
      </c>
      <c r="AQ41" s="47">
        <f t="shared" si="12"/>
        <v>31.65</v>
      </c>
      <c r="AR41" s="39">
        <f t="shared" si="13"/>
        <v>0.15668316831683168</v>
      </c>
      <c r="AT41" s="34"/>
      <c r="AU41" s="2"/>
      <c r="AV41" s="34"/>
      <c r="AW41" s="100"/>
      <c r="AX41" s="121"/>
      <c r="AY41" s="121"/>
      <c r="AZ41" s="35"/>
      <c r="BA41" s="35"/>
      <c r="BB41" s="46"/>
      <c r="BC41" s="37"/>
      <c r="BD41" s="78"/>
      <c r="BE41" s="5"/>
      <c r="BF41" s="47"/>
      <c r="BG41" s="39"/>
      <c r="BI41" s="97"/>
      <c r="BJ41" s="2"/>
      <c r="BK41" s="97"/>
      <c r="BL41" s="100"/>
      <c r="BM41" s="121"/>
      <c r="BN41" s="121"/>
      <c r="BO41" s="35"/>
      <c r="BP41" s="35"/>
      <c r="BQ41" s="46"/>
      <c r="BR41" s="37"/>
      <c r="BS41" s="78"/>
      <c r="BT41" s="31"/>
      <c r="BU41" s="45"/>
      <c r="BV41" s="33"/>
      <c r="BX41" s="97"/>
      <c r="BY41" s="2"/>
      <c r="BZ41" s="97"/>
      <c r="CA41" s="100"/>
      <c r="CB41" s="121"/>
      <c r="CC41" s="121"/>
      <c r="CD41" s="35"/>
      <c r="CE41" s="35"/>
      <c r="CF41" s="46"/>
      <c r="CG41" s="37"/>
      <c r="CH41" s="78"/>
      <c r="CI41" s="31"/>
      <c r="CJ41" s="45"/>
      <c r="CK41" s="33"/>
    </row>
    <row r="42" spans="1:89">
      <c r="A42" s="97"/>
      <c r="B42" s="2"/>
      <c r="C42" s="97"/>
      <c r="D42" s="100"/>
      <c r="E42" s="121"/>
      <c r="F42" s="121"/>
      <c r="G42" s="35"/>
      <c r="H42" s="35"/>
      <c r="I42" s="46"/>
      <c r="J42" s="37"/>
      <c r="K42" s="78"/>
      <c r="L42" s="31"/>
      <c r="M42" s="45"/>
      <c r="N42" s="33"/>
      <c r="O42" s="1"/>
      <c r="P42" s="97"/>
      <c r="Q42" s="2"/>
      <c r="R42" s="97"/>
      <c r="S42" s="100"/>
      <c r="T42" s="121"/>
      <c r="U42" s="121"/>
      <c r="V42" s="35"/>
      <c r="W42" s="35"/>
      <c r="X42" s="46"/>
      <c r="Y42" s="37"/>
      <c r="Z42" s="78"/>
      <c r="AA42" s="5"/>
      <c r="AB42" s="47"/>
      <c r="AC42" s="39"/>
      <c r="AD42" s="1"/>
      <c r="AE42" s="34">
        <v>42794</v>
      </c>
      <c r="AF42" s="2" t="s">
        <v>10</v>
      </c>
      <c r="AG42" s="34"/>
      <c r="AH42" s="109">
        <v>0.35416666666666669</v>
      </c>
      <c r="AI42" s="126"/>
      <c r="AJ42" s="126"/>
      <c r="AK42" s="35" t="s">
        <v>35</v>
      </c>
      <c r="AL42" s="35" t="s">
        <v>36</v>
      </c>
      <c r="AM42" s="46">
        <v>31750</v>
      </c>
      <c r="AN42" s="37"/>
      <c r="AO42" s="78">
        <f t="shared" si="10"/>
        <v>101</v>
      </c>
      <c r="AP42" s="5">
        <f t="shared" si="11"/>
        <v>1</v>
      </c>
      <c r="AQ42" s="47">
        <f t="shared" si="12"/>
        <v>31.75</v>
      </c>
      <c r="AR42" s="39">
        <f t="shared" si="13"/>
        <v>0.15717821782178218</v>
      </c>
      <c r="AT42" s="34"/>
      <c r="AU42" s="2"/>
      <c r="AV42" s="34"/>
      <c r="AW42" s="100"/>
      <c r="AX42" s="121"/>
      <c r="AY42" s="121"/>
      <c r="AZ42" s="35"/>
      <c r="BA42" s="35"/>
      <c r="BB42" s="46"/>
      <c r="BC42" s="37"/>
      <c r="BD42" s="78"/>
      <c r="BE42" s="5"/>
      <c r="BF42" s="47"/>
      <c r="BG42" s="39"/>
      <c r="BI42" s="97"/>
      <c r="BJ42" s="2"/>
      <c r="BK42" s="97"/>
      <c r="BL42" s="100"/>
      <c r="BM42" s="121"/>
      <c r="BN42" s="121"/>
      <c r="BO42" s="35"/>
      <c r="BP42" s="35"/>
      <c r="BQ42" s="46"/>
      <c r="BR42" s="37"/>
      <c r="BS42" s="78"/>
      <c r="BT42" s="31"/>
      <c r="BU42" s="45"/>
      <c r="BV42" s="33"/>
      <c r="BX42" s="97"/>
      <c r="BY42" s="2"/>
      <c r="BZ42" s="97"/>
      <c r="CA42" s="100"/>
      <c r="CB42" s="121"/>
      <c r="CC42" s="121"/>
      <c r="CD42" s="35"/>
      <c r="CE42" s="35"/>
      <c r="CF42" s="46"/>
      <c r="CG42" s="37"/>
      <c r="CH42" s="78"/>
      <c r="CI42" s="31"/>
      <c r="CJ42" s="45"/>
      <c r="CK42" s="33"/>
    </row>
    <row r="43" spans="1:89">
      <c r="A43" s="98"/>
      <c r="B43" s="27"/>
      <c r="C43" s="98"/>
      <c r="D43" s="101"/>
      <c r="E43" s="120"/>
      <c r="F43" s="120"/>
      <c r="G43" s="28" t="str">
        <f>IF(ISBLANK(B43)," ","Tertre")</f>
        <v xml:space="preserve"> </v>
      </c>
      <c r="H43" s="28" t="str">
        <f>IF(ISBLANK(B43)," ","Yara")</f>
        <v xml:space="preserve"> </v>
      </c>
      <c r="I43" s="44"/>
      <c r="J43" s="30"/>
      <c r="K43" s="78" t="str">
        <f>IF(B43=$E$52,$G$52,IF(B43=$E$50,$G$50,IF(B43=$E$51,$G$51,IF(B43=$E$53,$G$53,IF(B43=$E$54,$G$54,"0")))))</f>
        <v>0</v>
      </c>
      <c r="L43" s="31" t="str">
        <f>IF(B43=$E$52,$F$52,IF(B43=$E$50,$F$50,IF(B43=$E$51,$F$51,IF(B43=$E$53,$F$53,IF(B43=$E$54,$F$54,"0")))))</f>
        <v>0</v>
      </c>
      <c r="M43" s="45">
        <f t="shared" si="2"/>
        <v>0</v>
      </c>
      <c r="N43" s="33" t="e">
        <f t="shared" si="3"/>
        <v>#DIV/0!</v>
      </c>
      <c r="O43" s="1"/>
      <c r="P43" s="98"/>
      <c r="Q43" s="27"/>
      <c r="R43" s="98"/>
      <c r="S43" s="101"/>
      <c r="T43" s="120"/>
      <c r="U43" s="120"/>
      <c r="V43" s="28" t="str">
        <f t="shared" si="32"/>
        <v xml:space="preserve"> </v>
      </c>
      <c r="W43" s="28" t="str">
        <f t="shared" si="33"/>
        <v xml:space="preserve"> </v>
      </c>
      <c r="X43" s="44"/>
      <c r="Y43" s="30"/>
      <c r="Z43" s="78" t="str">
        <f>IF(Q43=$E$52,$G$52,IF(Q43=$E$50,$G$50,IF(Q43=$E$51,$G$51,IF(Q43=$E$53,$G$53,IF(Q43=$E$54,$G$54,"0")))))</f>
        <v>0</v>
      </c>
      <c r="AA43" s="31" t="str">
        <f>IF(Q43=$E$52,$F$52,IF(Q43=$E$50,$F$50,IF(Q43=$E$51,$F$51,IF(Q43=$E$53,$F$53,IF(Q43=$E$54,$F$54,"0")))))</f>
        <v>0</v>
      </c>
      <c r="AB43" s="45">
        <f t="shared" si="6"/>
        <v>0</v>
      </c>
      <c r="AC43" s="33" t="e">
        <f t="shared" si="7"/>
        <v>#DIV/0!</v>
      </c>
      <c r="AD43" s="1"/>
      <c r="AE43" s="40"/>
      <c r="AF43" s="27" t="s">
        <v>10</v>
      </c>
      <c r="AG43" s="40"/>
      <c r="AH43" s="108">
        <v>0.56597222222222221</v>
      </c>
      <c r="AI43" s="125"/>
      <c r="AJ43" s="125"/>
      <c r="AK43" s="28" t="str">
        <f>IF(ISBLANK(AF43)," ","Tertre")</f>
        <v>Tertre</v>
      </c>
      <c r="AL43" s="28" t="str">
        <f>IF(ISBLANK(AF43)," ","Yara")</f>
        <v>Yara</v>
      </c>
      <c r="AM43" s="44">
        <v>31900</v>
      </c>
      <c r="AN43" s="30"/>
      <c r="AO43" s="78">
        <f t="shared" si="10"/>
        <v>101</v>
      </c>
      <c r="AP43" s="5">
        <f t="shared" si="11"/>
        <v>1</v>
      </c>
      <c r="AQ43" s="47">
        <f t="shared" si="12"/>
        <v>31.9</v>
      </c>
      <c r="AR43" s="33">
        <f t="shared" si="13"/>
        <v>0.15792079207920792</v>
      </c>
      <c r="AT43" s="40"/>
      <c r="AU43" s="27"/>
      <c r="AV43" s="40"/>
      <c r="AW43" s="101"/>
      <c r="AX43" s="120"/>
      <c r="AY43" s="120"/>
      <c r="AZ43" s="28" t="str">
        <f t="shared" si="30"/>
        <v xml:space="preserve"> </v>
      </c>
      <c r="BA43" s="28" t="str">
        <f t="shared" si="31"/>
        <v xml:space="preserve"> </v>
      </c>
      <c r="BB43" s="44"/>
      <c r="BC43" s="30"/>
      <c r="BD43" s="78" t="str">
        <f>IF(AU43=$E$52,$G$52,IF(AU43=$E$50,$G$50,IF(AU43=$E$51,$G$51,IF(AU43=$E$53,$G$53,IF(AU43=$E$54,$G$54,"0")))))</f>
        <v>0</v>
      </c>
      <c r="BE43" s="31" t="str">
        <f>IF(AU43=$E$52,$F$52,IF(AU43=$E$50,$F$50,IF(AU43=$E$51,$F$51,IF(AU43=$E$53,$F$53,IF(AU43=$E$54,$F$54,"0")))))</f>
        <v>0</v>
      </c>
      <c r="BF43" s="45">
        <f t="shared" si="16"/>
        <v>0</v>
      </c>
      <c r="BG43" s="33" t="e">
        <f t="shared" si="17"/>
        <v>#DIV/0!</v>
      </c>
      <c r="BI43" s="98"/>
      <c r="BJ43" s="27"/>
      <c r="BK43" s="98"/>
      <c r="BL43" s="101"/>
      <c r="BM43" s="120"/>
      <c r="BN43" s="120"/>
      <c r="BO43" s="28" t="str">
        <f>IF(ISBLANK(BJ43)," ","Tertre")</f>
        <v xml:space="preserve"> </v>
      </c>
      <c r="BP43" s="28" t="str">
        <f>IF(ISBLANK(BJ43)," ","Yara")</f>
        <v xml:space="preserve"> </v>
      </c>
      <c r="BQ43" s="44"/>
      <c r="BR43" s="30"/>
      <c r="BS43" s="78" t="str">
        <f>IF(BJ43=$E$52,$G$52,IF(BJ43=$E$50,$G$50,IF(BJ43=$E$51,$G$51,IF(BJ43=$E$53,$G$53,IF(BJ43=$E$54,$G$54,"0")))))</f>
        <v>0</v>
      </c>
      <c r="BT43" s="31" t="str">
        <f>IF(BJ43=$E$52,$F$52,IF(BJ43=$E$50,$F$50,IF(BJ43=$E$51,$F$51,IF(BJ43=$E$53,$F$53,IF(BJ43=$E$54,$F$54,"0")))))</f>
        <v>0</v>
      </c>
      <c r="BU43" s="45">
        <f t="shared" si="22"/>
        <v>0</v>
      </c>
      <c r="BV43" s="33" t="e">
        <f t="shared" si="23"/>
        <v>#DIV/0!</v>
      </c>
      <c r="BX43" s="98"/>
      <c r="BY43" s="27"/>
      <c r="BZ43" s="98"/>
      <c r="CA43" s="101"/>
      <c r="CB43" s="120"/>
      <c r="CC43" s="120"/>
      <c r="CD43" s="28" t="str">
        <f>IF(ISBLANK(BY43)," ","Tertre")</f>
        <v xml:space="preserve"> </v>
      </c>
      <c r="CE43" s="28" t="str">
        <f>IF(ISBLANK(BY43)," ","Yara")</f>
        <v xml:space="preserve"> </v>
      </c>
      <c r="CF43" s="44"/>
      <c r="CG43" s="30"/>
      <c r="CH43" s="78" t="str">
        <f>IF(BY43=$E$52,$G$52,IF(BY43=$E$50,$G$50,IF(BY43=$E$51,$G$51,IF(BY43=$E$53,$G$53,IF(BY43=$E$54,$G$54,"0")))))</f>
        <v>0</v>
      </c>
      <c r="CI43" s="31" t="str">
        <f>IF(BY43=$E$52,$F$52,IF(BY43=$E$50,$F$50,IF(BY43=$E$51,$F$51,IF(BY43=$E$53,$F$53,IF(BY43=$E$54,$F$54,"0")))))</f>
        <v>0</v>
      </c>
      <c r="CJ43" s="45">
        <f t="shared" si="28"/>
        <v>0</v>
      </c>
      <c r="CK43" s="33" t="e">
        <f t="shared" si="29"/>
        <v>#DIV/0!</v>
      </c>
    </row>
    <row r="44" spans="1:89">
      <c r="A44" s="98"/>
      <c r="B44" s="27"/>
      <c r="C44" s="98"/>
      <c r="D44" s="101"/>
      <c r="E44" s="28"/>
      <c r="F44" s="28"/>
      <c r="G44" s="44"/>
      <c r="H44" s="30"/>
      <c r="I44" s="78"/>
      <c r="J44" s="31"/>
      <c r="K44" s="45"/>
      <c r="L44" s="33"/>
      <c r="M44" s="1"/>
      <c r="N44" s="98"/>
      <c r="O44" s="27"/>
      <c r="P44" s="98"/>
      <c r="Q44" s="101"/>
      <c r="R44" s="115"/>
      <c r="S44" s="115"/>
      <c r="T44" s="44"/>
      <c r="U44" s="116"/>
      <c r="V44" s="78"/>
      <c r="W44" s="31"/>
      <c r="X44" s="45"/>
      <c r="Y44" s="33"/>
      <c r="Z44" s="1"/>
      <c r="AA44" s="40"/>
      <c r="AB44" s="27" t="s">
        <v>10</v>
      </c>
      <c r="AC44" s="40">
        <v>42795</v>
      </c>
      <c r="AD44" s="108">
        <v>6.9444444444444441E-3</v>
      </c>
      <c r="AE44" s="28" t="s">
        <v>35</v>
      </c>
      <c r="AF44" s="28" t="s">
        <v>36</v>
      </c>
      <c r="AG44" s="44">
        <v>31700</v>
      </c>
      <c r="AH44" s="30"/>
      <c r="AI44" s="78">
        <f t="shared" ref="AI44" si="44">IF(AB44=$E$52,$G$52,IF(AB44=$E$50,$G$50,IF(AB44=$E$51,$G$51,IF(AB44=$E$53,$G$53,IF(AB44=$E$54,$G$54,"0")))))</f>
        <v>101</v>
      </c>
      <c r="AJ44" s="5">
        <f t="shared" ref="AJ44:AJ46" si="45">IF(AB44=$E$52,$F$52,IF(AB44=$E$50,$F$50,IF(AB44=$E$51,$F$51,IF(AB44=$E$53,$F$53,IF(AB44=$E$54,$F$54,"0")))))</f>
        <v>1</v>
      </c>
      <c r="AK44" s="47">
        <f t="shared" si="12"/>
        <v>31.7</v>
      </c>
      <c r="AL44" s="33">
        <f t="shared" si="13"/>
        <v>0.15693069306930693</v>
      </c>
      <c r="AN44" s="40"/>
      <c r="AO44" s="27"/>
      <c r="AP44" s="40"/>
      <c r="AQ44" s="101"/>
      <c r="AR44" s="115"/>
      <c r="AS44" s="115"/>
      <c r="AT44" s="44"/>
      <c r="AU44" s="116"/>
      <c r="AV44" s="78"/>
      <c r="AW44" s="31"/>
      <c r="AX44" s="133"/>
      <c r="AY44" s="133"/>
      <c r="AZ44" s="45"/>
      <c r="BA44" s="33"/>
      <c r="BC44" s="98"/>
      <c r="BD44" s="27"/>
      <c r="BE44" s="98"/>
      <c r="BF44" s="101"/>
      <c r="BG44" s="28"/>
      <c r="BH44" s="28"/>
      <c r="BI44" s="44"/>
      <c r="BJ44" s="30"/>
      <c r="BK44" s="78"/>
      <c r="BL44" s="31"/>
      <c r="BM44" s="133"/>
      <c r="BN44" s="133"/>
      <c r="BO44" s="45"/>
      <c r="BP44" s="33"/>
      <c r="BR44" s="98"/>
      <c r="BS44" s="27"/>
      <c r="BT44" s="98"/>
      <c r="BU44" s="101"/>
      <c r="BV44" s="28"/>
      <c r="BW44" s="28"/>
      <c r="BX44" s="44"/>
      <c r="BY44" s="30"/>
      <c r="BZ44" s="78"/>
      <c r="CA44" s="31"/>
      <c r="CB44" s="133"/>
      <c r="CC44" s="133"/>
      <c r="CD44" s="45"/>
      <c r="CE44" s="33"/>
    </row>
    <row r="45" spans="1:89">
      <c r="A45" s="98"/>
      <c r="B45" s="27"/>
      <c r="C45" s="98"/>
      <c r="D45" s="101"/>
      <c r="E45" s="28"/>
      <c r="F45" s="28"/>
      <c r="G45" s="44"/>
      <c r="H45" s="30"/>
      <c r="I45" s="78"/>
      <c r="J45" s="31"/>
      <c r="K45" s="45"/>
      <c r="L45" s="33"/>
      <c r="M45" s="1"/>
      <c r="N45" s="98"/>
      <c r="O45" s="27"/>
      <c r="P45" s="98"/>
      <c r="Q45" s="101"/>
      <c r="R45" s="115"/>
      <c r="S45" s="115"/>
      <c r="T45" s="44"/>
      <c r="U45" s="116"/>
      <c r="V45" s="78"/>
      <c r="W45" s="31"/>
      <c r="X45" s="45"/>
      <c r="Y45" s="33"/>
      <c r="Z45" s="1"/>
      <c r="AA45" s="40"/>
      <c r="AB45" s="27"/>
      <c r="AC45" s="40"/>
      <c r="AD45" s="108"/>
      <c r="AE45" s="28"/>
      <c r="AF45" s="28"/>
      <c r="AG45" s="44"/>
      <c r="AH45" s="30"/>
      <c r="AI45" s="78">
        <v>101</v>
      </c>
      <c r="AJ45" s="5" t="str">
        <f t="shared" si="45"/>
        <v>0</v>
      </c>
      <c r="AK45" s="47">
        <f t="shared" si="12"/>
        <v>0</v>
      </c>
      <c r="AL45" s="33">
        <f t="shared" si="13"/>
        <v>0</v>
      </c>
      <c r="AN45" s="40"/>
      <c r="AO45" s="27"/>
      <c r="AP45" s="40"/>
      <c r="AQ45" s="101"/>
      <c r="AR45" s="115"/>
      <c r="AS45" s="115"/>
      <c r="AT45" s="44"/>
      <c r="AU45" s="116"/>
      <c r="AV45" s="78"/>
      <c r="AW45" s="31"/>
      <c r="AX45" s="45"/>
      <c r="AY45" s="33"/>
      <c r="BA45" s="98"/>
      <c r="BB45" s="27"/>
      <c r="BC45" s="98"/>
      <c r="BD45" s="101"/>
      <c r="BE45" s="28"/>
      <c r="BF45" s="28"/>
      <c r="BG45" s="44"/>
      <c r="BH45" s="30"/>
      <c r="BI45" s="78"/>
      <c r="BJ45" s="31"/>
      <c r="BK45" s="45"/>
      <c r="BL45" s="33"/>
      <c r="BM45" s="134"/>
      <c r="BN45" s="134"/>
      <c r="BP45" s="98"/>
      <c r="BQ45" s="27"/>
      <c r="BR45" s="98"/>
      <c r="BS45" s="101"/>
      <c r="BT45" s="28"/>
      <c r="BU45" s="28"/>
      <c r="BV45" s="44"/>
      <c r="BW45" s="30"/>
      <c r="BX45" s="78"/>
      <c r="BY45" s="31"/>
      <c r="BZ45" s="45"/>
      <c r="CA45" s="33"/>
      <c r="CB45" s="134"/>
      <c r="CC45" s="134"/>
    </row>
    <row r="46" spans="1:89" ht="16.5" thickBot="1">
      <c r="A46" s="97"/>
      <c r="B46" s="2"/>
      <c r="C46" s="97"/>
      <c r="D46" s="100"/>
      <c r="E46" s="35" t="str">
        <f t="shared" ref="E46" si="46">IF(ISBLANK(B46)," ","Tertre")</f>
        <v xml:space="preserve"> </v>
      </c>
      <c r="F46" s="35" t="str">
        <f t="shared" ref="F46" si="47">IF(ISBLANK(B46)," ","Yara")</f>
        <v xml:space="preserve"> </v>
      </c>
      <c r="G46" s="46"/>
      <c r="H46" s="37"/>
      <c r="I46" s="78" t="str">
        <f t="shared" ref="I46" si="48">IF(B46=$E$52,$G$52,IF(B46=$E$50,$G$50,IF(B46=$E$51,$G$51,IF(B46=$E$53,$G$53,IF(B46=$E$54,$G$54,"0")))))</f>
        <v>0</v>
      </c>
      <c r="J46" s="5" t="str">
        <f t="shared" ref="J46" si="49">IF(B46=$E$52,$F$52,IF(B46=$E$50,$F$50,IF(B46=$E$51,$F$51,IF(B46=$E$53,$F$53,IF(B46=$E$54,$F$54,"0")))))</f>
        <v>0</v>
      </c>
      <c r="K46" s="47">
        <f t="shared" si="2"/>
        <v>0</v>
      </c>
      <c r="L46" s="39" t="e">
        <f t="shared" si="3"/>
        <v>#DIV/0!</v>
      </c>
      <c r="M46" s="1"/>
      <c r="N46" s="97"/>
      <c r="O46" s="2"/>
      <c r="P46" s="97"/>
      <c r="Q46" s="100"/>
      <c r="R46" s="48"/>
      <c r="S46" s="48"/>
      <c r="T46" s="46"/>
      <c r="U46" s="49"/>
      <c r="V46" s="78" t="str">
        <f t="shared" ref="V46" si="50">IF(O46=$E$52,$G$52,IF(O46=$E$50,$G$50,IF(O46=$E$51,$G$51,IF(O46=$E$53,$G$53,IF(O46=$E$54,$G$54,"0")))))</f>
        <v>0</v>
      </c>
      <c r="W46" s="5" t="str">
        <f t="shared" ref="W46" si="51">IF(O46=$E$52,$F$52,IF(O46=$E$50,$F$50,IF(O46=$E$51,$F$51,IF(O46=$E$53,$F$53,IF(O46=$E$54,$F$54,"0")))))</f>
        <v>0</v>
      </c>
      <c r="X46" s="47">
        <f t="shared" si="6"/>
        <v>0</v>
      </c>
      <c r="Y46" s="39" t="e">
        <f t="shared" si="7"/>
        <v>#DIV/0!</v>
      </c>
      <c r="Z46" s="1"/>
      <c r="AA46" s="34"/>
      <c r="AB46" s="2"/>
      <c r="AC46" s="34"/>
      <c r="AD46" s="34"/>
      <c r="AE46" s="35" t="str">
        <f t="shared" ref="AE46" si="52">IF(ISBLANK(AB46)," ","Tertre")</f>
        <v xml:space="preserve"> </v>
      </c>
      <c r="AF46" s="35" t="str">
        <f t="shared" ref="AF46" si="53">IF(ISBLANK(AB46)," ","Yara")</f>
        <v xml:space="preserve"> </v>
      </c>
      <c r="AG46" s="46"/>
      <c r="AH46" s="37"/>
      <c r="AI46" s="78" t="str">
        <f>IF(AB46=$E$52,$G$52,IF(AB46=$E$50,$G$50,IF(AB46=$E$51,$G$51,IF(AB46=$E$53,$G$53,IF(AB46=$E$54,$G$54,"0")))))</f>
        <v>0</v>
      </c>
      <c r="AJ46" s="5" t="str">
        <f t="shared" si="45"/>
        <v>0</v>
      </c>
      <c r="AK46" s="47">
        <f t="shared" si="12"/>
        <v>0</v>
      </c>
      <c r="AL46" s="39" t="e">
        <f t="shared" si="13"/>
        <v>#DIV/0!</v>
      </c>
      <c r="AN46" s="34"/>
      <c r="AO46" s="2"/>
      <c r="AP46" s="34"/>
      <c r="AQ46" s="100"/>
      <c r="AR46" s="48"/>
      <c r="AS46" s="48"/>
      <c r="AT46" s="46"/>
      <c r="AU46" s="49"/>
      <c r="AV46" s="78" t="str">
        <f t="shared" ref="AV46" si="54">IF(AO46=$E$52,$G$52,IF(AO46=$E$50,$G$50,IF(AO46=$E$51,$G$51,IF(AO46=$E$53,$G$53,IF(AO46=$E$54,$G$54,"0")))))</f>
        <v>0</v>
      </c>
      <c r="AW46" s="5" t="str">
        <f t="shared" ref="AW46" si="55">IF(AO46=$E$52,$F$52,IF(AO46=$E$50,$F$50,IF(AO46=$E$51,$F$51,IF(AO46=$E$53,$F$53,IF(AO46=$E$54,$F$54,"0")))))</f>
        <v>0</v>
      </c>
      <c r="AX46" s="47">
        <f>AW46*(AT46/1000)</f>
        <v>0</v>
      </c>
      <c r="AY46" s="39" t="e">
        <f>(SUM(AX46/AV46))/2</f>
        <v>#DIV/0!</v>
      </c>
      <c r="BA46" s="97"/>
      <c r="BB46" s="2"/>
      <c r="BC46" s="97"/>
      <c r="BD46" s="100"/>
      <c r="BE46" s="35" t="str">
        <f t="shared" ref="BE46" si="56">IF(ISBLANK(BB46)," ","Tertre")</f>
        <v xml:space="preserve"> </v>
      </c>
      <c r="BF46" s="35" t="str">
        <f t="shared" ref="BF46" si="57">IF(ISBLANK(BB46)," ","Yara")</f>
        <v xml:space="preserve"> </v>
      </c>
      <c r="BG46" s="46"/>
      <c r="BH46" s="37"/>
      <c r="BI46" s="78" t="str">
        <f t="shared" ref="BI46" si="58">IF(BB46=$E$52,$G$52,IF(BB46=$E$50,$G$50,IF(BB46=$E$51,$G$51,IF(BB46=$E$53,$G$53,IF(BB46=$E$54,$G$54,"0")))))</f>
        <v>0</v>
      </c>
      <c r="BJ46" s="5" t="str">
        <f t="shared" ref="BJ46" si="59">IF(BB46=$E$52,$F$52,IF(BB46=$E$50,$F$50,IF(BB46=$E$51,$F$51,IF(BB46=$E$53,$F$53,IF(BB46=$E$54,$F$54,"0")))))</f>
        <v>0</v>
      </c>
      <c r="BK46" s="47">
        <f t="shared" si="22"/>
        <v>0</v>
      </c>
      <c r="BL46" s="39" t="e">
        <f t="shared" si="23"/>
        <v>#DIV/0!</v>
      </c>
      <c r="BM46" s="135"/>
      <c r="BN46" s="135"/>
      <c r="BP46" s="97"/>
      <c r="BQ46" s="2"/>
      <c r="BR46" s="97"/>
      <c r="BS46" s="100"/>
      <c r="BT46" s="35" t="str">
        <f t="shared" ref="BT46" si="60">IF(ISBLANK(BQ46)," ","Tertre")</f>
        <v xml:space="preserve"> </v>
      </c>
      <c r="BU46" s="35" t="str">
        <f t="shared" ref="BU46" si="61">IF(ISBLANK(BQ46)," ","Yara")</f>
        <v xml:space="preserve"> </v>
      </c>
      <c r="BV46" s="46"/>
      <c r="BW46" s="37"/>
      <c r="BX46" s="78" t="str">
        <f t="shared" ref="BX46" si="62">IF(BQ46=$E$52,$G$52,IF(BQ46=$E$50,$G$50,IF(BQ46=$E$51,$G$51,IF(BQ46=$E$53,$G$53,IF(BQ46=$E$54,$G$54,"0")))))</f>
        <v>0</v>
      </c>
      <c r="BY46" s="5" t="str">
        <f t="shared" ref="BY46" si="63">IF(BQ46=$E$52,$F$52,IF(BQ46=$E$50,$F$50,IF(BQ46=$E$51,$F$51,IF(BQ46=$E$53,$F$53,IF(BQ46=$E$54,$F$54,"0")))))</f>
        <v>0</v>
      </c>
      <c r="BZ46" s="47">
        <f t="shared" si="28"/>
        <v>0</v>
      </c>
      <c r="CA46" s="39" t="e">
        <f t="shared" si="29"/>
        <v>#DIV/0!</v>
      </c>
      <c r="CB46" s="135"/>
      <c r="CC46" s="135"/>
    </row>
    <row r="47" spans="1:89" ht="16.5" thickBot="1">
      <c r="A47" s="53"/>
      <c r="B47" s="54" t="s">
        <v>8</v>
      </c>
      <c r="C47" s="94"/>
      <c r="D47" s="94"/>
      <c r="E47" s="55"/>
      <c r="F47" s="56"/>
      <c r="G47" s="57">
        <f>SUM(G3:G46)</f>
        <v>0</v>
      </c>
      <c r="H47" s="58">
        <f>SUM(H3:H46)</f>
        <v>0</v>
      </c>
      <c r="I47" s="59">
        <f>SUM(I3:I46)</f>
        <v>93700</v>
      </c>
      <c r="J47" s="60"/>
      <c r="K47" s="61">
        <f>SUM(K3:K46)</f>
        <v>303</v>
      </c>
      <c r="L47" s="61" t="e">
        <f>SUM(L3:L46)</f>
        <v>#DIV/0!</v>
      </c>
      <c r="N47" s="53"/>
      <c r="O47" s="54" t="s">
        <v>8</v>
      </c>
      <c r="P47" s="94"/>
      <c r="Q47" s="94"/>
      <c r="R47" s="55"/>
      <c r="S47" s="56"/>
      <c r="T47" s="57">
        <f>SUM(T3:T46)</f>
        <v>0</v>
      </c>
      <c r="U47" s="58">
        <f>SUM(U3:U46)</f>
        <v>0</v>
      </c>
      <c r="V47" s="59">
        <f>SUM(V3:V46)</f>
        <v>0</v>
      </c>
      <c r="W47" s="60"/>
      <c r="X47" s="61">
        <f>SUM(X3:X46)</f>
        <v>0</v>
      </c>
      <c r="Y47" s="61" t="e">
        <f>SUM(Y3:Y46)</f>
        <v>#DIV/0!</v>
      </c>
      <c r="AA47" s="53"/>
      <c r="AB47" s="54" t="s">
        <v>8</v>
      </c>
      <c r="AC47" s="94"/>
      <c r="AD47" s="94"/>
      <c r="AE47" s="55"/>
      <c r="AF47" s="56"/>
      <c r="AG47" s="57">
        <f>SUM(AG3:AG46)</f>
        <v>373894</v>
      </c>
      <c r="AH47" s="58">
        <f>SUM(AH3:AH46)</f>
        <v>8.84375</v>
      </c>
      <c r="AI47" s="59">
        <f>SUM(AI3:AI46)</f>
        <v>202</v>
      </c>
      <c r="AJ47" s="60"/>
      <c r="AK47" s="61">
        <f>SUM(AK3:AK46)</f>
        <v>31.7</v>
      </c>
      <c r="AL47" s="61" t="e">
        <f>SUM(AL3:AL46)</f>
        <v>#DIV/0!</v>
      </c>
      <c r="AN47" s="53"/>
      <c r="AO47" s="54" t="s">
        <v>8</v>
      </c>
      <c r="AP47" s="94"/>
      <c r="AQ47" s="94"/>
      <c r="AR47" s="55"/>
      <c r="AS47" s="56"/>
      <c r="AT47" s="57">
        <f>SUM(AT3:AT46)</f>
        <v>213866</v>
      </c>
      <c r="AU47" s="58">
        <f>SUM(AU3:AU46)</f>
        <v>0</v>
      </c>
      <c r="AV47" s="59">
        <f>SUM(AV3:AV46)</f>
        <v>128321</v>
      </c>
      <c r="AW47" s="60"/>
      <c r="AX47" s="61">
        <f>SUM(AX3:AX46)</f>
        <v>0</v>
      </c>
      <c r="AY47" s="61" t="e">
        <f>SUM(AY3:AY46)</f>
        <v>#DIV/0!</v>
      </c>
      <c r="BA47" s="53"/>
      <c r="BB47" s="54" t="s">
        <v>8</v>
      </c>
      <c r="BC47" s="94"/>
      <c r="BD47" s="94"/>
      <c r="BE47" s="55"/>
      <c r="BF47" s="56"/>
      <c r="BG47" s="57" t="e">
        <f>SUM(BG3:BG46)</f>
        <v>#DIV/0!</v>
      </c>
      <c r="BH47" s="58">
        <f>SUM(BH3:BH46)</f>
        <v>0</v>
      </c>
      <c r="BI47" s="59">
        <f>SUM(BI3:BI46)</f>
        <v>0</v>
      </c>
      <c r="BJ47" s="60"/>
      <c r="BK47" s="61">
        <f>SUM(BK3:BK46)</f>
        <v>0</v>
      </c>
      <c r="BL47" s="61" t="e">
        <f>SUM(BL3:BL46)</f>
        <v>#DIV/0!</v>
      </c>
      <c r="BM47" s="136"/>
      <c r="BN47" s="136"/>
      <c r="BP47" s="53"/>
      <c r="BQ47" s="54" t="s">
        <v>8</v>
      </c>
      <c r="BR47" s="94"/>
      <c r="BS47" s="94"/>
      <c r="BT47" s="55"/>
      <c r="BU47" s="56"/>
      <c r="BV47" s="57" t="e">
        <f>SUM(BV3:BV46)</f>
        <v>#DIV/0!</v>
      </c>
      <c r="BW47" s="58">
        <f>SUM(BW3:BW46)</f>
        <v>0</v>
      </c>
      <c r="BX47" s="59">
        <f>SUM(BX3:BX46)</f>
        <v>0</v>
      </c>
      <c r="BY47" s="60"/>
      <c r="BZ47" s="61">
        <f>SUM(BZ3:BZ46)</f>
        <v>0</v>
      </c>
      <c r="CA47" s="61" t="e">
        <f>SUM(CA3:CA46)</f>
        <v>#DIV/0!</v>
      </c>
      <c r="CB47" s="136"/>
      <c r="CC47" s="136"/>
    </row>
    <row r="48" spans="1:89" ht="16.5" thickBot="1"/>
    <row r="49" spans="1:27" ht="16.5" thickBot="1">
      <c r="B49" s="140" t="s">
        <v>18</v>
      </c>
      <c r="C49" s="141"/>
      <c r="E49" s="24" t="s">
        <v>13</v>
      </c>
      <c r="F49" s="79" t="s">
        <v>20</v>
      </c>
      <c r="G49" s="25" t="s">
        <v>5</v>
      </c>
      <c r="I49" s="10" t="s">
        <v>15</v>
      </c>
      <c r="J49" s="12" t="s">
        <v>16</v>
      </c>
      <c r="K49" s="12"/>
      <c r="L49" s="12"/>
      <c r="M49" s="12"/>
      <c r="N49" s="12"/>
      <c r="O49" s="13"/>
      <c r="P49" s="80"/>
    </row>
    <row r="50" spans="1:27" ht="16.5" thickBot="1">
      <c r="B50" s="16" t="str">
        <f>A1</f>
        <v>AAA111</v>
      </c>
      <c r="C50" s="17">
        <f>K47</f>
        <v>303</v>
      </c>
      <c r="D50">
        <v>1</v>
      </c>
      <c r="E50" s="8" t="s">
        <v>10</v>
      </c>
      <c r="F50" s="81">
        <v>1</v>
      </c>
      <c r="G50" s="82">
        <v>101</v>
      </c>
      <c r="I50" s="11" t="s">
        <v>17</v>
      </c>
      <c r="J50" s="14"/>
      <c r="K50" s="14"/>
      <c r="L50" s="14"/>
      <c r="M50" s="14"/>
      <c r="N50" s="14"/>
      <c r="O50" s="15"/>
      <c r="P50" s="80"/>
    </row>
    <row r="51" spans="1:27">
      <c r="B51" s="18" t="str">
        <f>P1</f>
        <v>BBB222</v>
      </c>
      <c r="C51" s="19">
        <f>X47</f>
        <v>0</v>
      </c>
      <c r="D51">
        <v>2</v>
      </c>
      <c r="E51" s="89" t="s">
        <v>9</v>
      </c>
      <c r="F51" s="83">
        <v>2</v>
      </c>
      <c r="G51" s="84">
        <v>339</v>
      </c>
    </row>
    <row r="52" spans="1:27">
      <c r="B52" s="20" t="str">
        <f>AE1</f>
        <v>CCC333</v>
      </c>
      <c r="C52" s="21">
        <f>AK47</f>
        <v>31.7</v>
      </c>
      <c r="D52">
        <v>3</v>
      </c>
      <c r="E52" s="6" t="s">
        <v>26</v>
      </c>
      <c r="F52" s="85">
        <v>3</v>
      </c>
      <c r="G52" s="82">
        <v>297</v>
      </c>
      <c r="I52" s="9"/>
    </row>
    <row r="53" spans="1:27">
      <c r="B53" s="18" t="str">
        <f>AT1</f>
        <v>ABC123</v>
      </c>
      <c r="C53" s="19">
        <f>AX47</f>
        <v>0</v>
      </c>
      <c r="D53">
        <v>4</v>
      </c>
      <c r="E53" s="89" t="s">
        <v>25</v>
      </c>
      <c r="F53" s="83">
        <v>4</v>
      </c>
      <c r="G53" s="88">
        <v>156</v>
      </c>
      <c r="I53" t="s">
        <v>29</v>
      </c>
    </row>
    <row r="54" spans="1:27" ht="16.5" thickBot="1">
      <c r="B54" s="20" t="str">
        <f>BI1</f>
        <v>BCA321</v>
      </c>
      <c r="C54" s="21">
        <f>BI47</f>
        <v>0</v>
      </c>
      <c r="D54">
        <v>5</v>
      </c>
      <c r="E54" s="7" t="s">
        <v>27</v>
      </c>
      <c r="F54" s="86">
        <v>5</v>
      </c>
      <c r="G54" s="87">
        <v>54</v>
      </c>
      <c r="I54" t="s">
        <v>14</v>
      </c>
    </row>
    <row r="55" spans="1:27">
      <c r="B55" s="18">
        <f>BV1</f>
        <v>0</v>
      </c>
      <c r="C55" s="19" t="e">
        <f>BV47</f>
        <v>#DIV/0!</v>
      </c>
      <c r="E55" s="90"/>
      <c r="F55" s="91"/>
      <c r="G55" s="92"/>
    </row>
    <row r="56" spans="1:27" ht="16.5" thickBot="1">
      <c r="B56" s="22" t="s">
        <v>19</v>
      </c>
      <c r="C56" s="23">
        <f>SUM(C50:C54)</f>
        <v>334.7</v>
      </c>
    </row>
    <row r="57" spans="1:27" ht="16.5" thickBot="1">
      <c r="G57" t="s">
        <v>28</v>
      </c>
    </row>
    <row r="58" spans="1:27" ht="16.5" thickBot="1">
      <c r="A58">
        <v>1</v>
      </c>
      <c r="B58" s="137" t="str">
        <f>E50</f>
        <v>Marche les D.</v>
      </c>
      <c r="C58" s="138"/>
      <c r="D58" s="138"/>
      <c r="E58" s="139"/>
      <c r="F58" s="62"/>
      <c r="G58" s="77">
        <v>2</v>
      </c>
      <c r="H58" s="137" t="str">
        <f>E51</f>
        <v>Faulquemont</v>
      </c>
      <c r="I58" s="138"/>
      <c r="J58" s="138"/>
      <c r="K58" s="139"/>
      <c r="L58">
        <v>3</v>
      </c>
      <c r="M58" s="137" t="str">
        <f>E52</f>
        <v>Koeningsmaker</v>
      </c>
      <c r="N58" s="138"/>
      <c r="O58" s="138"/>
      <c r="P58" s="139"/>
      <c r="Q58">
        <v>4</v>
      </c>
      <c r="R58" s="137" t="str">
        <f>E53</f>
        <v>Terneuzen</v>
      </c>
      <c r="S58" s="138"/>
      <c r="T58" s="138"/>
      <c r="U58" s="139"/>
      <c r="V58">
        <v>5</v>
      </c>
      <c r="W58" s="147" t="str">
        <f>E54</f>
        <v>Tournais</v>
      </c>
      <c r="X58" s="148"/>
      <c r="Y58" s="148"/>
      <c r="Z58" s="148"/>
      <c r="AA58" s="149"/>
    </row>
    <row r="59" spans="1:27">
      <c r="B59" s="68" t="s">
        <v>21</v>
      </c>
      <c r="C59" s="69" t="s">
        <v>24</v>
      </c>
      <c r="D59" s="70" t="s">
        <v>23</v>
      </c>
      <c r="E59" s="71" t="s">
        <v>22</v>
      </c>
      <c r="H59" s="68" t="s">
        <v>21</v>
      </c>
      <c r="I59" s="69" t="s">
        <v>24</v>
      </c>
      <c r="J59" s="70" t="s">
        <v>23</v>
      </c>
      <c r="K59" s="71" t="s">
        <v>22</v>
      </c>
      <c r="M59" s="68" t="s">
        <v>21</v>
      </c>
      <c r="N59" s="69" t="s">
        <v>24</v>
      </c>
      <c r="O59" s="70" t="s">
        <v>23</v>
      </c>
      <c r="P59" s="71" t="s">
        <v>22</v>
      </c>
      <c r="R59" s="68" t="s">
        <v>21</v>
      </c>
      <c r="S59" s="69" t="s">
        <v>24</v>
      </c>
      <c r="T59" s="70" t="s">
        <v>23</v>
      </c>
      <c r="U59" s="71" t="s">
        <v>22</v>
      </c>
      <c r="W59" s="68" t="s">
        <v>21</v>
      </c>
      <c r="X59" s="69" t="s">
        <v>24</v>
      </c>
      <c r="Y59" s="70" t="s">
        <v>23</v>
      </c>
      <c r="Z59" s="150" t="s">
        <v>22</v>
      </c>
      <c r="AA59" s="151"/>
    </row>
    <row r="60" spans="1:27">
      <c r="B60" s="20" t="str">
        <f>A1</f>
        <v>AAA111</v>
      </c>
      <c r="C60" s="46">
        <f>SUMIF($B$3:$B$39,B58,$G$3:$G$46)</f>
        <v>0</v>
      </c>
      <c r="D60" s="64">
        <f>COUNTIF($B$3:$B$46,B58)</f>
        <v>3</v>
      </c>
      <c r="E60" s="65">
        <f>C60/D60</f>
        <v>0</v>
      </c>
      <c r="H60" s="20" t="str">
        <f>B60</f>
        <v>AAA111</v>
      </c>
      <c r="I60" s="46">
        <f>SUMIF($B$3:$B$39,H58,$G$3:$G$46)</f>
        <v>0</v>
      </c>
      <c r="J60" s="64">
        <f>COUNTIF($B$3:$B$46,H58)</f>
        <v>0</v>
      </c>
      <c r="K60" s="65" t="e">
        <f>I60/J60</f>
        <v>#DIV/0!</v>
      </c>
      <c r="M60" s="20" t="str">
        <f>H60</f>
        <v>AAA111</v>
      </c>
      <c r="N60" s="46">
        <f>SUMIF($B$3:$B$39,M58,$G$3:$G$46)</f>
        <v>0</v>
      </c>
      <c r="O60" s="64">
        <f>COUNTIF($B$3:$B$46,M58)</f>
        <v>0</v>
      </c>
      <c r="P60" s="65" t="e">
        <f>N60/O60</f>
        <v>#DIV/0!</v>
      </c>
      <c r="R60" s="20" t="str">
        <f>M60</f>
        <v>AAA111</v>
      </c>
      <c r="S60" s="46">
        <f>SUMIF($B$3:$B$39,R58,$G$3:$G$46)</f>
        <v>0</v>
      </c>
      <c r="T60" s="64">
        <f>COUNTIF($B$3:$B$46,R58)</f>
        <v>0</v>
      </c>
      <c r="U60" s="65" t="e">
        <f>S60/T60</f>
        <v>#DIV/0!</v>
      </c>
      <c r="W60" s="20" t="str">
        <f>R60</f>
        <v>AAA111</v>
      </c>
      <c r="X60" s="46">
        <f>SUMIF($B$3:$B$39,W58,$G$3:$G$46)</f>
        <v>0</v>
      </c>
      <c r="Y60" s="64">
        <f>COUNTIF($B$3:$B$46,W58)</f>
        <v>0</v>
      </c>
      <c r="Z60" s="152" t="e">
        <f>X60/Y60</f>
        <v>#DIV/0!</v>
      </c>
      <c r="AA60" s="153"/>
    </row>
    <row r="61" spans="1:27">
      <c r="B61" s="18" t="str">
        <f>P1</f>
        <v>BBB222</v>
      </c>
      <c r="C61" s="72">
        <f>SUMIF($Q$3:$Q$39,B58,$T$3:$T$46)</f>
        <v>0</v>
      </c>
      <c r="D61" s="73">
        <f>COUNTIF($O$3:$O$46,B58)</f>
        <v>0</v>
      </c>
      <c r="E61" s="74" t="e">
        <f t="shared" ref="E61:E65" si="64">C61/D61</f>
        <v>#DIV/0!</v>
      </c>
      <c r="H61" s="18" t="str">
        <f>B61</f>
        <v>BBB222</v>
      </c>
      <c r="I61" s="72">
        <f>SUMIF($Q$3:$Q$39,H58,$T$3:$T$46)</f>
        <v>0</v>
      </c>
      <c r="J61" s="73">
        <f>COUNTIF($O$3:$O$46,H58)</f>
        <v>0</v>
      </c>
      <c r="K61" s="74" t="e">
        <f t="shared" ref="K61:K65" si="65">I61/J61</f>
        <v>#DIV/0!</v>
      </c>
      <c r="M61" s="18" t="str">
        <f>H61</f>
        <v>BBB222</v>
      </c>
      <c r="N61" s="72">
        <f>SUMIF($Q$3:$Q$39,M58,$T$3:$T$46)</f>
        <v>0</v>
      </c>
      <c r="O61" s="73">
        <f>COUNTIF($O$3:$O$46,M58)</f>
        <v>0</v>
      </c>
      <c r="P61" s="74" t="e">
        <f t="shared" ref="P61:P65" si="66">N61/O61</f>
        <v>#DIV/0!</v>
      </c>
      <c r="R61" s="18" t="str">
        <f>M61</f>
        <v>BBB222</v>
      </c>
      <c r="S61" s="72">
        <f>SUMIF($Q$3:$Q$39,R58,$T$3:$T$46)</f>
        <v>0</v>
      </c>
      <c r="T61" s="73">
        <f>COUNTIF($O$3:$O$46,R58)</f>
        <v>0</v>
      </c>
      <c r="U61" s="74" t="e">
        <f t="shared" ref="U61:U65" si="67">S61/T61</f>
        <v>#DIV/0!</v>
      </c>
      <c r="W61" s="18" t="str">
        <f>R61</f>
        <v>BBB222</v>
      </c>
      <c r="X61" s="72">
        <f>SUMIF($Q$3:$Q$39,W58,$T$3:$T$46)</f>
        <v>0</v>
      </c>
      <c r="Y61" s="73">
        <f>COUNTIF($O$3:$O$46,W58)</f>
        <v>0</v>
      </c>
      <c r="Z61" s="154" t="e">
        <f t="shared" ref="Z61:Z65" si="68">X61/Y61</f>
        <v>#DIV/0!</v>
      </c>
      <c r="AA61" s="155"/>
    </row>
    <row r="62" spans="1:27">
      <c r="B62" s="20" t="str">
        <f>AE1</f>
        <v>CCC333</v>
      </c>
      <c r="C62" s="46">
        <f>SUMIF($AF$3:$AF$39,B58,$AG$3:$AG$46)</f>
        <v>342194</v>
      </c>
      <c r="D62" s="64">
        <f>COUNTIF($AB$3:$AB$46,B58)</f>
        <v>1</v>
      </c>
      <c r="E62" s="65">
        <f t="shared" si="64"/>
        <v>342194</v>
      </c>
      <c r="H62" s="20" t="str">
        <f>B62</f>
        <v>CCC333</v>
      </c>
      <c r="I62" s="46">
        <f>SUMIF($AF$3:$AF$39,H58,$AG$3:$AG$46)</f>
        <v>0</v>
      </c>
      <c r="J62" s="64">
        <f>COUNTIF($AB$3:$AB$46,H58)</f>
        <v>0</v>
      </c>
      <c r="K62" s="65" t="e">
        <f t="shared" si="65"/>
        <v>#DIV/0!</v>
      </c>
      <c r="M62" s="20" t="str">
        <f>H62</f>
        <v>CCC333</v>
      </c>
      <c r="N62" s="46">
        <f>SUMIF($AF$3:$AF$39,M58,$AG$3:$AG$46)</f>
        <v>0</v>
      </c>
      <c r="O62" s="64">
        <f>COUNTIF($AB$3:$AB$46,M58)</f>
        <v>0</v>
      </c>
      <c r="P62" s="65" t="e">
        <f t="shared" si="66"/>
        <v>#DIV/0!</v>
      </c>
      <c r="R62" s="20" t="str">
        <f>M62</f>
        <v>CCC333</v>
      </c>
      <c r="S62" s="46">
        <f>SUMIF($AF$3:$AF$39,R58,$AG$3:$AG$46)</f>
        <v>0</v>
      </c>
      <c r="T62" s="64">
        <f>COUNTIF($AB$3:$AB$46,R58)</f>
        <v>0</v>
      </c>
      <c r="U62" s="65" t="e">
        <f t="shared" si="67"/>
        <v>#DIV/0!</v>
      </c>
      <c r="W62" s="20" t="str">
        <f>R62</f>
        <v>CCC333</v>
      </c>
      <c r="X62" s="46">
        <f>SUMIF($AF$3:$AF$39,W58,$AG$3:$AG$46)</f>
        <v>0</v>
      </c>
      <c r="Y62" s="64">
        <f>COUNTIF($AB$3:$AB$46,W58)</f>
        <v>0</v>
      </c>
      <c r="Z62" s="152" t="e">
        <f t="shared" si="68"/>
        <v>#DIV/0!</v>
      </c>
      <c r="AA62" s="153"/>
    </row>
    <row r="63" spans="1:27">
      <c r="B63" s="18" t="str">
        <f>AT1</f>
        <v>ABC123</v>
      </c>
      <c r="C63" s="72">
        <f>SUMIF($AU$3:$AU$39,B58,$AT$3:$AT$46)</f>
        <v>213866</v>
      </c>
      <c r="D63" s="73">
        <f>COUNTIF($AO$3:$AO$46,B58)</f>
        <v>0</v>
      </c>
      <c r="E63" s="74" t="e">
        <f t="shared" si="64"/>
        <v>#DIV/0!</v>
      </c>
      <c r="H63" s="18" t="str">
        <f>B63</f>
        <v>ABC123</v>
      </c>
      <c r="I63" s="72">
        <f>SUMIF($AU$3:$AU$39,H58,$AT$3:$AT$46)</f>
        <v>0</v>
      </c>
      <c r="J63" s="73">
        <f>COUNTIF($AO$3:$AO$46,H58)</f>
        <v>0</v>
      </c>
      <c r="K63" s="74" t="e">
        <f t="shared" si="65"/>
        <v>#DIV/0!</v>
      </c>
      <c r="M63" s="18" t="str">
        <f>H63</f>
        <v>ABC123</v>
      </c>
      <c r="N63" s="72">
        <f>SUMIF($AU$3:$AU$39,M58,$AT$3:$AT$46)</f>
        <v>0</v>
      </c>
      <c r="O63" s="73">
        <f>COUNTIF($AO$3:$AO$46,M58)</f>
        <v>0</v>
      </c>
      <c r="P63" s="74" t="e">
        <f t="shared" si="66"/>
        <v>#DIV/0!</v>
      </c>
      <c r="R63" s="18" t="str">
        <f>M63</f>
        <v>ABC123</v>
      </c>
      <c r="S63" s="72">
        <f>SUMIF($AU$3:$AU$39,R58,$AT$3:$AT$46)</f>
        <v>0</v>
      </c>
      <c r="T63" s="73">
        <f>COUNTIF($AO$3:$AO$46,R58)</f>
        <v>0</v>
      </c>
      <c r="U63" s="74" t="e">
        <f t="shared" si="67"/>
        <v>#DIV/0!</v>
      </c>
      <c r="W63" s="18" t="str">
        <f>R63</f>
        <v>ABC123</v>
      </c>
      <c r="X63" s="72">
        <f>SUMIF($AU$3:$AU$39,W58,$AT$3:$AT$46)</f>
        <v>0</v>
      </c>
      <c r="Y63" s="73">
        <f>COUNTIF($AO$3:$AO$46,W58)</f>
        <v>0</v>
      </c>
      <c r="Z63" s="154" t="e">
        <f t="shared" si="68"/>
        <v>#DIV/0!</v>
      </c>
      <c r="AA63" s="155"/>
    </row>
    <row r="64" spans="1:27">
      <c r="B64" s="20" t="str">
        <f>BI1</f>
        <v>BCA321</v>
      </c>
      <c r="C64" s="36">
        <f>SUMIF($BJ$3:$BJ$39,B58,$BE$3:$BE$46)</f>
        <v>0</v>
      </c>
      <c r="D64" s="63">
        <f>COUNTIF($BB$3:$BB$46,B58)</f>
        <v>0</v>
      </c>
      <c r="E64" s="66" t="e">
        <f t="shared" si="64"/>
        <v>#DIV/0!</v>
      </c>
      <c r="H64" s="20" t="str">
        <f>B64</f>
        <v>BCA321</v>
      </c>
      <c r="I64" s="36">
        <f>SUMIF($BJ$3:$BJ$39,H58,$BE$3:$BE$46)</f>
        <v>0</v>
      </c>
      <c r="J64" s="63">
        <f>COUNTIF($BB$3:$BB$46,H58)</f>
        <v>0</v>
      </c>
      <c r="K64" s="66" t="e">
        <f t="shared" si="65"/>
        <v>#DIV/0!</v>
      </c>
      <c r="M64" s="20" t="str">
        <f>H64</f>
        <v>BCA321</v>
      </c>
      <c r="N64" s="36">
        <f>SUMIF($BJ$3:$BJ$39,M58,$BE$3:$BE$46)</f>
        <v>0</v>
      </c>
      <c r="O64" s="63">
        <f>COUNTIF($BB$3:$BB$46,M58)</f>
        <v>0</v>
      </c>
      <c r="P64" s="66" t="e">
        <f t="shared" si="66"/>
        <v>#DIV/0!</v>
      </c>
      <c r="R64" s="20" t="str">
        <f>M64</f>
        <v>BCA321</v>
      </c>
      <c r="S64" s="36">
        <f>SUMIF($BJ$3:$BJ$39,R58,$BE$3:$BE$46)</f>
        <v>0</v>
      </c>
      <c r="T64" s="63">
        <f>COUNTIF($BB$3:$BB$46,R58)</f>
        <v>0</v>
      </c>
      <c r="U64" s="66" t="e">
        <f t="shared" si="67"/>
        <v>#DIV/0!</v>
      </c>
      <c r="W64" s="20" t="str">
        <f>R64</f>
        <v>BCA321</v>
      </c>
      <c r="X64" s="36">
        <f>SUMIF($BJ$3:$BJ$39,W58,$BE$3:$BE$46)</f>
        <v>0</v>
      </c>
      <c r="Y64" s="63">
        <f>COUNTIF($BB$3:$BB$46,W58)</f>
        <v>0</v>
      </c>
      <c r="Z64" s="152" t="e">
        <f t="shared" si="68"/>
        <v>#DIV/0!</v>
      </c>
      <c r="AA64" s="153"/>
    </row>
    <row r="65" spans="2:27">
      <c r="B65" s="18">
        <f>$B$55</f>
        <v>0</v>
      </c>
      <c r="C65" s="72">
        <f>SUMIF($BW$3:$BW$39,B$58,$BR$3:$BR$46)</f>
        <v>0</v>
      </c>
      <c r="D65" s="73">
        <f>COUNTIF($BO$3:$BO$46,B$58)</f>
        <v>0</v>
      </c>
      <c r="E65" s="74" t="e">
        <f t="shared" si="64"/>
        <v>#DIV/0!</v>
      </c>
      <c r="H65" s="18">
        <f>$B$55</f>
        <v>0</v>
      </c>
      <c r="I65" s="72">
        <f>SUMIF($BW$3:$BW$39,H$58,$BR$3:$BR$46)</f>
        <v>0</v>
      </c>
      <c r="J65" s="73">
        <f>COUNTIF($BO$3:$BO$46,H$58)</f>
        <v>0</v>
      </c>
      <c r="K65" s="74" t="e">
        <f t="shared" si="65"/>
        <v>#DIV/0!</v>
      </c>
      <c r="M65" s="18">
        <f>$B$55</f>
        <v>0</v>
      </c>
      <c r="N65" s="72">
        <f>SUMIF($BW$3:$BW$39,M$58,$BR$3:$BR$46)</f>
        <v>0</v>
      </c>
      <c r="O65" s="73">
        <f>COUNTIF($BO$3:$BO$46,M$58)</f>
        <v>0</v>
      </c>
      <c r="P65" s="74" t="e">
        <f t="shared" si="66"/>
        <v>#DIV/0!</v>
      </c>
      <c r="R65" s="18">
        <f>$B$55</f>
        <v>0</v>
      </c>
      <c r="S65" s="72">
        <f>SUMIF($BW$3:$BW$39,R$58,$BR$3:$BR$46)</f>
        <v>0</v>
      </c>
      <c r="T65" s="73">
        <f>COUNTIF($BO$3:$BO$46,R$58)</f>
        <v>0</v>
      </c>
      <c r="U65" s="74" t="e">
        <f t="shared" si="67"/>
        <v>#DIV/0!</v>
      </c>
      <c r="W65" s="18">
        <f>$B$55</f>
        <v>0</v>
      </c>
      <c r="X65" s="72">
        <f>SUMIF($BW$3:$BW$39,W$58,$BR$3:$BR$46)</f>
        <v>0</v>
      </c>
      <c r="Y65" s="73">
        <f>COUNTIF($BO$3:$BO$46,W$58)</f>
        <v>0</v>
      </c>
      <c r="Z65" s="154" t="e">
        <f t="shared" si="68"/>
        <v>#DIV/0!</v>
      </c>
      <c r="AA65" s="155"/>
    </row>
    <row r="66" spans="2:27" ht="16.5" thickBot="1">
      <c r="B66" s="22" t="s">
        <v>19</v>
      </c>
      <c r="C66" s="75">
        <f>SUM(C60:C64)</f>
        <v>556060</v>
      </c>
      <c r="D66" s="76">
        <f>SUM(D60:D64)</f>
        <v>4</v>
      </c>
      <c r="E66" s="67"/>
      <c r="H66" s="22" t="s">
        <v>19</v>
      </c>
      <c r="I66" s="75">
        <f>SUM(I60:I64)</f>
        <v>0</v>
      </c>
      <c r="J66" s="76">
        <f>SUM(J60:J64)</f>
        <v>0</v>
      </c>
      <c r="K66" s="67"/>
      <c r="M66" s="22" t="s">
        <v>19</v>
      </c>
      <c r="N66" s="75">
        <f>SUM(N60:N64)</f>
        <v>0</v>
      </c>
      <c r="O66" s="76">
        <f>SUM(O60:O64)</f>
        <v>0</v>
      </c>
      <c r="P66" s="67"/>
      <c r="R66" s="22" t="s">
        <v>19</v>
      </c>
      <c r="S66" s="75">
        <f>SUM(S60:S64)</f>
        <v>0</v>
      </c>
      <c r="T66" s="76">
        <f>SUM(T60:T64)</f>
        <v>0</v>
      </c>
      <c r="U66" s="67"/>
      <c r="W66" s="22" t="s">
        <v>19</v>
      </c>
      <c r="X66" s="75">
        <f>SUM(X60:X64)</f>
        <v>0</v>
      </c>
      <c r="Y66" s="76">
        <f>SUM(Y60:Y64)</f>
        <v>0</v>
      </c>
      <c r="Z66" s="145"/>
      <c r="AA66" s="146"/>
    </row>
  </sheetData>
  <mergeCells count="19">
    <mergeCell ref="BI1:BV1"/>
    <mergeCell ref="AT1:BG1"/>
    <mergeCell ref="B49:C49"/>
    <mergeCell ref="A1:N1"/>
    <mergeCell ref="P1:AC1"/>
    <mergeCell ref="AE1:AR1"/>
    <mergeCell ref="Z66:AA66"/>
    <mergeCell ref="Z59:AA59"/>
    <mergeCell ref="Z60:AA60"/>
    <mergeCell ref="Z61:AA61"/>
    <mergeCell ref="Z62:AA62"/>
    <mergeCell ref="W58:AA58"/>
    <mergeCell ref="Z65:AA65"/>
    <mergeCell ref="Z64:AA64"/>
    <mergeCell ref="Z63:AA63"/>
    <mergeCell ref="H58:K58"/>
    <mergeCell ref="M58:P58"/>
    <mergeCell ref="R58:U58"/>
    <mergeCell ref="B58:E58"/>
  </mergeCells>
  <dataValidations count="1">
    <dataValidation type="list" errorStyle="information" allowBlank="1" showInputMessage="1" showErrorMessage="1" error="lieux inabituel - -  ENTRER pour confirmer" sqref="B3:B46 AF3:AF43 AB44:AB46 BJ3:BJ43 AU3:AU43 AO44:AO46 Q3:Q43 O44:O46 BW3:BW43 BY3:BY43 BS44 BQ45:BQ46 BQ44 BO45:BO46 BD44 BB45:BB46">
      <formula1>$E$50:$E$54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U59"/>
  <sheetViews>
    <sheetView zoomScale="85" zoomScaleNormal="85" zoomScalePageLayoutView="85" workbookViewId="0">
      <selection sqref="A1:L1"/>
    </sheetView>
  </sheetViews>
  <sheetFormatPr baseColWidth="10" defaultRowHeight="15.75"/>
  <cols>
    <col min="1" max="1" width="9.375" customWidth="1"/>
    <col min="2" max="2" width="12.625" customWidth="1"/>
    <col min="6" max="6" width="9.375" customWidth="1"/>
    <col min="8" max="8" width="9.125" customWidth="1"/>
  </cols>
  <sheetData>
    <row r="1" spans="1:73">
      <c r="A1" t="s">
        <v>69</v>
      </c>
    </row>
    <row r="3" spans="1:73">
      <c r="A3" s="103"/>
      <c r="B3" s="103"/>
      <c r="C3" s="103"/>
      <c r="D3" s="103"/>
      <c r="E3" s="103"/>
      <c r="F3" s="103"/>
      <c r="G3" s="103"/>
      <c r="H3" s="103"/>
      <c r="J3" s="103"/>
      <c r="K3" s="103"/>
      <c r="L3" s="103"/>
      <c r="M3" s="103"/>
      <c r="N3" s="103"/>
      <c r="O3" s="103"/>
      <c r="P3" s="103"/>
      <c r="Q3" s="103"/>
      <c r="R3" s="103"/>
      <c r="S3" s="103"/>
      <c r="T3" s="103"/>
      <c r="U3" s="103"/>
      <c r="W3" s="103"/>
      <c r="X3" s="103"/>
      <c r="Y3" s="103"/>
      <c r="Z3" s="103"/>
      <c r="AA3" s="103"/>
      <c r="AB3" s="103"/>
      <c r="AC3" s="103"/>
      <c r="AD3" s="103"/>
      <c r="AE3" s="103"/>
      <c r="AF3" s="103"/>
      <c r="AG3" s="103"/>
      <c r="AH3" s="103"/>
      <c r="AJ3" s="103"/>
      <c r="AK3" s="103"/>
      <c r="AL3" s="103"/>
      <c r="AM3" s="103"/>
      <c r="AN3" s="103"/>
      <c r="AO3" s="103"/>
      <c r="AP3" s="103"/>
      <c r="AQ3" s="103"/>
      <c r="AR3" s="103"/>
      <c r="AS3" s="103"/>
      <c r="AT3" s="103"/>
      <c r="AU3" s="103"/>
      <c r="AW3" s="103"/>
      <c r="AX3" s="103"/>
      <c r="AY3" s="103"/>
      <c r="AZ3" s="103"/>
      <c r="BA3" s="103"/>
      <c r="BB3" s="103"/>
      <c r="BC3" s="103"/>
      <c r="BD3" s="103"/>
      <c r="BE3" s="103"/>
      <c r="BF3" s="103"/>
      <c r="BG3" s="103"/>
      <c r="BH3" s="103"/>
      <c r="BJ3" s="103"/>
      <c r="BK3" s="103"/>
      <c r="BL3" s="103"/>
      <c r="BM3" s="103"/>
      <c r="BN3" s="103"/>
      <c r="BO3" s="103"/>
      <c r="BP3" s="103"/>
      <c r="BQ3" s="103"/>
      <c r="BR3" s="103"/>
      <c r="BS3" s="103"/>
      <c r="BT3" s="103"/>
      <c r="BU3" s="103"/>
    </row>
    <row r="6" spans="1:73">
      <c r="J6" s="96"/>
      <c r="L6" s="96"/>
      <c r="M6" s="102"/>
      <c r="AL6" s="104"/>
      <c r="AM6" s="102"/>
      <c r="AW6" s="96"/>
      <c r="AY6" s="96"/>
      <c r="AZ6" s="102"/>
      <c r="BJ6" s="96"/>
      <c r="BL6" s="96"/>
      <c r="BM6" s="102"/>
    </row>
    <row r="7" spans="1:73">
      <c r="J7" s="96"/>
      <c r="L7" s="96"/>
      <c r="M7" s="102"/>
      <c r="AM7" s="102"/>
      <c r="AW7" s="96"/>
      <c r="AY7" s="96"/>
      <c r="AZ7" s="102"/>
      <c r="BJ7" s="96"/>
      <c r="BL7" s="96"/>
      <c r="BM7" s="102"/>
    </row>
    <row r="8" spans="1:73">
      <c r="J8" s="96"/>
      <c r="L8" s="96"/>
      <c r="M8" s="102"/>
      <c r="AM8" s="102"/>
      <c r="AW8" s="96"/>
      <c r="AY8" s="96"/>
      <c r="AZ8" s="102"/>
      <c r="BJ8" s="96"/>
      <c r="BL8" s="96"/>
      <c r="BM8" s="102"/>
    </row>
    <row r="9" spans="1:73">
      <c r="J9" s="96"/>
      <c r="L9" s="96"/>
      <c r="M9" s="102"/>
      <c r="AM9" s="102"/>
      <c r="AW9" s="96"/>
      <c r="AY9" s="96"/>
      <c r="AZ9" s="102"/>
      <c r="BJ9" s="96"/>
      <c r="BL9" s="96"/>
      <c r="BM9" s="102"/>
    </row>
    <row r="10" spans="1:73">
      <c r="J10" s="96"/>
      <c r="L10" s="96"/>
      <c r="M10" s="102"/>
      <c r="AM10" s="102"/>
      <c r="AW10" s="96"/>
      <c r="AY10" s="96"/>
      <c r="AZ10" s="102"/>
      <c r="BJ10" s="96"/>
      <c r="BL10" s="96"/>
      <c r="BM10" s="102"/>
    </row>
    <row r="11" spans="1:73">
      <c r="J11" s="96"/>
      <c r="L11" s="96"/>
      <c r="M11" s="102"/>
      <c r="AM11" s="102"/>
      <c r="AW11" s="96"/>
      <c r="AY11" s="96"/>
      <c r="AZ11" s="102"/>
      <c r="BJ11" s="96"/>
      <c r="BL11" s="96"/>
      <c r="BM11" s="102"/>
    </row>
    <row r="12" spans="1:73">
      <c r="J12" s="96"/>
      <c r="L12" s="96"/>
      <c r="M12" s="102"/>
      <c r="AM12" s="102"/>
      <c r="AW12" s="96"/>
      <c r="AY12" s="96"/>
      <c r="AZ12" s="102"/>
      <c r="BJ12" s="96"/>
      <c r="BL12" s="96"/>
      <c r="BM12" s="102"/>
    </row>
    <row r="13" spans="1:73">
      <c r="J13" s="96"/>
      <c r="L13" s="96"/>
      <c r="M13" s="102"/>
      <c r="AM13" s="102"/>
      <c r="AW13" s="96"/>
      <c r="AY13" s="96"/>
      <c r="AZ13" s="102"/>
      <c r="BJ13" s="96"/>
      <c r="BL13" s="96"/>
      <c r="BM13" s="102"/>
    </row>
    <row r="14" spans="1:73">
      <c r="J14" s="96"/>
      <c r="L14" s="96"/>
      <c r="M14" s="102"/>
      <c r="AM14" s="102"/>
      <c r="AW14" s="96"/>
      <c r="AY14" s="96"/>
      <c r="AZ14" s="102"/>
      <c r="BJ14" s="96"/>
      <c r="BL14" s="96"/>
      <c r="BM14" s="102"/>
    </row>
    <row r="15" spans="1:73">
      <c r="J15" s="96"/>
      <c r="L15" s="96"/>
      <c r="M15" s="102"/>
      <c r="AM15" s="102"/>
      <c r="AW15" s="96"/>
      <c r="AY15" s="96"/>
      <c r="AZ15" s="102"/>
      <c r="BJ15" s="96"/>
      <c r="BL15" s="96"/>
      <c r="BM15" s="102"/>
    </row>
    <row r="16" spans="1:73">
      <c r="J16" s="96"/>
      <c r="L16" s="96"/>
      <c r="M16" s="102"/>
      <c r="AM16" s="102"/>
      <c r="AW16" s="96"/>
      <c r="AY16" s="96"/>
      <c r="AZ16" s="102"/>
      <c r="BJ16" s="96"/>
      <c r="BL16" s="96"/>
      <c r="BM16" s="102"/>
    </row>
    <row r="17" spans="10:65">
      <c r="J17" s="96"/>
      <c r="L17" s="96"/>
      <c r="M17" s="102"/>
      <c r="AM17" s="102"/>
      <c r="AW17" s="96"/>
      <c r="AY17" s="96"/>
      <c r="AZ17" s="102"/>
      <c r="BJ17" s="96"/>
      <c r="BL17" s="96"/>
      <c r="BM17" s="102"/>
    </row>
    <row r="18" spans="10:65">
      <c r="J18" s="96"/>
      <c r="L18" s="96"/>
      <c r="M18" s="102"/>
      <c r="AM18" s="102"/>
      <c r="AW18" s="96"/>
      <c r="AY18" s="96"/>
      <c r="AZ18" s="102"/>
      <c r="BJ18" s="96"/>
      <c r="BL18" s="96"/>
      <c r="BM18" s="102"/>
    </row>
    <row r="19" spans="10:65">
      <c r="J19" s="96"/>
      <c r="L19" s="96"/>
      <c r="M19" s="102"/>
      <c r="AM19" s="102"/>
      <c r="AW19" s="96"/>
      <c r="AY19" s="96"/>
      <c r="AZ19" s="102"/>
      <c r="BJ19" s="96"/>
      <c r="BL19" s="96"/>
      <c r="BM19" s="102"/>
    </row>
    <row r="20" spans="10:65">
      <c r="J20" s="96"/>
      <c r="L20" s="96"/>
      <c r="M20" s="102"/>
      <c r="AM20" s="102"/>
      <c r="AW20" s="96"/>
      <c r="AY20" s="96"/>
      <c r="AZ20" s="102"/>
      <c r="BJ20" s="96"/>
      <c r="BL20" s="96"/>
      <c r="BM20" s="102"/>
    </row>
    <row r="21" spans="10:65">
      <c r="J21" s="96"/>
      <c r="L21" s="96"/>
      <c r="M21" s="102"/>
      <c r="AM21" s="102"/>
      <c r="AW21" s="96"/>
      <c r="AY21" s="96"/>
      <c r="AZ21" s="102"/>
      <c r="BJ21" s="96"/>
      <c r="BL21" s="96"/>
      <c r="BM21" s="102"/>
    </row>
    <row r="22" spans="10:65">
      <c r="J22" s="96"/>
      <c r="L22" s="96"/>
      <c r="M22" s="102"/>
      <c r="AM22" s="102"/>
      <c r="AW22" s="96"/>
      <c r="AY22" s="96"/>
      <c r="AZ22" s="102"/>
      <c r="BJ22" s="96"/>
      <c r="BL22" s="96"/>
      <c r="BM22" s="102"/>
    </row>
    <row r="23" spans="10:65">
      <c r="J23" s="96"/>
      <c r="L23" s="96"/>
      <c r="M23" s="102"/>
      <c r="AM23" s="102"/>
      <c r="AW23" s="96"/>
      <c r="AY23" s="96"/>
      <c r="AZ23" s="102"/>
      <c r="BJ23" s="96"/>
      <c r="BL23" s="96"/>
      <c r="BM23" s="102"/>
    </row>
    <row r="24" spans="10:65">
      <c r="J24" s="96"/>
      <c r="L24" s="96"/>
      <c r="M24" s="102"/>
      <c r="AM24" s="102"/>
      <c r="AW24" s="96"/>
      <c r="AY24" s="96"/>
      <c r="AZ24" s="102"/>
      <c r="BJ24" s="96"/>
      <c r="BL24" s="96"/>
      <c r="BM24" s="102"/>
    </row>
    <row r="25" spans="10:65">
      <c r="J25" s="96"/>
      <c r="L25" s="96"/>
      <c r="M25" s="102"/>
      <c r="AM25" s="102"/>
      <c r="AW25" s="96"/>
      <c r="AY25" s="96"/>
      <c r="AZ25" s="102"/>
      <c r="BJ25" s="96"/>
      <c r="BL25" s="96"/>
      <c r="BM25" s="102"/>
    </row>
    <row r="26" spans="10:65">
      <c r="J26" s="96"/>
      <c r="L26" s="96"/>
      <c r="M26" s="102"/>
      <c r="AM26" s="102"/>
      <c r="AW26" s="96"/>
      <c r="AY26" s="96"/>
      <c r="AZ26" s="102"/>
      <c r="BJ26" s="96"/>
      <c r="BL26" s="96"/>
      <c r="BM26" s="102"/>
    </row>
    <row r="27" spans="10:65">
      <c r="J27" s="96"/>
      <c r="L27" s="96"/>
      <c r="M27" s="102"/>
      <c r="AM27" s="102"/>
      <c r="AW27" s="96"/>
      <c r="AY27" s="96"/>
      <c r="AZ27" s="102"/>
      <c r="BJ27" s="96"/>
      <c r="BL27" s="96"/>
      <c r="BM27" s="102"/>
    </row>
    <row r="28" spans="10:65">
      <c r="J28" s="96"/>
      <c r="L28" s="96"/>
      <c r="M28" s="102"/>
      <c r="AM28" s="102"/>
      <c r="AW28" s="96"/>
      <c r="AY28" s="96"/>
      <c r="AZ28" s="102"/>
      <c r="BJ28" s="96"/>
      <c r="BL28" s="96"/>
      <c r="BM28" s="102"/>
    </row>
    <row r="29" spans="10:65">
      <c r="J29" s="96"/>
      <c r="L29" s="96"/>
      <c r="M29" s="102"/>
      <c r="AM29" s="102"/>
      <c r="AW29" s="96"/>
      <c r="AY29" s="96"/>
      <c r="AZ29" s="102"/>
      <c r="BJ29" s="96"/>
      <c r="BL29" s="96"/>
      <c r="BM29" s="102"/>
    </row>
    <row r="30" spans="10:65">
      <c r="J30" s="96"/>
      <c r="L30" s="96"/>
      <c r="M30" s="102"/>
      <c r="AM30" s="102"/>
      <c r="AW30" s="96"/>
      <c r="AY30" s="96"/>
      <c r="AZ30" s="102"/>
      <c r="BJ30" s="96"/>
      <c r="BL30" s="96"/>
      <c r="BM30" s="102"/>
    </row>
    <row r="31" spans="10:65">
      <c r="J31" s="96"/>
      <c r="L31" s="96"/>
      <c r="M31" s="102"/>
      <c r="AM31" s="102"/>
      <c r="AW31" s="96"/>
      <c r="AY31" s="96"/>
      <c r="AZ31" s="102"/>
      <c r="BJ31" s="96"/>
      <c r="BL31" s="96"/>
      <c r="BM31" s="102"/>
    </row>
    <row r="32" spans="10:65">
      <c r="J32" s="96"/>
      <c r="L32" s="96"/>
      <c r="M32" s="102"/>
      <c r="AM32" s="102"/>
      <c r="AW32" s="96"/>
      <c r="AY32" s="96"/>
      <c r="AZ32" s="102"/>
      <c r="BJ32" s="96"/>
      <c r="BL32" s="96"/>
      <c r="BM32" s="102"/>
    </row>
    <row r="33" spans="10:65">
      <c r="J33" s="96"/>
      <c r="L33" s="96"/>
      <c r="M33" s="102"/>
      <c r="AM33" s="102"/>
      <c r="AW33" s="96"/>
      <c r="AY33" s="96"/>
      <c r="AZ33" s="102"/>
      <c r="BJ33" s="96"/>
      <c r="BL33" s="96"/>
      <c r="BM33" s="102"/>
    </row>
    <row r="34" spans="10:65">
      <c r="J34" s="96"/>
      <c r="L34" s="96"/>
      <c r="M34" s="102"/>
      <c r="AM34" s="102"/>
      <c r="AW34" s="96"/>
      <c r="AY34" s="96"/>
      <c r="AZ34" s="102"/>
      <c r="BJ34" s="96"/>
      <c r="BL34" s="96"/>
      <c r="BM34" s="102"/>
    </row>
    <row r="35" spans="10:65">
      <c r="J35" s="96"/>
      <c r="L35" s="96"/>
      <c r="M35" s="102"/>
      <c r="AM35" s="102"/>
      <c r="AW35" s="96"/>
      <c r="AY35" s="96"/>
      <c r="AZ35" s="102"/>
      <c r="BJ35" s="96"/>
      <c r="BL35" s="96"/>
      <c r="BM35" s="102"/>
    </row>
    <row r="36" spans="10:65">
      <c r="J36" s="96"/>
      <c r="L36" s="96"/>
      <c r="M36" s="102"/>
      <c r="AM36" s="102"/>
      <c r="AW36" s="96"/>
      <c r="AY36" s="96"/>
      <c r="AZ36" s="102"/>
      <c r="BJ36" s="96"/>
      <c r="BL36" s="96"/>
      <c r="BM36" s="102"/>
    </row>
    <row r="37" spans="10:65">
      <c r="J37" s="96"/>
      <c r="L37" s="96"/>
      <c r="M37" s="102"/>
      <c r="AM37" s="102"/>
      <c r="AW37" s="96"/>
      <c r="AY37" s="96"/>
      <c r="AZ37" s="102"/>
      <c r="BJ37" s="96"/>
      <c r="BL37" s="96"/>
      <c r="BM37" s="102"/>
    </row>
    <row r="38" spans="10:65">
      <c r="J38" s="96"/>
      <c r="L38" s="96"/>
      <c r="M38" s="102"/>
      <c r="AM38" s="102"/>
      <c r="AW38" s="96"/>
      <c r="AY38" s="96"/>
      <c r="AZ38" s="102"/>
      <c r="BJ38" s="96"/>
      <c r="BL38" s="96"/>
      <c r="BM38" s="102"/>
    </row>
    <row r="39" spans="10:65">
      <c r="J39" s="96"/>
      <c r="L39" s="96"/>
      <c r="M39" s="102"/>
      <c r="AM39" s="102"/>
      <c r="AW39" s="96"/>
      <c r="AY39" s="96"/>
      <c r="AZ39" s="102"/>
      <c r="BJ39" s="96"/>
      <c r="BL39" s="96"/>
      <c r="BM39" s="102"/>
    </row>
    <row r="40" spans="10:65">
      <c r="J40" s="96"/>
      <c r="L40" s="96"/>
      <c r="M40" s="102"/>
      <c r="AM40" s="102"/>
      <c r="AW40" s="96"/>
      <c r="AY40" s="96"/>
      <c r="AZ40" s="102"/>
      <c r="BJ40" s="96"/>
      <c r="BL40" s="96"/>
      <c r="BM40" s="102"/>
    </row>
    <row r="41" spans="10:65">
      <c r="J41" s="96"/>
      <c r="L41" s="96"/>
      <c r="M41" s="102"/>
      <c r="AM41" s="102"/>
      <c r="AW41" s="96"/>
      <c r="AY41" s="96"/>
      <c r="AZ41" s="102"/>
      <c r="BJ41" s="96"/>
      <c r="BL41" s="96"/>
      <c r="BM41" s="102"/>
    </row>
    <row r="42" spans="10:65">
      <c r="J42" s="96"/>
      <c r="L42" s="96"/>
      <c r="M42" s="102"/>
      <c r="AM42" s="102"/>
      <c r="AW42" s="96"/>
      <c r="AY42" s="96"/>
      <c r="AZ42" s="102"/>
      <c r="BJ42" s="96"/>
      <c r="BL42" s="96"/>
      <c r="BM42" s="102"/>
    </row>
    <row r="43" spans="10:65">
      <c r="J43" s="96"/>
      <c r="L43" s="96"/>
      <c r="M43" s="102"/>
      <c r="AM43" s="102"/>
      <c r="AW43" s="96"/>
      <c r="AY43" s="96"/>
      <c r="AZ43" s="102"/>
      <c r="BJ43" s="96"/>
      <c r="BL43" s="96"/>
      <c r="BM43" s="102"/>
    </row>
    <row r="44" spans="10:65">
      <c r="J44" s="96"/>
      <c r="L44" s="96"/>
      <c r="M44" s="102"/>
      <c r="AM44" s="102"/>
      <c r="AW44" s="96"/>
      <c r="AY44" s="96"/>
      <c r="AZ44" s="102"/>
      <c r="BJ44" s="96"/>
      <c r="BL44" s="96"/>
      <c r="BM44" s="102"/>
    </row>
    <row r="45" spans="10:65">
      <c r="J45" s="96"/>
      <c r="L45" s="96"/>
      <c r="M45" s="102"/>
      <c r="AM45" s="102"/>
      <c r="AW45" s="96"/>
      <c r="AY45" s="96"/>
      <c r="AZ45" s="102"/>
      <c r="BJ45" s="96"/>
      <c r="BL45" s="96"/>
      <c r="BM45" s="102"/>
    </row>
    <row r="46" spans="10:65">
      <c r="J46" s="96"/>
      <c r="L46" s="96"/>
      <c r="M46" s="102"/>
      <c r="AM46" s="102"/>
      <c r="AW46" s="96"/>
      <c r="AY46" s="96"/>
      <c r="AZ46" s="102"/>
      <c r="BJ46" s="96"/>
      <c r="BL46" s="96"/>
      <c r="BM46" s="102"/>
    </row>
    <row r="47" spans="10:65">
      <c r="J47" s="96"/>
      <c r="L47" s="96"/>
      <c r="M47" s="102"/>
      <c r="AM47" s="102"/>
      <c r="AW47" s="96"/>
      <c r="AY47" s="96"/>
      <c r="AZ47" s="102"/>
      <c r="BJ47" s="96"/>
      <c r="BL47" s="96"/>
      <c r="BM47" s="102"/>
    </row>
    <row r="50" spans="2:5">
      <c r="B50" s="156"/>
      <c r="C50" s="156"/>
    </row>
    <row r="59" spans="2:5">
      <c r="B59" s="156"/>
      <c r="C59" s="156"/>
      <c r="D59" s="156"/>
      <c r="E59" s="156"/>
    </row>
  </sheetData>
  <mergeCells count="2">
    <mergeCell ref="B59:E59"/>
    <mergeCell ref="B50:C50"/>
  </mergeCells>
  <phoneticPr fontId="10" type="noConversion"/>
  <dataValidations count="3">
    <dataValidation type="list" errorStyle="information" allowBlank="1" showInputMessage="1" showErrorMessage="1" error="lieux inabituel - -  ENTRER pour confirmer" sqref="BK30:BK40 BK9:BK24 K9:K24 K30:K40 AX9:AX24 AX30:AX40 B40">
      <formula1>$E$53:$E$57</formula1>
    </dataValidation>
    <dataValidation type="list" errorStyle="information" allowBlank="1" showInputMessage="1" showErrorMessage="1" error="lieux inabituel - -  ENTRER pour confirmer" sqref="B15:B24 B33:B39">
      <formula1>$E$51:$E$55</formula1>
    </dataValidation>
    <dataValidation type="list" errorStyle="information" allowBlank="1" showInputMessage="1" showErrorMessage="1" error="lieux inabituel - -  ENTRER pour confirmer" sqref="B9:B14 B30:B32">
      <formula1>$E$46:$E$50</formula1>
    </dataValidation>
  </dataValidations>
  <pageMargins left="0.39370078740157483" right="0" top="0.74803149606299213" bottom="0.74803149606299213" header="0.31496062992125984" footer="0.31496062992125984"/>
  <pageSetup paperSize="9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février</vt:lpstr>
      <vt:lpstr>Feuil1</vt:lpstr>
    </vt:vector>
  </TitlesOfParts>
  <Company>transports cobra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van achter</dc:creator>
  <cp:lastModifiedBy>Xtian</cp:lastModifiedBy>
  <cp:lastPrinted>2017-01-16T14:18:25Z</cp:lastPrinted>
  <dcterms:created xsi:type="dcterms:W3CDTF">2014-01-20T15:10:14Z</dcterms:created>
  <dcterms:modified xsi:type="dcterms:W3CDTF">2017-05-19T10:51:32Z</dcterms:modified>
</cp:coreProperties>
</file>