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35" windowWidth="20730" windowHeight="9780" activeTab="1"/>
  </bookViews>
  <sheets>
    <sheet name="Calendrier semaine" sheetId="12" r:id="rId1"/>
    <sheet name="Recap HS" sheetId="17" r:id="rId2"/>
  </sheets>
  <definedNames>
    <definedName name="calendrier">'Calendrier semaine'!$A$2:$X$9</definedName>
    <definedName name="JourDate">'Calendrier semaine'!$B$3:$B$12,'Calendrier semaine'!$E$3:$E$9,'Calendrier semaine'!$H$3:$H$9,'Calendrier semaine'!$K$3:$K$12,'Calendrier semaine'!$N$3:$N$9,'Calendrier semaine'!$Q$3:$Q$9,'Calendrier semaine'!$T$3:$T$9,'Calendrier semaine'!$W$3:$W$9,'Calendrier semaine'!#REF!,'Calendrier semaine'!#REF!,'Calendrier semaine'!#REF!,'Calendrier semaine'!#REF!</definedName>
    <definedName name="JourSemaine">'Calendrier semaine'!$A$3:$A$12,'Calendrier semaine'!$D$3:$D$9,'Calendrier semaine'!$G$3:$G$9,'Calendrier semaine'!$J$3:$J$12,'Calendrier semaine'!$M$3:$M$9,'Calendrier semaine'!$P$3:$P$9,'Calendrier semaine'!$S$3:$S$9,'Calendrier semaine'!$V$3:$V$9,'Calendrier semaine'!#REF!,'Calendrier semaine'!#REF!,'Calendrier semaine'!#REF!,'Calendrier semaine'!#REF!</definedName>
    <definedName name="plage_heures">'Calendrier semaine'!$C:$C,'Calendrier semaine'!$F:$F,'Calendrier semaine'!$I:$I,'Calendrier semaine'!$L:$L,'Calendrier semaine'!$O:$O,'Calendrier semaine'!$R:$R,'Calendrier semaine'!$U:$U,'Calendrier semaine'!$X:$X</definedName>
  </definedNames>
  <calcPr calcId="145621"/>
</workbook>
</file>

<file path=xl/calcChain.xml><?xml version="1.0" encoding="utf-8"?>
<calcChain xmlns="http://schemas.openxmlformats.org/spreadsheetml/2006/main">
  <c r="A21" i="12" l="1"/>
  <c r="M3" i="17"/>
  <c r="L3" i="17"/>
  <c r="H3" i="17"/>
  <c r="G57" i="17"/>
  <c r="G56" i="17"/>
  <c r="H56" i="17" s="1"/>
  <c r="G55" i="17"/>
  <c r="G54" i="17"/>
  <c r="H54" i="17" s="1"/>
  <c r="G53" i="17"/>
  <c r="G52" i="17"/>
  <c r="H52" i="17" s="1"/>
  <c r="G51" i="17"/>
  <c r="G50" i="17"/>
  <c r="H50" i="17" s="1"/>
  <c r="G49" i="17"/>
  <c r="G48" i="17"/>
  <c r="H48" i="17" s="1"/>
  <c r="G47" i="17"/>
  <c r="G46" i="17"/>
  <c r="H46" i="17" s="1"/>
  <c r="G45" i="17"/>
  <c r="G44" i="17"/>
  <c r="H44" i="17" s="1"/>
  <c r="G43" i="17"/>
  <c r="G42" i="17"/>
  <c r="H42" i="17" s="1"/>
  <c r="G41" i="17"/>
  <c r="G40" i="17"/>
  <c r="H40" i="17" s="1"/>
  <c r="G39" i="17"/>
  <c r="G38" i="17"/>
  <c r="H38" i="17" s="1"/>
  <c r="G37" i="17"/>
  <c r="G36" i="17"/>
  <c r="H36" i="17" s="1"/>
  <c r="G35" i="17"/>
  <c r="G34" i="17"/>
  <c r="H34" i="17" s="1"/>
  <c r="G33" i="17"/>
  <c r="G32" i="17"/>
  <c r="H32" i="17" s="1"/>
  <c r="G31" i="17"/>
  <c r="G30" i="17"/>
  <c r="H30" i="17" s="1"/>
  <c r="G29" i="17"/>
  <c r="G28" i="17"/>
  <c r="H28" i="17" s="1"/>
  <c r="G27" i="17"/>
  <c r="G26" i="17"/>
  <c r="H26" i="17" s="1"/>
  <c r="G25" i="17"/>
  <c r="G24" i="17"/>
  <c r="H24" i="17" s="1"/>
  <c r="G23" i="17"/>
  <c r="G22" i="17"/>
  <c r="H22" i="17" s="1"/>
  <c r="G21" i="17"/>
  <c r="G20" i="17"/>
  <c r="H20" i="17" s="1"/>
  <c r="G19" i="17"/>
  <c r="G18" i="17"/>
  <c r="H18" i="17" s="1"/>
  <c r="G17" i="17"/>
  <c r="G16" i="17"/>
  <c r="H16" i="17" s="1"/>
  <c r="G15" i="17"/>
  <c r="G14" i="17"/>
  <c r="H14" i="17" s="1"/>
  <c r="G13" i="17"/>
  <c r="G12" i="17"/>
  <c r="H12" i="17" s="1"/>
  <c r="G11" i="17"/>
  <c r="G10" i="17"/>
  <c r="H10" i="17" s="1"/>
  <c r="G9" i="17"/>
  <c r="G8" i="17"/>
  <c r="H8" i="17" s="1"/>
  <c r="G7" i="17"/>
  <c r="G6" i="17"/>
  <c r="H6" i="17" s="1"/>
  <c r="K6" i="17" s="1"/>
  <c r="A57" i="12"/>
  <c r="A58" i="12" s="1"/>
  <c r="A48" i="12"/>
  <c r="A49" i="12" s="1"/>
  <c r="A39" i="12"/>
  <c r="A30" i="12"/>
  <c r="A31" i="12" s="1"/>
  <c r="J56" i="12"/>
  <c r="G56" i="12"/>
  <c r="D56" i="12"/>
  <c r="A56" i="12"/>
  <c r="V47" i="12"/>
  <c r="S47" i="12"/>
  <c r="P47" i="12"/>
  <c r="M47" i="12"/>
  <c r="J47" i="12"/>
  <c r="G47" i="12"/>
  <c r="D47" i="12"/>
  <c r="A47" i="12"/>
  <c r="V38" i="12"/>
  <c r="S38" i="12"/>
  <c r="P38" i="12"/>
  <c r="M38" i="12"/>
  <c r="J38" i="12"/>
  <c r="G38" i="12"/>
  <c r="D38" i="12"/>
  <c r="A38" i="12"/>
  <c r="V29" i="12"/>
  <c r="S29" i="12"/>
  <c r="P29" i="12"/>
  <c r="M29" i="12"/>
  <c r="J29" i="12"/>
  <c r="G29" i="12"/>
  <c r="D29" i="12"/>
  <c r="A29" i="12"/>
  <c r="V20" i="12"/>
  <c r="S20" i="12"/>
  <c r="P20" i="12"/>
  <c r="M20" i="12"/>
  <c r="J20" i="12"/>
  <c r="G20" i="12"/>
  <c r="D20" i="12"/>
  <c r="A20" i="12"/>
  <c r="V11" i="12"/>
  <c r="S11" i="12"/>
  <c r="P11" i="12"/>
  <c r="M11" i="12"/>
  <c r="J11" i="12"/>
  <c r="G11" i="12"/>
  <c r="D11" i="12"/>
  <c r="A11" i="12"/>
  <c r="V2" i="12"/>
  <c r="S2" i="12"/>
  <c r="P2" i="12"/>
  <c r="M2" i="12"/>
  <c r="J2" i="12"/>
  <c r="G2" i="12"/>
  <c r="D2" i="12"/>
  <c r="A2" i="12"/>
  <c r="A40" i="12"/>
  <c r="A22" i="12"/>
  <c r="A12" i="12"/>
  <c r="A13" i="12" s="1"/>
  <c r="A3" i="12"/>
  <c r="A4" i="12" s="1"/>
  <c r="A5" i="12" s="1"/>
  <c r="B5" i="12" s="1"/>
  <c r="F3" i="17"/>
  <c r="F7" i="17" s="1"/>
  <c r="S8" i="17" l="1"/>
  <c r="S10" i="17"/>
  <c r="S12" i="17"/>
  <c r="S14" i="17"/>
  <c r="S16" i="17"/>
  <c r="S18" i="17"/>
  <c r="S20" i="17"/>
  <c r="S22" i="17"/>
  <c r="S24" i="17"/>
  <c r="S26" i="17"/>
  <c r="S28" i="17"/>
  <c r="S30" i="17"/>
  <c r="S32" i="17"/>
  <c r="S34" i="17"/>
  <c r="S36" i="17"/>
  <c r="S38" i="17"/>
  <c r="S40" i="17"/>
  <c r="S42" i="17"/>
  <c r="S44" i="17"/>
  <c r="S46" i="17"/>
  <c r="S48" i="17"/>
  <c r="S50" i="17"/>
  <c r="S52" i="17"/>
  <c r="S54" i="17"/>
  <c r="S56" i="17"/>
  <c r="S7" i="17"/>
  <c r="S9" i="17"/>
  <c r="S11" i="17"/>
  <c r="S13" i="17"/>
  <c r="S15" i="17"/>
  <c r="S17" i="17"/>
  <c r="S19" i="17"/>
  <c r="S21" i="17"/>
  <c r="S23" i="17"/>
  <c r="S25" i="17"/>
  <c r="S27" i="17"/>
  <c r="S29" i="17"/>
  <c r="S31" i="17"/>
  <c r="S33" i="17"/>
  <c r="S35" i="17"/>
  <c r="S37" i="17"/>
  <c r="S39" i="17"/>
  <c r="S41" i="17"/>
  <c r="S43" i="17"/>
  <c r="S45" i="17"/>
  <c r="S47" i="17"/>
  <c r="S49" i="17"/>
  <c r="S51" i="17"/>
  <c r="S53" i="17"/>
  <c r="S55" i="17"/>
  <c r="S57" i="17"/>
  <c r="R7" i="17"/>
  <c r="T7" i="17" s="1"/>
  <c r="R9" i="17"/>
  <c r="T9" i="17" s="1"/>
  <c r="R11" i="17"/>
  <c r="T11" i="17" s="1"/>
  <c r="R13" i="17"/>
  <c r="T13" i="17" s="1"/>
  <c r="R15" i="17"/>
  <c r="T15" i="17" s="1"/>
  <c r="R17" i="17"/>
  <c r="T17" i="17" s="1"/>
  <c r="R19" i="17"/>
  <c r="T19" i="17" s="1"/>
  <c r="R21" i="17"/>
  <c r="T21" i="17" s="1"/>
  <c r="R23" i="17"/>
  <c r="T23" i="17" s="1"/>
  <c r="R25" i="17"/>
  <c r="T25" i="17" s="1"/>
  <c r="R27" i="17"/>
  <c r="T27" i="17" s="1"/>
  <c r="R29" i="17"/>
  <c r="T29" i="17" s="1"/>
  <c r="R31" i="17"/>
  <c r="T31" i="17" s="1"/>
  <c r="R33" i="17"/>
  <c r="T33" i="17" s="1"/>
  <c r="R35" i="17"/>
  <c r="T35" i="17" s="1"/>
  <c r="R37" i="17"/>
  <c r="T37" i="17" s="1"/>
  <c r="R39" i="17"/>
  <c r="T39" i="17" s="1"/>
  <c r="R41" i="17"/>
  <c r="T41" i="17" s="1"/>
  <c r="R43" i="17"/>
  <c r="T43" i="17" s="1"/>
  <c r="R45" i="17"/>
  <c r="T45" i="17" s="1"/>
  <c r="R47" i="17"/>
  <c r="T47" i="17" s="1"/>
  <c r="R49" i="17"/>
  <c r="T49" i="17" s="1"/>
  <c r="R51" i="17"/>
  <c r="T51" i="17" s="1"/>
  <c r="R53" i="17"/>
  <c r="T53" i="17" s="1"/>
  <c r="R55" i="17"/>
  <c r="T55" i="17" s="1"/>
  <c r="R57" i="17"/>
  <c r="T57" i="17" s="1"/>
  <c r="R8" i="17"/>
  <c r="T8" i="17" s="1"/>
  <c r="R10" i="17"/>
  <c r="T10" i="17" s="1"/>
  <c r="R12" i="17"/>
  <c r="T12" i="17" s="1"/>
  <c r="R14" i="17"/>
  <c r="T14" i="17" s="1"/>
  <c r="R16" i="17"/>
  <c r="T16" i="17" s="1"/>
  <c r="R18" i="17"/>
  <c r="T18" i="17" s="1"/>
  <c r="R20" i="17"/>
  <c r="T20" i="17" s="1"/>
  <c r="R22" i="17"/>
  <c r="T22" i="17" s="1"/>
  <c r="R24" i="17"/>
  <c r="T24" i="17" s="1"/>
  <c r="R26" i="17"/>
  <c r="T26" i="17" s="1"/>
  <c r="R28" i="17"/>
  <c r="T28" i="17" s="1"/>
  <c r="R30" i="17"/>
  <c r="T30" i="17" s="1"/>
  <c r="R32" i="17"/>
  <c r="T32" i="17" s="1"/>
  <c r="R34" i="17"/>
  <c r="T34" i="17" s="1"/>
  <c r="R36" i="17"/>
  <c r="T36" i="17" s="1"/>
  <c r="R38" i="17"/>
  <c r="T38" i="17" s="1"/>
  <c r="R40" i="17"/>
  <c r="T40" i="17" s="1"/>
  <c r="R42" i="17"/>
  <c r="T42" i="17" s="1"/>
  <c r="R44" i="17"/>
  <c r="T44" i="17" s="1"/>
  <c r="R46" i="17"/>
  <c r="T46" i="17" s="1"/>
  <c r="R48" i="17"/>
  <c r="T48" i="17" s="1"/>
  <c r="R50" i="17"/>
  <c r="T50" i="17" s="1"/>
  <c r="R52" i="17"/>
  <c r="T52" i="17" s="1"/>
  <c r="R54" i="17"/>
  <c r="T54" i="17" s="1"/>
  <c r="R56" i="17"/>
  <c r="T56" i="17" s="1"/>
  <c r="H7" i="17"/>
  <c r="H9" i="17"/>
  <c r="K9" i="17" s="1"/>
  <c r="L9" i="17" s="1"/>
  <c r="H11" i="17"/>
  <c r="H13" i="17"/>
  <c r="K13" i="17" s="1"/>
  <c r="L13" i="17" s="1"/>
  <c r="H15" i="17"/>
  <c r="H17" i="17"/>
  <c r="K17" i="17" s="1"/>
  <c r="L17" i="17" s="1"/>
  <c r="H19" i="17"/>
  <c r="H21" i="17"/>
  <c r="K21" i="17" s="1"/>
  <c r="L21" i="17" s="1"/>
  <c r="H23" i="17"/>
  <c r="H25" i="17"/>
  <c r="K25" i="17" s="1"/>
  <c r="L25" i="17" s="1"/>
  <c r="H27" i="17"/>
  <c r="H29" i="17"/>
  <c r="K29" i="17" s="1"/>
  <c r="L29" i="17" s="1"/>
  <c r="H31" i="17"/>
  <c r="H33" i="17"/>
  <c r="K33" i="17" s="1"/>
  <c r="L33" i="17" s="1"/>
  <c r="H35" i="17"/>
  <c r="H37" i="17"/>
  <c r="K37" i="17" s="1"/>
  <c r="L37" i="17" s="1"/>
  <c r="H39" i="17"/>
  <c r="H41" i="17"/>
  <c r="K41" i="17" s="1"/>
  <c r="L41" i="17" s="1"/>
  <c r="H43" i="17"/>
  <c r="H45" i="17"/>
  <c r="K45" i="17" s="1"/>
  <c r="L45" i="17" s="1"/>
  <c r="H47" i="17"/>
  <c r="I8" i="17"/>
  <c r="J8" i="17" s="1"/>
  <c r="K8" i="17"/>
  <c r="I10" i="17"/>
  <c r="J10" i="17" s="1"/>
  <c r="K10" i="17"/>
  <c r="I12" i="17"/>
  <c r="J12" i="17" s="1"/>
  <c r="K12" i="17"/>
  <c r="I14" i="17"/>
  <c r="J14" i="17" s="1"/>
  <c r="K14" i="17"/>
  <c r="I16" i="17"/>
  <c r="K16" i="17"/>
  <c r="I18" i="17"/>
  <c r="J18" i="17" s="1"/>
  <c r="K18" i="17"/>
  <c r="I20" i="17"/>
  <c r="J20" i="17" s="1"/>
  <c r="K20" i="17"/>
  <c r="I22" i="17"/>
  <c r="J22" i="17" s="1"/>
  <c r="K22" i="17"/>
  <c r="I24" i="17"/>
  <c r="J24" i="17" s="1"/>
  <c r="K24" i="17"/>
  <c r="I26" i="17"/>
  <c r="J26" i="17" s="1"/>
  <c r="K26" i="17"/>
  <c r="I28" i="17"/>
  <c r="J28" i="17" s="1"/>
  <c r="K28" i="17"/>
  <c r="I30" i="17"/>
  <c r="J30" i="17" s="1"/>
  <c r="K30" i="17"/>
  <c r="I32" i="17"/>
  <c r="J32" i="17" s="1"/>
  <c r="K32" i="17"/>
  <c r="I34" i="17"/>
  <c r="J34" i="17" s="1"/>
  <c r="K34" i="17"/>
  <c r="I36" i="17"/>
  <c r="J36" i="17" s="1"/>
  <c r="K36" i="17"/>
  <c r="I38" i="17"/>
  <c r="J38" i="17" s="1"/>
  <c r="K38" i="17"/>
  <c r="I40" i="17"/>
  <c r="J40" i="17" s="1"/>
  <c r="K40" i="17"/>
  <c r="I42" i="17"/>
  <c r="J42" i="17" s="1"/>
  <c r="K42" i="17"/>
  <c r="I44" i="17"/>
  <c r="J44" i="17" s="1"/>
  <c r="K44" i="17"/>
  <c r="I46" i="17"/>
  <c r="J46" i="17" s="1"/>
  <c r="K46" i="17"/>
  <c r="I48" i="17"/>
  <c r="K48" i="17"/>
  <c r="I50" i="17"/>
  <c r="J50" i="17" s="1"/>
  <c r="K50" i="17"/>
  <c r="I52" i="17"/>
  <c r="J52" i="17" s="1"/>
  <c r="K52" i="17"/>
  <c r="I54" i="17"/>
  <c r="J54" i="17" s="1"/>
  <c r="K54" i="17"/>
  <c r="I56" i="17"/>
  <c r="J56" i="17" s="1"/>
  <c r="K56" i="17"/>
  <c r="I7" i="17"/>
  <c r="J7" i="17" s="1"/>
  <c r="K7" i="17"/>
  <c r="I9" i="17"/>
  <c r="J9" i="17" s="1"/>
  <c r="N9" i="17" s="1"/>
  <c r="I11" i="17"/>
  <c r="K11" i="17"/>
  <c r="L11" i="17" s="1"/>
  <c r="I15" i="17"/>
  <c r="J15" i="17" s="1"/>
  <c r="K15" i="17"/>
  <c r="L15" i="17" s="1"/>
  <c r="I19" i="17"/>
  <c r="K19" i="17"/>
  <c r="L19" i="17" s="1"/>
  <c r="I23" i="17"/>
  <c r="J23" i="17" s="1"/>
  <c r="K23" i="17"/>
  <c r="I27" i="17"/>
  <c r="J27" i="17" s="1"/>
  <c r="K27" i="17"/>
  <c r="I31" i="17"/>
  <c r="J31" i="17" s="1"/>
  <c r="K31" i="17"/>
  <c r="L31" i="17" s="1"/>
  <c r="I35" i="17"/>
  <c r="J35" i="17" s="1"/>
  <c r="K35" i="17"/>
  <c r="I39" i="17"/>
  <c r="J39" i="17" s="1"/>
  <c r="K39" i="17"/>
  <c r="I41" i="17"/>
  <c r="J41" i="17" s="1"/>
  <c r="N41" i="17" s="1"/>
  <c r="I43" i="17"/>
  <c r="K43" i="17"/>
  <c r="L43" i="17" s="1"/>
  <c r="I47" i="17"/>
  <c r="J47" i="17" s="1"/>
  <c r="K47" i="17"/>
  <c r="L47" i="17" s="1"/>
  <c r="H49" i="17"/>
  <c r="M49" i="17" s="1"/>
  <c r="H51" i="17"/>
  <c r="M51" i="17" s="1"/>
  <c r="H53" i="17"/>
  <c r="M53" i="17" s="1"/>
  <c r="H55" i="17"/>
  <c r="M55" i="17" s="1"/>
  <c r="H57" i="17"/>
  <c r="M57" i="17" s="1"/>
  <c r="L8" i="17"/>
  <c r="M6" i="17"/>
  <c r="I6" i="17"/>
  <c r="J6" i="17" s="1"/>
  <c r="R6" i="17" s="1"/>
  <c r="L6" i="17"/>
  <c r="S6" i="17" s="1"/>
  <c r="M10" i="17"/>
  <c r="L10" i="17"/>
  <c r="M12" i="17"/>
  <c r="L12" i="17"/>
  <c r="M14" i="17"/>
  <c r="L14" i="17"/>
  <c r="M16" i="17"/>
  <c r="L16" i="17"/>
  <c r="J16" i="17"/>
  <c r="M18" i="17"/>
  <c r="L18" i="17"/>
  <c r="M20" i="17"/>
  <c r="L20" i="17"/>
  <c r="M22" i="17"/>
  <c r="L22" i="17"/>
  <c r="M24" i="17"/>
  <c r="L24" i="17"/>
  <c r="M26" i="17"/>
  <c r="L26" i="17"/>
  <c r="M28" i="17"/>
  <c r="L28" i="17"/>
  <c r="M30" i="17"/>
  <c r="L30" i="17"/>
  <c r="M32" i="17"/>
  <c r="L32" i="17"/>
  <c r="M34" i="17"/>
  <c r="L34" i="17"/>
  <c r="M36" i="17"/>
  <c r="L36" i="17"/>
  <c r="M38" i="17"/>
  <c r="L38" i="17"/>
  <c r="M40" i="17"/>
  <c r="L40" i="17"/>
  <c r="M42" i="17"/>
  <c r="L42" i="17"/>
  <c r="M44" i="17"/>
  <c r="L44" i="17"/>
  <c r="M46" i="17"/>
  <c r="L46" i="17"/>
  <c r="M48" i="17"/>
  <c r="L48" i="17"/>
  <c r="J48" i="17"/>
  <c r="M50" i="17"/>
  <c r="L50" i="17"/>
  <c r="M52" i="17"/>
  <c r="L52" i="17"/>
  <c r="M54" i="17"/>
  <c r="L54" i="17"/>
  <c r="M56" i="17"/>
  <c r="L56" i="17"/>
  <c r="M7" i="17"/>
  <c r="L7" i="17"/>
  <c r="J11" i="17"/>
  <c r="M11" i="17"/>
  <c r="M15" i="17"/>
  <c r="J19" i="17"/>
  <c r="M19" i="17"/>
  <c r="L23" i="17"/>
  <c r="M23" i="17"/>
  <c r="L27" i="17"/>
  <c r="M27" i="17"/>
  <c r="M31" i="17"/>
  <c r="L35" i="17"/>
  <c r="M35" i="17"/>
  <c r="L39" i="17"/>
  <c r="M39" i="17"/>
  <c r="J43" i="17"/>
  <c r="M43" i="17"/>
  <c r="M47" i="17"/>
  <c r="M8" i="17"/>
  <c r="A32" i="12"/>
  <c r="B31" i="12"/>
  <c r="B30" i="12"/>
  <c r="A59" i="12"/>
  <c r="B58" i="12"/>
  <c r="B57" i="12"/>
  <c r="A50" i="12"/>
  <c r="B49" i="12"/>
  <c r="B48" i="12"/>
  <c r="B21" i="12"/>
  <c r="A41" i="12"/>
  <c r="B40" i="12"/>
  <c r="B39" i="12"/>
  <c r="A23" i="12"/>
  <c r="B22" i="12"/>
  <c r="B3" i="12"/>
  <c r="B4" i="12"/>
  <c r="A14" i="12"/>
  <c r="B13" i="12"/>
  <c r="B12" i="12"/>
  <c r="D6" i="17"/>
  <c r="D57" i="17"/>
  <c r="D55" i="17"/>
  <c r="D53" i="17"/>
  <c r="D51" i="17"/>
  <c r="D49" i="17"/>
  <c r="D47" i="17"/>
  <c r="D45" i="17"/>
  <c r="D43" i="17"/>
  <c r="D41" i="17"/>
  <c r="D39" i="17"/>
  <c r="D37" i="17"/>
  <c r="D35" i="17"/>
  <c r="D33" i="17"/>
  <c r="D31" i="17"/>
  <c r="D29" i="17"/>
  <c r="D27" i="17"/>
  <c r="D25" i="17"/>
  <c r="D23" i="17"/>
  <c r="D21" i="17"/>
  <c r="D19" i="17"/>
  <c r="D17" i="17"/>
  <c r="D15" i="17"/>
  <c r="D13" i="17"/>
  <c r="D11" i="17"/>
  <c r="D9" i="17"/>
  <c r="D7" i="17"/>
  <c r="F56" i="17"/>
  <c r="F54" i="17"/>
  <c r="F52" i="17"/>
  <c r="F50" i="17"/>
  <c r="F48" i="17"/>
  <c r="F46" i="17"/>
  <c r="F44" i="17"/>
  <c r="F42" i="17"/>
  <c r="F40" i="17"/>
  <c r="F38" i="17"/>
  <c r="F36" i="17"/>
  <c r="F34" i="17"/>
  <c r="F32" i="17"/>
  <c r="F30" i="17"/>
  <c r="F28" i="17"/>
  <c r="F26" i="17"/>
  <c r="F24" i="17"/>
  <c r="F22" i="17"/>
  <c r="F20" i="17"/>
  <c r="F18" i="17"/>
  <c r="F16" i="17"/>
  <c r="F14" i="17"/>
  <c r="F12" i="17"/>
  <c r="F10" i="17"/>
  <c r="F8" i="17"/>
  <c r="F6" i="17"/>
  <c r="D56" i="17"/>
  <c r="D54" i="17"/>
  <c r="D52" i="17"/>
  <c r="D50" i="17"/>
  <c r="D48" i="17"/>
  <c r="D46" i="17"/>
  <c r="D44" i="17"/>
  <c r="D42" i="17"/>
  <c r="D40" i="17"/>
  <c r="D38" i="17"/>
  <c r="D36" i="17"/>
  <c r="D34" i="17"/>
  <c r="D32" i="17"/>
  <c r="D30" i="17"/>
  <c r="D28" i="17"/>
  <c r="D26" i="17"/>
  <c r="D24" i="17"/>
  <c r="D22" i="17"/>
  <c r="D20" i="17"/>
  <c r="D18" i="17"/>
  <c r="D16" i="17"/>
  <c r="D14" i="17"/>
  <c r="D12" i="17"/>
  <c r="D10" i="17"/>
  <c r="D8" i="17"/>
  <c r="F57" i="17"/>
  <c r="F55" i="17"/>
  <c r="F53" i="17"/>
  <c r="F51" i="17"/>
  <c r="F49" i="17"/>
  <c r="F47" i="17"/>
  <c r="F45" i="17"/>
  <c r="F43" i="17"/>
  <c r="F41" i="17"/>
  <c r="F39" i="17"/>
  <c r="F37" i="17"/>
  <c r="F35" i="17"/>
  <c r="F33" i="17"/>
  <c r="F31" i="17"/>
  <c r="F29" i="17"/>
  <c r="F27" i="17"/>
  <c r="F25" i="17"/>
  <c r="F23" i="17"/>
  <c r="F21" i="17"/>
  <c r="F19" i="17"/>
  <c r="F17" i="17"/>
  <c r="F15" i="17"/>
  <c r="F13" i="17"/>
  <c r="F11" i="17"/>
  <c r="F9" i="17"/>
  <c r="I25" i="17" l="1"/>
  <c r="J25" i="17" s="1"/>
  <c r="N25" i="17" s="1"/>
  <c r="I33" i="17"/>
  <c r="J33" i="17" s="1"/>
  <c r="N33" i="17" s="1"/>
  <c r="I17" i="17"/>
  <c r="J17" i="17" s="1"/>
  <c r="N17" i="17" s="1"/>
  <c r="N48" i="17"/>
  <c r="N32" i="17"/>
  <c r="N39" i="17"/>
  <c r="N23" i="17"/>
  <c r="N54" i="17"/>
  <c r="N52" i="17"/>
  <c r="N46" i="17"/>
  <c r="N44" i="17"/>
  <c r="N38" i="17"/>
  <c r="N36" i="17"/>
  <c r="N30" i="17"/>
  <c r="N28" i="17"/>
  <c r="N22" i="17"/>
  <c r="N14" i="17"/>
  <c r="N8" i="17"/>
  <c r="N56" i="17"/>
  <c r="N40" i="17"/>
  <c r="N47" i="17"/>
  <c r="N31" i="17"/>
  <c r="N15" i="17"/>
  <c r="N7" i="17"/>
  <c r="N50" i="17"/>
  <c r="N42" i="17"/>
  <c r="N34" i="17"/>
  <c r="N26" i="17"/>
  <c r="N18" i="17"/>
  <c r="N10" i="17"/>
  <c r="M45" i="17"/>
  <c r="N43" i="17"/>
  <c r="M41" i="17"/>
  <c r="M37" i="17"/>
  <c r="N35" i="17"/>
  <c r="M33" i="17"/>
  <c r="M29" i="17"/>
  <c r="N27" i="17"/>
  <c r="M25" i="17"/>
  <c r="M21" i="17"/>
  <c r="N19" i="17"/>
  <c r="M17" i="17"/>
  <c r="M13" i="17"/>
  <c r="N11" i="17"/>
  <c r="M9" i="17"/>
  <c r="I45" i="17"/>
  <c r="J45" i="17" s="1"/>
  <c r="N45" i="17" s="1"/>
  <c r="I37" i="17"/>
  <c r="J37" i="17" s="1"/>
  <c r="N37" i="17" s="1"/>
  <c r="I29" i="17"/>
  <c r="J29" i="17" s="1"/>
  <c r="N29" i="17" s="1"/>
  <c r="I21" i="17"/>
  <c r="J21" i="17" s="1"/>
  <c r="N21" i="17" s="1"/>
  <c r="I13" i="17"/>
  <c r="J13" i="17" s="1"/>
  <c r="N13" i="17" s="1"/>
  <c r="T6" i="17"/>
  <c r="N24" i="17"/>
  <c r="N20" i="17"/>
  <c r="N16" i="17"/>
  <c r="N12" i="17"/>
  <c r="I57" i="17"/>
  <c r="K57" i="17"/>
  <c r="L57" i="17" s="1"/>
  <c r="I53" i="17"/>
  <c r="K53" i="17"/>
  <c r="L53" i="17" s="1"/>
  <c r="I49" i="17"/>
  <c r="K49" i="17"/>
  <c r="L49" i="17" s="1"/>
  <c r="I55" i="17"/>
  <c r="K55" i="17"/>
  <c r="L55" i="17" s="1"/>
  <c r="I51" i="17"/>
  <c r="K51" i="17"/>
  <c r="L51" i="17" s="1"/>
  <c r="Q47" i="17"/>
  <c r="O47" i="17"/>
  <c r="Q43" i="17"/>
  <c r="O43" i="17"/>
  <c r="Q41" i="17"/>
  <c r="O41" i="17"/>
  <c r="Q39" i="17"/>
  <c r="O39" i="17"/>
  <c r="O37" i="17"/>
  <c r="Q35" i="17"/>
  <c r="O35" i="17"/>
  <c r="O33" i="17"/>
  <c r="Q31" i="17"/>
  <c r="O31" i="17"/>
  <c r="Q27" i="17"/>
  <c r="O27" i="17"/>
  <c r="Q25" i="17"/>
  <c r="O25" i="17"/>
  <c r="Q23" i="17"/>
  <c r="O23" i="17"/>
  <c r="Q21" i="17"/>
  <c r="Q19" i="17"/>
  <c r="O19" i="17"/>
  <c r="Q17" i="17"/>
  <c r="Q15" i="17"/>
  <c r="O15" i="17"/>
  <c r="O13" i="17"/>
  <c r="Q11" i="17"/>
  <c r="O11" i="17"/>
  <c r="Q9" i="17"/>
  <c r="O9" i="17"/>
  <c r="Q7" i="17"/>
  <c r="O7" i="17"/>
  <c r="O56" i="17"/>
  <c r="Q56" i="17"/>
  <c r="O54" i="17"/>
  <c r="Q54" i="17"/>
  <c r="O52" i="17"/>
  <c r="Q52" i="17"/>
  <c r="O50" i="17"/>
  <c r="Q50" i="17"/>
  <c r="O48" i="17"/>
  <c r="Q48" i="17"/>
  <c r="O46" i="17"/>
  <c r="Q46" i="17"/>
  <c r="O44" i="17"/>
  <c r="Q44" i="17"/>
  <c r="O42" i="17"/>
  <c r="Q42" i="17"/>
  <c r="O40" i="17"/>
  <c r="Q40" i="17"/>
  <c r="O38" i="17"/>
  <c r="Q38" i="17"/>
  <c r="O36" i="17"/>
  <c r="Q36" i="17"/>
  <c r="O34" i="17"/>
  <c r="Q34" i="17"/>
  <c r="O32" i="17"/>
  <c r="Q32" i="17"/>
  <c r="O30" i="17"/>
  <c r="Q30" i="17"/>
  <c r="O28" i="17"/>
  <c r="Q28" i="17"/>
  <c r="O26" i="17"/>
  <c r="Q26" i="17"/>
  <c r="O24" i="17"/>
  <c r="Q24" i="17"/>
  <c r="O22" i="17"/>
  <c r="Q22" i="17"/>
  <c r="O20" i="17"/>
  <c r="Q20" i="17"/>
  <c r="O18" i="17"/>
  <c r="Q18" i="17"/>
  <c r="O16" i="17"/>
  <c r="Q16" i="17"/>
  <c r="O14" i="17"/>
  <c r="Q14" i="17"/>
  <c r="O12" i="17"/>
  <c r="Q12" i="17"/>
  <c r="O10" i="17"/>
  <c r="Q10" i="17"/>
  <c r="O8" i="17"/>
  <c r="Q8" i="17"/>
  <c r="N6" i="17"/>
  <c r="Q6" i="17"/>
  <c r="O6" i="17"/>
  <c r="A33" i="12"/>
  <c r="B32" i="12"/>
  <c r="A60" i="12"/>
  <c r="B59" i="12"/>
  <c r="A51" i="12"/>
  <c r="B50" i="12"/>
  <c r="A42" i="12"/>
  <c r="B41" i="12"/>
  <c r="A24" i="12"/>
  <c r="B23" i="12"/>
  <c r="A15" i="12"/>
  <c r="B14" i="12"/>
  <c r="A6" i="12"/>
  <c r="B6" i="12" s="1"/>
  <c r="O29" i="17" l="1"/>
  <c r="Q33" i="17"/>
  <c r="O45" i="17"/>
  <c r="O17" i="17"/>
  <c r="O21" i="17"/>
  <c r="Q37" i="17"/>
  <c r="Q13" i="17"/>
  <c r="Q29" i="17"/>
  <c r="Q45" i="17"/>
  <c r="Q51" i="17"/>
  <c r="O51" i="17"/>
  <c r="J51" i="17"/>
  <c r="N51" i="17" s="1"/>
  <c r="Q55" i="17"/>
  <c r="O55" i="17"/>
  <c r="J55" i="17"/>
  <c r="N55" i="17" s="1"/>
  <c r="Q49" i="17"/>
  <c r="O49" i="17"/>
  <c r="J49" i="17"/>
  <c r="N49" i="17" s="1"/>
  <c r="Q53" i="17"/>
  <c r="O53" i="17"/>
  <c r="J53" i="17"/>
  <c r="N53" i="17" s="1"/>
  <c r="Q57" i="17"/>
  <c r="O57" i="17"/>
  <c r="J57" i="17"/>
  <c r="N57" i="17" s="1"/>
  <c r="A34" i="12"/>
  <c r="B33" i="12"/>
  <c r="A61" i="12"/>
  <c r="B60" i="12"/>
  <c r="A52" i="12"/>
  <c r="B51" i="12"/>
  <c r="A43" i="12"/>
  <c r="B42" i="12"/>
  <c r="A25" i="12"/>
  <c r="B24" i="12"/>
  <c r="A16" i="12"/>
  <c r="B15" i="12"/>
  <c r="A7" i="12"/>
  <c r="B7" i="12" s="1"/>
  <c r="A35" i="12" l="1"/>
  <c r="B34" i="12"/>
  <c r="A62" i="12"/>
  <c r="B61" i="12"/>
  <c r="A53" i="12"/>
  <c r="B52" i="12"/>
  <c r="A44" i="12"/>
  <c r="B43" i="12"/>
  <c r="A26" i="12"/>
  <c r="B25" i="12"/>
  <c r="A17" i="12"/>
  <c r="B16" i="12"/>
  <c r="A8" i="12"/>
  <c r="B8" i="12" s="1"/>
  <c r="A36" i="12" l="1"/>
  <c r="B35" i="12"/>
  <c r="A63" i="12"/>
  <c r="B62" i="12"/>
  <c r="A54" i="12"/>
  <c r="B53" i="12"/>
  <c r="A45" i="12"/>
  <c r="B44" i="12"/>
  <c r="A27" i="12"/>
  <c r="B26" i="12"/>
  <c r="A18" i="12"/>
  <c r="B17" i="12"/>
  <c r="A9" i="12"/>
  <c r="D30" i="12" l="1"/>
  <c r="B36" i="12"/>
  <c r="D57" i="12"/>
  <c r="B63" i="12"/>
  <c r="D48" i="12"/>
  <c r="B54" i="12"/>
  <c r="D39" i="12"/>
  <c r="B45" i="12"/>
  <c r="D21" i="12"/>
  <c r="B27" i="12"/>
  <c r="D3" i="12"/>
  <c r="E3" i="12" s="1"/>
  <c r="B9" i="12"/>
  <c r="B18" i="12"/>
  <c r="D12" i="12"/>
  <c r="D4" i="12"/>
  <c r="E4" i="12" s="1"/>
  <c r="D31" i="12" l="1"/>
  <c r="E30" i="12"/>
  <c r="D58" i="12"/>
  <c r="E57" i="12"/>
  <c r="D49" i="12"/>
  <c r="E48" i="12"/>
  <c r="D13" i="12"/>
  <c r="E12" i="12"/>
  <c r="D40" i="12"/>
  <c r="E39" i="12"/>
  <c r="D22" i="12"/>
  <c r="E21" i="12"/>
  <c r="D5" i="12"/>
  <c r="E5" i="12" s="1"/>
  <c r="D32" i="12" l="1"/>
  <c r="E31" i="12"/>
  <c r="D59" i="12"/>
  <c r="E58" i="12"/>
  <c r="D50" i="12"/>
  <c r="E49" i="12"/>
  <c r="D14" i="12"/>
  <c r="E13" i="12"/>
  <c r="D41" i="12"/>
  <c r="E40" i="12"/>
  <c r="D23" i="12"/>
  <c r="E22" i="12"/>
  <c r="D6" i="12"/>
  <c r="E6" i="12" s="1"/>
  <c r="D33" i="12" l="1"/>
  <c r="E32" i="12"/>
  <c r="D60" i="12"/>
  <c r="E59" i="12"/>
  <c r="D51" i="12"/>
  <c r="E50" i="12"/>
  <c r="D15" i="12"/>
  <c r="E14" i="12"/>
  <c r="D42" i="12"/>
  <c r="E41" i="12"/>
  <c r="D24" i="12"/>
  <c r="E23" i="12"/>
  <c r="D7" i="12"/>
  <c r="E7" i="12" s="1"/>
  <c r="D34" i="12" l="1"/>
  <c r="E33" i="12"/>
  <c r="D61" i="12"/>
  <c r="E60" i="12"/>
  <c r="D52" i="12"/>
  <c r="E51" i="12"/>
  <c r="D16" i="12"/>
  <c r="E15" i="12"/>
  <c r="D43" i="12"/>
  <c r="E42" i="12"/>
  <c r="D25" i="12"/>
  <c r="E24" i="12"/>
  <c r="D8" i="12"/>
  <c r="E8" i="12" s="1"/>
  <c r="D35" i="12" l="1"/>
  <c r="E34" i="12"/>
  <c r="D62" i="12"/>
  <c r="E61" i="12"/>
  <c r="D53" i="12"/>
  <c r="E52" i="12"/>
  <c r="D17" i="12"/>
  <c r="E16" i="12"/>
  <c r="D44" i="12"/>
  <c r="E43" i="12"/>
  <c r="D26" i="12"/>
  <c r="E25" i="12"/>
  <c r="D9" i="12"/>
  <c r="E9" i="12" s="1"/>
  <c r="D36" i="12" l="1"/>
  <c r="E35" i="12"/>
  <c r="D63" i="12"/>
  <c r="E62" i="12"/>
  <c r="D54" i="12"/>
  <c r="E53" i="12"/>
  <c r="D18" i="12"/>
  <c r="E17" i="12"/>
  <c r="D45" i="12"/>
  <c r="E44" i="12"/>
  <c r="D27" i="12"/>
  <c r="E26" i="12"/>
  <c r="G3" i="12"/>
  <c r="H3" i="12" s="1"/>
  <c r="G30" i="12" l="1"/>
  <c r="E36" i="12"/>
  <c r="G57" i="12"/>
  <c r="E63" i="12"/>
  <c r="G48" i="12"/>
  <c r="E54" i="12"/>
  <c r="G12" i="12"/>
  <c r="E18" i="12"/>
  <c r="G39" i="12"/>
  <c r="E45" i="12"/>
  <c r="G21" i="12"/>
  <c r="H21" i="12" s="1"/>
  <c r="E27" i="12"/>
  <c r="G4" i="12"/>
  <c r="H4" i="12" s="1"/>
  <c r="G31" i="12" l="1"/>
  <c r="H30" i="12"/>
  <c r="G58" i="12"/>
  <c r="H57" i="12"/>
  <c r="G49" i="12"/>
  <c r="H48" i="12"/>
  <c r="G13" i="12"/>
  <c r="H12" i="12"/>
  <c r="G40" i="12"/>
  <c r="H39" i="12"/>
  <c r="G22" i="12"/>
  <c r="G5" i="12"/>
  <c r="H5" i="12" s="1"/>
  <c r="G32" i="12" l="1"/>
  <c r="H31" i="12"/>
  <c r="G59" i="12"/>
  <c r="H58" i="12"/>
  <c r="G50" i="12"/>
  <c r="H49" i="12"/>
  <c r="G23" i="12"/>
  <c r="H22" i="12"/>
  <c r="G14" i="12"/>
  <c r="H13" i="12"/>
  <c r="G41" i="12"/>
  <c r="H40" i="12"/>
  <c r="G6" i="12"/>
  <c r="H6" i="12" s="1"/>
  <c r="G33" i="12" l="1"/>
  <c r="H32" i="12"/>
  <c r="G60" i="12"/>
  <c r="H59" i="12"/>
  <c r="G51" i="12"/>
  <c r="H50" i="12"/>
  <c r="G15" i="12"/>
  <c r="H14" i="12"/>
  <c r="G24" i="12"/>
  <c r="H23" i="12"/>
  <c r="G42" i="12"/>
  <c r="H41" i="12"/>
  <c r="G7" i="12"/>
  <c r="H7" i="12" s="1"/>
  <c r="G34" i="12" l="1"/>
  <c r="H33" i="12"/>
  <c r="G61" i="12"/>
  <c r="H60" i="12"/>
  <c r="G52" i="12"/>
  <c r="H51" i="12"/>
  <c r="G25" i="12"/>
  <c r="H24" i="12"/>
  <c r="G16" i="12"/>
  <c r="H15" i="12"/>
  <c r="G43" i="12"/>
  <c r="H42" i="12"/>
  <c r="G8" i="12"/>
  <c r="H8" i="12" s="1"/>
  <c r="G35" i="12" l="1"/>
  <c r="H34" i="12"/>
  <c r="G62" i="12"/>
  <c r="H61" i="12"/>
  <c r="G53" i="12"/>
  <c r="H52" i="12"/>
  <c r="G17" i="12"/>
  <c r="H16" i="12"/>
  <c r="G26" i="12"/>
  <c r="H25" i="12"/>
  <c r="G44" i="12"/>
  <c r="H43" i="12"/>
  <c r="G9" i="12"/>
  <c r="H9" i="12" s="1"/>
  <c r="G36" i="12" l="1"/>
  <c r="H35" i="12"/>
  <c r="G63" i="12"/>
  <c r="H62" i="12"/>
  <c r="G54" i="12"/>
  <c r="H53" i="12"/>
  <c r="G27" i="12"/>
  <c r="H26" i="12"/>
  <c r="G18" i="12"/>
  <c r="H17" i="12"/>
  <c r="G45" i="12"/>
  <c r="H44" i="12"/>
  <c r="J3" i="12"/>
  <c r="K3" i="12" s="1"/>
  <c r="J30" i="12" l="1"/>
  <c r="H36" i="12"/>
  <c r="J57" i="12"/>
  <c r="H63" i="12"/>
  <c r="J48" i="12"/>
  <c r="H54" i="12"/>
  <c r="J12" i="12"/>
  <c r="H18" i="12"/>
  <c r="J21" i="12"/>
  <c r="H27" i="12"/>
  <c r="J39" i="12"/>
  <c r="H45" i="12"/>
  <c r="J4" i="12"/>
  <c r="K4" i="12" s="1"/>
  <c r="J31" i="12" l="1"/>
  <c r="K30" i="12"/>
  <c r="J58" i="12"/>
  <c r="K57" i="12"/>
  <c r="J49" i="12"/>
  <c r="K48" i="12"/>
  <c r="K21" i="12"/>
  <c r="J22" i="12"/>
  <c r="J13" i="12"/>
  <c r="K12" i="12"/>
  <c r="J40" i="12"/>
  <c r="K39" i="12"/>
  <c r="J5" i="12"/>
  <c r="K5" i="12" s="1"/>
  <c r="J32" i="12" l="1"/>
  <c r="K31" i="12"/>
  <c r="J59" i="12"/>
  <c r="K58" i="12"/>
  <c r="J50" i="12"/>
  <c r="K49" i="12"/>
  <c r="J23" i="12"/>
  <c r="K22" i="12"/>
  <c r="J14" i="12"/>
  <c r="K13" i="12"/>
  <c r="J41" i="12"/>
  <c r="K40" i="12"/>
  <c r="J6" i="12"/>
  <c r="K6" i="12" s="1"/>
  <c r="J33" i="12" l="1"/>
  <c r="K32" i="12"/>
  <c r="J60" i="12"/>
  <c r="K59" i="12"/>
  <c r="J51" i="12"/>
  <c r="K50" i="12"/>
  <c r="J15" i="12"/>
  <c r="K14" i="12"/>
  <c r="J24" i="12"/>
  <c r="K23" i="12"/>
  <c r="J42" i="12"/>
  <c r="K41" i="12"/>
  <c r="J7" i="12"/>
  <c r="K7" i="12" s="1"/>
  <c r="J34" i="12" l="1"/>
  <c r="K33" i="12"/>
  <c r="J61" i="12"/>
  <c r="K60" i="12"/>
  <c r="J52" i="12"/>
  <c r="K51" i="12"/>
  <c r="J25" i="12"/>
  <c r="K24" i="12"/>
  <c r="J16" i="12"/>
  <c r="K15" i="12"/>
  <c r="J43" i="12"/>
  <c r="K42" i="12"/>
  <c r="J8" i="12"/>
  <c r="K8" i="12" s="1"/>
  <c r="J35" i="12" l="1"/>
  <c r="K34" i="12"/>
  <c r="J62" i="12"/>
  <c r="K61" i="12"/>
  <c r="J53" i="12"/>
  <c r="K52" i="12"/>
  <c r="J17" i="12"/>
  <c r="K16" i="12"/>
  <c r="J26" i="12"/>
  <c r="K25" i="12"/>
  <c r="J44" i="12"/>
  <c r="K43" i="12"/>
  <c r="J9" i="12"/>
  <c r="K9" i="12" s="1"/>
  <c r="J36" i="12" l="1"/>
  <c r="K35" i="12"/>
  <c r="J63" i="12"/>
  <c r="K63" i="12" s="1"/>
  <c r="K62" i="12"/>
  <c r="J54" i="12"/>
  <c r="K53" i="12"/>
  <c r="J27" i="12"/>
  <c r="K26" i="12"/>
  <c r="J18" i="12"/>
  <c r="K17" i="12"/>
  <c r="J45" i="12"/>
  <c r="K44" i="12"/>
  <c r="M3" i="12"/>
  <c r="N3" i="12" s="1"/>
  <c r="M30" i="12" l="1"/>
  <c r="K36" i="12"/>
  <c r="M48" i="12"/>
  <c r="K54" i="12"/>
  <c r="M12" i="12"/>
  <c r="K18" i="12"/>
  <c r="M21" i="12"/>
  <c r="K27" i="12"/>
  <c r="M39" i="12"/>
  <c r="K45" i="12"/>
  <c r="M4" i="12"/>
  <c r="M31" i="12" l="1"/>
  <c r="N30" i="12"/>
  <c r="M49" i="12"/>
  <c r="N48" i="12"/>
  <c r="N21" i="12"/>
  <c r="M22" i="12"/>
  <c r="M13" i="12"/>
  <c r="N12" i="12"/>
  <c r="M5" i="12"/>
  <c r="N4" i="12"/>
  <c r="M40" i="12"/>
  <c r="N39" i="12"/>
  <c r="M32" i="12" l="1"/>
  <c r="N31" i="12"/>
  <c r="M50" i="12"/>
  <c r="N49" i="12"/>
  <c r="M6" i="12"/>
  <c r="N5" i="12"/>
  <c r="M14" i="12"/>
  <c r="N13" i="12"/>
  <c r="M23" i="12"/>
  <c r="N22" i="12"/>
  <c r="M41" i="12"/>
  <c r="N40" i="12"/>
  <c r="M33" i="12" l="1"/>
  <c r="N32" i="12"/>
  <c r="M51" i="12"/>
  <c r="N50" i="12"/>
  <c r="M24" i="12"/>
  <c r="N23" i="12"/>
  <c r="M15" i="12"/>
  <c r="N14" i="12"/>
  <c r="M7" i="12"/>
  <c r="N6" i="12"/>
  <c r="M42" i="12"/>
  <c r="N41" i="12"/>
  <c r="M34" i="12" l="1"/>
  <c r="N33" i="12"/>
  <c r="M52" i="12"/>
  <c r="N51" i="12"/>
  <c r="M8" i="12"/>
  <c r="N7" i="12"/>
  <c r="M16" i="12"/>
  <c r="N15" i="12"/>
  <c r="M25" i="12"/>
  <c r="N24" i="12"/>
  <c r="M43" i="12"/>
  <c r="N42" i="12"/>
  <c r="M35" i="12" l="1"/>
  <c r="N34" i="12"/>
  <c r="M53" i="12"/>
  <c r="N52" i="12"/>
  <c r="M26" i="12"/>
  <c r="N25" i="12"/>
  <c r="M17" i="12"/>
  <c r="N16" i="12"/>
  <c r="M9" i="12"/>
  <c r="N8" i="12"/>
  <c r="M44" i="12"/>
  <c r="N43" i="12"/>
  <c r="M36" i="12" l="1"/>
  <c r="N35" i="12"/>
  <c r="M54" i="12"/>
  <c r="N53" i="12"/>
  <c r="P3" i="12"/>
  <c r="N9" i="12"/>
  <c r="M18" i="12"/>
  <c r="N17" i="12"/>
  <c r="M27" i="12"/>
  <c r="N26" i="12"/>
  <c r="M45" i="12"/>
  <c r="N44" i="12"/>
  <c r="P30" i="12" l="1"/>
  <c r="N36" i="12"/>
  <c r="P48" i="12"/>
  <c r="N54" i="12"/>
  <c r="P21" i="12"/>
  <c r="N27" i="12"/>
  <c r="P12" i="12"/>
  <c r="N18" i="12"/>
  <c r="P4" i="12"/>
  <c r="Q3" i="12"/>
  <c r="P39" i="12"/>
  <c r="N45" i="12"/>
  <c r="P31" i="12" l="1"/>
  <c r="Q30" i="12"/>
  <c r="P49" i="12"/>
  <c r="Q48" i="12"/>
  <c r="P5" i="12"/>
  <c r="Q4" i="12"/>
  <c r="P13" i="12"/>
  <c r="Q12" i="12"/>
  <c r="Q21" i="12"/>
  <c r="P22" i="12"/>
  <c r="P40" i="12"/>
  <c r="Q39" i="12"/>
  <c r="P32" i="12" l="1"/>
  <c r="Q31" i="12"/>
  <c r="P50" i="12"/>
  <c r="Q49" i="12"/>
  <c r="P23" i="12"/>
  <c r="Q22" i="12"/>
  <c r="P14" i="12"/>
  <c r="Q13" i="12"/>
  <c r="P6" i="12"/>
  <c r="Q5" i="12"/>
  <c r="P41" i="12"/>
  <c r="Q40" i="12"/>
  <c r="P33" i="12" l="1"/>
  <c r="Q32" i="12"/>
  <c r="P51" i="12"/>
  <c r="Q50" i="12"/>
  <c r="P7" i="12"/>
  <c r="Q6" i="12"/>
  <c r="P15" i="12"/>
  <c r="Q14" i="12"/>
  <c r="P24" i="12"/>
  <c r="Q23" i="12"/>
  <c r="P42" i="12"/>
  <c r="Q41" i="12"/>
  <c r="P34" i="12" l="1"/>
  <c r="Q33" i="12"/>
  <c r="P52" i="12"/>
  <c r="Q51" i="12"/>
  <c r="P25" i="12"/>
  <c r="Q24" i="12"/>
  <c r="P16" i="12"/>
  <c r="Q15" i="12"/>
  <c r="P8" i="12"/>
  <c r="Q7" i="12"/>
  <c r="P43" i="12"/>
  <c r="Q42" i="12"/>
  <c r="P35" i="12" l="1"/>
  <c r="Q34" i="12"/>
  <c r="P53" i="12"/>
  <c r="Q52" i="12"/>
  <c r="P9" i="12"/>
  <c r="Q8" i="12"/>
  <c r="P17" i="12"/>
  <c r="Q16" i="12"/>
  <c r="P26" i="12"/>
  <c r="Q25" i="12"/>
  <c r="P44" i="12"/>
  <c r="Q43" i="12"/>
  <c r="P36" i="12" l="1"/>
  <c r="Q35" i="12"/>
  <c r="P54" i="12"/>
  <c r="Q53" i="12"/>
  <c r="P27" i="12"/>
  <c r="Q26" i="12"/>
  <c r="P18" i="12"/>
  <c r="Q17" i="12"/>
  <c r="S3" i="12"/>
  <c r="Q9" i="12"/>
  <c r="P45" i="12"/>
  <c r="Q44" i="12"/>
  <c r="S30" i="12" l="1"/>
  <c r="Q36" i="12"/>
  <c r="S48" i="12"/>
  <c r="Q54" i="12"/>
  <c r="S4" i="12"/>
  <c r="T3" i="12"/>
  <c r="S12" i="12"/>
  <c r="Q18" i="12"/>
  <c r="S21" i="12"/>
  <c r="Q27" i="12"/>
  <c r="S39" i="12"/>
  <c r="Q45" i="12"/>
  <c r="S31" i="12" l="1"/>
  <c r="T30" i="12"/>
  <c r="S49" i="12"/>
  <c r="T48" i="12"/>
  <c r="T21" i="12"/>
  <c r="S22" i="12"/>
  <c r="S13" i="12"/>
  <c r="T12" i="12"/>
  <c r="S5" i="12"/>
  <c r="T4" i="12"/>
  <c r="S40" i="12"/>
  <c r="T39" i="12"/>
  <c r="S32" i="12" l="1"/>
  <c r="T31" i="12"/>
  <c r="S50" i="12"/>
  <c r="T49" i="12"/>
  <c r="S23" i="12"/>
  <c r="T22" i="12"/>
  <c r="S6" i="12"/>
  <c r="T5" i="12"/>
  <c r="S14" i="12"/>
  <c r="T13" i="12"/>
  <c r="S41" i="12"/>
  <c r="T40" i="12"/>
  <c r="S33" i="12" l="1"/>
  <c r="T32" i="12"/>
  <c r="S51" i="12"/>
  <c r="T50" i="12"/>
  <c r="S7" i="12"/>
  <c r="T6" i="12"/>
  <c r="S24" i="12"/>
  <c r="T23" i="12"/>
  <c r="S15" i="12"/>
  <c r="T14" i="12"/>
  <c r="S42" i="12"/>
  <c r="T41" i="12"/>
  <c r="S34" i="12" l="1"/>
  <c r="T33" i="12"/>
  <c r="S52" i="12"/>
  <c r="T51" i="12"/>
  <c r="S16" i="12"/>
  <c r="T15" i="12"/>
  <c r="S8" i="12"/>
  <c r="T7" i="12"/>
  <c r="S25" i="12"/>
  <c r="T24" i="12"/>
  <c r="S43" i="12"/>
  <c r="T42" i="12"/>
  <c r="S35" i="12" l="1"/>
  <c r="T34" i="12"/>
  <c r="S53" i="12"/>
  <c r="T52" i="12"/>
  <c r="S26" i="12"/>
  <c r="T25" i="12"/>
  <c r="S9" i="12"/>
  <c r="T8" i="12"/>
  <c r="S17" i="12"/>
  <c r="T16" i="12"/>
  <c r="S44" i="12"/>
  <c r="T43" i="12"/>
  <c r="S36" i="12" l="1"/>
  <c r="T35" i="12"/>
  <c r="S54" i="12"/>
  <c r="T53" i="12"/>
  <c r="S18" i="12"/>
  <c r="T17" i="12"/>
  <c r="V3" i="12"/>
  <c r="T9" i="12"/>
  <c r="S27" i="12"/>
  <c r="T26" i="12"/>
  <c r="S45" i="12"/>
  <c r="T44" i="12"/>
  <c r="V30" i="12" l="1"/>
  <c r="T36" i="12"/>
  <c r="V48" i="12"/>
  <c r="T54" i="12"/>
  <c r="V21" i="12"/>
  <c r="T27" i="12"/>
  <c r="V4" i="12"/>
  <c r="W3" i="12"/>
  <c r="V12" i="12"/>
  <c r="T18" i="12"/>
  <c r="V39" i="12"/>
  <c r="T45" i="12"/>
  <c r="V31" i="12" l="1"/>
  <c r="W30" i="12"/>
  <c r="V49" i="12"/>
  <c r="W48" i="12"/>
  <c r="V13" i="12"/>
  <c r="W12" i="12"/>
  <c r="V5" i="12"/>
  <c r="W4" i="12"/>
  <c r="W21" i="12"/>
  <c r="V22" i="12"/>
  <c r="V40" i="12"/>
  <c r="W39" i="12"/>
  <c r="V32" i="12" l="1"/>
  <c r="W31" i="12"/>
  <c r="V50" i="12"/>
  <c r="W49" i="12"/>
  <c r="V23" i="12"/>
  <c r="W22" i="12"/>
  <c r="V6" i="12"/>
  <c r="W5" i="12"/>
  <c r="V14" i="12"/>
  <c r="W13" i="12"/>
  <c r="V41" i="12"/>
  <c r="W40" i="12"/>
  <c r="V33" i="12" l="1"/>
  <c r="W32" i="12"/>
  <c r="V51" i="12"/>
  <c r="W50" i="12"/>
  <c r="V7" i="12"/>
  <c r="W6" i="12"/>
  <c r="V24" i="12"/>
  <c r="W23" i="12"/>
  <c r="V15" i="12"/>
  <c r="W14" i="12"/>
  <c r="V42" i="12"/>
  <c r="W41" i="12"/>
  <c r="V34" i="12" l="1"/>
  <c r="W33" i="12"/>
  <c r="V52" i="12"/>
  <c r="W51" i="12"/>
  <c r="V8" i="12"/>
  <c r="W7" i="12"/>
  <c r="V16" i="12"/>
  <c r="W15" i="12"/>
  <c r="V25" i="12"/>
  <c r="W24" i="12"/>
  <c r="V43" i="12"/>
  <c r="W42" i="12"/>
  <c r="V35" i="12" l="1"/>
  <c r="W34" i="12"/>
  <c r="V53" i="12"/>
  <c r="W52" i="12"/>
  <c r="V9" i="12"/>
  <c r="W9" i="12" s="1"/>
  <c r="W8" i="12"/>
  <c r="V26" i="12"/>
  <c r="W25" i="12"/>
  <c r="V17" i="12"/>
  <c r="W16" i="12"/>
  <c r="V44" i="12"/>
  <c r="W43" i="12"/>
  <c r="V36" i="12" l="1"/>
  <c r="W36" i="12" s="1"/>
  <c r="W35" i="12"/>
  <c r="V54" i="12"/>
  <c r="W54" i="12" s="1"/>
  <c r="W53" i="12"/>
  <c r="V27" i="12"/>
  <c r="W27" i="12" s="1"/>
  <c r="W26" i="12"/>
  <c r="V18" i="12"/>
  <c r="W18" i="12" s="1"/>
  <c r="W17" i="12"/>
  <c r="V45" i="12"/>
  <c r="W45" i="12" s="1"/>
  <c r="W44" i="12"/>
</calcChain>
</file>

<file path=xl/sharedStrings.xml><?xml version="1.0" encoding="utf-8"?>
<sst xmlns="http://schemas.openxmlformats.org/spreadsheetml/2006/main" count="177" uniqueCount="23">
  <si>
    <t>du</t>
  </si>
  <si>
    <t>au</t>
  </si>
  <si>
    <t>RECAP HEURES SUPP</t>
  </si>
  <si>
    <t>Semaine</t>
  </si>
  <si>
    <t>nb d'heures à 10%</t>
  </si>
  <si>
    <t>nb d'heures à 50%</t>
  </si>
  <si>
    <t>nb heures hebdo contractuelles</t>
  </si>
  <si>
    <t>nb heures travaillées</t>
  </si>
  <si>
    <t>heures supplementaires (HS)</t>
  </si>
  <si>
    <t>Equivalent  centième</t>
  </si>
  <si>
    <t>TH majoré 10%</t>
  </si>
  <si>
    <t>TH majoré 50%</t>
  </si>
  <si>
    <t>Récup en jours de congé</t>
  </si>
  <si>
    <t>Récup en salaire</t>
  </si>
  <si>
    <t>tarif horaire
(TH)</t>
  </si>
  <si>
    <t>nb heures jour contractuelles</t>
  </si>
  <si>
    <t>Année</t>
  </si>
  <si>
    <t>Plafond HS
à 10%</t>
  </si>
  <si>
    <t>Récup en jours de congé majorés</t>
  </si>
  <si>
    <t>recup salaire 10%</t>
  </si>
  <si>
    <t>recup salaire 50%</t>
  </si>
  <si>
    <t>total recup salaire</t>
  </si>
  <si>
    <t>total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</si>
</sst>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mmmm"/>
    <numFmt numFmtId="165" formatCode="ddd"/>
    <numFmt numFmtId="166" formatCode="d\ mmm"/>
    <numFmt numFmtId="167" formatCode="[h]:mm"/>
    <numFmt numFmtId="168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165" fontId="1" fillId="0" borderId="0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 vertical="center" indent="1"/>
    </xf>
    <xf numFmtId="164" fontId="3" fillId="0" borderId="0" xfId="0" applyNumberFormat="1" applyFont="1" applyBorder="1" applyAlignment="1" applyProtection="1">
      <alignment horizontal="center" vertical="center"/>
    </xf>
    <xf numFmtId="20" fontId="0" fillId="0" borderId="1" xfId="0" applyNumberForma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 applyProtection="1">
      <alignment horizontal="left" vertical="center"/>
    </xf>
    <xf numFmtId="166" fontId="1" fillId="2" borderId="1" xfId="0" applyNumberFormat="1" applyFont="1" applyFill="1" applyBorder="1" applyAlignment="1" applyProtection="1">
      <alignment horizontal="right" vertical="center" indent="1"/>
    </xf>
    <xf numFmtId="166" fontId="1" fillId="0" borderId="0" xfId="0" applyNumberFormat="1" applyFont="1" applyFill="1" applyBorder="1" applyAlignment="1" applyProtection="1">
      <alignment horizontal="right" vertical="center" indent="1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44" fontId="0" fillId="0" borderId="0" xfId="0" applyNumberForma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7" fontId="0" fillId="4" borderId="10" xfId="0" applyNumberFormat="1" applyFill="1" applyBorder="1" applyAlignment="1" applyProtection="1">
      <alignment horizontal="center" vertical="center" wrapText="1"/>
      <protection locked="0"/>
    </xf>
    <xf numFmtId="167" fontId="0" fillId="4" borderId="9" xfId="0" applyNumberForma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 applyProtection="1">
      <alignment horizontal="center" vertical="center" wrapText="1"/>
      <protection locked="0"/>
    </xf>
    <xf numFmtId="2" fontId="0" fillId="4" borderId="9" xfId="0" applyNumberFormat="1" applyFill="1" applyBorder="1" applyAlignment="1" applyProtection="1">
      <alignment horizontal="center" vertical="center" wrapText="1"/>
      <protection locked="0"/>
    </xf>
    <xf numFmtId="167" fontId="0" fillId="6" borderId="8" xfId="0" applyNumberFormat="1" applyFill="1" applyBorder="1" applyAlignment="1" applyProtection="1">
      <alignment horizontal="center" vertical="center"/>
      <protection locked="0"/>
    </xf>
    <xf numFmtId="167" fontId="0" fillId="6" borderId="6" xfId="0" applyNumberFormat="1" applyFill="1" applyBorder="1" applyAlignment="1" applyProtection="1">
      <alignment horizontal="center" vertical="center"/>
    </xf>
    <xf numFmtId="44" fontId="0" fillId="6" borderId="6" xfId="0" applyNumberFormat="1" applyFill="1" applyBorder="1" applyAlignment="1" applyProtection="1">
      <alignment horizontal="center" vertical="center"/>
      <protection locked="0"/>
    </xf>
    <xf numFmtId="44" fontId="0" fillId="6" borderId="6" xfId="0" applyNumberFormat="1" applyFill="1" applyBorder="1" applyAlignment="1" applyProtection="1">
      <alignment horizontal="center" vertical="center"/>
    </xf>
    <xf numFmtId="167" fontId="0" fillId="0" borderId="22" xfId="0" applyNumberFormat="1" applyBorder="1" applyAlignment="1" applyProtection="1">
      <alignment horizontal="center" vertical="center"/>
    </xf>
    <xf numFmtId="167" fontId="0" fillId="0" borderId="20" xfId="0" applyNumberFormat="1" applyBorder="1" applyAlignment="1" applyProtection="1">
      <alignment horizontal="center" vertical="center"/>
    </xf>
    <xf numFmtId="2" fontId="0" fillId="0" borderId="21" xfId="0" applyNumberFormat="1" applyBorder="1" applyAlignment="1" applyProtection="1">
      <alignment horizontal="center" vertical="center"/>
    </xf>
    <xf numFmtId="2" fontId="0" fillId="0" borderId="22" xfId="0" applyNumberFormat="1" applyBorder="1" applyAlignment="1" applyProtection="1">
      <alignment horizontal="center" vertical="center"/>
    </xf>
    <xf numFmtId="2" fontId="0" fillId="0" borderId="20" xfId="0" applyNumberFormat="1" applyBorder="1" applyAlignment="1" applyProtection="1">
      <alignment horizontal="center" vertical="center"/>
    </xf>
    <xf numFmtId="168" fontId="0" fillId="0" borderId="21" xfId="0" applyNumberFormat="1" applyBorder="1" applyAlignment="1" applyProtection="1">
      <alignment horizontal="center" vertical="center"/>
    </xf>
    <xf numFmtId="167" fontId="0" fillId="0" borderId="23" xfId="0" applyNumberFormat="1" applyBorder="1" applyAlignment="1" applyProtection="1">
      <alignment horizontal="center" vertical="center"/>
    </xf>
    <xf numFmtId="167" fontId="0" fillId="0" borderId="19" xfId="0" applyNumberFormat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  <protection locked="0"/>
    </xf>
    <xf numFmtId="0" fontId="3" fillId="5" borderId="6" xfId="0" applyNumberFormat="1" applyFont="1" applyFill="1" applyBorder="1" applyAlignment="1" applyProtection="1">
      <alignment horizontal="center" vertical="center"/>
    </xf>
    <xf numFmtId="9" fontId="0" fillId="6" borderId="14" xfId="0" applyNumberFormat="1" applyFill="1" applyBorder="1" applyAlignment="1" applyProtection="1">
      <alignment horizontal="center" vertical="center"/>
    </xf>
    <xf numFmtId="2" fontId="0" fillId="0" borderId="23" xfId="0" applyNumberFormat="1" applyBorder="1" applyAlignment="1" applyProtection="1">
      <alignment horizontal="center" vertical="center"/>
    </xf>
    <xf numFmtId="2" fontId="0" fillId="0" borderId="19" xfId="0" applyNumberFormat="1" applyBorder="1" applyAlignment="1" applyProtection="1">
      <alignment horizontal="center" vertical="center"/>
    </xf>
    <xf numFmtId="167" fontId="0" fillId="0" borderId="30" xfId="0" applyNumberFormat="1" applyBorder="1" applyAlignment="1" applyProtection="1">
      <alignment horizontal="center" vertical="center"/>
    </xf>
    <xf numFmtId="167" fontId="0" fillId="0" borderId="31" xfId="0" applyNumberFormat="1" applyBorder="1" applyAlignment="1" applyProtection="1">
      <alignment horizontal="center" vertical="center"/>
    </xf>
    <xf numFmtId="167" fontId="0" fillId="0" borderId="29" xfId="0" applyNumberFormat="1" applyBorder="1" applyAlignment="1" applyProtection="1">
      <alignment horizontal="center" vertical="center"/>
    </xf>
    <xf numFmtId="14" fontId="0" fillId="7" borderId="25" xfId="0" applyNumberFormat="1" applyFill="1" applyBorder="1" applyAlignment="1" applyProtection="1">
      <alignment horizontal="center" vertical="center"/>
    </xf>
    <xf numFmtId="14" fontId="0" fillId="7" borderId="18" xfId="0" applyNumberFormat="1" applyFill="1" applyBorder="1" applyAlignment="1" applyProtection="1">
      <alignment horizontal="center" vertical="center"/>
    </xf>
    <xf numFmtId="14" fontId="0" fillId="7" borderId="3" xfId="0" applyNumberFormat="1" applyFill="1" applyBorder="1" applyAlignment="1" applyProtection="1">
      <alignment horizontal="center" vertical="center"/>
    </xf>
    <xf numFmtId="14" fontId="0" fillId="7" borderId="23" xfId="0" applyNumberFormat="1" applyFill="1" applyBorder="1" applyAlignment="1" applyProtection="1">
      <alignment horizontal="center" vertical="center"/>
    </xf>
    <xf numFmtId="14" fontId="0" fillId="7" borderId="26" xfId="0" applyNumberFormat="1" applyFill="1" applyBorder="1" applyAlignment="1" applyProtection="1">
      <alignment horizontal="center" vertical="center"/>
    </xf>
    <xf numFmtId="14" fontId="0" fillId="7" borderId="19" xfId="0" applyNumberFormat="1" applyFill="1" applyBorder="1" applyAlignment="1" applyProtection="1">
      <alignment horizontal="center" vertical="center"/>
    </xf>
    <xf numFmtId="167" fontId="0" fillId="7" borderId="32" xfId="0" applyNumberFormat="1" applyFill="1" applyBorder="1" applyAlignment="1" applyProtection="1">
      <alignment vertical="center" wrapText="1"/>
      <protection locked="0"/>
    </xf>
    <xf numFmtId="0" fontId="0" fillId="7" borderId="32" xfId="0" applyFill="1" applyBorder="1" applyAlignment="1" applyProtection="1">
      <alignment vertical="center" wrapText="1"/>
      <protection locked="0"/>
    </xf>
    <xf numFmtId="0" fontId="0" fillId="2" borderId="27" xfId="0" applyFill="1" applyBorder="1" applyAlignment="1" applyProtection="1">
      <alignment vertical="center" wrapText="1"/>
      <protection locked="0"/>
    </xf>
    <xf numFmtId="2" fontId="0" fillId="2" borderId="33" xfId="0" applyNumberFormat="1" applyFill="1" applyBorder="1" applyAlignment="1" applyProtection="1">
      <alignment vertical="center" wrapText="1"/>
      <protection locked="0"/>
    </xf>
    <xf numFmtId="0" fontId="0" fillId="8" borderId="27" xfId="0" applyFill="1" applyBorder="1" applyAlignment="1" applyProtection="1">
      <alignment vertical="center" wrapText="1"/>
      <protection locked="0"/>
    </xf>
    <xf numFmtId="2" fontId="0" fillId="8" borderId="33" xfId="0" applyNumberFormat="1" applyFill="1" applyBorder="1" applyAlignment="1" applyProtection="1">
      <alignment vertical="center" wrapText="1"/>
      <protection locked="0"/>
    </xf>
    <xf numFmtId="44" fontId="0" fillId="7" borderId="32" xfId="0" applyNumberFormat="1" applyFill="1" applyBorder="1" applyAlignment="1" applyProtection="1">
      <alignment vertical="center" wrapText="1"/>
      <protection locked="0"/>
    </xf>
    <xf numFmtId="10" fontId="0" fillId="0" borderId="0" xfId="0" applyNumberFormat="1" applyAlignment="1" applyProtection="1">
      <alignment horizontal="center" vertical="center"/>
      <protection locked="0"/>
    </xf>
    <xf numFmtId="164" fontId="3" fillId="3" borderId="2" xfId="0" applyNumberFormat="1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5" fillId="5" borderId="7" xfId="0" applyFont="1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 wrapText="1"/>
      <protection locked="0"/>
    </xf>
    <xf numFmtId="0" fontId="0" fillId="4" borderId="18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7" fontId="0" fillId="0" borderId="18" xfId="0" applyNumberFormat="1" applyBorder="1" applyAlignment="1" applyProtection="1">
      <alignment horizontal="center" vertical="center"/>
    </xf>
    <xf numFmtId="167" fontId="0" fillId="0" borderId="9" xfId="0" applyNumberFormat="1" applyBorder="1" applyAlignment="1" applyProtection="1">
      <alignment horizontal="center" vertical="center"/>
    </xf>
    <xf numFmtId="167" fontId="0" fillId="0" borderId="34" xfId="0" applyNumberFormat="1" applyBorder="1" applyAlignment="1" applyProtection="1">
      <alignment horizontal="center" vertical="center"/>
    </xf>
    <xf numFmtId="2" fontId="0" fillId="0" borderId="18" xfId="0" applyNumberFormat="1" applyBorder="1" applyAlignment="1" applyProtection="1">
      <alignment horizontal="center" vertical="center"/>
    </xf>
    <xf numFmtId="2" fontId="0" fillId="0" borderId="9" xfId="0" applyNumberFormat="1" applyBorder="1" applyAlignment="1" applyProtection="1">
      <alignment horizontal="center" vertical="center"/>
    </xf>
    <xf numFmtId="168" fontId="0" fillId="0" borderId="9" xfId="0" applyNumberFormat="1" applyBorder="1" applyAlignment="1" applyProtection="1">
      <alignment horizontal="center" vertical="center"/>
    </xf>
    <xf numFmtId="167" fontId="0" fillId="0" borderId="28" xfId="0" applyNumberFormat="1" applyBorder="1" applyAlignment="1" applyProtection="1">
      <alignment horizontal="center" vertical="center"/>
    </xf>
    <xf numFmtId="168" fontId="0" fillId="0" borderId="6" xfId="0" applyNumberFormat="1" applyBorder="1" applyAlignment="1" applyProtection="1">
      <alignment horizontal="center" vertical="center"/>
    </xf>
    <xf numFmtId="2" fontId="0" fillId="0" borderId="6" xfId="0" applyNumberFormat="1" applyBorder="1" applyAlignment="1" applyProtection="1">
      <alignment horizontal="center" vertical="center"/>
    </xf>
    <xf numFmtId="0" fontId="5" fillId="5" borderId="11" xfId="0" applyFont="1" applyFill="1" applyBorder="1" applyProtection="1">
      <protection locked="0"/>
    </xf>
    <xf numFmtId="0" fontId="5" fillId="5" borderId="12" xfId="0" applyFont="1" applyFill="1" applyBorder="1" applyProtection="1">
      <protection locked="0"/>
    </xf>
    <xf numFmtId="0" fontId="5" fillId="5" borderId="8" xfId="0" applyFont="1" applyFill="1" applyBorder="1" applyProtection="1">
      <protection locked="0"/>
    </xf>
    <xf numFmtId="0" fontId="5" fillId="5" borderId="13" xfId="0" applyFont="1" applyFill="1" applyBorder="1" applyProtection="1">
      <protection locked="0"/>
    </xf>
    <xf numFmtId="0" fontId="5" fillId="5" borderId="14" xfId="0" applyFont="1" applyFill="1" applyBorder="1" applyProtection="1">
      <protection locked="0"/>
    </xf>
    <xf numFmtId="0" fontId="0" fillId="7" borderId="10" xfId="0" applyFill="1" applyBorder="1" applyAlignment="1" applyProtection="1">
      <alignment horizontal="center" vertical="center"/>
    </xf>
    <xf numFmtId="0" fontId="0" fillId="7" borderId="18" xfId="0" applyFill="1" applyBorder="1" applyAlignment="1" applyProtection="1">
      <alignment horizontal="center" vertical="center"/>
    </xf>
    <xf numFmtId="0" fontId="0" fillId="7" borderId="16" xfId="0" applyFill="1" applyBorder="1" applyAlignment="1" applyProtection="1">
      <alignment horizontal="center" vertical="center"/>
    </xf>
    <xf numFmtId="0" fontId="0" fillId="7" borderId="24" xfId="0" applyFill="1" applyBorder="1" applyAlignment="1" applyProtection="1">
      <alignment horizontal="center" vertical="center"/>
    </xf>
    <xf numFmtId="0" fontId="0" fillId="7" borderId="23" xfId="0" applyFill="1" applyBorder="1" applyAlignment="1" applyProtection="1">
      <alignment horizontal="center" vertical="center"/>
    </xf>
    <xf numFmtId="0" fontId="0" fillId="7" borderId="4" xfId="0" applyFill="1" applyBorder="1" applyAlignment="1" applyProtection="1">
      <alignment horizontal="center" vertical="center"/>
    </xf>
    <xf numFmtId="0" fontId="0" fillId="7" borderId="15" xfId="0" applyFill="1" applyBorder="1" applyAlignment="1" applyProtection="1">
      <alignment horizontal="center" vertical="center"/>
    </xf>
    <xf numFmtId="0" fontId="0" fillId="7" borderId="19" xfId="0" applyFill="1" applyBorder="1" applyAlignment="1" applyProtection="1">
      <alignment horizontal="center" vertical="center"/>
    </xf>
    <xf numFmtId="0" fontId="0" fillId="7" borderId="17" xfId="0" applyFill="1" applyBorder="1" applyAlignment="1" applyProtection="1">
      <alignment horizontal="center" vertical="center"/>
    </xf>
    <xf numFmtId="167" fontId="0" fillId="6" borderId="28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2D050"/>
      <color rgb="FFCCC0DA"/>
      <color rgb="FFFABF8F"/>
      <color rgb="FFFFFF00"/>
      <color rgb="FFC0504D"/>
      <color rgb="FF8DB4E2"/>
      <color rgb="FFBFBFBF"/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63"/>
  <sheetViews>
    <sheetView workbookViewId="0">
      <selection activeCell="I16" sqref="I16"/>
    </sheetView>
  </sheetViews>
  <sheetFormatPr baseColWidth="10" defaultColWidth="10.7109375" defaultRowHeight="15" x14ac:dyDescent="0.25"/>
  <cols>
    <col min="1" max="1" width="4.42578125" style="6" customWidth="1"/>
    <col min="2" max="2" width="8.28515625" style="13" customWidth="1"/>
    <col min="3" max="3" width="10.85546875" style="3" bestFit="1" customWidth="1"/>
    <col min="4" max="4" width="4.42578125" style="6" customWidth="1"/>
    <col min="5" max="5" width="8.42578125" style="13" customWidth="1"/>
    <col min="6" max="6" width="10.85546875" style="3" bestFit="1" customWidth="1"/>
    <col min="7" max="7" width="4.42578125" style="6" customWidth="1"/>
    <col min="8" max="8" width="9" style="13" customWidth="1"/>
    <col min="9" max="9" width="10.85546875" style="3" bestFit="1" customWidth="1"/>
    <col min="10" max="10" width="4.42578125" style="6" customWidth="1"/>
    <col min="11" max="11" width="8.85546875" style="13" customWidth="1"/>
    <col min="12" max="12" width="10.85546875" style="3" bestFit="1" customWidth="1"/>
    <col min="13" max="13" width="4.42578125" style="6" customWidth="1"/>
    <col min="14" max="14" width="9.28515625" style="13" customWidth="1"/>
    <col min="15" max="15" width="10.85546875" style="3" bestFit="1" customWidth="1"/>
    <col min="16" max="16" width="4.42578125" style="6" customWidth="1"/>
    <col min="17" max="17" width="9.42578125" style="13" customWidth="1"/>
    <col min="18" max="18" width="10.85546875" style="3" bestFit="1" customWidth="1"/>
    <col min="19" max="19" width="4.42578125" style="6" customWidth="1"/>
    <col min="20" max="20" width="8" style="13" customWidth="1"/>
    <col min="21" max="21" width="10.85546875" style="3" bestFit="1" customWidth="1"/>
    <col min="22" max="22" width="4.42578125" style="6" customWidth="1"/>
    <col min="23" max="23" width="8.140625" style="13" customWidth="1"/>
    <col min="24" max="24" width="10.85546875" style="3" bestFit="1" customWidth="1"/>
    <col min="25" max="25" width="10.7109375" style="2"/>
    <col min="26" max="27" width="10.7109375" style="3"/>
    <col min="28" max="28" width="10.7109375" style="2"/>
    <col min="29" max="30" width="10.7109375" style="3"/>
    <col min="31" max="31" width="10.7109375" style="2"/>
    <col min="32" max="33" width="10.7109375" style="3"/>
    <col min="34" max="34" width="10.7109375" style="2"/>
    <col min="35" max="36" width="10.7109375" style="3"/>
    <col min="37" max="37" width="10.7109375" style="2"/>
    <col min="38" max="39" width="10.7109375" style="3"/>
    <col min="40" max="40" width="10.7109375" style="2"/>
    <col min="41" max="42" width="10.7109375" style="3"/>
    <col min="43" max="43" width="10.7109375" style="5"/>
    <col min="44" max="16384" width="10.7109375" style="1"/>
  </cols>
  <sheetData>
    <row r="1" spans="1:43" ht="42" customHeight="1" x14ac:dyDescent="0.25">
      <c r="A1" s="62">
        <v>2017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s="9" customFormat="1" ht="18.75" x14ac:dyDescent="0.25">
      <c r="A2" s="59" t="str">
        <f>"Semaine "&amp;'Recap HS'!B6</f>
        <v>Semaine 1</v>
      </c>
      <c r="B2" s="60"/>
      <c r="C2" s="61"/>
      <c r="D2" s="59" t="str">
        <f>"Semaine "&amp;'Recap HS'!B7</f>
        <v>Semaine 2</v>
      </c>
      <c r="E2" s="60"/>
      <c r="F2" s="61"/>
      <c r="G2" s="59" t="str">
        <f>"Semaine "&amp;'Recap HS'!B8</f>
        <v>Semaine 3</v>
      </c>
      <c r="H2" s="60"/>
      <c r="I2" s="61"/>
      <c r="J2" s="59" t="str">
        <f>"Semaine "&amp;'Recap HS'!B9</f>
        <v>Semaine 4</v>
      </c>
      <c r="K2" s="60"/>
      <c r="L2" s="61"/>
      <c r="M2" s="59" t="str">
        <f>"Semaine "&amp;'Recap HS'!B10</f>
        <v>Semaine 5</v>
      </c>
      <c r="N2" s="60"/>
      <c r="O2" s="61"/>
      <c r="P2" s="59" t="str">
        <f>"Semaine "&amp;'Recap HS'!B11</f>
        <v>Semaine 6</v>
      </c>
      <c r="Q2" s="60"/>
      <c r="R2" s="61"/>
      <c r="S2" s="59" t="str">
        <f>"Semaine "&amp;'Recap HS'!B12</f>
        <v>Semaine 7</v>
      </c>
      <c r="T2" s="60"/>
      <c r="U2" s="61"/>
      <c r="V2" s="59" t="str">
        <f>"Semaine "&amp;'Recap HS'!B13</f>
        <v>Semaine 8</v>
      </c>
      <c r="W2" s="60"/>
      <c r="X2" s="61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3" x14ac:dyDescent="0.25">
      <c r="A3" s="11">
        <f>7*'Recap HS'!B6+DATE($A$1,1,3)-WEEKDAY(DATE($A$1,1,3))-5</f>
        <v>42737</v>
      </c>
      <c r="B3" s="12">
        <f>A3</f>
        <v>42737</v>
      </c>
      <c r="C3" s="10"/>
      <c r="D3" s="11">
        <f>A9+1</f>
        <v>42744</v>
      </c>
      <c r="E3" s="12">
        <f>D3</f>
        <v>42744</v>
      </c>
      <c r="F3" s="10"/>
      <c r="G3" s="11">
        <f>D9+1</f>
        <v>42751</v>
      </c>
      <c r="H3" s="12">
        <f>G3</f>
        <v>42751</v>
      </c>
      <c r="I3" s="10"/>
      <c r="J3" s="11">
        <f>G9+1</f>
        <v>42758</v>
      </c>
      <c r="K3" s="12">
        <f>J3</f>
        <v>42758</v>
      </c>
      <c r="L3" s="10"/>
      <c r="M3" s="11">
        <f>J9+1</f>
        <v>42765</v>
      </c>
      <c r="N3" s="12">
        <f>M3</f>
        <v>42765</v>
      </c>
      <c r="O3" s="10"/>
      <c r="P3" s="11">
        <f>M9+1</f>
        <v>42772</v>
      </c>
      <c r="Q3" s="12">
        <f>P3</f>
        <v>42772</v>
      </c>
      <c r="R3" s="10"/>
      <c r="S3" s="11">
        <f>P9+1</f>
        <v>42779</v>
      </c>
      <c r="T3" s="12">
        <f>S3</f>
        <v>42779</v>
      </c>
      <c r="U3" s="10"/>
      <c r="V3" s="11">
        <f>S9+1</f>
        <v>42786</v>
      </c>
      <c r="W3" s="12">
        <f>V3</f>
        <v>42786</v>
      </c>
      <c r="X3" s="10"/>
    </row>
    <row r="4" spans="1:43" x14ac:dyDescent="0.25">
      <c r="A4" s="11">
        <f>A3+1</f>
        <v>42738</v>
      </c>
      <c r="B4" s="12">
        <f t="shared" ref="B4:B9" si="0">A4</f>
        <v>42738</v>
      </c>
      <c r="C4" s="10"/>
      <c r="D4" s="11">
        <f t="shared" ref="D4:D9" si="1">D3+1</f>
        <v>42745</v>
      </c>
      <c r="E4" s="12">
        <f t="shared" ref="E4:E9" si="2">D4</f>
        <v>42745</v>
      </c>
      <c r="F4" s="10"/>
      <c r="G4" s="11">
        <f t="shared" ref="G4:G9" si="3">G3+1</f>
        <v>42752</v>
      </c>
      <c r="H4" s="12">
        <f t="shared" ref="H4:H9" si="4">G4</f>
        <v>42752</v>
      </c>
      <c r="I4" s="10"/>
      <c r="J4" s="11">
        <f t="shared" ref="J4:J9" si="5">J3+1</f>
        <v>42759</v>
      </c>
      <c r="K4" s="12">
        <f t="shared" ref="K4:K9" si="6">J4</f>
        <v>42759</v>
      </c>
      <c r="L4" s="10"/>
      <c r="M4" s="11">
        <f>M3+1</f>
        <v>42766</v>
      </c>
      <c r="N4" s="12">
        <f t="shared" ref="N4:N9" si="7">M4</f>
        <v>42766</v>
      </c>
      <c r="O4" s="10"/>
      <c r="P4" s="11">
        <f t="shared" ref="P4:P9" si="8">P3+1</f>
        <v>42773</v>
      </c>
      <c r="Q4" s="12">
        <f t="shared" ref="Q4:Q9" si="9">P4</f>
        <v>42773</v>
      </c>
      <c r="R4" s="10"/>
      <c r="S4" s="11">
        <f t="shared" ref="S4:S9" si="10">S3+1</f>
        <v>42780</v>
      </c>
      <c r="T4" s="12">
        <f t="shared" ref="T4:T9" si="11">S4</f>
        <v>42780</v>
      </c>
      <c r="U4" s="10"/>
      <c r="V4" s="11">
        <f t="shared" ref="V4:V9" si="12">V3+1</f>
        <v>42787</v>
      </c>
      <c r="W4" s="12">
        <f t="shared" ref="W4:W9" si="13">V4</f>
        <v>42787</v>
      </c>
      <c r="X4" s="10"/>
    </row>
    <row r="5" spans="1:43" x14ac:dyDescent="0.25">
      <c r="A5" s="11">
        <f>A4+1</f>
        <v>42739</v>
      </c>
      <c r="B5" s="12">
        <f t="shared" si="0"/>
        <v>42739</v>
      </c>
      <c r="C5" s="10"/>
      <c r="D5" s="11">
        <f t="shared" si="1"/>
        <v>42746</v>
      </c>
      <c r="E5" s="12">
        <f t="shared" si="2"/>
        <v>42746</v>
      </c>
      <c r="F5" s="10"/>
      <c r="G5" s="11">
        <f t="shared" si="3"/>
        <v>42753</v>
      </c>
      <c r="H5" s="12">
        <f t="shared" si="4"/>
        <v>42753</v>
      </c>
      <c r="I5" s="10"/>
      <c r="J5" s="11">
        <f t="shared" si="5"/>
        <v>42760</v>
      </c>
      <c r="K5" s="12">
        <f t="shared" si="6"/>
        <v>42760</v>
      </c>
      <c r="L5" s="10"/>
      <c r="M5" s="11">
        <f t="shared" ref="M5:M9" si="14">M4+1</f>
        <v>42767</v>
      </c>
      <c r="N5" s="12">
        <f t="shared" si="7"/>
        <v>42767</v>
      </c>
      <c r="O5" s="10"/>
      <c r="P5" s="11">
        <f t="shared" si="8"/>
        <v>42774</v>
      </c>
      <c r="Q5" s="12">
        <f t="shared" si="9"/>
        <v>42774</v>
      </c>
      <c r="R5" s="10"/>
      <c r="S5" s="11">
        <f t="shared" si="10"/>
        <v>42781</v>
      </c>
      <c r="T5" s="12">
        <f t="shared" si="11"/>
        <v>42781</v>
      </c>
      <c r="U5" s="10"/>
      <c r="V5" s="11">
        <f t="shared" si="12"/>
        <v>42788</v>
      </c>
      <c r="W5" s="12">
        <f t="shared" si="13"/>
        <v>42788</v>
      </c>
      <c r="X5" s="10"/>
    </row>
    <row r="6" spans="1:43" x14ac:dyDescent="0.25">
      <c r="A6" s="11">
        <f t="shared" ref="A6:A9" si="15">A5+1</f>
        <v>42740</v>
      </c>
      <c r="B6" s="12">
        <f t="shared" si="0"/>
        <v>42740</v>
      </c>
      <c r="C6" s="10"/>
      <c r="D6" s="11">
        <f t="shared" si="1"/>
        <v>42747</v>
      </c>
      <c r="E6" s="12">
        <f t="shared" si="2"/>
        <v>42747</v>
      </c>
      <c r="F6" s="10"/>
      <c r="G6" s="11">
        <f t="shared" si="3"/>
        <v>42754</v>
      </c>
      <c r="H6" s="12">
        <f t="shared" si="4"/>
        <v>42754</v>
      </c>
      <c r="I6" s="10"/>
      <c r="J6" s="11">
        <f t="shared" si="5"/>
        <v>42761</v>
      </c>
      <c r="K6" s="12">
        <f t="shared" si="6"/>
        <v>42761</v>
      </c>
      <c r="L6" s="10"/>
      <c r="M6" s="11">
        <f t="shared" si="14"/>
        <v>42768</v>
      </c>
      <c r="N6" s="12">
        <f t="shared" si="7"/>
        <v>42768</v>
      </c>
      <c r="O6" s="10"/>
      <c r="P6" s="11">
        <f t="shared" si="8"/>
        <v>42775</v>
      </c>
      <c r="Q6" s="12">
        <f t="shared" si="9"/>
        <v>42775</v>
      </c>
      <c r="R6" s="10"/>
      <c r="S6" s="11">
        <f t="shared" si="10"/>
        <v>42782</v>
      </c>
      <c r="T6" s="12">
        <f t="shared" si="11"/>
        <v>42782</v>
      </c>
      <c r="U6" s="10"/>
      <c r="V6" s="11">
        <f t="shared" si="12"/>
        <v>42789</v>
      </c>
      <c r="W6" s="12">
        <f t="shared" si="13"/>
        <v>42789</v>
      </c>
      <c r="X6" s="10"/>
    </row>
    <row r="7" spans="1:43" x14ac:dyDescent="0.25">
      <c r="A7" s="11">
        <f t="shared" si="15"/>
        <v>42741</v>
      </c>
      <c r="B7" s="12">
        <f t="shared" si="0"/>
        <v>42741</v>
      </c>
      <c r="C7" s="10">
        <v>0</v>
      </c>
      <c r="D7" s="11">
        <f t="shared" si="1"/>
        <v>42748</v>
      </c>
      <c r="E7" s="12">
        <f t="shared" si="2"/>
        <v>42748</v>
      </c>
      <c r="F7" s="10">
        <v>0</v>
      </c>
      <c r="G7" s="11">
        <f t="shared" si="3"/>
        <v>42755</v>
      </c>
      <c r="H7" s="12">
        <f t="shared" si="4"/>
        <v>42755</v>
      </c>
      <c r="I7" s="10">
        <v>0</v>
      </c>
      <c r="J7" s="11">
        <f t="shared" si="5"/>
        <v>42762</v>
      </c>
      <c r="K7" s="12">
        <f t="shared" si="6"/>
        <v>42762</v>
      </c>
      <c r="L7" s="10">
        <v>0</v>
      </c>
      <c r="M7" s="11">
        <f t="shared" si="14"/>
        <v>42769</v>
      </c>
      <c r="N7" s="12">
        <f t="shared" si="7"/>
        <v>42769</v>
      </c>
      <c r="O7" s="10">
        <v>0</v>
      </c>
      <c r="P7" s="11">
        <f t="shared" si="8"/>
        <v>42776</v>
      </c>
      <c r="Q7" s="12">
        <f t="shared" si="9"/>
        <v>42776</v>
      </c>
      <c r="R7" s="10">
        <v>0</v>
      </c>
      <c r="S7" s="11">
        <f t="shared" si="10"/>
        <v>42783</v>
      </c>
      <c r="T7" s="12">
        <f t="shared" si="11"/>
        <v>42783</v>
      </c>
      <c r="U7" s="10">
        <v>0</v>
      </c>
      <c r="V7" s="11">
        <f t="shared" si="12"/>
        <v>42790</v>
      </c>
      <c r="W7" s="12">
        <f t="shared" si="13"/>
        <v>42790</v>
      </c>
      <c r="X7" s="10">
        <v>0</v>
      </c>
    </row>
    <row r="8" spans="1:43" x14ac:dyDescent="0.25">
      <c r="A8" s="11">
        <f t="shared" si="15"/>
        <v>42742</v>
      </c>
      <c r="B8" s="12">
        <f t="shared" si="0"/>
        <v>42742</v>
      </c>
      <c r="C8" s="10">
        <v>0</v>
      </c>
      <c r="D8" s="11">
        <f t="shared" si="1"/>
        <v>42749</v>
      </c>
      <c r="E8" s="12">
        <f t="shared" si="2"/>
        <v>42749</v>
      </c>
      <c r="F8" s="10">
        <v>0</v>
      </c>
      <c r="G8" s="11">
        <f t="shared" si="3"/>
        <v>42756</v>
      </c>
      <c r="H8" s="12">
        <f t="shared" si="4"/>
        <v>42756</v>
      </c>
      <c r="I8" s="10">
        <v>0</v>
      </c>
      <c r="J8" s="11">
        <f t="shared" si="5"/>
        <v>42763</v>
      </c>
      <c r="K8" s="12">
        <f t="shared" si="6"/>
        <v>42763</v>
      </c>
      <c r="L8" s="10">
        <v>0</v>
      </c>
      <c r="M8" s="11">
        <f t="shared" si="14"/>
        <v>42770</v>
      </c>
      <c r="N8" s="12">
        <f t="shared" si="7"/>
        <v>42770</v>
      </c>
      <c r="O8" s="10">
        <v>0</v>
      </c>
      <c r="P8" s="11">
        <f t="shared" si="8"/>
        <v>42777</v>
      </c>
      <c r="Q8" s="12">
        <f t="shared" si="9"/>
        <v>42777</v>
      </c>
      <c r="R8" s="10">
        <v>0</v>
      </c>
      <c r="S8" s="11">
        <f t="shared" si="10"/>
        <v>42784</v>
      </c>
      <c r="T8" s="12">
        <f t="shared" si="11"/>
        <v>42784</v>
      </c>
      <c r="U8" s="10">
        <v>0</v>
      </c>
      <c r="V8" s="11">
        <f t="shared" si="12"/>
        <v>42791</v>
      </c>
      <c r="W8" s="12">
        <f t="shared" si="13"/>
        <v>42791</v>
      </c>
      <c r="X8" s="10">
        <v>0</v>
      </c>
    </row>
    <row r="9" spans="1:43" x14ac:dyDescent="0.25">
      <c r="A9" s="11">
        <f t="shared" si="15"/>
        <v>42743</v>
      </c>
      <c r="B9" s="12">
        <f t="shared" si="0"/>
        <v>42743</v>
      </c>
      <c r="C9" s="10">
        <v>0</v>
      </c>
      <c r="D9" s="11">
        <f t="shared" si="1"/>
        <v>42750</v>
      </c>
      <c r="E9" s="12">
        <f t="shared" si="2"/>
        <v>42750</v>
      </c>
      <c r="F9" s="10">
        <v>0</v>
      </c>
      <c r="G9" s="11">
        <f t="shared" si="3"/>
        <v>42757</v>
      </c>
      <c r="H9" s="12">
        <f t="shared" si="4"/>
        <v>42757</v>
      </c>
      <c r="I9" s="10">
        <v>0</v>
      </c>
      <c r="J9" s="11">
        <f t="shared" si="5"/>
        <v>42764</v>
      </c>
      <c r="K9" s="12">
        <f t="shared" si="6"/>
        <v>42764</v>
      </c>
      <c r="L9" s="10">
        <v>0</v>
      </c>
      <c r="M9" s="11">
        <f t="shared" si="14"/>
        <v>42771</v>
      </c>
      <c r="N9" s="12">
        <f t="shared" si="7"/>
        <v>42771</v>
      </c>
      <c r="O9" s="10">
        <v>0</v>
      </c>
      <c r="P9" s="11">
        <f t="shared" si="8"/>
        <v>42778</v>
      </c>
      <c r="Q9" s="12">
        <f t="shared" si="9"/>
        <v>42778</v>
      </c>
      <c r="R9" s="10">
        <v>0</v>
      </c>
      <c r="S9" s="11">
        <f t="shared" si="10"/>
        <v>42785</v>
      </c>
      <c r="T9" s="12">
        <f t="shared" si="11"/>
        <v>42785</v>
      </c>
      <c r="U9" s="10">
        <v>0</v>
      </c>
      <c r="V9" s="11">
        <f t="shared" si="12"/>
        <v>42792</v>
      </c>
      <c r="W9" s="12">
        <f t="shared" si="13"/>
        <v>42792</v>
      </c>
      <c r="X9" s="10">
        <v>0</v>
      </c>
    </row>
    <row r="10" spans="1:43" customFormat="1" ht="10.5" customHeight="1" x14ac:dyDescent="0.25"/>
    <row r="11" spans="1:43" s="9" customFormat="1" ht="18.75" x14ac:dyDescent="0.25">
      <c r="A11" s="59" t="str">
        <f>"Semaine "&amp;'Recap HS'!B14</f>
        <v>Semaine 9</v>
      </c>
      <c r="B11" s="60"/>
      <c r="C11" s="61"/>
      <c r="D11" s="59" t="str">
        <f>"Semaine "&amp;'Recap HS'!B15</f>
        <v>Semaine 10</v>
      </c>
      <c r="E11" s="60"/>
      <c r="F11" s="61"/>
      <c r="G11" s="59" t="str">
        <f>"Semaine "&amp;'Recap HS'!B16</f>
        <v>Semaine 11</v>
      </c>
      <c r="H11" s="60"/>
      <c r="I11" s="61"/>
      <c r="J11" s="59" t="str">
        <f>"Semaine "&amp;'Recap HS'!B17</f>
        <v>Semaine 12</v>
      </c>
      <c r="K11" s="60"/>
      <c r="L11" s="61"/>
      <c r="M11" s="59" t="str">
        <f>"Semaine "&amp;'Recap HS'!B18</f>
        <v>Semaine 13</v>
      </c>
      <c r="N11" s="60"/>
      <c r="O11" s="61"/>
      <c r="P11" s="59" t="str">
        <f>"Semaine "&amp;'Recap HS'!B19</f>
        <v>Semaine 14</v>
      </c>
      <c r="Q11" s="60"/>
      <c r="R11" s="61"/>
      <c r="S11" s="59" t="str">
        <f>"Semaine "&amp;'Recap HS'!B20</f>
        <v>Semaine 15</v>
      </c>
      <c r="T11" s="60"/>
      <c r="U11" s="61"/>
      <c r="V11" s="59" t="str">
        <f>"Semaine "&amp;'Recap HS'!B21</f>
        <v>Semaine 16</v>
      </c>
      <c r="W11" s="60"/>
      <c r="X11" s="61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8"/>
    </row>
    <row r="12" spans="1:43" x14ac:dyDescent="0.25">
      <c r="A12" s="11">
        <f>7*'Recap HS'!B14+DATE($A$1,1,3)-WEEKDAY(DATE($A$1,1,3))-5</f>
        <v>42793</v>
      </c>
      <c r="B12" s="12">
        <f>A12</f>
        <v>42793</v>
      </c>
      <c r="C12" s="10"/>
      <c r="D12" s="11">
        <f>A18+1</f>
        <v>42800</v>
      </c>
      <c r="E12" s="12">
        <f>D12</f>
        <v>42800</v>
      </c>
      <c r="F12" s="10"/>
      <c r="G12" s="11">
        <f>D18+1</f>
        <v>42807</v>
      </c>
      <c r="H12" s="12">
        <f>G12</f>
        <v>42807</v>
      </c>
      <c r="I12" s="10"/>
      <c r="J12" s="11">
        <f>G18+1</f>
        <v>42814</v>
      </c>
      <c r="K12" s="12">
        <f>J12</f>
        <v>42814</v>
      </c>
      <c r="L12" s="10"/>
      <c r="M12" s="11">
        <f>J18+1</f>
        <v>42821</v>
      </c>
      <c r="N12" s="12">
        <f>M12</f>
        <v>42821</v>
      </c>
      <c r="O12" s="10"/>
      <c r="P12" s="11">
        <f>M18+1</f>
        <v>42828</v>
      </c>
      <c r="Q12" s="12">
        <f>P12</f>
        <v>42828</v>
      </c>
      <c r="R12" s="10"/>
      <c r="S12" s="11">
        <f>P18+1</f>
        <v>42835</v>
      </c>
      <c r="T12" s="12">
        <f>S12</f>
        <v>42835</v>
      </c>
      <c r="U12" s="10"/>
      <c r="V12" s="11">
        <f>S18+1</f>
        <v>42842</v>
      </c>
      <c r="W12" s="12">
        <f>V12</f>
        <v>42842</v>
      </c>
      <c r="X12" s="10"/>
    </row>
    <row r="13" spans="1:43" x14ac:dyDescent="0.25">
      <c r="A13" s="11">
        <f>A12+1</f>
        <v>42794</v>
      </c>
      <c r="B13" s="12">
        <f t="shared" ref="B13:B18" si="16">A13</f>
        <v>42794</v>
      </c>
      <c r="C13" s="10"/>
      <c r="D13" s="11">
        <f t="shared" ref="D13:D18" si="17">D12+1</f>
        <v>42801</v>
      </c>
      <c r="E13" s="12">
        <f t="shared" ref="E13:E18" si="18">D13</f>
        <v>42801</v>
      </c>
      <c r="F13" s="10"/>
      <c r="G13" s="11">
        <f t="shared" ref="G13:G18" si="19">G12+1</f>
        <v>42808</v>
      </c>
      <c r="H13" s="12">
        <f t="shared" ref="H13:H18" si="20">G13</f>
        <v>42808</v>
      </c>
      <c r="I13" s="10"/>
      <c r="J13" s="11">
        <f t="shared" ref="J13:J18" si="21">J12+1</f>
        <v>42815</v>
      </c>
      <c r="K13" s="12">
        <f t="shared" ref="K13:K18" si="22">J13</f>
        <v>42815</v>
      </c>
      <c r="L13" s="10"/>
      <c r="M13" s="11">
        <f>M12+1</f>
        <v>42822</v>
      </c>
      <c r="N13" s="12">
        <f t="shared" ref="N13:N18" si="23">M13</f>
        <v>42822</v>
      </c>
      <c r="O13" s="10"/>
      <c r="P13" s="11">
        <f t="shared" ref="P13:P18" si="24">P12+1</f>
        <v>42829</v>
      </c>
      <c r="Q13" s="12">
        <f t="shared" ref="Q13:Q18" si="25">P13</f>
        <v>42829</v>
      </c>
      <c r="R13" s="10"/>
      <c r="S13" s="11">
        <f t="shared" ref="S13:S18" si="26">S12+1</f>
        <v>42836</v>
      </c>
      <c r="T13" s="12">
        <f t="shared" ref="T13:T18" si="27">S13</f>
        <v>42836</v>
      </c>
      <c r="U13" s="10"/>
      <c r="V13" s="11">
        <f t="shared" ref="V13:V18" si="28">V12+1</f>
        <v>42843</v>
      </c>
      <c r="W13" s="12">
        <f t="shared" ref="W13:W18" si="29">V13</f>
        <v>42843</v>
      </c>
      <c r="X13" s="10"/>
    </row>
    <row r="14" spans="1:43" x14ac:dyDescent="0.25">
      <c r="A14" s="11">
        <f>A13+1</f>
        <v>42795</v>
      </c>
      <c r="B14" s="12">
        <f t="shared" si="16"/>
        <v>42795</v>
      </c>
      <c r="C14" s="10"/>
      <c r="D14" s="11">
        <f t="shared" si="17"/>
        <v>42802</v>
      </c>
      <c r="E14" s="12">
        <f t="shared" si="18"/>
        <v>42802</v>
      </c>
      <c r="F14" s="10"/>
      <c r="G14" s="11">
        <f t="shared" si="19"/>
        <v>42809</v>
      </c>
      <c r="H14" s="12">
        <f t="shared" si="20"/>
        <v>42809</v>
      </c>
      <c r="I14" s="10"/>
      <c r="J14" s="11">
        <f t="shared" si="21"/>
        <v>42816</v>
      </c>
      <c r="K14" s="12">
        <f t="shared" si="22"/>
        <v>42816</v>
      </c>
      <c r="L14" s="10"/>
      <c r="M14" s="11">
        <f t="shared" ref="M14:M18" si="30">M13+1</f>
        <v>42823</v>
      </c>
      <c r="N14" s="12">
        <f t="shared" si="23"/>
        <v>42823</v>
      </c>
      <c r="O14" s="10"/>
      <c r="P14" s="11">
        <f t="shared" si="24"/>
        <v>42830</v>
      </c>
      <c r="Q14" s="12">
        <f t="shared" si="25"/>
        <v>42830</v>
      </c>
      <c r="R14" s="10"/>
      <c r="S14" s="11">
        <f t="shared" si="26"/>
        <v>42837</v>
      </c>
      <c r="T14" s="12">
        <f t="shared" si="27"/>
        <v>42837</v>
      </c>
      <c r="U14" s="10"/>
      <c r="V14" s="11">
        <f t="shared" si="28"/>
        <v>42844</v>
      </c>
      <c r="W14" s="12">
        <f t="shared" si="29"/>
        <v>42844</v>
      </c>
      <c r="X14" s="10"/>
    </row>
    <row r="15" spans="1:43" x14ac:dyDescent="0.25">
      <c r="A15" s="11">
        <f t="shared" ref="A15:A18" si="31">A14+1</f>
        <v>42796</v>
      </c>
      <c r="B15" s="12">
        <f t="shared" si="16"/>
        <v>42796</v>
      </c>
      <c r="C15" s="10"/>
      <c r="D15" s="11">
        <f t="shared" si="17"/>
        <v>42803</v>
      </c>
      <c r="E15" s="12">
        <f t="shared" si="18"/>
        <v>42803</v>
      </c>
      <c r="F15" s="10"/>
      <c r="G15" s="11">
        <f t="shared" si="19"/>
        <v>42810</v>
      </c>
      <c r="H15" s="12">
        <f t="shared" si="20"/>
        <v>42810</v>
      </c>
      <c r="I15" s="10"/>
      <c r="J15" s="11">
        <f t="shared" si="21"/>
        <v>42817</v>
      </c>
      <c r="K15" s="12">
        <f t="shared" si="22"/>
        <v>42817</v>
      </c>
      <c r="L15" s="10"/>
      <c r="M15" s="11">
        <f t="shared" si="30"/>
        <v>42824</v>
      </c>
      <c r="N15" s="12">
        <f t="shared" si="23"/>
        <v>42824</v>
      </c>
      <c r="O15" s="10"/>
      <c r="P15" s="11">
        <f t="shared" si="24"/>
        <v>42831</v>
      </c>
      <c r="Q15" s="12">
        <f t="shared" si="25"/>
        <v>42831</v>
      </c>
      <c r="R15" s="10"/>
      <c r="S15" s="11">
        <f t="shared" si="26"/>
        <v>42838</v>
      </c>
      <c r="T15" s="12">
        <f t="shared" si="27"/>
        <v>42838</v>
      </c>
      <c r="U15" s="10"/>
      <c r="V15" s="11">
        <f t="shared" si="28"/>
        <v>42845</v>
      </c>
      <c r="W15" s="12">
        <f t="shared" si="29"/>
        <v>42845</v>
      </c>
      <c r="X15" s="10"/>
    </row>
    <row r="16" spans="1:43" x14ac:dyDescent="0.25">
      <c r="A16" s="11">
        <f t="shared" si="31"/>
        <v>42797</v>
      </c>
      <c r="B16" s="12">
        <f t="shared" si="16"/>
        <v>42797</v>
      </c>
      <c r="C16" s="10">
        <v>0</v>
      </c>
      <c r="D16" s="11">
        <f t="shared" si="17"/>
        <v>42804</v>
      </c>
      <c r="E16" s="12">
        <f t="shared" si="18"/>
        <v>42804</v>
      </c>
      <c r="F16" s="10">
        <v>0</v>
      </c>
      <c r="G16" s="11">
        <f t="shared" si="19"/>
        <v>42811</v>
      </c>
      <c r="H16" s="12">
        <f t="shared" si="20"/>
        <v>42811</v>
      </c>
      <c r="I16" s="10">
        <v>0</v>
      </c>
      <c r="J16" s="11">
        <f t="shared" si="21"/>
        <v>42818</v>
      </c>
      <c r="K16" s="12">
        <f t="shared" si="22"/>
        <v>42818</v>
      </c>
      <c r="L16" s="10">
        <v>0</v>
      </c>
      <c r="M16" s="11">
        <f t="shared" si="30"/>
        <v>42825</v>
      </c>
      <c r="N16" s="12">
        <f t="shared" si="23"/>
        <v>42825</v>
      </c>
      <c r="O16" s="10">
        <v>0</v>
      </c>
      <c r="P16" s="11">
        <f t="shared" si="24"/>
        <v>42832</v>
      </c>
      <c r="Q16" s="12">
        <f t="shared" si="25"/>
        <v>42832</v>
      </c>
      <c r="R16" s="10">
        <v>0</v>
      </c>
      <c r="S16" s="11">
        <f t="shared" si="26"/>
        <v>42839</v>
      </c>
      <c r="T16" s="12">
        <f t="shared" si="27"/>
        <v>42839</v>
      </c>
      <c r="U16" s="10">
        <v>0</v>
      </c>
      <c r="V16" s="11">
        <f t="shared" si="28"/>
        <v>42846</v>
      </c>
      <c r="W16" s="12">
        <f t="shared" si="29"/>
        <v>42846</v>
      </c>
      <c r="X16" s="10">
        <v>0</v>
      </c>
    </row>
    <row r="17" spans="1:43" x14ac:dyDescent="0.25">
      <c r="A17" s="11">
        <f t="shared" si="31"/>
        <v>42798</v>
      </c>
      <c r="B17" s="12">
        <f t="shared" si="16"/>
        <v>42798</v>
      </c>
      <c r="C17" s="10">
        <v>0</v>
      </c>
      <c r="D17" s="11">
        <f t="shared" si="17"/>
        <v>42805</v>
      </c>
      <c r="E17" s="12">
        <f t="shared" si="18"/>
        <v>42805</v>
      </c>
      <c r="F17" s="10">
        <v>0</v>
      </c>
      <c r="G17" s="11">
        <f t="shared" si="19"/>
        <v>42812</v>
      </c>
      <c r="H17" s="12">
        <f t="shared" si="20"/>
        <v>42812</v>
      </c>
      <c r="I17" s="10">
        <v>0</v>
      </c>
      <c r="J17" s="11">
        <f t="shared" si="21"/>
        <v>42819</v>
      </c>
      <c r="K17" s="12">
        <f t="shared" si="22"/>
        <v>42819</v>
      </c>
      <c r="L17" s="10">
        <v>0</v>
      </c>
      <c r="M17" s="11">
        <f t="shared" si="30"/>
        <v>42826</v>
      </c>
      <c r="N17" s="12">
        <f t="shared" si="23"/>
        <v>42826</v>
      </c>
      <c r="O17" s="10">
        <v>0</v>
      </c>
      <c r="P17" s="11">
        <f t="shared" si="24"/>
        <v>42833</v>
      </c>
      <c r="Q17" s="12">
        <f t="shared" si="25"/>
        <v>42833</v>
      </c>
      <c r="R17" s="10">
        <v>0</v>
      </c>
      <c r="S17" s="11">
        <f t="shared" si="26"/>
        <v>42840</v>
      </c>
      <c r="T17" s="12">
        <f t="shared" si="27"/>
        <v>42840</v>
      </c>
      <c r="U17" s="10">
        <v>0</v>
      </c>
      <c r="V17" s="11">
        <f t="shared" si="28"/>
        <v>42847</v>
      </c>
      <c r="W17" s="12">
        <f t="shared" si="29"/>
        <v>42847</v>
      </c>
      <c r="X17" s="10">
        <v>0</v>
      </c>
    </row>
    <row r="18" spans="1:43" x14ac:dyDescent="0.25">
      <c r="A18" s="11">
        <f t="shared" si="31"/>
        <v>42799</v>
      </c>
      <c r="B18" s="12">
        <f t="shared" si="16"/>
        <v>42799</v>
      </c>
      <c r="C18" s="10">
        <v>0</v>
      </c>
      <c r="D18" s="11">
        <f t="shared" si="17"/>
        <v>42806</v>
      </c>
      <c r="E18" s="12">
        <f t="shared" si="18"/>
        <v>42806</v>
      </c>
      <c r="F18" s="10">
        <v>0</v>
      </c>
      <c r="G18" s="11">
        <f t="shared" si="19"/>
        <v>42813</v>
      </c>
      <c r="H18" s="12">
        <f t="shared" si="20"/>
        <v>42813</v>
      </c>
      <c r="I18" s="10">
        <v>0</v>
      </c>
      <c r="J18" s="11">
        <f t="shared" si="21"/>
        <v>42820</v>
      </c>
      <c r="K18" s="12">
        <f t="shared" si="22"/>
        <v>42820</v>
      </c>
      <c r="L18" s="10">
        <v>0</v>
      </c>
      <c r="M18" s="11">
        <f t="shared" si="30"/>
        <v>42827</v>
      </c>
      <c r="N18" s="12">
        <f t="shared" si="23"/>
        <v>42827</v>
      </c>
      <c r="O18" s="10">
        <v>0</v>
      </c>
      <c r="P18" s="11">
        <f t="shared" si="24"/>
        <v>42834</v>
      </c>
      <c r="Q18" s="12">
        <f t="shared" si="25"/>
        <v>42834</v>
      </c>
      <c r="R18" s="10">
        <v>0</v>
      </c>
      <c r="S18" s="11">
        <f t="shared" si="26"/>
        <v>42841</v>
      </c>
      <c r="T18" s="12">
        <f t="shared" si="27"/>
        <v>42841</v>
      </c>
      <c r="U18" s="10">
        <v>0</v>
      </c>
      <c r="V18" s="11">
        <f t="shared" si="28"/>
        <v>42848</v>
      </c>
      <c r="W18" s="12">
        <f t="shared" si="29"/>
        <v>42848</v>
      </c>
      <c r="X18" s="10">
        <v>0</v>
      </c>
    </row>
    <row r="19" spans="1:43" customFormat="1" ht="10.5" customHeight="1" x14ac:dyDescent="0.25"/>
    <row r="20" spans="1:43" s="9" customFormat="1" ht="18.75" x14ac:dyDescent="0.25">
      <c r="A20" s="59" t="str">
        <f>"Semaine "&amp;'Recap HS'!B22</f>
        <v>Semaine 17</v>
      </c>
      <c r="B20" s="60"/>
      <c r="C20" s="61"/>
      <c r="D20" s="59" t="str">
        <f>"Semaine "&amp;'Recap HS'!B23</f>
        <v>Semaine 18</v>
      </c>
      <c r="E20" s="60"/>
      <c r="F20" s="61"/>
      <c r="G20" s="59" t="str">
        <f>"Semaine "&amp;'Recap HS'!B24</f>
        <v>Semaine 19</v>
      </c>
      <c r="H20" s="60"/>
      <c r="I20" s="61"/>
      <c r="J20" s="59" t="str">
        <f>"Semaine "&amp;'Recap HS'!B25</f>
        <v>Semaine 20</v>
      </c>
      <c r="K20" s="60"/>
      <c r="L20" s="61"/>
      <c r="M20" s="59" t="str">
        <f>"Semaine "&amp;'Recap HS'!B26</f>
        <v>Semaine 21</v>
      </c>
      <c r="N20" s="60"/>
      <c r="O20" s="61"/>
      <c r="P20" s="59" t="str">
        <f>"Semaine "&amp;'Recap HS'!B27</f>
        <v>Semaine 22</v>
      </c>
      <c r="Q20" s="60"/>
      <c r="R20" s="61"/>
      <c r="S20" s="59" t="str">
        <f>"Semaine "&amp;'Recap HS'!B28</f>
        <v>Semaine 23</v>
      </c>
      <c r="T20" s="60"/>
      <c r="U20" s="61"/>
      <c r="V20" s="59" t="str">
        <f>"Semaine "&amp;'Recap HS'!B29</f>
        <v>Semaine 24</v>
      </c>
      <c r="W20" s="60"/>
      <c r="X20" s="61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8"/>
    </row>
    <row r="21" spans="1:43" x14ac:dyDescent="0.25">
      <c r="A21" s="11">
        <f>7*'Recap HS'!B22+DATE($A$1,1,3)-WEEKDAY(DATE($A$1,1,3))-5</f>
        <v>42849</v>
      </c>
      <c r="B21" s="12">
        <f>A21</f>
        <v>42849</v>
      </c>
      <c r="C21" s="10"/>
      <c r="D21" s="11">
        <f>A27+1</f>
        <v>42856</v>
      </c>
      <c r="E21" s="12">
        <f>D21</f>
        <v>42856</v>
      </c>
      <c r="F21" s="10"/>
      <c r="G21" s="11">
        <f>D27+1</f>
        <v>42863</v>
      </c>
      <c r="H21" s="12">
        <f>G21</f>
        <v>42863</v>
      </c>
      <c r="I21" s="10"/>
      <c r="J21" s="11">
        <f>G27+1</f>
        <v>42870</v>
      </c>
      <c r="K21" s="12">
        <f>J21</f>
        <v>42870</v>
      </c>
      <c r="L21" s="10"/>
      <c r="M21" s="11">
        <f>J27+1</f>
        <v>42877</v>
      </c>
      <c r="N21" s="12">
        <f>M21</f>
        <v>42877</v>
      </c>
      <c r="O21" s="10"/>
      <c r="P21" s="11">
        <f>M27+1</f>
        <v>42884</v>
      </c>
      <c r="Q21" s="12">
        <f>P21</f>
        <v>42884</v>
      </c>
      <c r="R21" s="10"/>
      <c r="S21" s="11">
        <f>P27+1</f>
        <v>42891</v>
      </c>
      <c r="T21" s="12">
        <f>S21</f>
        <v>42891</v>
      </c>
      <c r="U21" s="10"/>
      <c r="V21" s="11">
        <f>S27+1</f>
        <v>42898</v>
      </c>
      <c r="W21" s="12">
        <f>V21</f>
        <v>42898</v>
      </c>
      <c r="X21" s="10"/>
    </row>
    <row r="22" spans="1:43" x14ac:dyDescent="0.25">
      <c r="A22" s="11">
        <f>A21+1</f>
        <v>42850</v>
      </c>
      <c r="B22" s="12">
        <f t="shared" ref="B22:B27" si="32">A22</f>
        <v>42850</v>
      </c>
      <c r="C22" s="10"/>
      <c r="D22" s="11">
        <f t="shared" ref="D22:D27" si="33">D21+1</f>
        <v>42857</v>
      </c>
      <c r="E22" s="12">
        <f t="shared" ref="E22:E27" si="34">D22</f>
        <v>42857</v>
      </c>
      <c r="F22" s="10"/>
      <c r="G22" s="11">
        <f t="shared" ref="G22:G27" si="35">G21+1</f>
        <v>42864</v>
      </c>
      <c r="H22" s="12">
        <f t="shared" ref="H22:H27" si="36">G22</f>
        <v>42864</v>
      </c>
      <c r="I22" s="10"/>
      <c r="J22" s="11">
        <f t="shared" ref="J22:J27" si="37">J21+1</f>
        <v>42871</v>
      </c>
      <c r="K22" s="12">
        <f t="shared" ref="K22:K27" si="38">J22</f>
        <v>42871</v>
      </c>
      <c r="L22" s="10"/>
      <c r="M22" s="11">
        <f>M21+1</f>
        <v>42878</v>
      </c>
      <c r="N22" s="12">
        <f t="shared" ref="N22:N27" si="39">M22</f>
        <v>42878</v>
      </c>
      <c r="O22" s="10"/>
      <c r="P22" s="11">
        <f t="shared" ref="P22:P27" si="40">P21+1</f>
        <v>42885</v>
      </c>
      <c r="Q22" s="12">
        <f t="shared" ref="Q22:Q27" si="41">P22</f>
        <v>42885</v>
      </c>
      <c r="R22" s="10"/>
      <c r="S22" s="11">
        <f t="shared" ref="S22:S27" si="42">S21+1</f>
        <v>42892</v>
      </c>
      <c r="T22" s="12">
        <f t="shared" ref="T22:T27" si="43">S22</f>
        <v>42892</v>
      </c>
      <c r="U22" s="10"/>
      <c r="V22" s="11">
        <f t="shared" ref="V22:V27" si="44">V21+1</f>
        <v>42899</v>
      </c>
      <c r="W22" s="12">
        <f t="shared" ref="W22:W27" si="45">V22</f>
        <v>42899</v>
      </c>
      <c r="X22" s="10"/>
    </row>
    <row r="23" spans="1:43" x14ac:dyDescent="0.25">
      <c r="A23" s="11">
        <f>A22+1</f>
        <v>42851</v>
      </c>
      <c r="B23" s="12">
        <f t="shared" si="32"/>
        <v>42851</v>
      </c>
      <c r="C23" s="10"/>
      <c r="D23" s="11">
        <f t="shared" si="33"/>
        <v>42858</v>
      </c>
      <c r="E23" s="12">
        <f t="shared" si="34"/>
        <v>42858</v>
      </c>
      <c r="F23" s="10"/>
      <c r="G23" s="11">
        <f t="shared" si="35"/>
        <v>42865</v>
      </c>
      <c r="H23" s="12">
        <f t="shared" si="36"/>
        <v>42865</v>
      </c>
      <c r="I23" s="10"/>
      <c r="J23" s="11">
        <f t="shared" si="37"/>
        <v>42872</v>
      </c>
      <c r="K23" s="12">
        <f t="shared" si="38"/>
        <v>42872</v>
      </c>
      <c r="L23" s="10"/>
      <c r="M23" s="11">
        <f t="shared" ref="M23:M27" si="46">M22+1</f>
        <v>42879</v>
      </c>
      <c r="N23" s="12">
        <f t="shared" si="39"/>
        <v>42879</v>
      </c>
      <c r="O23" s="10"/>
      <c r="P23" s="11">
        <f t="shared" si="40"/>
        <v>42886</v>
      </c>
      <c r="Q23" s="12">
        <f t="shared" si="41"/>
        <v>42886</v>
      </c>
      <c r="R23" s="10"/>
      <c r="S23" s="11">
        <f t="shared" si="42"/>
        <v>42893</v>
      </c>
      <c r="T23" s="12">
        <f t="shared" si="43"/>
        <v>42893</v>
      </c>
      <c r="U23" s="10"/>
      <c r="V23" s="11">
        <f t="shared" si="44"/>
        <v>42900</v>
      </c>
      <c r="W23" s="12">
        <f t="shared" si="45"/>
        <v>42900</v>
      </c>
      <c r="X23" s="10"/>
    </row>
    <row r="24" spans="1:43" x14ac:dyDescent="0.25">
      <c r="A24" s="11">
        <f t="shared" ref="A24:A27" si="47">A23+1</f>
        <v>42852</v>
      </c>
      <c r="B24" s="12">
        <f t="shared" si="32"/>
        <v>42852</v>
      </c>
      <c r="C24" s="10"/>
      <c r="D24" s="11">
        <f t="shared" si="33"/>
        <v>42859</v>
      </c>
      <c r="E24" s="12">
        <f t="shared" si="34"/>
        <v>42859</v>
      </c>
      <c r="F24" s="10"/>
      <c r="G24" s="11">
        <f t="shared" si="35"/>
        <v>42866</v>
      </c>
      <c r="H24" s="12">
        <f t="shared" si="36"/>
        <v>42866</v>
      </c>
      <c r="I24" s="10"/>
      <c r="J24" s="11">
        <f t="shared" si="37"/>
        <v>42873</v>
      </c>
      <c r="K24" s="12">
        <f t="shared" si="38"/>
        <v>42873</v>
      </c>
      <c r="L24" s="10"/>
      <c r="M24" s="11">
        <f t="shared" si="46"/>
        <v>42880</v>
      </c>
      <c r="N24" s="12">
        <f t="shared" si="39"/>
        <v>42880</v>
      </c>
      <c r="O24" s="10"/>
      <c r="P24" s="11">
        <f t="shared" si="40"/>
        <v>42887</v>
      </c>
      <c r="Q24" s="12">
        <f t="shared" si="41"/>
        <v>42887</v>
      </c>
      <c r="R24" s="10"/>
      <c r="S24" s="11">
        <f t="shared" si="42"/>
        <v>42894</v>
      </c>
      <c r="T24" s="12">
        <f t="shared" si="43"/>
        <v>42894</v>
      </c>
      <c r="U24" s="10"/>
      <c r="V24" s="11">
        <f t="shared" si="44"/>
        <v>42901</v>
      </c>
      <c r="W24" s="12">
        <f t="shared" si="45"/>
        <v>42901</v>
      </c>
      <c r="X24" s="10"/>
    </row>
    <row r="25" spans="1:43" x14ac:dyDescent="0.25">
      <c r="A25" s="11">
        <f t="shared" si="47"/>
        <v>42853</v>
      </c>
      <c r="B25" s="12">
        <f t="shared" si="32"/>
        <v>42853</v>
      </c>
      <c r="C25" s="10">
        <v>0</v>
      </c>
      <c r="D25" s="11">
        <f t="shared" si="33"/>
        <v>42860</v>
      </c>
      <c r="E25" s="12">
        <f t="shared" si="34"/>
        <v>42860</v>
      </c>
      <c r="F25" s="10">
        <v>0</v>
      </c>
      <c r="G25" s="11">
        <f t="shared" si="35"/>
        <v>42867</v>
      </c>
      <c r="H25" s="12">
        <f t="shared" si="36"/>
        <v>42867</v>
      </c>
      <c r="I25" s="10">
        <v>0</v>
      </c>
      <c r="J25" s="11">
        <f t="shared" si="37"/>
        <v>42874</v>
      </c>
      <c r="K25" s="12">
        <f t="shared" si="38"/>
        <v>42874</v>
      </c>
      <c r="L25" s="10">
        <v>0</v>
      </c>
      <c r="M25" s="11">
        <f t="shared" si="46"/>
        <v>42881</v>
      </c>
      <c r="N25" s="12">
        <f t="shared" si="39"/>
        <v>42881</v>
      </c>
      <c r="O25" s="10">
        <v>0</v>
      </c>
      <c r="P25" s="11">
        <f t="shared" si="40"/>
        <v>42888</v>
      </c>
      <c r="Q25" s="12">
        <f t="shared" si="41"/>
        <v>42888</v>
      </c>
      <c r="R25" s="10">
        <v>0</v>
      </c>
      <c r="S25" s="11">
        <f t="shared" si="42"/>
        <v>42895</v>
      </c>
      <c r="T25" s="12">
        <f t="shared" si="43"/>
        <v>42895</v>
      </c>
      <c r="U25" s="10">
        <v>0</v>
      </c>
      <c r="V25" s="11">
        <f t="shared" si="44"/>
        <v>42902</v>
      </c>
      <c r="W25" s="12">
        <f t="shared" si="45"/>
        <v>42902</v>
      </c>
      <c r="X25" s="10">
        <v>0</v>
      </c>
    </row>
    <row r="26" spans="1:43" x14ac:dyDescent="0.25">
      <c r="A26" s="11">
        <f t="shared" si="47"/>
        <v>42854</v>
      </c>
      <c r="B26" s="12">
        <f t="shared" si="32"/>
        <v>42854</v>
      </c>
      <c r="C26" s="10">
        <v>0</v>
      </c>
      <c r="D26" s="11">
        <f t="shared" si="33"/>
        <v>42861</v>
      </c>
      <c r="E26" s="12">
        <f t="shared" si="34"/>
        <v>42861</v>
      </c>
      <c r="F26" s="10">
        <v>0</v>
      </c>
      <c r="G26" s="11">
        <f t="shared" si="35"/>
        <v>42868</v>
      </c>
      <c r="H26" s="12">
        <f t="shared" si="36"/>
        <v>42868</v>
      </c>
      <c r="I26" s="10">
        <v>0</v>
      </c>
      <c r="J26" s="11">
        <f t="shared" si="37"/>
        <v>42875</v>
      </c>
      <c r="K26" s="12">
        <f t="shared" si="38"/>
        <v>42875</v>
      </c>
      <c r="L26" s="10">
        <v>0</v>
      </c>
      <c r="M26" s="11">
        <f t="shared" si="46"/>
        <v>42882</v>
      </c>
      <c r="N26" s="12">
        <f t="shared" si="39"/>
        <v>42882</v>
      </c>
      <c r="O26" s="10">
        <v>0</v>
      </c>
      <c r="P26" s="11">
        <f t="shared" si="40"/>
        <v>42889</v>
      </c>
      <c r="Q26" s="12">
        <f t="shared" si="41"/>
        <v>42889</v>
      </c>
      <c r="R26" s="10">
        <v>0</v>
      </c>
      <c r="S26" s="11">
        <f t="shared" si="42"/>
        <v>42896</v>
      </c>
      <c r="T26" s="12">
        <f t="shared" si="43"/>
        <v>42896</v>
      </c>
      <c r="U26" s="10">
        <v>0</v>
      </c>
      <c r="V26" s="11">
        <f t="shared" si="44"/>
        <v>42903</v>
      </c>
      <c r="W26" s="12">
        <f t="shared" si="45"/>
        <v>42903</v>
      </c>
      <c r="X26" s="10">
        <v>0</v>
      </c>
    </row>
    <row r="27" spans="1:43" x14ac:dyDescent="0.25">
      <c r="A27" s="11">
        <f t="shared" si="47"/>
        <v>42855</v>
      </c>
      <c r="B27" s="12">
        <f t="shared" si="32"/>
        <v>42855</v>
      </c>
      <c r="C27" s="10">
        <v>0</v>
      </c>
      <c r="D27" s="11">
        <f t="shared" si="33"/>
        <v>42862</v>
      </c>
      <c r="E27" s="12">
        <f t="shared" si="34"/>
        <v>42862</v>
      </c>
      <c r="F27" s="10">
        <v>0</v>
      </c>
      <c r="G27" s="11">
        <f t="shared" si="35"/>
        <v>42869</v>
      </c>
      <c r="H27" s="12">
        <f t="shared" si="36"/>
        <v>42869</v>
      </c>
      <c r="I27" s="10">
        <v>0</v>
      </c>
      <c r="J27" s="11">
        <f t="shared" si="37"/>
        <v>42876</v>
      </c>
      <c r="K27" s="12">
        <f t="shared" si="38"/>
        <v>42876</v>
      </c>
      <c r="L27" s="10">
        <v>0</v>
      </c>
      <c r="M27" s="11">
        <f t="shared" si="46"/>
        <v>42883</v>
      </c>
      <c r="N27" s="12">
        <f t="shared" si="39"/>
        <v>42883</v>
      </c>
      <c r="O27" s="10">
        <v>0</v>
      </c>
      <c r="P27" s="11">
        <f t="shared" si="40"/>
        <v>42890</v>
      </c>
      <c r="Q27" s="12">
        <f t="shared" si="41"/>
        <v>42890</v>
      </c>
      <c r="R27" s="10">
        <v>0</v>
      </c>
      <c r="S27" s="11">
        <f t="shared" si="42"/>
        <v>42897</v>
      </c>
      <c r="T27" s="12">
        <f t="shared" si="43"/>
        <v>42897</v>
      </c>
      <c r="U27" s="10">
        <v>0</v>
      </c>
      <c r="V27" s="11">
        <f t="shared" si="44"/>
        <v>42904</v>
      </c>
      <c r="W27" s="12">
        <f t="shared" si="45"/>
        <v>42904</v>
      </c>
      <c r="X27" s="10">
        <v>0</v>
      </c>
    </row>
    <row r="28" spans="1:43" customFormat="1" ht="10.5" customHeight="1" x14ac:dyDescent="0.25"/>
    <row r="29" spans="1:43" s="9" customFormat="1" ht="18.75" x14ac:dyDescent="0.25">
      <c r="A29" s="59" t="str">
        <f>"Semaine "&amp;'Recap HS'!B30</f>
        <v>Semaine 25</v>
      </c>
      <c r="B29" s="60"/>
      <c r="C29" s="61"/>
      <c r="D29" s="59" t="str">
        <f>"Semaine "&amp;'Recap HS'!B31</f>
        <v>Semaine 26</v>
      </c>
      <c r="E29" s="60"/>
      <c r="F29" s="61"/>
      <c r="G29" s="59" t="str">
        <f>"Semaine "&amp;'Recap HS'!B32</f>
        <v>Semaine 27</v>
      </c>
      <c r="H29" s="60"/>
      <c r="I29" s="61"/>
      <c r="J29" s="59" t="str">
        <f>"Semaine "&amp;'Recap HS'!B33</f>
        <v>Semaine 28</v>
      </c>
      <c r="K29" s="60"/>
      <c r="L29" s="61"/>
      <c r="M29" s="59" t="str">
        <f>"Semaine "&amp;'Recap HS'!B34</f>
        <v>Semaine 29</v>
      </c>
      <c r="N29" s="60"/>
      <c r="O29" s="61"/>
      <c r="P29" s="59" t="str">
        <f>"Semaine "&amp;'Recap HS'!B35</f>
        <v>Semaine 30</v>
      </c>
      <c r="Q29" s="60"/>
      <c r="R29" s="61"/>
      <c r="S29" s="59" t="str">
        <f>"Semaine "&amp;'Recap HS'!B36</f>
        <v>Semaine 31</v>
      </c>
      <c r="T29" s="60"/>
      <c r="U29" s="61"/>
      <c r="V29" s="59" t="str">
        <f>"Semaine "&amp;'Recap HS'!B37</f>
        <v>Semaine 32</v>
      </c>
      <c r="W29" s="60"/>
      <c r="X29" s="61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8"/>
    </row>
    <row r="30" spans="1:43" x14ac:dyDescent="0.25">
      <c r="A30" s="11">
        <f>7*'Recap HS'!B30+DATE($A$1,1,3)-WEEKDAY(DATE($A$1,1,3))-5</f>
        <v>42905</v>
      </c>
      <c r="B30" s="12">
        <f>A30</f>
        <v>42905</v>
      </c>
      <c r="C30" s="10"/>
      <c r="D30" s="11">
        <f>A36+1</f>
        <v>42912</v>
      </c>
      <c r="E30" s="12">
        <f>D30</f>
        <v>42912</v>
      </c>
      <c r="F30" s="10"/>
      <c r="G30" s="11">
        <f>D36+1</f>
        <v>42919</v>
      </c>
      <c r="H30" s="12">
        <f>G30</f>
        <v>42919</v>
      </c>
      <c r="I30" s="10"/>
      <c r="J30" s="11">
        <f>G36+1</f>
        <v>42926</v>
      </c>
      <c r="K30" s="12">
        <f>J30</f>
        <v>42926</v>
      </c>
      <c r="L30" s="10"/>
      <c r="M30" s="11">
        <f>J36+1</f>
        <v>42933</v>
      </c>
      <c r="N30" s="12">
        <f>M30</f>
        <v>42933</v>
      </c>
      <c r="O30" s="10"/>
      <c r="P30" s="11">
        <f>M36+1</f>
        <v>42940</v>
      </c>
      <c r="Q30" s="12">
        <f>P30</f>
        <v>42940</v>
      </c>
      <c r="R30" s="10"/>
      <c r="S30" s="11">
        <f>P36+1</f>
        <v>42947</v>
      </c>
      <c r="T30" s="12">
        <f>S30</f>
        <v>42947</v>
      </c>
      <c r="U30" s="10"/>
      <c r="V30" s="11">
        <f>S36+1</f>
        <v>42954</v>
      </c>
      <c r="W30" s="12">
        <f>V30</f>
        <v>42954</v>
      </c>
      <c r="X30" s="10"/>
    </row>
    <row r="31" spans="1:43" x14ac:dyDescent="0.25">
      <c r="A31" s="11">
        <f>A30+1</f>
        <v>42906</v>
      </c>
      <c r="B31" s="12">
        <f t="shared" ref="B31:B36" si="48">A31</f>
        <v>42906</v>
      </c>
      <c r="C31" s="10"/>
      <c r="D31" s="11">
        <f t="shared" ref="D31:D36" si="49">D30+1</f>
        <v>42913</v>
      </c>
      <c r="E31" s="12">
        <f t="shared" ref="E31:E36" si="50">D31</f>
        <v>42913</v>
      </c>
      <c r="F31" s="10"/>
      <c r="G31" s="11">
        <f t="shared" ref="G31:G36" si="51">G30+1</f>
        <v>42920</v>
      </c>
      <c r="H31" s="12">
        <f t="shared" ref="H31:H36" si="52">G31</f>
        <v>42920</v>
      </c>
      <c r="I31" s="10"/>
      <c r="J31" s="11">
        <f t="shared" ref="J31:J36" si="53">J30+1</f>
        <v>42927</v>
      </c>
      <c r="K31" s="12">
        <f t="shared" ref="K31:K36" si="54">J31</f>
        <v>42927</v>
      </c>
      <c r="L31" s="10"/>
      <c r="M31" s="11">
        <f>M30+1</f>
        <v>42934</v>
      </c>
      <c r="N31" s="12">
        <f t="shared" ref="N31:N36" si="55">M31</f>
        <v>42934</v>
      </c>
      <c r="O31" s="10"/>
      <c r="P31" s="11">
        <f t="shared" ref="P31:P36" si="56">P30+1</f>
        <v>42941</v>
      </c>
      <c r="Q31" s="12">
        <f t="shared" ref="Q31:Q36" si="57">P31</f>
        <v>42941</v>
      </c>
      <c r="R31" s="10"/>
      <c r="S31" s="11">
        <f t="shared" ref="S31:S36" si="58">S30+1</f>
        <v>42948</v>
      </c>
      <c r="T31" s="12">
        <f t="shared" ref="T31:T36" si="59">S31</f>
        <v>42948</v>
      </c>
      <c r="U31" s="10"/>
      <c r="V31" s="11">
        <f t="shared" ref="V31:V36" si="60">V30+1</f>
        <v>42955</v>
      </c>
      <c r="W31" s="12">
        <f t="shared" ref="W31:W36" si="61">V31</f>
        <v>42955</v>
      </c>
      <c r="X31" s="10"/>
    </row>
    <row r="32" spans="1:43" x14ac:dyDescent="0.25">
      <c r="A32" s="11">
        <f>A31+1</f>
        <v>42907</v>
      </c>
      <c r="B32" s="12">
        <f t="shared" si="48"/>
        <v>42907</v>
      </c>
      <c r="C32" s="10"/>
      <c r="D32" s="11">
        <f t="shared" si="49"/>
        <v>42914</v>
      </c>
      <c r="E32" s="12">
        <f t="shared" si="50"/>
        <v>42914</v>
      </c>
      <c r="F32" s="10"/>
      <c r="G32" s="11">
        <f t="shared" si="51"/>
        <v>42921</v>
      </c>
      <c r="H32" s="12">
        <f t="shared" si="52"/>
        <v>42921</v>
      </c>
      <c r="I32" s="10"/>
      <c r="J32" s="11">
        <f t="shared" si="53"/>
        <v>42928</v>
      </c>
      <c r="K32" s="12">
        <f t="shared" si="54"/>
        <v>42928</v>
      </c>
      <c r="L32" s="10"/>
      <c r="M32" s="11">
        <f t="shared" ref="M32:M36" si="62">M31+1</f>
        <v>42935</v>
      </c>
      <c r="N32" s="12">
        <f t="shared" si="55"/>
        <v>42935</v>
      </c>
      <c r="O32" s="10"/>
      <c r="P32" s="11">
        <f t="shared" si="56"/>
        <v>42942</v>
      </c>
      <c r="Q32" s="12">
        <f t="shared" si="57"/>
        <v>42942</v>
      </c>
      <c r="R32" s="10"/>
      <c r="S32" s="11">
        <f t="shared" si="58"/>
        <v>42949</v>
      </c>
      <c r="T32" s="12">
        <f t="shared" si="59"/>
        <v>42949</v>
      </c>
      <c r="U32" s="10"/>
      <c r="V32" s="11">
        <f t="shared" si="60"/>
        <v>42956</v>
      </c>
      <c r="W32" s="12">
        <f t="shared" si="61"/>
        <v>42956</v>
      </c>
      <c r="X32" s="10"/>
    </row>
    <row r="33" spans="1:43" x14ac:dyDescent="0.25">
      <c r="A33" s="11">
        <f t="shared" ref="A33:A36" si="63">A32+1</f>
        <v>42908</v>
      </c>
      <c r="B33" s="12">
        <f t="shared" si="48"/>
        <v>42908</v>
      </c>
      <c r="C33" s="10"/>
      <c r="D33" s="11">
        <f t="shared" si="49"/>
        <v>42915</v>
      </c>
      <c r="E33" s="12">
        <f t="shared" si="50"/>
        <v>42915</v>
      </c>
      <c r="F33" s="10"/>
      <c r="G33" s="11">
        <f t="shared" si="51"/>
        <v>42922</v>
      </c>
      <c r="H33" s="12">
        <f t="shared" si="52"/>
        <v>42922</v>
      </c>
      <c r="I33" s="10"/>
      <c r="J33" s="11">
        <f t="shared" si="53"/>
        <v>42929</v>
      </c>
      <c r="K33" s="12">
        <f t="shared" si="54"/>
        <v>42929</v>
      </c>
      <c r="L33" s="10"/>
      <c r="M33" s="11">
        <f t="shared" si="62"/>
        <v>42936</v>
      </c>
      <c r="N33" s="12">
        <f t="shared" si="55"/>
        <v>42936</v>
      </c>
      <c r="O33" s="10"/>
      <c r="P33" s="11">
        <f t="shared" si="56"/>
        <v>42943</v>
      </c>
      <c r="Q33" s="12">
        <f t="shared" si="57"/>
        <v>42943</v>
      </c>
      <c r="R33" s="10"/>
      <c r="S33" s="11">
        <f t="shared" si="58"/>
        <v>42950</v>
      </c>
      <c r="T33" s="12">
        <f t="shared" si="59"/>
        <v>42950</v>
      </c>
      <c r="U33" s="10"/>
      <c r="V33" s="11">
        <f t="shared" si="60"/>
        <v>42957</v>
      </c>
      <c r="W33" s="12">
        <f t="shared" si="61"/>
        <v>42957</v>
      </c>
      <c r="X33" s="10"/>
    </row>
    <row r="34" spans="1:43" x14ac:dyDescent="0.25">
      <c r="A34" s="11">
        <f t="shared" si="63"/>
        <v>42909</v>
      </c>
      <c r="B34" s="12">
        <f t="shared" si="48"/>
        <v>42909</v>
      </c>
      <c r="C34" s="10">
        <v>0</v>
      </c>
      <c r="D34" s="11">
        <f t="shared" si="49"/>
        <v>42916</v>
      </c>
      <c r="E34" s="12">
        <f t="shared" si="50"/>
        <v>42916</v>
      </c>
      <c r="F34" s="10">
        <v>0</v>
      </c>
      <c r="G34" s="11">
        <f t="shared" si="51"/>
        <v>42923</v>
      </c>
      <c r="H34" s="12">
        <f t="shared" si="52"/>
        <v>42923</v>
      </c>
      <c r="I34" s="10">
        <v>0</v>
      </c>
      <c r="J34" s="11">
        <f t="shared" si="53"/>
        <v>42930</v>
      </c>
      <c r="K34" s="12">
        <f t="shared" si="54"/>
        <v>42930</v>
      </c>
      <c r="L34" s="10">
        <v>0</v>
      </c>
      <c r="M34" s="11">
        <f t="shared" si="62"/>
        <v>42937</v>
      </c>
      <c r="N34" s="12">
        <f t="shared" si="55"/>
        <v>42937</v>
      </c>
      <c r="O34" s="10">
        <v>0</v>
      </c>
      <c r="P34" s="11">
        <f t="shared" si="56"/>
        <v>42944</v>
      </c>
      <c r="Q34" s="12">
        <f t="shared" si="57"/>
        <v>42944</v>
      </c>
      <c r="R34" s="10">
        <v>0</v>
      </c>
      <c r="S34" s="11">
        <f t="shared" si="58"/>
        <v>42951</v>
      </c>
      <c r="T34" s="12">
        <f t="shared" si="59"/>
        <v>42951</v>
      </c>
      <c r="U34" s="10">
        <v>0</v>
      </c>
      <c r="V34" s="11">
        <f t="shared" si="60"/>
        <v>42958</v>
      </c>
      <c r="W34" s="12">
        <f t="shared" si="61"/>
        <v>42958</v>
      </c>
      <c r="X34" s="10">
        <v>0</v>
      </c>
    </row>
    <row r="35" spans="1:43" x14ac:dyDescent="0.25">
      <c r="A35" s="11">
        <f t="shared" si="63"/>
        <v>42910</v>
      </c>
      <c r="B35" s="12">
        <f t="shared" si="48"/>
        <v>42910</v>
      </c>
      <c r="C35" s="10">
        <v>0</v>
      </c>
      <c r="D35" s="11">
        <f t="shared" si="49"/>
        <v>42917</v>
      </c>
      <c r="E35" s="12">
        <f t="shared" si="50"/>
        <v>42917</v>
      </c>
      <c r="F35" s="10">
        <v>0</v>
      </c>
      <c r="G35" s="11">
        <f t="shared" si="51"/>
        <v>42924</v>
      </c>
      <c r="H35" s="12">
        <f t="shared" si="52"/>
        <v>42924</v>
      </c>
      <c r="I35" s="10">
        <v>0</v>
      </c>
      <c r="J35" s="11">
        <f t="shared" si="53"/>
        <v>42931</v>
      </c>
      <c r="K35" s="12">
        <f t="shared" si="54"/>
        <v>42931</v>
      </c>
      <c r="L35" s="10">
        <v>0</v>
      </c>
      <c r="M35" s="11">
        <f t="shared" si="62"/>
        <v>42938</v>
      </c>
      <c r="N35" s="12">
        <f t="shared" si="55"/>
        <v>42938</v>
      </c>
      <c r="O35" s="10">
        <v>0</v>
      </c>
      <c r="P35" s="11">
        <f t="shared" si="56"/>
        <v>42945</v>
      </c>
      <c r="Q35" s="12">
        <f t="shared" si="57"/>
        <v>42945</v>
      </c>
      <c r="R35" s="10">
        <v>0</v>
      </c>
      <c r="S35" s="11">
        <f t="shared" si="58"/>
        <v>42952</v>
      </c>
      <c r="T35" s="12">
        <f t="shared" si="59"/>
        <v>42952</v>
      </c>
      <c r="U35" s="10">
        <v>0</v>
      </c>
      <c r="V35" s="11">
        <f t="shared" si="60"/>
        <v>42959</v>
      </c>
      <c r="W35" s="12">
        <f t="shared" si="61"/>
        <v>42959</v>
      </c>
      <c r="X35" s="10">
        <v>0</v>
      </c>
    </row>
    <row r="36" spans="1:43" x14ac:dyDescent="0.25">
      <c r="A36" s="11">
        <f t="shared" si="63"/>
        <v>42911</v>
      </c>
      <c r="B36" s="12">
        <f t="shared" si="48"/>
        <v>42911</v>
      </c>
      <c r="C36" s="10">
        <v>0</v>
      </c>
      <c r="D36" s="11">
        <f t="shared" si="49"/>
        <v>42918</v>
      </c>
      <c r="E36" s="12">
        <f t="shared" si="50"/>
        <v>42918</v>
      </c>
      <c r="F36" s="10">
        <v>0</v>
      </c>
      <c r="G36" s="11">
        <f t="shared" si="51"/>
        <v>42925</v>
      </c>
      <c r="H36" s="12">
        <f t="shared" si="52"/>
        <v>42925</v>
      </c>
      <c r="I36" s="10">
        <v>0</v>
      </c>
      <c r="J36" s="11">
        <f t="shared" si="53"/>
        <v>42932</v>
      </c>
      <c r="K36" s="12">
        <f t="shared" si="54"/>
        <v>42932</v>
      </c>
      <c r="L36" s="10">
        <v>0</v>
      </c>
      <c r="M36" s="11">
        <f t="shared" si="62"/>
        <v>42939</v>
      </c>
      <c r="N36" s="12">
        <f t="shared" si="55"/>
        <v>42939</v>
      </c>
      <c r="O36" s="10">
        <v>0</v>
      </c>
      <c r="P36" s="11">
        <f t="shared" si="56"/>
        <v>42946</v>
      </c>
      <c r="Q36" s="12">
        <f t="shared" si="57"/>
        <v>42946</v>
      </c>
      <c r="R36" s="10">
        <v>0</v>
      </c>
      <c r="S36" s="11">
        <f t="shared" si="58"/>
        <v>42953</v>
      </c>
      <c r="T36" s="12">
        <f t="shared" si="59"/>
        <v>42953</v>
      </c>
      <c r="U36" s="10">
        <v>0</v>
      </c>
      <c r="V36" s="11">
        <f t="shared" si="60"/>
        <v>42960</v>
      </c>
      <c r="W36" s="12">
        <f t="shared" si="61"/>
        <v>42960</v>
      </c>
      <c r="X36" s="10">
        <v>0</v>
      </c>
    </row>
    <row r="37" spans="1:43" customFormat="1" ht="10.5" customHeight="1" x14ac:dyDescent="0.25"/>
    <row r="38" spans="1:43" s="9" customFormat="1" ht="18.75" x14ac:dyDescent="0.25">
      <c r="A38" s="59" t="str">
        <f>"Semaine "&amp;'Recap HS'!B38</f>
        <v>Semaine 33</v>
      </c>
      <c r="B38" s="60"/>
      <c r="C38" s="61"/>
      <c r="D38" s="59" t="str">
        <f>"Semaine "&amp;'Recap HS'!B39</f>
        <v>Semaine 34</v>
      </c>
      <c r="E38" s="60"/>
      <c r="F38" s="61"/>
      <c r="G38" s="59" t="str">
        <f>"Semaine "&amp;'Recap HS'!B40</f>
        <v>Semaine 35</v>
      </c>
      <c r="H38" s="60"/>
      <c r="I38" s="61"/>
      <c r="J38" s="59" t="str">
        <f>"Semaine "&amp;'Recap HS'!B41</f>
        <v>Semaine 36</v>
      </c>
      <c r="K38" s="60"/>
      <c r="L38" s="61"/>
      <c r="M38" s="59" t="str">
        <f>"Semaine "&amp;'Recap HS'!B42</f>
        <v>Semaine 37</v>
      </c>
      <c r="N38" s="60"/>
      <c r="O38" s="61"/>
      <c r="P38" s="59" t="str">
        <f>"Semaine "&amp;'Recap HS'!B43</f>
        <v>Semaine 38</v>
      </c>
      <c r="Q38" s="60"/>
      <c r="R38" s="61"/>
      <c r="S38" s="59" t="str">
        <f>"Semaine "&amp;'Recap HS'!B44</f>
        <v>Semaine 39</v>
      </c>
      <c r="T38" s="60"/>
      <c r="U38" s="61"/>
      <c r="V38" s="59" t="str">
        <f>"Semaine "&amp;'Recap HS'!B45</f>
        <v>Semaine 40</v>
      </c>
      <c r="W38" s="60"/>
      <c r="X38" s="61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8"/>
    </row>
    <row r="39" spans="1:43" x14ac:dyDescent="0.25">
      <c r="A39" s="11">
        <f>7*'Recap HS'!B38+DATE($A$1,1,3)-WEEKDAY(DATE($A$1,1,3))-5</f>
        <v>42961</v>
      </c>
      <c r="B39" s="12">
        <f>A39</f>
        <v>42961</v>
      </c>
      <c r="C39" s="10"/>
      <c r="D39" s="11">
        <f>A45+1</f>
        <v>42968</v>
      </c>
      <c r="E39" s="12">
        <f>D39</f>
        <v>42968</v>
      </c>
      <c r="F39" s="10"/>
      <c r="G39" s="11">
        <f>D45+1</f>
        <v>42975</v>
      </c>
      <c r="H39" s="12">
        <f>G39</f>
        <v>42975</v>
      </c>
      <c r="I39" s="10"/>
      <c r="J39" s="11">
        <f>G45+1</f>
        <v>42982</v>
      </c>
      <c r="K39" s="12">
        <f>J39</f>
        <v>42982</v>
      </c>
      <c r="L39" s="10"/>
      <c r="M39" s="11">
        <f>J45+1</f>
        <v>42989</v>
      </c>
      <c r="N39" s="12">
        <f>M39</f>
        <v>42989</v>
      </c>
      <c r="O39" s="10"/>
      <c r="P39" s="11">
        <f>M45+1</f>
        <v>42996</v>
      </c>
      <c r="Q39" s="12">
        <f>P39</f>
        <v>42996</v>
      </c>
      <c r="R39" s="10"/>
      <c r="S39" s="11">
        <f>P45+1</f>
        <v>43003</v>
      </c>
      <c r="T39" s="12">
        <f>S39</f>
        <v>43003</v>
      </c>
      <c r="U39" s="10"/>
      <c r="V39" s="11">
        <f>S45+1</f>
        <v>43010</v>
      </c>
      <c r="W39" s="12">
        <f>V39</f>
        <v>43010</v>
      </c>
      <c r="X39" s="10"/>
    </row>
    <row r="40" spans="1:43" x14ac:dyDescent="0.25">
      <c r="A40" s="11">
        <f>A39+1</f>
        <v>42962</v>
      </c>
      <c r="B40" s="12">
        <f t="shared" ref="B40:B45" si="64">A40</f>
        <v>42962</v>
      </c>
      <c r="C40" s="10"/>
      <c r="D40" s="11">
        <f t="shared" ref="D40:D45" si="65">D39+1</f>
        <v>42969</v>
      </c>
      <c r="E40" s="12">
        <f t="shared" ref="E40:E45" si="66">D40</f>
        <v>42969</v>
      </c>
      <c r="F40" s="10"/>
      <c r="G40" s="11">
        <f t="shared" ref="G40:G45" si="67">G39+1</f>
        <v>42976</v>
      </c>
      <c r="H40" s="12">
        <f t="shared" ref="H40:H45" si="68">G40</f>
        <v>42976</v>
      </c>
      <c r="I40" s="10"/>
      <c r="J40" s="11">
        <f t="shared" ref="J40:J45" si="69">J39+1</f>
        <v>42983</v>
      </c>
      <c r="K40" s="12">
        <f t="shared" ref="K40:K45" si="70">J40</f>
        <v>42983</v>
      </c>
      <c r="L40" s="10"/>
      <c r="M40" s="11">
        <f>M39+1</f>
        <v>42990</v>
      </c>
      <c r="N40" s="12">
        <f t="shared" ref="N40:N45" si="71">M40</f>
        <v>42990</v>
      </c>
      <c r="O40" s="10"/>
      <c r="P40" s="11">
        <f t="shared" ref="P40:P45" si="72">P39+1</f>
        <v>42997</v>
      </c>
      <c r="Q40" s="12">
        <f t="shared" ref="Q40:Q45" si="73">P40</f>
        <v>42997</v>
      </c>
      <c r="R40" s="10"/>
      <c r="S40" s="11">
        <f t="shared" ref="S40:S45" si="74">S39+1</f>
        <v>43004</v>
      </c>
      <c r="T40" s="12">
        <f t="shared" ref="T40:T45" si="75">S40</f>
        <v>43004</v>
      </c>
      <c r="U40" s="10"/>
      <c r="V40" s="11">
        <f t="shared" ref="V40:V45" si="76">V39+1</f>
        <v>43011</v>
      </c>
      <c r="W40" s="12">
        <f t="shared" ref="W40:W45" si="77">V40</f>
        <v>43011</v>
      </c>
      <c r="X40" s="10"/>
    </row>
    <row r="41" spans="1:43" x14ac:dyDescent="0.25">
      <c r="A41" s="11">
        <f>A40+1</f>
        <v>42963</v>
      </c>
      <c r="B41" s="12">
        <f t="shared" si="64"/>
        <v>42963</v>
      </c>
      <c r="C41" s="10"/>
      <c r="D41" s="11">
        <f t="shared" si="65"/>
        <v>42970</v>
      </c>
      <c r="E41" s="12">
        <f t="shared" si="66"/>
        <v>42970</v>
      </c>
      <c r="F41" s="10"/>
      <c r="G41" s="11">
        <f t="shared" si="67"/>
        <v>42977</v>
      </c>
      <c r="H41" s="12">
        <f t="shared" si="68"/>
        <v>42977</v>
      </c>
      <c r="I41" s="10"/>
      <c r="J41" s="11">
        <f t="shared" si="69"/>
        <v>42984</v>
      </c>
      <c r="K41" s="12">
        <f t="shared" si="70"/>
        <v>42984</v>
      </c>
      <c r="L41" s="10"/>
      <c r="M41" s="11">
        <f t="shared" ref="M41:M45" si="78">M40+1</f>
        <v>42991</v>
      </c>
      <c r="N41" s="12">
        <f t="shared" si="71"/>
        <v>42991</v>
      </c>
      <c r="O41" s="10"/>
      <c r="P41" s="11">
        <f t="shared" si="72"/>
        <v>42998</v>
      </c>
      <c r="Q41" s="12">
        <f t="shared" si="73"/>
        <v>42998</v>
      </c>
      <c r="R41" s="10"/>
      <c r="S41" s="11">
        <f t="shared" si="74"/>
        <v>43005</v>
      </c>
      <c r="T41" s="12">
        <f t="shared" si="75"/>
        <v>43005</v>
      </c>
      <c r="U41" s="10"/>
      <c r="V41" s="11">
        <f t="shared" si="76"/>
        <v>43012</v>
      </c>
      <c r="W41" s="12">
        <f t="shared" si="77"/>
        <v>43012</v>
      </c>
      <c r="X41" s="10"/>
    </row>
    <row r="42" spans="1:43" x14ac:dyDescent="0.25">
      <c r="A42" s="11">
        <f t="shared" ref="A42:A45" si="79">A41+1</f>
        <v>42964</v>
      </c>
      <c r="B42" s="12">
        <f t="shared" si="64"/>
        <v>42964</v>
      </c>
      <c r="C42" s="10"/>
      <c r="D42" s="11">
        <f t="shared" si="65"/>
        <v>42971</v>
      </c>
      <c r="E42" s="12">
        <f t="shared" si="66"/>
        <v>42971</v>
      </c>
      <c r="F42" s="10"/>
      <c r="G42" s="11">
        <f t="shared" si="67"/>
        <v>42978</v>
      </c>
      <c r="H42" s="12">
        <f t="shared" si="68"/>
        <v>42978</v>
      </c>
      <c r="I42" s="10"/>
      <c r="J42" s="11">
        <f t="shared" si="69"/>
        <v>42985</v>
      </c>
      <c r="K42" s="12">
        <f t="shared" si="70"/>
        <v>42985</v>
      </c>
      <c r="L42" s="10"/>
      <c r="M42" s="11">
        <f t="shared" si="78"/>
        <v>42992</v>
      </c>
      <c r="N42" s="12">
        <f t="shared" si="71"/>
        <v>42992</v>
      </c>
      <c r="O42" s="10"/>
      <c r="P42" s="11">
        <f t="shared" si="72"/>
        <v>42999</v>
      </c>
      <c r="Q42" s="12">
        <f t="shared" si="73"/>
        <v>42999</v>
      </c>
      <c r="R42" s="10"/>
      <c r="S42" s="11">
        <f t="shared" si="74"/>
        <v>43006</v>
      </c>
      <c r="T42" s="12">
        <f t="shared" si="75"/>
        <v>43006</v>
      </c>
      <c r="U42" s="10"/>
      <c r="V42" s="11">
        <f t="shared" si="76"/>
        <v>43013</v>
      </c>
      <c r="W42" s="12">
        <f t="shared" si="77"/>
        <v>43013</v>
      </c>
      <c r="X42" s="10"/>
    </row>
    <row r="43" spans="1:43" x14ac:dyDescent="0.25">
      <c r="A43" s="11">
        <f t="shared" si="79"/>
        <v>42965</v>
      </c>
      <c r="B43" s="12">
        <f t="shared" si="64"/>
        <v>42965</v>
      </c>
      <c r="C43" s="10">
        <v>0</v>
      </c>
      <c r="D43" s="11">
        <f t="shared" si="65"/>
        <v>42972</v>
      </c>
      <c r="E43" s="12">
        <f t="shared" si="66"/>
        <v>42972</v>
      </c>
      <c r="F43" s="10">
        <v>0</v>
      </c>
      <c r="G43" s="11">
        <f t="shared" si="67"/>
        <v>42979</v>
      </c>
      <c r="H43" s="12">
        <f t="shared" si="68"/>
        <v>42979</v>
      </c>
      <c r="I43" s="10">
        <v>0</v>
      </c>
      <c r="J43" s="11">
        <f t="shared" si="69"/>
        <v>42986</v>
      </c>
      <c r="K43" s="12">
        <f t="shared" si="70"/>
        <v>42986</v>
      </c>
      <c r="L43" s="10">
        <v>0</v>
      </c>
      <c r="M43" s="11">
        <f t="shared" si="78"/>
        <v>42993</v>
      </c>
      <c r="N43" s="12">
        <f t="shared" si="71"/>
        <v>42993</v>
      </c>
      <c r="O43" s="10">
        <v>0</v>
      </c>
      <c r="P43" s="11">
        <f t="shared" si="72"/>
        <v>43000</v>
      </c>
      <c r="Q43" s="12">
        <f t="shared" si="73"/>
        <v>43000</v>
      </c>
      <c r="R43" s="10">
        <v>0</v>
      </c>
      <c r="S43" s="11">
        <f t="shared" si="74"/>
        <v>43007</v>
      </c>
      <c r="T43" s="12">
        <f t="shared" si="75"/>
        <v>43007</v>
      </c>
      <c r="U43" s="10">
        <v>0</v>
      </c>
      <c r="V43" s="11">
        <f t="shared" si="76"/>
        <v>43014</v>
      </c>
      <c r="W43" s="12">
        <f t="shared" si="77"/>
        <v>43014</v>
      </c>
      <c r="X43" s="10">
        <v>0</v>
      </c>
    </row>
    <row r="44" spans="1:43" x14ac:dyDescent="0.25">
      <c r="A44" s="11">
        <f t="shared" si="79"/>
        <v>42966</v>
      </c>
      <c r="B44" s="12">
        <f t="shared" si="64"/>
        <v>42966</v>
      </c>
      <c r="C44" s="10">
        <v>0</v>
      </c>
      <c r="D44" s="11">
        <f t="shared" si="65"/>
        <v>42973</v>
      </c>
      <c r="E44" s="12">
        <f t="shared" si="66"/>
        <v>42973</v>
      </c>
      <c r="F44" s="10">
        <v>0</v>
      </c>
      <c r="G44" s="11">
        <f t="shared" si="67"/>
        <v>42980</v>
      </c>
      <c r="H44" s="12">
        <f t="shared" si="68"/>
        <v>42980</v>
      </c>
      <c r="I44" s="10">
        <v>0</v>
      </c>
      <c r="J44" s="11">
        <f t="shared" si="69"/>
        <v>42987</v>
      </c>
      <c r="K44" s="12">
        <f t="shared" si="70"/>
        <v>42987</v>
      </c>
      <c r="L44" s="10">
        <v>0</v>
      </c>
      <c r="M44" s="11">
        <f t="shared" si="78"/>
        <v>42994</v>
      </c>
      <c r="N44" s="12">
        <f t="shared" si="71"/>
        <v>42994</v>
      </c>
      <c r="O44" s="10">
        <v>0</v>
      </c>
      <c r="P44" s="11">
        <f t="shared" si="72"/>
        <v>43001</v>
      </c>
      <c r="Q44" s="12">
        <f t="shared" si="73"/>
        <v>43001</v>
      </c>
      <c r="R44" s="10">
        <v>0</v>
      </c>
      <c r="S44" s="11">
        <f t="shared" si="74"/>
        <v>43008</v>
      </c>
      <c r="T44" s="12">
        <f t="shared" si="75"/>
        <v>43008</v>
      </c>
      <c r="U44" s="10">
        <v>0</v>
      </c>
      <c r="V44" s="11">
        <f t="shared" si="76"/>
        <v>43015</v>
      </c>
      <c r="W44" s="12">
        <f t="shared" si="77"/>
        <v>43015</v>
      </c>
      <c r="X44" s="10">
        <v>0</v>
      </c>
    </row>
    <row r="45" spans="1:43" x14ac:dyDescent="0.25">
      <c r="A45" s="11">
        <f t="shared" si="79"/>
        <v>42967</v>
      </c>
      <c r="B45" s="12">
        <f t="shared" si="64"/>
        <v>42967</v>
      </c>
      <c r="C45" s="10">
        <v>0</v>
      </c>
      <c r="D45" s="11">
        <f t="shared" si="65"/>
        <v>42974</v>
      </c>
      <c r="E45" s="12">
        <f t="shared" si="66"/>
        <v>42974</v>
      </c>
      <c r="F45" s="10">
        <v>0</v>
      </c>
      <c r="G45" s="11">
        <f t="shared" si="67"/>
        <v>42981</v>
      </c>
      <c r="H45" s="12">
        <f t="shared" si="68"/>
        <v>42981</v>
      </c>
      <c r="I45" s="10">
        <v>0</v>
      </c>
      <c r="J45" s="11">
        <f t="shared" si="69"/>
        <v>42988</v>
      </c>
      <c r="K45" s="12">
        <f t="shared" si="70"/>
        <v>42988</v>
      </c>
      <c r="L45" s="10">
        <v>0</v>
      </c>
      <c r="M45" s="11">
        <f t="shared" si="78"/>
        <v>42995</v>
      </c>
      <c r="N45" s="12">
        <f t="shared" si="71"/>
        <v>42995</v>
      </c>
      <c r="O45" s="10">
        <v>0</v>
      </c>
      <c r="P45" s="11">
        <f t="shared" si="72"/>
        <v>43002</v>
      </c>
      <c r="Q45" s="12">
        <f t="shared" si="73"/>
        <v>43002</v>
      </c>
      <c r="R45" s="10">
        <v>0</v>
      </c>
      <c r="S45" s="11">
        <f t="shared" si="74"/>
        <v>43009</v>
      </c>
      <c r="T45" s="12">
        <f t="shared" si="75"/>
        <v>43009</v>
      </c>
      <c r="U45" s="10">
        <v>0</v>
      </c>
      <c r="V45" s="11">
        <f t="shared" si="76"/>
        <v>43016</v>
      </c>
      <c r="W45" s="12">
        <f t="shared" si="77"/>
        <v>43016</v>
      </c>
      <c r="X45" s="10">
        <v>0</v>
      </c>
    </row>
    <row r="46" spans="1:43" customFormat="1" ht="10.5" customHeight="1" x14ac:dyDescent="0.25"/>
    <row r="47" spans="1:43" s="9" customFormat="1" ht="18.75" x14ac:dyDescent="0.25">
      <c r="A47" s="59" t="str">
        <f>"Semaine "&amp;'Recap HS'!B46</f>
        <v>Semaine 41</v>
      </c>
      <c r="B47" s="60"/>
      <c r="C47" s="61"/>
      <c r="D47" s="59" t="str">
        <f>"Semaine "&amp;'Recap HS'!B47</f>
        <v>Semaine 42</v>
      </c>
      <c r="E47" s="60"/>
      <c r="F47" s="61"/>
      <c r="G47" s="59" t="str">
        <f>"Semaine "&amp;'Recap HS'!B48</f>
        <v>Semaine 43</v>
      </c>
      <c r="H47" s="60"/>
      <c r="I47" s="61"/>
      <c r="J47" s="59" t="str">
        <f>"Semaine "&amp;'Recap HS'!B49</f>
        <v>Semaine 44</v>
      </c>
      <c r="K47" s="60"/>
      <c r="L47" s="61"/>
      <c r="M47" s="59" t="str">
        <f>"Semaine "&amp;'Recap HS'!B50</f>
        <v>Semaine 45</v>
      </c>
      <c r="N47" s="60"/>
      <c r="O47" s="61"/>
      <c r="P47" s="59" t="str">
        <f>"Semaine "&amp;'Recap HS'!B51</f>
        <v>Semaine 46</v>
      </c>
      <c r="Q47" s="60"/>
      <c r="R47" s="61"/>
      <c r="S47" s="59" t="str">
        <f>"Semaine "&amp;'Recap HS'!B52</f>
        <v>Semaine 47</v>
      </c>
      <c r="T47" s="60"/>
      <c r="U47" s="61"/>
      <c r="V47" s="59" t="str">
        <f>"Semaine "&amp;'Recap HS'!B53</f>
        <v>Semaine 48</v>
      </c>
      <c r="W47" s="60"/>
      <c r="X47" s="61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8"/>
    </row>
    <row r="48" spans="1:43" x14ac:dyDescent="0.25">
      <c r="A48" s="11">
        <f>7*'Recap HS'!B46+DATE($A$1,1,3)-WEEKDAY(DATE($A$1,1,3))-5</f>
        <v>43017</v>
      </c>
      <c r="B48" s="12">
        <f>A48</f>
        <v>43017</v>
      </c>
      <c r="C48" s="10"/>
      <c r="D48" s="11">
        <f>A54+1</f>
        <v>43024</v>
      </c>
      <c r="E48" s="12">
        <f>D48</f>
        <v>43024</v>
      </c>
      <c r="F48" s="10"/>
      <c r="G48" s="11">
        <f>D54+1</f>
        <v>43031</v>
      </c>
      <c r="H48" s="12">
        <f>G48</f>
        <v>43031</v>
      </c>
      <c r="I48" s="10"/>
      <c r="J48" s="11">
        <f>G54+1</f>
        <v>43038</v>
      </c>
      <c r="K48" s="12">
        <f>J48</f>
        <v>43038</v>
      </c>
      <c r="L48" s="10"/>
      <c r="M48" s="11">
        <f>J54+1</f>
        <v>43045</v>
      </c>
      <c r="N48" s="12">
        <f>M48</f>
        <v>43045</v>
      </c>
      <c r="O48" s="10"/>
      <c r="P48" s="11">
        <f>M54+1</f>
        <v>43052</v>
      </c>
      <c r="Q48" s="12">
        <f>P48</f>
        <v>43052</v>
      </c>
      <c r="R48" s="10"/>
      <c r="S48" s="11">
        <f>P54+1</f>
        <v>43059</v>
      </c>
      <c r="T48" s="12">
        <f>S48</f>
        <v>43059</v>
      </c>
      <c r="U48" s="10"/>
      <c r="V48" s="11">
        <f>S54+1</f>
        <v>43066</v>
      </c>
      <c r="W48" s="12">
        <f>V48</f>
        <v>43066</v>
      </c>
      <c r="X48" s="10"/>
    </row>
    <row r="49" spans="1:43" x14ac:dyDescent="0.25">
      <c r="A49" s="11">
        <f>A48+1</f>
        <v>43018</v>
      </c>
      <c r="B49" s="12">
        <f t="shared" ref="B49:B54" si="80">A49</f>
        <v>43018</v>
      </c>
      <c r="C49" s="10"/>
      <c r="D49" s="11">
        <f t="shared" ref="D49:D54" si="81">D48+1</f>
        <v>43025</v>
      </c>
      <c r="E49" s="12">
        <f t="shared" ref="E49:E54" si="82">D49</f>
        <v>43025</v>
      </c>
      <c r="F49" s="10"/>
      <c r="G49" s="11">
        <f t="shared" ref="G49:G54" si="83">G48+1</f>
        <v>43032</v>
      </c>
      <c r="H49" s="12">
        <f t="shared" ref="H49:H54" si="84">G49</f>
        <v>43032</v>
      </c>
      <c r="I49" s="10"/>
      <c r="J49" s="11">
        <f t="shared" ref="J49:J54" si="85">J48+1</f>
        <v>43039</v>
      </c>
      <c r="K49" s="12">
        <f t="shared" ref="K49:K54" si="86">J49</f>
        <v>43039</v>
      </c>
      <c r="L49" s="10"/>
      <c r="M49" s="11">
        <f>M48+1</f>
        <v>43046</v>
      </c>
      <c r="N49" s="12">
        <f t="shared" ref="N49:N54" si="87">M49</f>
        <v>43046</v>
      </c>
      <c r="O49" s="10"/>
      <c r="P49" s="11">
        <f t="shared" ref="P49:P54" si="88">P48+1</f>
        <v>43053</v>
      </c>
      <c r="Q49" s="12">
        <f t="shared" ref="Q49:Q54" si="89">P49</f>
        <v>43053</v>
      </c>
      <c r="R49" s="10"/>
      <c r="S49" s="11">
        <f t="shared" ref="S49:S54" si="90">S48+1</f>
        <v>43060</v>
      </c>
      <c r="T49" s="12">
        <f t="shared" ref="T49:T54" si="91">S49</f>
        <v>43060</v>
      </c>
      <c r="U49" s="10"/>
      <c r="V49" s="11">
        <f t="shared" ref="V49:V54" si="92">V48+1</f>
        <v>43067</v>
      </c>
      <c r="W49" s="12">
        <f t="shared" ref="W49:W54" si="93">V49</f>
        <v>43067</v>
      </c>
      <c r="X49" s="10"/>
    </row>
    <row r="50" spans="1:43" x14ac:dyDescent="0.25">
      <c r="A50" s="11">
        <f>A49+1</f>
        <v>43019</v>
      </c>
      <c r="B50" s="12">
        <f t="shared" si="80"/>
        <v>43019</v>
      </c>
      <c r="C50" s="10"/>
      <c r="D50" s="11">
        <f t="shared" si="81"/>
        <v>43026</v>
      </c>
      <c r="E50" s="12">
        <f t="shared" si="82"/>
        <v>43026</v>
      </c>
      <c r="F50" s="10"/>
      <c r="G50" s="11">
        <f t="shared" si="83"/>
        <v>43033</v>
      </c>
      <c r="H50" s="12">
        <f t="shared" si="84"/>
        <v>43033</v>
      </c>
      <c r="I50" s="10"/>
      <c r="J50" s="11">
        <f t="shared" si="85"/>
        <v>43040</v>
      </c>
      <c r="K50" s="12">
        <f t="shared" si="86"/>
        <v>43040</v>
      </c>
      <c r="L50" s="10"/>
      <c r="M50" s="11">
        <f t="shared" ref="M50:M54" si="94">M49+1</f>
        <v>43047</v>
      </c>
      <c r="N50" s="12">
        <f t="shared" si="87"/>
        <v>43047</v>
      </c>
      <c r="O50" s="10"/>
      <c r="P50" s="11">
        <f t="shared" si="88"/>
        <v>43054</v>
      </c>
      <c r="Q50" s="12">
        <f t="shared" si="89"/>
        <v>43054</v>
      </c>
      <c r="R50" s="10"/>
      <c r="S50" s="11">
        <f t="shared" si="90"/>
        <v>43061</v>
      </c>
      <c r="T50" s="12">
        <f t="shared" si="91"/>
        <v>43061</v>
      </c>
      <c r="U50" s="10"/>
      <c r="V50" s="11">
        <f t="shared" si="92"/>
        <v>43068</v>
      </c>
      <c r="W50" s="12">
        <f t="shared" si="93"/>
        <v>43068</v>
      </c>
      <c r="X50" s="10"/>
    </row>
    <row r="51" spans="1:43" x14ac:dyDescent="0.25">
      <c r="A51" s="11">
        <f t="shared" ref="A51:A54" si="95">A50+1</f>
        <v>43020</v>
      </c>
      <c r="B51" s="12">
        <f t="shared" si="80"/>
        <v>43020</v>
      </c>
      <c r="C51" s="10"/>
      <c r="D51" s="11">
        <f t="shared" si="81"/>
        <v>43027</v>
      </c>
      <c r="E51" s="12">
        <f t="shared" si="82"/>
        <v>43027</v>
      </c>
      <c r="F51" s="10"/>
      <c r="G51" s="11">
        <f t="shared" si="83"/>
        <v>43034</v>
      </c>
      <c r="H51" s="12">
        <f t="shared" si="84"/>
        <v>43034</v>
      </c>
      <c r="I51" s="10"/>
      <c r="J51" s="11">
        <f t="shared" si="85"/>
        <v>43041</v>
      </c>
      <c r="K51" s="12">
        <f t="shared" si="86"/>
        <v>43041</v>
      </c>
      <c r="L51" s="10"/>
      <c r="M51" s="11">
        <f t="shared" si="94"/>
        <v>43048</v>
      </c>
      <c r="N51" s="12">
        <f t="shared" si="87"/>
        <v>43048</v>
      </c>
      <c r="O51" s="10"/>
      <c r="P51" s="11">
        <f t="shared" si="88"/>
        <v>43055</v>
      </c>
      <c r="Q51" s="12">
        <f t="shared" si="89"/>
        <v>43055</v>
      </c>
      <c r="R51" s="10"/>
      <c r="S51" s="11">
        <f t="shared" si="90"/>
        <v>43062</v>
      </c>
      <c r="T51" s="12">
        <f t="shared" si="91"/>
        <v>43062</v>
      </c>
      <c r="U51" s="10"/>
      <c r="V51" s="11">
        <f t="shared" si="92"/>
        <v>43069</v>
      </c>
      <c r="W51" s="12">
        <f t="shared" si="93"/>
        <v>43069</v>
      </c>
      <c r="X51" s="10"/>
    </row>
    <row r="52" spans="1:43" x14ac:dyDescent="0.25">
      <c r="A52" s="11">
        <f t="shared" si="95"/>
        <v>43021</v>
      </c>
      <c r="B52" s="12">
        <f t="shared" si="80"/>
        <v>43021</v>
      </c>
      <c r="C52" s="10">
        <v>0</v>
      </c>
      <c r="D52" s="11">
        <f t="shared" si="81"/>
        <v>43028</v>
      </c>
      <c r="E52" s="12">
        <f t="shared" si="82"/>
        <v>43028</v>
      </c>
      <c r="F52" s="10">
        <v>0</v>
      </c>
      <c r="G52" s="11">
        <f t="shared" si="83"/>
        <v>43035</v>
      </c>
      <c r="H52" s="12">
        <f t="shared" si="84"/>
        <v>43035</v>
      </c>
      <c r="I52" s="10">
        <v>0</v>
      </c>
      <c r="J52" s="11">
        <f t="shared" si="85"/>
        <v>43042</v>
      </c>
      <c r="K52" s="12">
        <f t="shared" si="86"/>
        <v>43042</v>
      </c>
      <c r="L52" s="10">
        <v>0</v>
      </c>
      <c r="M52" s="11">
        <f t="shared" si="94"/>
        <v>43049</v>
      </c>
      <c r="N52" s="12">
        <f t="shared" si="87"/>
        <v>43049</v>
      </c>
      <c r="O52" s="10">
        <v>0</v>
      </c>
      <c r="P52" s="11">
        <f t="shared" si="88"/>
        <v>43056</v>
      </c>
      <c r="Q52" s="12">
        <f t="shared" si="89"/>
        <v>43056</v>
      </c>
      <c r="R52" s="10">
        <v>0</v>
      </c>
      <c r="S52" s="11">
        <f t="shared" si="90"/>
        <v>43063</v>
      </c>
      <c r="T52" s="12">
        <f t="shared" si="91"/>
        <v>43063</v>
      </c>
      <c r="U52" s="10">
        <v>0</v>
      </c>
      <c r="V52" s="11">
        <f t="shared" si="92"/>
        <v>43070</v>
      </c>
      <c r="W52" s="12">
        <f t="shared" si="93"/>
        <v>43070</v>
      </c>
      <c r="X52" s="10">
        <v>0</v>
      </c>
    </row>
    <row r="53" spans="1:43" x14ac:dyDescent="0.25">
      <c r="A53" s="11">
        <f t="shared" si="95"/>
        <v>43022</v>
      </c>
      <c r="B53" s="12">
        <f t="shared" si="80"/>
        <v>43022</v>
      </c>
      <c r="C53" s="10">
        <v>0</v>
      </c>
      <c r="D53" s="11">
        <f t="shared" si="81"/>
        <v>43029</v>
      </c>
      <c r="E53" s="12">
        <f t="shared" si="82"/>
        <v>43029</v>
      </c>
      <c r="F53" s="10">
        <v>0</v>
      </c>
      <c r="G53" s="11">
        <f t="shared" si="83"/>
        <v>43036</v>
      </c>
      <c r="H53" s="12">
        <f t="shared" si="84"/>
        <v>43036</v>
      </c>
      <c r="I53" s="10">
        <v>0</v>
      </c>
      <c r="J53" s="11">
        <f t="shared" si="85"/>
        <v>43043</v>
      </c>
      <c r="K53" s="12">
        <f t="shared" si="86"/>
        <v>43043</v>
      </c>
      <c r="L53" s="10">
        <v>0</v>
      </c>
      <c r="M53" s="11">
        <f t="shared" si="94"/>
        <v>43050</v>
      </c>
      <c r="N53" s="12">
        <f t="shared" si="87"/>
        <v>43050</v>
      </c>
      <c r="O53" s="10">
        <v>0</v>
      </c>
      <c r="P53" s="11">
        <f t="shared" si="88"/>
        <v>43057</v>
      </c>
      <c r="Q53" s="12">
        <f t="shared" si="89"/>
        <v>43057</v>
      </c>
      <c r="R53" s="10">
        <v>0</v>
      </c>
      <c r="S53" s="11">
        <f t="shared" si="90"/>
        <v>43064</v>
      </c>
      <c r="T53" s="12">
        <f t="shared" si="91"/>
        <v>43064</v>
      </c>
      <c r="U53" s="10">
        <v>0</v>
      </c>
      <c r="V53" s="11">
        <f t="shared" si="92"/>
        <v>43071</v>
      </c>
      <c r="W53" s="12">
        <f t="shared" si="93"/>
        <v>43071</v>
      </c>
      <c r="X53" s="10">
        <v>0</v>
      </c>
    </row>
    <row r="54" spans="1:43" x14ac:dyDescent="0.25">
      <c r="A54" s="11">
        <f t="shared" si="95"/>
        <v>43023</v>
      </c>
      <c r="B54" s="12">
        <f t="shared" si="80"/>
        <v>43023</v>
      </c>
      <c r="C54" s="10">
        <v>0</v>
      </c>
      <c r="D54" s="11">
        <f t="shared" si="81"/>
        <v>43030</v>
      </c>
      <c r="E54" s="12">
        <f t="shared" si="82"/>
        <v>43030</v>
      </c>
      <c r="F54" s="10">
        <v>0</v>
      </c>
      <c r="G54" s="11">
        <f t="shared" si="83"/>
        <v>43037</v>
      </c>
      <c r="H54" s="12">
        <f t="shared" si="84"/>
        <v>43037</v>
      </c>
      <c r="I54" s="10">
        <v>0</v>
      </c>
      <c r="J54" s="11">
        <f t="shared" si="85"/>
        <v>43044</v>
      </c>
      <c r="K54" s="12">
        <f t="shared" si="86"/>
        <v>43044</v>
      </c>
      <c r="L54" s="10">
        <v>0</v>
      </c>
      <c r="M54" s="11">
        <f t="shared" si="94"/>
        <v>43051</v>
      </c>
      <c r="N54" s="12">
        <f t="shared" si="87"/>
        <v>43051</v>
      </c>
      <c r="O54" s="10">
        <v>0</v>
      </c>
      <c r="P54" s="11">
        <f t="shared" si="88"/>
        <v>43058</v>
      </c>
      <c r="Q54" s="12">
        <f t="shared" si="89"/>
        <v>43058</v>
      </c>
      <c r="R54" s="10">
        <v>0</v>
      </c>
      <c r="S54" s="11">
        <f t="shared" si="90"/>
        <v>43065</v>
      </c>
      <c r="T54" s="12">
        <f t="shared" si="91"/>
        <v>43065</v>
      </c>
      <c r="U54" s="10">
        <v>0</v>
      </c>
      <c r="V54" s="11">
        <f t="shared" si="92"/>
        <v>43072</v>
      </c>
      <c r="W54" s="12">
        <f t="shared" si="93"/>
        <v>43072</v>
      </c>
      <c r="X54" s="10">
        <v>0</v>
      </c>
    </row>
    <row r="55" spans="1:43" customFormat="1" ht="10.5" customHeight="1" x14ac:dyDescent="0.25"/>
    <row r="56" spans="1:43" s="9" customFormat="1" ht="18.75" x14ac:dyDescent="0.25">
      <c r="A56" s="59" t="str">
        <f>"Semaine "&amp;'Recap HS'!B54</f>
        <v>Semaine 49</v>
      </c>
      <c r="B56" s="60"/>
      <c r="C56" s="61"/>
      <c r="D56" s="59" t="str">
        <f>"Semaine "&amp;'Recap HS'!B55</f>
        <v>Semaine 50</v>
      </c>
      <c r="E56" s="60"/>
      <c r="F56" s="61"/>
      <c r="G56" s="59" t="str">
        <f>"Semaine "&amp;'Recap HS'!B56</f>
        <v>Semaine 51</v>
      </c>
      <c r="H56" s="60"/>
      <c r="I56" s="61"/>
      <c r="J56" s="59" t="str">
        <f>"Semaine "&amp;'Recap HS'!B57</f>
        <v>Semaine 52</v>
      </c>
      <c r="K56" s="60"/>
      <c r="L56" s="61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8"/>
    </row>
    <row r="57" spans="1:43" x14ac:dyDescent="0.25">
      <c r="A57" s="11">
        <f>7*'Recap HS'!B54+DATE($A$1,1,3)-WEEKDAY(DATE($A$1,1,3))-5</f>
        <v>43073</v>
      </c>
      <c r="B57" s="12">
        <f>A57</f>
        <v>43073</v>
      </c>
      <c r="C57" s="10"/>
      <c r="D57" s="11">
        <f>A63+1</f>
        <v>43080</v>
      </c>
      <c r="E57" s="12">
        <f>D57</f>
        <v>43080</v>
      </c>
      <c r="F57" s="10"/>
      <c r="G57" s="11">
        <f>D63+1</f>
        <v>43087</v>
      </c>
      <c r="H57" s="12">
        <f>G57</f>
        <v>43087</v>
      </c>
      <c r="I57" s="10"/>
      <c r="J57" s="11">
        <f>G63+1</f>
        <v>43094</v>
      </c>
      <c r="K57" s="12">
        <f>J57</f>
        <v>43094</v>
      </c>
      <c r="L57" s="10"/>
    </row>
    <row r="58" spans="1:43" x14ac:dyDescent="0.25">
      <c r="A58" s="11">
        <f>A57+1</f>
        <v>43074</v>
      </c>
      <c r="B58" s="12">
        <f t="shared" ref="B58:B63" si="96">A58</f>
        <v>43074</v>
      </c>
      <c r="C58" s="10"/>
      <c r="D58" s="11">
        <f t="shared" ref="D58:D63" si="97">D57+1</f>
        <v>43081</v>
      </c>
      <c r="E58" s="12">
        <f t="shared" ref="E58:E63" si="98">D58</f>
        <v>43081</v>
      </c>
      <c r="F58" s="10"/>
      <c r="G58" s="11">
        <f t="shared" ref="G58:G63" si="99">G57+1</f>
        <v>43088</v>
      </c>
      <c r="H58" s="12">
        <f t="shared" ref="H58:H63" si="100">G58</f>
        <v>43088</v>
      </c>
      <c r="I58" s="10"/>
      <c r="J58" s="11">
        <f t="shared" ref="J58:J63" si="101">J57+1</f>
        <v>43095</v>
      </c>
      <c r="K58" s="12">
        <f t="shared" ref="K58:K63" si="102">J58</f>
        <v>43095</v>
      </c>
      <c r="L58" s="10"/>
    </row>
    <row r="59" spans="1:43" x14ac:dyDescent="0.25">
      <c r="A59" s="11">
        <f>A58+1</f>
        <v>43075</v>
      </c>
      <c r="B59" s="12">
        <f t="shared" si="96"/>
        <v>43075</v>
      </c>
      <c r="C59" s="10"/>
      <c r="D59" s="11">
        <f t="shared" si="97"/>
        <v>43082</v>
      </c>
      <c r="E59" s="12">
        <f t="shared" si="98"/>
        <v>43082</v>
      </c>
      <c r="F59" s="10"/>
      <c r="G59" s="11">
        <f t="shared" si="99"/>
        <v>43089</v>
      </c>
      <c r="H59" s="12">
        <f t="shared" si="100"/>
        <v>43089</v>
      </c>
      <c r="I59" s="10"/>
      <c r="J59" s="11">
        <f t="shared" si="101"/>
        <v>43096</v>
      </c>
      <c r="K59" s="12">
        <f t="shared" si="102"/>
        <v>43096</v>
      </c>
      <c r="L59" s="10"/>
    </row>
    <row r="60" spans="1:43" x14ac:dyDescent="0.25">
      <c r="A60" s="11">
        <f t="shared" ref="A60:A63" si="103">A59+1</f>
        <v>43076</v>
      </c>
      <c r="B60" s="12">
        <f t="shared" si="96"/>
        <v>43076</v>
      </c>
      <c r="C60" s="10"/>
      <c r="D60" s="11">
        <f t="shared" si="97"/>
        <v>43083</v>
      </c>
      <c r="E60" s="12">
        <f t="shared" si="98"/>
        <v>43083</v>
      </c>
      <c r="F60" s="10"/>
      <c r="G60" s="11">
        <f t="shared" si="99"/>
        <v>43090</v>
      </c>
      <c r="H60" s="12">
        <f t="shared" si="100"/>
        <v>43090</v>
      </c>
      <c r="I60" s="10"/>
      <c r="J60" s="11">
        <f t="shared" si="101"/>
        <v>43097</v>
      </c>
      <c r="K60" s="12">
        <f t="shared" si="102"/>
        <v>43097</v>
      </c>
      <c r="L60" s="10"/>
    </row>
    <row r="61" spans="1:43" x14ac:dyDescent="0.25">
      <c r="A61" s="11">
        <f t="shared" si="103"/>
        <v>43077</v>
      </c>
      <c r="B61" s="12">
        <f t="shared" si="96"/>
        <v>43077</v>
      </c>
      <c r="C61" s="10">
        <v>0</v>
      </c>
      <c r="D61" s="11">
        <f t="shared" si="97"/>
        <v>43084</v>
      </c>
      <c r="E61" s="12">
        <f t="shared" si="98"/>
        <v>43084</v>
      </c>
      <c r="F61" s="10">
        <v>0</v>
      </c>
      <c r="G61" s="11">
        <f t="shared" si="99"/>
        <v>43091</v>
      </c>
      <c r="H61" s="12">
        <f t="shared" si="100"/>
        <v>43091</v>
      </c>
      <c r="I61" s="10">
        <v>0</v>
      </c>
      <c r="J61" s="11">
        <f t="shared" si="101"/>
        <v>43098</v>
      </c>
      <c r="K61" s="12">
        <f t="shared" si="102"/>
        <v>43098</v>
      </c>
      <c r="L61" s="10">
        <v>0</v>
      </c>
    </row>
    <row r="62" spans="1:43" x14ac:dyDescent="0.25">
      <c r="A62" s="11">
        <f t="shared" si="103"/>
        <v>43078</v>
      </c>
      <c r="B62" s="12">
        <f t="shared" si="96"/>
        <v>43078</v>
      </c>
      <c r="C62" s="10">
        <v>0</v>
      </c>
      <c r="D62" s="11">
        <f t="shared" si="97"/>
        <v>43085</v>
      </c>
      <c r="E62" s="12">
        <f t="shared" si="98"/>
        <v>43085</v>
      </c>
      <c r="F62" s="10">
        <v>0</v>
      </c>
      <c r="G62" s="11">
        <f t="shared" si="99"/>
        <v>43092</v>
      </c>
      <c r="H62" s="12">
        <f t="shared" si="100"/>
        <v>43092</v>
      </c>
      <c r="I62" s="10">
        <v>0</v>
      </c>
      <c r="J62" s="11">
        <f t="shared" si="101"/>
        <v>43099</v>
      </c>
      <c r="K62" s="12">
        <f t="shared" si="102"/>
        <v>43099</v>
      </c>
      <c r="L62" s="10">
        <v>0</v>
      </c>
    </row>
    <row r="63" spans="1:43" x14ac:dyDescent="0.25">
      <c r="A63" s="11">
        <f t="shared" si="103"/>
        <v>43079</v>
      </c>
      <c r="B63" s="12">
        <f t="shared" si="96"/>
        <v>43079</v>
      </c>
      <c r="C63" s="10">
        <v>0</v>
      </c>
      <c r="D63" s="11">
        <f t="shared" si="97"/>
        <v>43086</v>
      </c>
      <c r="E63" s="12">
        <f t="shared" si="98"/>
        <v>43086</v>
      </c>
      <c r="F63" s="10">
        <v>0</v>
      </c>
      <c r="G63" s="11">
        <f t="shared" si="99"/>
        <v>43093</v>
      </c>
      <c r="H63" s="12">
        <f t="shared" si="100"/>
        <v>43093</v>
      </c>
      <c r="I63" s="10">
        <v>0</v>
      </c>
      <c r="J63" s="11">
        <f t="shared" si="101"/>
        <v>43100</v>
      </c>
      <c r="K63" s="12">
        <f t="shared" si="102"/>
        <v>43100</v>
      </c>
      <c r="L63" s="10">
        <v>0</v>
      </c>
    </row>
  </sheetData>
  <sheetProtection formatCells="0" formatColumns="0" formatRows="0" insertColumns="0" insertRows="0" insertHyperlinks="0" deleteColumns="0" deleteRows="0" sort="0" autoFilter="0" pivotTables="0"/>
  <mergeCells count="53">
    <mergeCell ref="A38:C38"/>
    <mergeCell ref="D38:F38"/>
    <mergeCell ref="G38:I38"/>
    <mergeCell ref="J38:L38"/>
    <mergeCell ref="P47:R47"/>
    <mergeCell ref="S47:U47"/>
    <mergeCell ref="V47:X47"/>
    <mergeCell ref="A56:C56"/>
    <mergeCell ref="D56:F56"/>
    <mergeCell ref="G56:I56"/>
    <mergeCell ref="J56:L56"/>
    <mergeCell ref="A47:C47"/>
    <mergeCell ref="D47:F47"/>
    <mergeCell ref="G47:I47"/>
    <mergeCell ref="J47:L47"/>
    <mergeCell ref="M47:O47"/>
    <mergeCell ref="M38:O38"/>
    <mergeCell ref="P38:R38"/>
    <mergeCell ref="S38:U38"/>
    <mergeCell ref="V38:X38"/>
    <mergeCell ref="P29:R29"/>
    <mergeCell ref="S29:U29"/>
    <mergeCell ref="V29:X29"/>
    <mergeCell ref="A29:C29"/>
    <mergeCell ref="D29:F29"/>
    <mergeCell ref="M11:O11"/>
    <mergeCell ref="G29:I29"/>
    <mergeCell ref="J29:L29"/>
    <mergeCell ref="M29:O29"/>
    <mergeCell ref="J20:L20"/>
    <mergeCell ref="M20:O20"/>
    <mergeCell ref="G20:I20"/>
    <mergeCell ref="A1:X1"/>
    <mergeCell ref="A2:C2"/>
    <mergeCell ref="D2:F2"/>
    <mergeCell ref="G2:I2"/>
    <mergeCell ref="J2:L2"/>
    <mergeCell ref="V2:X2"/>
    <mergeCell ref="S2:U2"/>
    <mergeCell ref="P2:R2"/>
    <mergeCell ref="M2:O2"/>
    <mergeCell ref="P11:R11"/>
    <mergeCell ref="S11:U11"/>
    <mergeCell ref="V11:X11"/>
    <mergeCell ref="A20:C20"/>
    <mergeCell ref="D20:F20"/>
    <mergeCell ref="A11:C11"/>
    <mergeCell ref="D11:F11"/>
    <mergeCell ref="G11:I11"/>
    <mergeCell ref="J11:L11"/>
    <mergeCell ref="P20:R20"/>
    <mergeCell ref="S20:U20"/>
    <mergeCell ref="V20:X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58"/>
  <sheetViews>
    <sheetView tabSelected="1" zoomScale="90" zoomScaleNormal="90" workbookViewId="0">
      <selection activeCell="N3" sqref="N3"/>
    </sheetView>
  </sheetViews>
  <sheetFormatPr baseColWidth="10" defaultRowHeight="15" x14ac:dyDescent="0.25"/>
  <cols>
    <col min="1" max="1" width="9.42578125" style="14" customWidth="1"/>
    <col min="2" max="2" width="3.7109375" style="14" customWidth="1"/>
    <col min="3" max="3" width="4.5703125" style="14" customWidth="1"/>
    <col min="4" max="4" width="12.42578125" style="14" customWidth="1"/>
    <col min="5" max="5" width="4.5703125" style="14" customWidth="1"/>
    <col min="6" max="6" width="11.85546875" style="14" customWidth="1"/>
    <col min="7" max="7" width="14.5703125" style="15" customWidth="1"/>
    <col min="8" max="8" width="16.7109375" style="14" customWidth="1"/>
    <col min="9" max="9" width="15.42578125" style="14" customWidth="1"/>
    <col min="10" max="10" width="16" style="16" customWidth="1"/>
    <col min="11" max="11" width="15.140625" style="14" customWidth="1"/>
    <col min="12" max="12" width="16" style="16" customWidth="1"/>
    <col min="13" max="13" width="14.28515625" style="14" customWidth="1"/>
    <col min="14" max="14" width="14.28515625" style="17" customWidth="1"/>
    <col min="15" max="15" width="16.7109375" style="14" customWidth="1"/>
    <col min="16" max="16" width="4" style="14" customWidth="1"/>
    <col min="17" max="17" width="11.42578125" style="14"/>
    <col min="18" max="18" width="14.85546875" style="14" customWidth="1"/>
    <col min="19" max="16384" width="11.42578125" style="14"/>
  </cols>
  <sheetData>
    <row r="1" spans="1:20" ht="12.75" customHeight="1" thickBot="1" x14ac:dyDescent="0.3"/>
    <row r="2" spans="1:20" ht="34.5" customHeight="1" x14ac:dyDescent="0.25">
      <c r="A2" s="63" t="s">
        <v>2</v>
      </c>
      <c r="B2" s="76"/>
      <c r="C2" s="76"/>
      <c r="D2" s="76"/>
      <c r="E2" s="77"/>
      <c r="F2" s="37" t="s">
        <v>16</v>
      </c>
      <c r="G2" s="21" t="s">
        <v>15</v>
      </c>
      <c r="H2" s="22" t="s">
        <v>6</v>
      </c>
      <c r="I2" s="64" t="s">
        <v>17</v>
      </c>
      <c r="J2" s="65"/>
      <c r="K2" s="23" t="s">
        <v>14</v>
      </c>
      <c r="L2" s="24" t="s">
        <v>10</v>
      </c>
      <c r="M2" s="24" t="s">
        <v>11</v>
      </c>
      <c r="S2" s="58"/>
    </row>
    <row r="3" spans="1:20" ht="27.75" customHeight="1" thickBot="1" x14ac:dyDescent="0.3">
      <c r="A3" s="78"/>
      <c r="B3" s="79"/>
      <c r="C3" s="79"/>
      <c r="D3" s="79"/>
      <c r="E3" s="80"/>
      <c r="F3" s="38">
        <f>'Calendrier semaine'!A1</f>
        <v>2017</v>
      </c>
      <c r="G3" s="25">
        <v>0.3263888888888889</v>
      </c>
      <c r="H3" s="26">
        <f>G3*4</f>
        <v>1.3055555555555556</v>
      </c>
      <c r="I3" s="90">
        <v>0.15277777777777776</v>
      </c>
      <c r="J3" s="39">
        <v>0.1</v>
      </c>
      <c r="K3" s="27"/>
      <c r="L3" s="28">
        <f>K3+K3*10%</f>
        <v>0</v>
      </c>
      <c r="M3" s="28">
        <f>K3+K3*50%</f>
        <v>0</v>
      </c>
    </row>
    <row r="4" spans="1:20" ht="27.75" customHeight="1" thickBot="1" x14ac:dyDescent="0.3">
      <c r="A4" s="18"/>
      <c r="B4" s="18"/>
      <c r="C4" s="18"/>
      <c r="D4" s="18"/>
      <c r="E4" s="18"/>
      <c r="F4" s="19"/>
    </row>
    <row r="5" spans="1:20" ht="43.5" customHeight="1" thickBot="1" x14ac:dyDescent="0.3">
      <c r="F5" s="20"/>
      <c r="G5" s="51" t="s">
        <v>7</v>
      </c>
      <c r="H5" s="52" t="s">
        <v>8</v>
      </c>
      <c r="I5" s="53" t="s">
        <v>4</v>
      </c>
      <c r="J5" s="54" t="s">
        <v>9</v>
      </c>
      <c r="K5" s="55" t="s">
        <v>5</v>
      </c>
      <c r="L5" s="56" t="s">
        <v>9</v>
      </c>
      <c r="M5" s="52" t="s">
        <v>12</v>
      </c>
      <c r="N5" s="57" t="s">
        <v>13</v>
      </c>
      <c r="O5" s="52" t="s">
        <v>18</v>
      </c>
      <c r="Q5" s="14" t="s">
        <v>22</v>
      </c>
      <c r="R5" s="66" t="s">
        <v>19</v>
      </c>
      <c r="S5" s="66" t="s">
        <v>20</v>
      </c>
      <c r="T5" s="66" t="s">
        <v>21</v>
      </c>
    </row>
    <row r="6" spans="1:20" x14ac:dyDescent="0.25">
      <c r="A6" s="81" t="s">
        <v>3</v>
      </c>
      <c r="B6" s="82">
        <v>1</v>
      </c>
      <c r="C6" s="81" t="s">
        <v>0</v>
      </c>
      <c r="D6" s="45">
        <f t="shared" ref="D6:D37" si="0">7*B6+DATE($F$3,1,3)-WEEKDAY(DATE($F$3,1,3))-5</f>
        <v>42737</v>
      </c>
      <c r="E6" s="83" t="s">
        <v>1</v>
      </c>
      <c r="F6" s="46">
        <f t="shared" ref="F6:F37" si="1">7*B6+DATE($F$3,1,3)-WEEKDAY(DATE($F$3,1,3))+1</f>
        <v>42743</v>
      </c>
      <c r="G6" s="67">
        <f>SUM('Calendrier semaine'!C3:C9)</f>
        <v>0</v>
      </c>
      <c r="H6" s="68">
        <f>IF(G6&gt;$H$3,G6-$H$3,)</f>
        <v>0</v>
      </c>
      <c r="I6" s="69">
        <f>IF(H6&lt;=$I$3,H6,IF(H6&gt;$I$3,$I$3,))</f>
        <v>0</v>
      </c>
      <c r="J6" s="70">
        <f>I6*24</f>
        <v>0</v>
      </c>
      <c r="K6" s="69">
        <f>IF(H6&gt;$I$3,H6-$I$3,)</f>
        <v>0</v>
      </c>
      <c r="L6" s="70">
        <f>K6*24</f>
        <v>0</v>
      </c>
      <c r="M6" s="71">
        <f t="shared" ref="M6:M37" si="2">H6/$G$3</f>
        <v>0</v>
      </c>
      <c r="N6" s="72">
        <f>(J6*$L$3)+(L6*$M$3)</f>
        <v>0</v>
      </c>
      <c r="O6" s="71">
        <f>((I6+(I6*$J$3))+(K6+(K6*50%)))/$G$3</f>
        <v>0</v>
      </c>
      <c r="P6" s="15"/>
      <c r="Q6" s="15">
        <f>I6+K6</f>
        <v>0</v>
      </c>
      <c r="R6" s="17">
        <f>J6*$L$3</f>
        <v>0</v>
      </c>
      <c r="S6" s="17">
        <f>L6*$M$3</f>
        <v>0</v>
      </c>
      <c r="T6" s="17">
        <f>SUM(R6:S6)</f>
        <v>0</v>
      </c>
    </row>
    <row r="7" spans="1:20" x14ac:dyDescent="0.25">
      <c r="A7" s="84" t="s">
        <v>3</v>
      </c>
      <c r="B7" s="85">
        <v>2</v>
      </c>
      <c r="C7" s="84" t="s">
        <v>0</v>
      </c>
      <c r="D7" s="47">
        <f t="shared" si="0"/>
        <v>42744</v>
      </c>
      <c r="E7" s="86" t="s">
        <v>1</v>
      </c>
      <c r="F7" s="48">
        <f t="shared" si="1"/>
        <v>42750</v>
      </c>
      <c r="G7" s="35">
        <f>SUM('Calendrier semaine'!F3:F9)</f>
        <v>0</v>
      </c>
      <c r="H7" s="29">
        <f t="shared" ref="H7:H57" si="3">IF(G7&gt;$H$3,G7-$H$3,)</f>
        <v>0</v>
      </c>
      <c r="I7" s="43">
        <f t="shared" ref="I7:I57" si="4">IF(H7&lt;=$I$3,H7,IF(H7&gt;$I$3,$I$3,))</f>
        <v>0</v>
      </c>
      <c r="J7" s="40">
        <f t="shared" ref="J7:J57" si="5">I7*24</f>
        <v>0</v>
      </c>
      <c r="K7" s="42">
        <f t="shared" ref="K7:K57" si="6">IF(H7&gt;$I$3,H7-$I$3,)</f>
        <v>0</v>
      </c>
      <c r="L7" s="40">
        <f t="shared" ref="L7:L57" si="7">K7*24</f>
        <v>0</v>
      </c>
      <c r="M7" s="32">
        <f t="shared" si="2"/>
        <v>0</v>
      </c>
      <c r="N7" s="34">
        <f t="shared" ref="N7:N57" si="8">(J7*$L$3)+(L7*$M$3)</f>
        <v>0</v>
      </c>
      <c r="O7" s="31">
        <f t="shared" ref="O7:O57" si="9">((I7+(I7*$J$3))+(K7+(K7*50%)))/$G$3</f>
        <v>0</v>
      </c>
      <c r="P7" s="15"/>
      <c r="Q7" s="15">
        <f t="shared" ref="Q7:Q57" si="10">I7+K7</f>
        <v>0</v>
      </c>
      <c r="R7" s="17">
        <f t="shared" ref="R7:R57" si="11">J7*$L$3</f>
        <v>0</v>
      </c>
      <c r="S7" s="17">
        <f t="shared" ref="S7:S57" si="12">L7*$M$3</f>
        <v>0</v>
      </c>
      <c r="T7" s="17">
        <f t="shared" ref="T7:T57" si="13">SUM(R7:S7)</f>
        <v>0</v>
      </c>
    </row>
    <row r="8" spans="1:20" x14ac:dyDescent="0.25">
      <c r="A8" s="84" t="s">
        <v>3</v>
      </c>
      <c r="B8" s="85">
        <v>3</v>
      </c>
      <c r="C8" s="84" t="s">
        <v>0</v>
      </c>
      <c r="D8" s="47">
        <f t="shared" si="0"/>
        <v>42751</v>
      </c>
      <c r="E8" s="86" t="s">
        <v>1</v>
      </c>
      <c r="F8" s="48">
        <f t="shared" si="1"/>
        <v>42757</v>
      </c>
      <c r="G8" s="35">
        <f>SUM('Calendrier semaine'!I3:I9)</f>
        <v>0</v>
      </c>
      <c r="H8" s="29">
        <f t="shared" si="3"/>
        <v>0</v>
      </c>
      <c r="I8" s="43">
        <f t="shared" si="4"/>
        <v>0</v>
      </c>
      <c r="J8" s="40">
        <f t="shared" si="5"/>
        <v>0</v>
      </c>
      <c r="K8" s="42">
        <f t="shared" si="6"/>
        <v>0</v>
      </c>
      <c r="L8" s="40">
        <f t="shared" si="7"/>
        <v>0</v>
      </c>
      <c r="M8" s="32">
        <f t="shared" si="2"/>
        <v>0</v>
      </c>
      <c r="N8" s="34">
        <f t="shared" si="8"/>
        <v>0</v>
      </c>
      <c r="O8" s="31">
        <f t="shared" si="9"/>
        <v>0</v>
      </c>
      <c r="P8" s="15"/>
      <c r="Q8" s="15">
        <f t="shared" si="10"/>
        <v>0</v>
      </c>
      <c r="R8" s="17">
        <f t="shared" si="11"/>
        <v>0</v>
      </c>
      <c r="S8" s="17">
        <f t="shared" si="12"/>
        <v>0</v>
      </c>
      <c r="T8" s="17">
        <f t="shared" si="13"/>
        <v>0</v>
      </c>
    </row>
    <row r="9" spans="1:20" x14ac:dyDescent="0.25">
      <c r="A9" s="84" t="s">
        <v>3</v>
      </c>
      <c r="B9" s="85">
        <v>4</v>
      </c>
      <c r="C9" s="84" t="s">
        <v>0</v>
      </c>
      <c r="D9" s="47">
        <f t="shared" si="0"/>
        <v>42758</v>
      </c>
      <c r="E9" s="86" t="s">
        <v>1</v>
      </c>
      <c r="F9" s="48">
        <f t="shared" si="1"/>
        <v>42764</v>
      </c>
      <c r="G9" s="35">
        <f>SUM('Calendrier semaine'!L3:L9)</f>
        <v>0</v>
      </c>
      <c r="H9" s="29">
        <f t="shared" si="3"/>
        <v>0</v>
      </c>
      <c r="I9" s="43">
        <f t="shared" si="4"/>
        <v>0</v>
      </c>
      <c r="J9" s="40">
        <f t="shared" si="5"/>
        <v>0</v>
      </c>
      <c r="K9" s="42">
        <f t="shared" si="6"/>
        <v>0</v>
      </c>
      <c r="L9" s="40">
        <f t="shared" si="7"/>
        <v>0</v>
      </c>
      <c r="M9" s="32">
        <f t="shared" si="2"/>
        <v>0</v>
      </c>
      <c r="N9" s="34">
        <f t="shared" si="8"/>
        <v>0</v>
      </c>
      <c r="O9" s="31">
        <f t="shared" si="9"/>
        <v>0</v>
      </c>
      <c r="P9" s="15"/>
      <c r="Q9" s="15">
        <f t="shared" si="10"/>
        <v>0</v>
      </c>
      <c r="R9" s="17">
        <f t="shared" si="11"/>
        <v>0</v>
      </c>
      <c r="S9" s="17">
        <f t="shared" si="12"/>
        <v>0</v>
      </c>
      <c r="T9" s="17">
        <f t="shared" si="13"/>
        <v>0</v>
      </c>
    </row>
    <row r="10" spans="1:20" x14ac:dyDescent="0.25">
      <c r="A10" s="84" t="s">
        <v>3</v>
      </c>
      <c r="B10" s="85">
        <v>5</v>
      </c>
      <c r="C10" s="84" t="s">
        <v>0</v>
      </c>
      <c r="D10" s="47">
        <f t="shared" si="0"/>
        <v>42765</v>
      </c>
      <c r="E10" s="86" t="s">
        <v>1</v>
      </c>
      <c r="F10" s="48">
        <f t="shared" si="1"/>
        <v>42771</v>
      </c>
      <c r="G10" s="35">
        <f>SUM('Calendrier semaine'!O3:O9)</f>
        <v>0</v>
      </c>
      <c r="H10" s="29">
        <f t="shared" si="3"/>
        <v>0</v>
      </c>
      <c r="I10" s="43">
        <f t="shared" si="4"/>
        <v>0</v>
      </c>
      <c r="J10" s="40">
        <f t="shared" si="5"/>
        <v>0</v>
      </c>
      <c r="K10" s="42">
        <f t="shared" si="6"/>
        <v>0</v>
      </c>
      <c r="L10" s="40">
        <f t="shared" si="7"/>
        <v>0</v>
      </c>
      <c r="M10" s="32">
        <f t="shared" si="2"/>
        <v>0</v>
      </c>
      <c r="N10" s="34">
        <f t="shared" si="8"/>
        <v>0</v>
      </c>
      <c r="O10" s="31">
        <f t="shared" si="9"/>
        <v>0</v>
      </c>
      <c r="P10" s="15"/>
      <c r="Q10" s="15">
        <f t="shared" si="10"/>
        <v>0</v>
      </c>
      <c r="R10" s="17">
        <f t="shared" si="11"/>
        <v>0</v>
      </c>
      <c r="S10" s="17">
        <f t="shared" si="12"/>
        <v>0</v>
      </c>
      <c r="T10" s="17">
        <f t="shared" si="13"/>
        <v>0</v>
      </c>
    </row>
    <row r="11" spans="1:20" x14ac:dyDescent="0.25">
      <c r="A11" s="84" t="s">
        <v>3</v>
      </c>
      <c r="B11" s="85">
        <v>6</v>
      </c>
      <c r="C11" s="84" t="s">
        <v>0</v>
      </c>
      <c r="D11" s="47">
        <f t="shared" si="0"/>
        <v>42772</v>
      </c>
      <c r="E11" s="86" t="s">
        <v>1</v>
      </c>
      <c r="F11" s="48">
        <f t="shared" si="1"/>
        <v>42778</v>
      </c>
      <c r="G11" s="35">
        <f>SUM('Calendrier semaine'!R3:R9)</f>
        <v>0</v>
      </c>
      <c r="H11" s="29">
        <f t="shared" si="3"/>
        <v>0</v>
      </c>
      <c r="I11" s="43">
        <f t="shared" si="4"/>
        <v>0</v>
      </c>
      <c r="J11" s="40">
        <f t="shared" si="5"/>
        <v>0</v>
      </c>
      <c r="K11" s="42">
        <f t="shared" si="6"/>
        <v>0</v>
      </c>
      <c r="L11" s="40">
        <f t="shared" si="7"/>
        <v>0</v>
      </c>
      <c r="M11" s="32">
        <f t="shared" si="2"/>
        <v>0</v>
      </c>
      <c r="N11" s="34">
        <f t="shared" si="8"/>
        <v>0</v>
      </c>
      <c r="O11" s="31">
        <f t="shared" si="9"/>
        <v>0</v>
      </c>
      <c r="P11" s="15"/>
      <c r="Q11" s="15">
        <f t="shared" si="10"/>
        <v>0</v>
      </c>
      <c r="R11" s="17">
        <f t="shared" si="11"/>
        <v>0</v>
      </c>
      <c r="S11" s="17">
        <f t="shared" si="12"/>
        <v>0</v>
      </c>
      <c r="T11" s="17">
        <f t="shared" si="13"/>
        <v>0</v>
      </c>
    </row>
    <row r="12" spans="1:20" x14ac:dyDescent="0.25">
      <c r="A12" s="84" t="s">
        <v>3</v>
      </c>
      <c r="B12" s="85">
        <v>7</v>
      </c>
      <c r="C12" s="84" t="s">
        <v>0</v>
      </c>
      <c r="D12" s="47">
        <f t="shared" si="0"/>
        <v>42779</v>
      </c>
      <c r="E12" s="86" t="s">
        <v>1</v>
      </c>
      <c r="F12" s="48">
        <f t="shared" si="1"/>
        <v>42785</v>
      </c>
      <c r="G12" s="35">
        <f>SUM('Calendrier semaine'!U3:U9)</f>
        <v>0</v>
      </c>
      <c r="H12" s="29">
        <f t="shared" si="3"/>
        <v>0</v>
      </c>
      <c r="I12" s="43">
        <f t="shared" si="4"/>
        <v>0</v>
      </c>
      <c r="J12" s="40">
        <f t="shared" si="5"/>
        <v>0</v>
      </c>
      <c r="K12" s="42">
        <f t="shared" si="6"/>
        <v>0</v>
      </c>
      <c r="L12" s="40">
        <f t="shared" si="7"/>
        <v>0</v>
      </c>
      <c r="M12" s="32">
        <f t="shared" si="2"/>
        <v>0</v>
      </c>
      <c r="N12" s="34">
        <f t="shared" si="8"/>
        <v>0</v>
      </c>
      <c r="O12" s="31">
        <f t="shared" si="9"/>
        <v>0</v>
      </c>
      <c r="P12" s="15"/>
      <c r="Q12" s="15">
        <f t="shared" si="10"/>
        <v>0</v>
      </c>
      <c r="R12" s="17">
        <f t="shared" si="11"/>
        <v>0</v>
      </c>
      <c r="S12" s="17">
        <f t="shared" si="12"/>
        <v>0</v>
      </c>
      <c r="T12" s="17">
        <f t="shared" si="13"/>
        <v>0</v>
      </c>
    </row>
    <row r="13" spans="1:20" x14ac:dyDescent="0.25">
      <c r="A13" s="84" t="s">
        <v>3</v>
      </c>
      <c r="B13" s="85">
        <v>8</v>
      </c>
      <c r="C13" s="84" t="s">
        <v>0</v>
      </c>
      <c r="D13" s="47">
        <f t="shared" si="0"/>
        <v>42786</v>
      </c>
      <c r="E13" s="86" t="s">
        <v>1</v>
      </c>
      <c r="F13" s="48">
        <f t="shared" si="1"/>
        <v>42792</v>
      </c>
      <c r="G13" s="35">
        <f>SUM('Calendrier semaine'!X3:X9)</f>
        <v>0</v>
      </c>
      <c r="H13" s="29">
        <f t="shared" si="3"/>
        <v>0</v>
      </c>
      <c r="I13" s="43">
        <f t="shared" si="4"/>
        <v>0</v>
      </c>
      <c r="J13" s="40">
        <f t="shared" si="5"/>
        <v>0</v>
      </c>
      <c r="K13" s="42">
        <f t="shared" si="6"/>
        <v>0</v>
      </c>
      <c r="L13" s="40">
        <f t="shared" si="7"/>
        <v>0</v>
      </c>
      <c r="M13" s="32">
        <f t="shared" si="2"/>
        <v>0</v>
      </c>
      <c r="N13" s="34">
        <f t="shared" si="8"/>
        <v>0</v>
      </c>
      <c r="O13" s="31">
        <f t="shared" si="9"/>
        <v>0</v>
      </c>
      <c r="P13" s="15"/>
      <c r="Q13" s="15">
        <f t="shared" si="10"/>
        <v>0</v>
      </c>
      <c r="R13" s="17">
        <f t="shared" si="11"/>
        <v>0</v>
      </c>
      <c r="S13" s="17">
        <f t="shared" si="12"/>
        <v>0</v>
      </c>
      <c r="T13" s="17">
        <f t="shared" si="13"/>
        <v>0</v>
      </c>
    </row>
    <row r="14" spans="1:20" x14ac:dyDescent="0.25">
      <c r="A14" s="84" t="s">
        <v>3</v>
      </c>
      <c r="B14" s="85">
        <v>9</v>
      </c>
      <c r="C14" s="84" t="s">
        <v>0</v>
      </c>
      <c r="D14" s="47">
        <f t="shared" si="0"/>
        <v>42793</v>
      </c>
      <c r="E14" s="86" t="s">
        <v>1</v>
      </c>
      <c r="F14" s="48">
        <f t="shared" si="1"/>
        <v>42799</v>
      </c>
      <c r="G14" s="35">
        <f>SUM('Calendrier semaine'!C12:C18)</f>
        <v>0</v>
      </c>
      <c r="H14" s="29">
        <f t="shared" si="3"/>
        <v>0</v>
      </c>
      <c r="I14" s="43">
        <f t="shared" si="4"/>
        <v>0</v>
      </c>
      <c r="J14" s="40">
        <f t="shared" si="5"/>
        <v>0</v>
      </c>
      <c r="K14" s="42">
        <f t="shared" si="6"/>
        <v>0</v>
      </c>
      <c r="L14" s="40">
        <f t="shared" si="7"/>
        <v>0</v>
      </c>
      <c r="M14" s="32">
        <f t="shared" si="2"/>
        <v>0</v>
      </c>
      <c r="N14" s="34">
        <f t="shared" si="8"/>
        <v>0</v>
      </c>
      <c r="O14" s="31">
        <f t="shared" si="9"/>
        <v>0</v>
      </c>
      <c r="P14" s="15"/>
      <c r="Q14" s="15">
        <f t="shared" si="10"/>
        <v>0</v>
      </c>
      <c r="R14" s="17">
        <f t="shared" si="11"/>
        <v>0</v>
      </c>
      <c r="S14" s="17">
        <f t="shared" si="12"/>
        <v>0</v>
      </c>
      <c r="T14" s="17">
        <f t="shared" si="13"/>
        <v>0</v>
      </c>
    </row>
    <row r="15" spans="1:20" x14ac:dyDescent="0.25">
      <c r="A15" s="84" t="s">
        <v>3</v>
      </c>
      <c r="B15" s="85">
        <v>10</v>
      </c>
      <c r="C15" s="84" t="s">
        <v>0</v>
      </c>
      <c r="D15" s="47">
        <f t="shared" si="0"/>
        <v>42800</v>
      </c>
      <c r="E15" s="86" t="s">
        <v>1</v>
      </c>
      <c r="F15" s="48">
        <f t="shared" si="1"/>
        <v>42806</v>
      </c>
      <c r="G15" s="35">
        <f>SUM('Calendrier semaine'!F12:F18)</f>
        <v>0</v>
      </c>
      <c r="H15" s="29">
        <f t="shared" si="3"/>
        <v>0</v>
      </c>
      <c r="I15" s="43">
        <f t="shared" si="4"/>
        <v>0</v>
      </c>
      <c r="J15" s="40">
        <f t="shared" si="5"/>
        <v>0</v>
      </c>
      <c r="K15" s="42">
        <f t="shared" si="6"/>
        <v>0</v>
      </c>
      <c r="L15" s="40">
        <f t="shared" si="7"/>
        <v>0</v>
      </c>
      <c r="M15" s="32">
        <f t="shared" si="2"/>
        <v>0</v>
      </c>
      <c r="N15" s="34">
        <f t="shared" si="8"/>
        <v>0</v>
      </c>
      <c r="O15" s="31">
        <f t="shared" si="9"/>
        <v>0</v>
      </c>
      <c r="P15" s="15"/>
      <c r="Q15" s="15">
        <f t="shared" si="10"/>
        <v>0</v>
      </c>
      <c r="R15" s="17">
        <f t="shared" si="11"/>
        <v>0</v>
      </c>
      <c r="S15" s="17">
        <f t="shared" si="12"/>
        <v>0</v>
      </c>
      <c r="T15" s="17">
        <f t="shared" si="13"/>
        <v>0</v>
      </c>
    </row>
    <row r="16" spans="1:20" x14ac:dyDescent="0.25">
      <c r="A16" s="84" t="s">
        <v>3</v>
      </c>
      <c r="B16" s="85">
        <v>11</v>
      </c>
      <c r="C16" s="84" t="s">
        <v>0</v>
      </c>
      <c r="D16" s="47">
        <f t="shared" si="0"/>
        <v>42807</v>
      </c>
      <c r="E16" s="86" t="s">
        <v>1</v>
      </c>
      <c r="F16" s="48">
        <f t="shared" si="1"/>
        <v>42813</v>
      </c>
      <c r="G16" s="35">
        <f>SUM('Calendrier semaine'!I12:I18)</f>
        <v>0</v>
      </c>
      <c r="H16" s="29">
        <f t="shared" si="3"/>
        <v>0</v>
      </c>
      <c r="I16" s="43">
        <f t="shared" si="4"/>
        <v>0</v>
      </c>
      <c r="J16" s="40">
        <f t="shared" si="5"/>
        <v>0</v>
      </c>
      <c r="K16" s="42">
        <f t="shared" si="6"/>
        <v>0</v>
      </c>
      <c r="L16" s="40">
        <f t="shared" si="7"/>
        <v>0</v>
      </c>
      <c r="M16" s="32">
        <f t="shared" si="2"/>
        <v>0</v>
      </c>
      <c r="N16" s="34">
        <f t="shared" si="8"/>
        <v>0</v>
      </c>
      <c r="O16" s="31">
        <f t="shared" si="9"/>
        <v>0</v>
      </c>
      <c r="P16" s="15"/>
      <c r="Q16" s="15">
        <f t="shared" si="10"/>
        <v>0</v>
      </c>
      <c r="R16" s="17">
        <f t="shared" si="11"/>
        <v>0</v>
      </c>
      <c r="S16" s="17">
        <f t="shared" si="12"/>
        <v>0</v>
      </c>
      <c r="T16" s="17">
        <f t="shared" si="13"/>
        <v>0</v>
      </c>
    </row>
    <row r="17" spans="1:20" x14ac:dyDescent="0.25">
      <c r="A17" s="84" t="s">
        <v>3</v>
      </c>
      <c r="B17" s="85">
        <v>12</v>
      </c>
      <c r="C17" s="84" t="s">
        <v>0</v>
      </c>
      <c r="D17" s="47">
        <f t="shared" si="0"/>
        <v>42814</v>
      </c>
      <c r="E17" s="86" t="s">
        <v>1</v>
      </c>
      <c r="F17" s="48">
        <f t="shared" si="1"/>
        <v>42820</v>
      </c>
      <c r="G17" s="35">
        <f>SUM('Calendrier semaine'!L12:L18)</f>
        <v>0</v>
      </c>
      <c r="H17" s="29">
        <f t="shared" si="3"/>
        <v>0</v>
      </c>
      <c r="I17" s="43">
        <f t="shared" si="4"/>
        <v>0</v>
      </c>
      <c r="J17" s="40">
        <f t="shared" si="5"/>
        <v>0</v>
      </c>
      <c r="K17" s="42">
        <f t="shared" si="6"/>
        <v>0</v>
      </c>
      <c r="L17" s="40">
        <f t="shared" si="7"/>
        <v>0</v>
      </c>
      <c r="M17" s="32">
        <f t="shared" si="2"/>
        <v>0</v>
      </c>
      <c r="N17" s="34">
        <f t="shared" si="8"/>
        <v>0</v>
      </c>
      <c r="O17" s="31">
        <f t="shared" si="9"/>
        <v>0</v>
      </c>
      <c r="P17" s="15"/>
      <c r="Q17" s="15">
        <f t="shared" si="10"/>
        <v>0</v>
      </c>
      <c r="R17" s="17">
        <f t="shared" si="11"/>
        <v>0</v>
      </c>
      <c r="S17" s="17">
        <f t="shared" si="12"/>
        <v>0</v>
      </c>
      <c r="T17" s="17">
        <f t="shared" si="13"/>
        <v>0</v>
      </c>
    </row>
    <row r="18" spans="1:20" x14ac:dyDescent="0.25">
      <c r="A18" s="84" t="s">
        <v>3</v>
      </c>
      <c r="B18" s="85">
        <v>13</v>
      </c>
      <c r="C18" s="84" t="s">
        <v>0</v>
      </c>
      <c r="D18" s="47">
        <f t="shared" si="0"/>
        <v>42821</v>
      </c>
      <c r="E18" s="86" t="s">
        <v>1</v>
      </c>
      <c r="F18" s="48">
        <f t="shared" si="1"/>
        <v>42827</v>
      </c>
      <c r="G18" s="35">
        <f>SUM('Calendrier semaine'!O12:O18)</f>
        <v>0</v>
      </c>
      <c r="H18" s="29">
        <f t="shared" si="3"/>
        <v>0</v>
      </c>
      <c r="I18" s="43">
        <f t="shared" si="4"/>
        <v>0</v>
      </c>
      <c r="J18" s="40">
        <f t="shared" si="5"/>
        <v>0</v>
      </c>
      <c r="K18" s="42">
        <f t="shared" si="6"/>
        <v>0</v>
      </c>
      <c r="L18" s="40">
        <f t="shared" si="7"/>
        <v>0</v>
      </c>
      <c r="M18" s="32">
        <f t="shared" si="2"/>
        <v>0</v>
      </c>
      <c r="N18" s="34">
        <f t="shared" si="8"/>
        <v>0</v>
      </c>
      <c r="O18" s="31">
        <f t="shared" si="9"/>
        <v>0</v>
      </c>
      <c r="P18" s="15"/>
      <c r="Q18" s="15">
        <f t="shared" si="10"/>
        <v>0</v>
      </c>
      <c r="R18" s="17">
        <f t="shared" si="11"/>
        <v>0</v>
      </c>
      <c r="S18" s="17">
        <f t="shared" si="12"/>
        <v>0</v>
      </c>
      <c r="T18" s="17">
        <f t="shared" si="13"/>
        <v>0</v>
      </c>
    </row>
    <row r="19" spans="1:20" x14ac:dyDescent="0.25">
      <c r="A19" s="84" t="s">
        <v>3</v>
      </c>
      <c r="B19" s="85">
        <v>14</v>
      </c>
      <c r="C19" s="84" t="s">
        <v>0</v>
      </c>
      <c r="D19" s="47">
        <f t="shared" si="0"/>
        <v>42828</v>
      </c>
      <c r="E19" s="86" t="s">
        <v>1</v>
      </c>
      <c r="F19" s="48">
        <f t="shared" si="1"/>
        <v>42834</v>
      </c>
      <c r="G19" s="35">
        <f>SUM('Calendrier semaine'!R12:R18)</f>
        <v>0</v>
      </c>
      <c r="H19" s="29">
        <f t="shared" si="3"/>
        <v>0</v>
      </c>
      <c r="I19" s="43">
        <f t="shared" si="4"/>
        <v>0</v>
      </c>
      <c r="J19" s="40">
        <f t="shared" si="5"/>
        <v>0</v>
      </c>
      <c r="K19" s="42">
        <f t="shared" si="6"/>
        <v>0</v>
      </c>
      <c r="L19" s="40">
        <f t="shared" si="7"/>
        <v>0</v>
      </c>
      <c r="M19" s="32">
        <f t="shared" si="2"/>
        <v>0</v>
      </c>
      <c r="N19" s="34">
        <f t="shared" si="8"/>
        <v>0</v>
      </c>
      <c r="O19" s="31">
        <f t="shared" si="9"/>
        <v>0</v>
      </c>
      <c r="P19" s="15"/>
      <c r="Q19" s="15">
        <f t="shared" si="10"/>
        <v>0</v>
      </c>
      <c r="R19" s="17">
        <f t="shared" si="11"/>
        <v>0</v>
      </c>
      <c r="S19" s="17">
        <f t="shared" si="12"/>
        <v>0</v>
      </c>
      <c r="T19" s="17">
        <f t="shared" si="13"/>
        <v>0</v>
      </c>
    </row>
    <row r="20" spans="1:20" x14ac:dyDescent="0.25">
      <c r="A20" s="84" t="s">
        <v>3</v>
      </c>
      <c r="B20" s="85">
        <v>15</v>
      </c>
      <c r="C20" s="84" t="s">
        <v>0</v>
      </c>
      <c r="D20" s="47">
        <f t="shared" si="0"/>
        <v>42835</v>
      </c>
      <c r="E20" s="86" t="s">
        <v>1</v>
      </c>
      <c r="F20" s="48">
        <f t="shared" si="1"/>
        <v>42841</v>
      </c>
      <c r="G20" s="35">
        <f>SUM('Calendrier semaine'!U12:U18)</f>
        <v>0</v>
      </c>
      <c r="H20" s="29">
        <f t="shared" si="3"/>
        <v>0</v>
      </c>
      <c r="I20" s="43">
        <f t="shared" si="4"/>
        <v>0</v>
      </c>
      <c r="J20" s="40">
        <f t="shared" si="5"/>
        <v>0</v>
      </c>
      <c r="K20" s="42">
        <f t="shared" si="6"/>
        <v>0</v>
      </c>
      <c r="L20" s="40">
        <f t="shared" si="7"/>
        <v>0</v>
      </c>
      <c r="M20" s="32">
        <f t="shared" si="2"/>
        <v>0</v>
      </c>
      <c r="N20" s="34">
        <f t="shared" si="8"/>
        <v>0</v>
      </c>
      <c r="O20" s="31">
        <f t="shared" si="9"/>
        <v>0</v>
      </c>
      <c r="P20" s="15"/>
      <c r="Q20" s="15">
        <f t="shared" si="10"/>
        <v>0</v>
      </c>
      <c r="R20" s="17">
        <f t="shared" si="11"/>
        <v>0</v>
      </c>
      <c r="S20" s="17">
        <f t="shared" si="12"/>
        <v>0</v>
      </c>
      <c r="T20" s="17">
        <f t="shared" si="13"/>
        <v>0</v>
      </c>
    </row>
    <row r="21" spans="1:20" x14ac:dyDescent="0.25">
      <c r="A21" s="84" t="s">
        <v>3</v>
      </c>
      <c r="B21" s="85">
        <v>16</v>
      </c>
      <c r="C21" s="84" t="s">
        <v>0</v>
      </c>
      <c r="D21" s="47">
        <f t="shared" si="0"/>
        <v>42842</v>
      </c>
      <c r="E21" s="86" t="s">
        <v>1</v>
      </c>
      <c r="F21" s="48">
        <f t="shared" si="1"/>
        <v>42848</v>
      </c>
      <c r="G21" s="35">
        <f>SUM('Calendrier semaine'!X12:X18)</f>
        <v>0</v>
      </c>
      <c r="H21" s="29">
        <f t="shared" si="3"/>
        <v>0</v>
      </c>
      <c r="I21" s="43">
        <f t="shared" si="4"/>
        <v>0</v>
      </c>
      <c r="J21" s="40">
        <f t="shared" si="5"/>
        <v>0</v>
      </c>
      <c r="K21" s="42">
        <f t="shared" si="6"/>
        <v>0</v>
      </c>
      <c r="L21" s="40">
        <f t="shared" si="7"/>
        <v>0</v>
      </c>
      <c r="M21" s="32">
        <f t="shared" si="2"/>
        <v>0</v>
      </c>
      <c r="N21" s="34">
        <f t="shared" si="8"/>
        <v>0</v>
      </c>
      <c r="O21" s="31">
        <f t="shared" si="9"/>
        <v>0</v>
      </c>
      <c r="P21" s="15"/>
      <c r="Q21" s="15">
        <f t="shared" si="10"/>
        <v>0</v>
      </c>
      <c r="R21" s="17">
        <f t="shared" si="11"/>
        <v>0</v>
      </c>
      <c r="S21" s="17">
        <f t="shared" si="12"/>
        <v>0</v>
      </c>
      <c r="T21" s="17">
        <f t="shared" si="13"/>
        <v>0</v>
      </c>
    </row>
    <row r="22" spans="1:20" x14ac:dyDescent="0.25">
      <c r="A22" s="84" t="s">
        <v>3</v>
      </c>
      <c r="B22" s="85">
        <v>17</v>
      </c>
      <c r="C22" s="84" t="s">
        <v>0</v>
      </c>
      <c r="D22" s="47">
        <f t="shared" si="0"/>
        <v>42849</v>
      </c>
      <c r="E22" s="86" t="s">
        <v>1</v>
      </c>
      <c r="F22" s="48">
        <f t="shared" si="1"/>
        <v>42855</v>
      </c>
      <c r="G22" s="35">
        <f>SUM('Calendrier semaine'!C21:C27)</f>
        <v>0</v>
      </c>
      <c r="H22" s="29">
        <f t="shared" si="3"/>
        <v>0</v>
      </c>
      <c r="I22" s="43">
        <f t="shared" si="4"/>
        <v>0</v>
      </c>
      <c r="J22" s="40">
        <f t="shared" si="5"/>
        <v>0</v>
      </c>
      <c r="K22" s="42">
        <f t="shared" si="6"/>
        <v>0</v>
      </c>
      <c r="L22" s="40">
        <f t="shared" si="7"/>
        <v>0</v>
      </c>
      <c r="M22" s="32">
        <f t="shared" si="2"/>
        <v>0</v>
      </c>
      <c r="N22" s="34">
        <f t="shared" si="8"/>
        <v>0</v>
      </c>
      <c r="O22" s="31">
        <f t="shared" si="9"/>
        <v>0</v>
      </c>
      <c r="P22" s="15"/>
      <c r="Q22" s="15">
        <f t="shared" si="10"/>
        <v>0</v>
      </c>
      <c r="R22" s="17">
        <f t="shared" si="11"/>
        <v>0</v>
      </c>
      <c r="S22" s="17">
        <f t="shared" si="12"/>
        <v>0</v>
      </c>
      <c r="T22" s="17">
        <f t="shared" si="13"/>
        <v>0</v>
      </c>
    </row>
    <row r="23" spans="1:20" x14ac:dyDescent="0.25">
      <c r="A23" s="84" t="s">
        <v>3</v>
      </c>
      <c r="B23" s="85">
        <v>18</v>
      </c>
      <c r="C23" s="84" t="s">
        <v>0</v>
      </c>
      <c r="D23" s="47">
        <f t="shared" si="0"/>
        <v>42856</v>
      </c>
      <c r="E23" s="86" t="s">
        <v>1</v>
      </c>
      <c r="F23" s="48">
        <f t="shared" si="1"/>
        <v>42862</v>
      </c>
      <c r="G23" s="35">
        <f>SUM('Calendrier semaine'!F21:F27)</f>
        <v>0</v>
      </c>
      <c r="H23" s="29">
        <f t="shared" si="3"/>
        <v>0</v>
      </c>
      <c r="I23" s="43">
        <f t="shared" si="4"/>
        <v>0</v>
      </c>
      <c r="J23" s="40">
        <f t="shared" si="5"/>
        <v>0</v>
      </c>
      <c r="K23" s="42">
        <f t="shared" si="6"/>
        <v>0</v>
      </c>
      <c r="L23" s="40">
        <f t="shared" si="7"/>
        <v>0</v>
      </c>
      <c r="M23" s="32">
        <f t="shared" si="2"/>
        <v>0</v>
      </c>
      <c r="N23" s="34">
        <f t="shared" si="8"/>
        <v>0</v>
      </c>
      <c r="O23" s="31">
        <f t="shared" si="9"/>
        <v>0</v>
      </c>
      <c r="P23" s="15"/>
      <c r="Q23" s="15">
        <f t="shared" si="10"/>
        <v>0</v>
      </c>
      <c r="R23" s="17">
        <f t="shared" si="11"/>
        <v>0</v>
      </c>
      <c r="S23" s="17">
        <f t="shared" si="12"/>
        <v>0</v>
      </c>
      <c r="T23" s="17">
        <f t="shared" si="13"/>
        <v>0</v>
      </c>
    </row>
    <row r="24" spans="1:20" x14ac:dyDescent="0.25">
      <c r="A24" s="84" t="s">
        <v>3</v>
      </c>
      <c r="B24" s="85">
        <v>19</v>
      </c>
      <c r="C24" s="84" t="s">
        <v>0</v>
      </c>
      <c r="D24" s="47">
        <f t="shared" si="0"/>
        <v>42863</v>
      </c>
      <c r="E24" s="86" t="s">
        <v>1</v>
      </c>
      <c r="F24" s="48">
        <f t="shared" si="1"/>
        <v>42869</v>
      </c>
      <c r="G24" s="35">
        <f>SUM('Calendrier semaine'!I21:I27)</f>
        <v>0</v>
      </c>
      <c r="H24" s="29">
        <f t="shared" si="3"/>
        <v>0</v>
      </c>
      <c r="I24" s="43">
        <f t="shared" si="4"/>
        <v>0</v>
      </c>
      <c r="J24" s="40">
        <f t="shared" si="5"/>
        <v>0</v>
      </c>
      <c r="K24" s="42">
        <f t="shared" si="6"/>
        <v>0</v>
      </c>
      <c r="L24" s="40">
        <f t="shared" si="7"/>
        <v>0</v>
      </c>
      <c r="M24" s="32">
        <f t="shared" si="2"/>
        <v>0</v>
      </c>
      <c r="N24" s="34">
        <f t="shared" si="8"/>
        <v>0</v>
      </c>
      <c r="O24" s="31">
        <f t="shared" si="9"/>
        <v>0</v>
      </c>
      <c r="P24" s="15"/>
      <c r="Q24" s="15">
        <f t="shared" si="10"/>
        <v>0</v>
      </c>
      <c r="R24" s="17">
        <f t="shared" si="11"/>
        <v>0</v>
      </c>
      <c r="S24" s="17">
        <f t="shared" si="12"/>
        <v>0</v>
      </c>
      <c r="T24" s="17">
        <f t="shared" si="13"/>
        <v>0</v>
      </c>
    </row>
    <row r="25" spans="1:20" x14ac:dyDescent="0.25">
      <c r="A25" s="84" t="s">
        <v>3</v>
      </c>
      <c r="B25" s="85">
        <v>20</v>
      </c>
      <c r="C25" s="84" t="s">
        <v>0</v>
      </c>
      <c r="D25" s="47">
        <f t="shared" si="0"/>
        <v>42870</v>
      </c>
      <c r="E25" s="86" t="s">
        <v>1</v>
      </c>
      <c r="F25" s="48">
        <f t="shared" si="1"/>
        <v>42876</v>
      </c>
      <c r="G25" s="35">
        <f>SUM('Calendrier semaine'!L21:L27)</f>
        <v>0</v>
      </c>
      <c r="H25" s="29">
        <f t="shared" si="3"/>
        <v>0</v>
      </c>
      <c r="I25" s="43">
        <f t="shared" si="4"/>
        <v>0</v>
      </c>
      <c r="J25" s="40">
        <f t="shared" si="5"/>
        <v>0</v>
      </c>
      <c r="K25" s="42">
        <f t="shared" si="6"/>
        <v>0</v>
      </c>
      <c r="L25" s="40">
        <f t="shared" si="7"/>
        <v>0</v>
      </c>
      <c r="M25" s="32">
        <f t="shared" si="2"/>
        <v>0</v>
      </c>
      <c r="N25" s="34">
        <f t="shared" si="8"/>
        <v>0</v>
      </c>
      <c r="O25" s="31">
        <f t="shared" si="9"/>
        <v>0</v>
      </c>
      <c r="P25" s="15"/>
      <c r="Q25" s="15">
        <f t="shared" si="10"/>
        <v>0</v>
      </c>
      <c r="R25" s="17">
        <f t="shared" si="11"/>
        <v>0</v>
      </c>
      <c r="S25" s="17">
        <f t="shared" si="12"/>
        <v>0</v>
      </c>
      <c r="T25" s="17">
        <f t="shared" si="13"/>
        <v>0</v>
      </c>
    </row>
    <row r="26" spans="1:20" x14ac:dyDescent="0.25">
      <c r="A26" s="84" t="s">
        <v>3</v>
      </c>
      <c r="B26" s="85">
        <v>21</v>
      </c>
      <c r="C26" s="84" t="s">
        <v>0</v>
      </c>
      <c r="D26" s="47">
        <f t="shared" si="0"/>
        <v>42877</v>
      </c>
      <c r="E26" s="86" t="s">
        <v>1</v>
      </c>
      <c r="F26" s="48">
        <f t="shared" si="1"/>
        <v>42883</v>
      </c>
      <c r="G26" s="35">
        <f>SUM('Calendrier semaine'!O21:O27)</f>
        <v>0</v>
      </c>
      <c r="H26" s="29">
        <f t="shared" si="3"/>
        <v>0</v>
      </c>
      <c r="I26" s="43">
        <f t="shared" si="4"/>
        <v>0</v>
      </c>
      <c r="J26" s="40">
        <f t="shared" si="5"/>
        <v>0</v>
      </c>
      <c r="K26" s="42">
        <f t="shared" si="6"/>
        <v>0</v>
      </c>
      <c r="L26" s="40">
        <f t="shared" si="7"/>
        <v>0</v>
      </c>
      <c r="M26" s="32">
        <f t="shared" si="2"/>
        <v>0</v>
      </c>
      <c r="N26" s="34">
        <f t="shared" si="8"/>
        <v>0</v>
      </c>
      <c r="O26" s="31">
        <f t="shared" si="9"/>
        <v>0</v>
      </c>
      <c r="P26" s="15"/>
      <c r="Q26" s="15">
        <f t="shared" si="10"/>
        <v>0</v>
      </c>
      <c r="R26" s="17">
        <f t="shared" si="11"/>
        <v>0</v>
      </c>
      <c r="S26" s="17">
        <f t="shared" si="12"/>
        <v>0</v>
      </c>
      <c r="T26" s="17">
        <f t="shared" si="13"/>
        <v>0</v>
      </c>
    </row>
    <row r="27" spans="1:20" x14ac:dyDescent="0.25">
      <c r="A27" s="84" t="s">
        <v>3</v>
      </c>
      <c r="B27" s="85">
        <v>22</v>
      </c>
      <c r="C27" s="84" t="s">
        <v>0</v>
      </c>
      <c r="D27" s="47">
        <f t="shared" si="0"/>
        <v>42884</v>
      </c>
      <c r="E27" s="86" t="s">
        <v>1</v>
      </c>
      <c r="F27" s="48">
        <f t="shared" si="1"/>
        <v>42890</v>
      </c>
      <c r="G27" s="35">
        <f>SUM('Calendrier semaine'!R21:R27)</f>
        <v>0</v>
      </c>
      <c r="H27" s="29">
        <f t="shared" si="3"/>
        <v>0</v>
      </c>
      <c r="I27" s="43">
        <f t="shared" si="4"/>
        <v>0</v>
      </c>
      <c r="J27" s="40">
        <f t="shared" si="5"/>
        <v>0</v>
      </c>
      <c r="K27" s="42">
        <f t="shared" si="6"/>
        <v>0</v>
      </c>
      <c r="L27" s="40">
        <f t="shared" si="7"/>
        <v>0</v>
      </c>
      <c r="M27" s="32">
        <f t="shared" si="2"/>
        <v>0</v>
      </c>
      <c r="N27" s="34">
        <f t="shared" si="8"/>
        <v>0</v>
      </c>
      <c r="O27" s="31">
        <f t="shared" si="9"/>
        <v>0</v>
      </c>
      <c r="P27" s="15"/>
      <c r="Q27" s="15">
        <f t="shared" si="10"/>
        <v>0</v>
      </c>
      <c r="R27" s="17">
        <f t="shared" si="11"/>
        <v>0</v>
      </c>
      <c r="S27" s="17">
        <f t="shared" si="12"/>
        <v>0</v>
      </c>
      <c r="T27" s="17">
        <f t="shared" si="13"/>
        <v>0</v>
      </c>
    </row>
    <row r="28" spans="1:20" x14ac:dyDescent="0.25">
      <c r="A28" s="84" t="s">
        <v>3</v>
      </c>
      <c r="B28" s="85">
        <v>23</v>
      </c>
      <c r="C28" s="84" t="s">
        <v>0</v>
      </c>
      <c r="D28" s="47">
        <f t="shared" si="0"/>
        <v>42891</v>
      </c>
      <c r="E28" s="86" t="s">
        <v>1</v>
      </c>
      <c r="F28" s="48">
        <f t="shared" si="1"/>
        <v>42897</v>
      </c>
      <c r="G28" s="35">
        <f>SUM('Calendrier semaine'!U21:U27)</f>
        <v>0</v>
      </c>
      <c r="H28" s="29">
        <f t="shared" si="3"/>
        <v>0</v>
      </c>
      <c r="I28" s="43">
        <f t="shared" si="4"/>
        <v>0</v>
      </c>
      <c r="J28" s="40">
        <f t="shared" si="5"/>
        <v>0</v>
      </c>
      <c r="K28" s="42">
        <f t="shared" si="6"/>
        <v>0</v>
      </c>
      <c r="L28" s="40">
        <f t="shared" si="7"/>
        <v>0</v>
      </c>
      <c r="M28" s="32">
        <f t="shared" si="2"/>
        <v>0</v>
      </c>
      <c r="N28" s="34">
        <f t="shared" si="8"/>
        <v>0</v>
      </c>
      <c r="O28" s="31">
        <f t="shared" si="9"/>
        <v>0</v>
      </c>
      <c r="P28" s="15"/>
      <c r="Q28" s="15">
        <f t="shared" si="10"/>
        <v>0</v>
      </c>
      <c r="R28" s="17">
        <f t="shared" si="11"/>
        <v>0</v>
      </c>
      <c r="S28" s="17">
        <f t="shared" si="12"/>
        <v>0</v>
      </c>
      <c r="T28" s="17">
        <f t="shared" si="13"/>
        <v>0</v>
      </c>
    </row>
    <row r="29" spans="1:20" x14ac:dyDescent="0.25">
      <c r="A29" s="84" t="s">
        <v>3</v>
      </c>
      <c r="B29" s="85">
        <v>24</v>
      </c>
      <c r="C29" s="84" t="s">
        <v>0</v>
      </c>
      <c r="D29" s="47">
        <f t="shared" si="0"/>
        <v>42898</v>
      </c>
      <c r="E29" s="86" t="s">
        <v>1</v>
      </c>
      <c r="F29" s="48">
        <f t="shared" si="1"/>
        <v>42904</v>
      </c>
      <c r="G29" s="35">
        <f>SUM('Calendrier semaine'!X21:X27)</f>
        <v>0</v>
      </c>
      <c r="H29" s="29">
        <f t="shared" si="3"/>
        <v>0</v>
      </c>
      <c r="I29" s="43">
        <f t="shared" si="4"/>
        <v>0</v>
      </c>
      <c r="J29" s="40">
        <f t="shared" si="5"/>
        <v>0</v>
      </c>
      <c r="K29" s="42">
        <f t="shared" si="6"/>
        <v>0</v>
      </c>
      <c r="L29" s="40">
        <f t="shared" si="7"/>
        <v>0</v>
      </c>
      <c r="M29" s="32">
        <f t="shared" si="2"/>
        <v>0</v>
      </c>
      <c r="N29" s="34">
        <f t="shared" si="8"/>
        <v>0</v>
      </c>
      <c r="O29" s="31">
        <f t="shared" si="9"/>
        <v>0</v>
      </c>
      <c r="P29" s="15"/>
      <c r="Q29" s="15">
        <f t="shared" si="10"/>
        <v>0</v>
      </c>
      <c r="R29" s="17">
        <f t="shared" si="11"/>
        <v>0</v>
      </c>
      <c r="S29" s="17">
        <f t="shared" si="12"/>
        <v>0</v>
      </c>
      <c r="T29" s="17">
        <f t="shared" si="13"/>
        <v>0</v>
      </c>
    </row>
    <row r="30" spans="1:20" x14ac:dyDescent="0.25">
      <c r="A30" s="84" t="s">
        <v>3</v>
      </c>
      <c r="B30" s="85">
        <v>25</v>
      </c>
      <c r="C30" s="84" t="s">
        <v>0</v>
      </c>
      <c r="D30" s="47">
        <f t="shared" si="0"/>
        <v>42905</v>
      </c>
      <c r="E30" s="86" t="s">
        <v>1</v>
      </c>
      <c r="F30" s="48">
        <f t="shared" si="1"/>
        <v>42911</v>
      </c>
      <c r="G30" s="35">
        <f>SUM('Calendrier semaine'!C30:C36)</f>
        <v>0</v>
      </c>
      <c r="H30" s="29">
        <f t="shared" si="3"/>
        <v>0</v>
      </c>
      <c r="I30" s="43">
        <f t="shared" si="4"/>
        <v>0</v>
      </c>
      <c r="J30" s="40">
        <f t="shared" si="5"/>
        <v>0</v>
      </c>
      <c r="K30" s="42">
        <f t="shared" si="6"/>
        <v>0</v>
      </c>
      <c r="L30" s="40">
        <f t="shared" si="7"/>
        <v>0</v>
      </c>
      <c r="M30" s="32">
        <f t="shared" si="2"/>
        <v>0</v>
      </c>
      <c r="N30" s="34">
        <f t="shared" si="8"/>
        <v>0</v>
      </c>
      <c r="O30" s="31">
        <f t="shared" si="9"/>
        <v>0</v>
      </c>
      <c r="P30" s="15"/>
      <c r="Q30" s="15">
        <f t="shared" si="10"/>
        <v>0</v>
      </c>
      <c r="R30" s="17">
        <f t="shared" si="11"/>
        <v>0</v>
      </c>
      <c r="S30" s="17">
        <f t="shared" si="12"/>
        <v>0</v>
      </c>
      <c r="T30" s="17">
        <f t="shared" si="13"/>
        <v>0</v>
      </c>
    </row>
    <row r="31" spans="1:20" x14ac:dyDescent="0.25">
      <c r="A31" s="84" t="s">
        <v>3</v>
      </c>
      <c r="B31" s="85">
        <v>26</v>
      </c>
      <c r="C31" s="84" t="s">
        <v>0</v>
      </c>
      <c r="D31" s="47">
        <f t="shared" si="0"/>
        <v>42912</v>
      </c>
      <c r="E31" s="86" t="s">
        <v>1</v>
      </c>
      <c r="F31" s="48">
        <f t="shared" si="1"/>
        <v>42918</v>
      </c>
      <c r="G31" s="35">
        <f>SUM('Calendrier semaine'!F30:F36)</f>
        <v>0</v>
      </c>
      <c r="H31" s="29">
        <f t="shared" si="3"/>
        <v>0</v>
      </c>
      <c r="I31" s="43">
        <f t="shared" si="4"/>
        <v>0</v>
      </c>
      <c r="J31" s="40">
        <f t="shared" si="5"/>
        <v>0</v>
      </c>
      <c r="K31" s="42">
        <f t="shared" si="6"/>
        <v>0</v>
      </c>
      <c r="L31" s="40">
        <f t="shared" si="7"/>
        <v>0</v>
      </c>
      <c r="M31" s="32">
        <f t="shared" si="2"/>
        <v>0</v>
      </c>
      <c r="N31" s="34">
        <f t="shared" si="8"/>
        <v>0</v>
      </c>
      <c r="O31" s="31">
        <f t="shared" si="9"/>
        <v>0</v>
      </c>
      <c r="P31" s="15"/>
      <c r="Q31" s="15">
        <f t="shared" si="10"/>
        <v>0</v>
      </c>
      <c r="R31" s="17">
        <f t="shared" si="11"/>
        <v>0</v>
      </c>
      <c r="S31" s="17">
        <f t="shared" si="12"/>
        <v>0</v>
      </c>
      <c r="T31" s="17">
        <f t="shared" si="13"/>
        <v>0</v>
      </c>
    </row>
    <row r="32" spans="1:20" x14ac:dyDescent="0.25">
      <c r="A32" s="84" t="s">
        <v>3</v>
      </c>
      <c r="B32" s="85">
        <v>27</v>
      </c>
      <c r="C32" s="84" t="s">
        <v>0</v>
      </c>
      <c r="D32" s="47">
        <f t="shared" si="0"/>
        <v>42919</v>
      </c>
      <c r="E32" s="86" t="s">
        <v>1</v>
      </c>
      <c r="F32" s="48">
        <f t="shared" si="1"/>
        <v>42925</v>
      </c>
      <c r="G32" s="35">
        <f>SUM('Calendrier semaine'!I30:I36)</f>
        <v>0</v>
      </c>
      <c r="H32" s="29">
        <f t="shared" si="3"/>
        <v>0</v>
      </c>
      <c r="I32" s="43">
        <f t="shared" si="4"/>
        <v>0</v>
      </c>
      <c r="J32" s="40">
        <f t="shared" si="5"/>
        <v>0</v>
      </c>
      <c r="K32" s="42">
        <f t="shared" si="6"/>
        <v>0</v>
      </c>
      <c r="L32" s="40">
        <f t="shared" si="7"/>
        <v>0</v>
      </c>
      <c r="M32" s="32">
        <f t="shared" si="2"/>
        <v>0</v>
      </c>
      <c r="N32" s="34">
        <f t="shared" si="8"/>
        <v>0</v>
      </c>
      <c r="O32" s="31">
        <f t="shared" si="9"/>
        <v>0</v>
      </c>
      <c r="P32" s="15"/>
      <c r="Q32" s="15">
        <f t="shared" si="10"/>
        <v>0</v>
      </c>
      <c r="R32" s="17">
        <f t="shared" si="11"/>
        <v>0</v>
      </c>
      <c r="S32" s="17">
        <f t="shared" si="12"/>
        <v>0</v>
      </c>
      <c r="T32" s="17">
        <f t="shared" si="13"/>
        <v>0</v>
      </c>
    </row>
    <row r="33" spans="1:20" x14ac:dyDescent="0.25">
      <c r="A33" s="84" t="s">
        <v>3</v>
      </c>
      <c r="B33" s="85">
        <v>28</v>
      </c>
      <c r="C33" s="84" t="s">
        <v>0</v>
      </c>
      <c r="D33" s="47">
        <f t="shared" si="0"/>
        <v>42926</v>
      </c>
      <c r="E33" s="86" t="s">
        <v>1</v>
      </c>
      <c r="F33" s="48">
        <f t="shared" si="1"/>
        <v>42932</v>
      </c>
      <c r="G33" s="35">
        <f>SUM('Calendrier semaine'!L30:L36)</f>
        <v>0</v>
      </c>
      <c r="H33" s="29">
        <f t="shared" si="3"/>
        <v>0</v>
      </c>
      <c r="I33" s="43">
        <f t="shared" si="4"/>
        <v>0</v>
      </c>
      <c r="J33" s="40">
        <f t="shared" si="5"/>
        <v>0</v>
      </c>
      <c r="K33" s="42">
        <f t="shared" si="6"/>
        <v>0</v>
      </c>
      <c r="L33" s="40">
        <f t="shared" si="7"/>
        <v>0</v>
      </c>
      <c r="M33" s="32">
        <f t="shared" si="2"/>
        <v>0</v>
      </c>
      <c r="N33" s="34">
        <f t="shared" si="8"/>
        <v>0</v>
      </c>
      <c r="O33" s="31">
        <f t="shared" si="9"/>
        <v>0</v>
      </c>
      <c r="P33" s="15"/>
      <c r="Q33" s="15">
        <f t="shared" si="10"/>
        <v>0</v>
      </c>
      <c r="R33" s="17">
        <f t="shared" si="11"/>
        <v>0</v>
      </c>
      <c r="S33" s="17">
        <f t="shared" si="12"/>
        <v>0</v>
      </c>
      <c r="T33" s="17">
        <f t="shared" si="13"/>
        <v>0</v>
      </c>
    </row>
    <row r="34" spans="1:20" x14ac:dyDescent="0.25">
      <c r="A34" s="84" t="s">
        <v>3</v>
      </c>
      <c r="B34" s="85">
        <v>29</v>
      </c>
      <c r="C34" s="84" t="s">
        <v>0</v>
      </c>
      <c r="D34" s="47">
        <f t="shared" si="0"/>
        <v>42933</v>
      </c>
      <c r="E34" s="86" t="s">
        <v>1</v>
      </c>
      <c r="F34" s="48">
        <f t="shared" si="1"/>
        <v>42939</v>
      </c>
      <c r="G34" s="35">
        <f>SUM('Calendrier semaine'!O30:O36)</f>
        <v>0</v>
      </c>
      <c r="H34" s="29">
        <f t="shared" si="3"/>
        <v>0</v>
      </c>
      <c r="I34" s="43">
        <f t="shared" si="4"/>
        <v>0</v>
      </c>
      <c r="J34" s="40">
        <f t="shared" si="5"/>
        <v>0</v>
      </c>
      <c r="K34" s="42">
        <f t="shared" si="6"/>
        <v>0</v>
      </c>
      <c r="L34" s="40">
        <f t="shared" si="7"/>
        <v>0</v>
      </c>
      <c r="M34" s="32">
        <f t="shared" si="2"/>
        <v>0</v>
      </c>
      <c r="N34" s="34">
        <f t="shared" si="8"/>
        <v>0</v>
      </c>
      <c r="O34" s="31">
        <f t="shared" si="9"/>
        <v>0</v>
      </c>
      <c r="P34" s="15"/>
      <c r="Q34" s="15">
        <f t="shared" si="10"/>
        <v>0</v>
      </c>
      <c r="R34" s="17">
        <f t="shared" si="11"/>
        <v>0</v>
      </c>
      <c r="S34" s="17">
        <f t="shared" si="12"/>
        <v>0</v>
      </c>
      <c r="T34" s="17">
        <f t="shared" si="13"/>
        <v>0</v>
      </c>
    </row>
    <row r="35" spans="1:20" x14ac:dyDescent="0.25">
      <c r="A35" s="84" t="s">
        <v>3</v>
      </c>
      <c r="B35" s="85">
        <v>30</v>
      </c>
      <c r="C35" s="84" t="s">
        <v>0</v>
      </c>
      <c r="D35" s="47">
        <f t="shared" si="0"/>
        <v>42940</v>
      </c>
      <c r="E35" s="86" t="s">
        <v>1</v>
      </c>
      <c r="F35" s="48">
        <f t="shared" si="1"/>
        <v>42946</v>
      </c>
      <c r="G35" s="35">
        <f>SUM('Calendrier semaine'!R30:R36)</f>
        <v>0</v>
      </c>
      <c r="H35" s="29">
        <f t="shared" si="3"/>
        <v>0</v>
      </c>
      <c r="I35" s="43">
        <f t="shared" si="4"/>
        <v>0</v>
      </c>
      <c r="J35" s="40">
        <f t="shared" si="5"/>
        <v>0</v>
      </c>
      <c r="K35" s="42">
        <f t="shared" si="6"/>
        <v>0</v>
      </c>
      <c r="L35" s="40">
        <f t="shared" si="7"/>
        <v>0</v>
      </c>
      <c r="M35" s="32">
        <f t="shared" si="2"/>
        <v>0</v>
      </c>
      <c r="N35" s="34">
        <f t="shared" si="8"/>
        <v>0</v>
      </c>
      <c r="O35" s="31">
        <f t="shared" si="9"/>
        <v>0</v>
      </c>
      <c r="P35" s="15"/>
      <c r="Q35" s="15">
        <f t="shared" si="10"/>
        <v>0</v>
      </c>
      <c r="R35" s="17">
        <f t="shared" si="11"/>
        <v>0</v>
      </c>
      <c r="S35" s="17">
        <f t="shared" si="12"/>
        <v>0</v>
      </c>
      <c r="T35" s="17">
        <f t="shared" si="13"/>
        <v>0</v>
      </c>
    </row>
    <row r="36" spans="1:20" x14ac:dyDescent="0.25">
      <c r="A36" s="84" t="s">
        <v>3</v>
      </c>
      <c r="B36" s="85">
        <v>31</v>
      </c>
      <c r="C36" s="84" t="s">
        <v>0</v>
      </c>
      <c r="D36" s="47">
        <f t="shared" si="0"/>
        <v>42947</v>
      </c>
      <c r="E36" s="86" t="s">
        <v>1</v>
      </c>
      <c r="F36" s="48">
        <f t="shared" si="1"/>
        <v>42953</v>
      </c>
      <c r="G36" s="35">
        <f>SUM('Calendrier semaine'!U30:U36)</f>
        <v>0</v>
      </c>
      <c r="H36" s="29">
        <f t="shared" si="3"/>
        <v>0</v>
      </c>
      <c r="I36" s="43">
        <f t="shared" si="4"/>
        <v>0</v>
      </c>
      <c r="J36" s="40">
        <f t="shared" si="5"/>
        <v>0</v>
      </c>
      <c r="K36" s="42">
        <f t="shared" si="6"/>
        <v>0</v>
      </c>
      <c r="L36" s="40">
        <f t="shared" si="7"/>
        <v>0</v>
      </c>
      <c r="M36" s="32">
        <f t="shared" si="2"/>
        <v>0</v>
      </c>
      <c r="N36" s="34">
        <f t="shared" si="8"/>
        <v>0</v>
      </c>
      <c r="O36" s="31">
        <f t="shared" si="9"/>
        <v>0</v>
      </c>
      <c r="P36" s="15"/>
      <c r="Q36" s="15">
        <f t="shared" si="10"/>
        <v>0</v>
      </c>
      <c r="R36" s="17">
        <f t="shared" si="11"/>
        <v>0</v>
      </c>
      <c r="S36" s="17">
        <f t="shared" si="12"/>
        <v>0</v>
      </c>
      <c r="T36" s="17">
        <f t="shared" si="13"/>
        <v>0</v>
      </c>
    </row>
    <row r="37" spans="1:20" x14ac:dyDescent="0.25">
      <c r="A37" s="84" t="s">
        <v>3</v>
      </c>
      <c r="B37" s="85">
        <v>32</v>
      </c>
      <c r="C37" s="84" t="s">
        <v>0</v>
      </c>
      <c r="D37" s="47">
        <f t="shared" si="0"/>
        <v>42954</v>
      </c>
      <c r="E37" s="86" t="s">
        <v>1</v>
      </c>
      <c r="F37" s="48">
        <f t="shared" si="1"/>
        <v>42960</v>
      </c>
      <c r="G37" s="35">
        <f>SUM('Calendrier semaine'!X30:X36)</f>
        <v>0</v>
      </c>
      <c r="H37" s="29">
        <f t="shared" si="3"/>
        <v>0</v>
      </c>
      <c r="I37" s="43">
        <f t="shared" si="4"/>
        <v>0</v>
      </c>
      <c r="J37" s="40">
        <f t="shared" si="5"/>
        <v>0</v>
      </c>
      <c r="K37" s="42">
        <f t="shared" si="6"/>
        <v>0</v>
      </c>
      <c r="L37" s="40">
        <f t="shared" si="7"/>
        <v>0</v>
      </c>
      <c r="M37" s="32">
        <f t="shared" si="2"/>
        <v>0</v>
      </c>
      <c r="N37" s="34">
        <f t="shared" si="8"/>
        <v>0</v>
      </c>
      <c r="O37" s="31">
        <f t="shared" si="9"/>
        <v>0</v>
      </c>
      <c r="P37" s="15"/>
      <c r="Q37" s="15">
        <f t="shared" si="10"/>
        <v>0</v>
      </c>
      <c r="R37" s="17">
        <f t="shared" si="11"/>
        <v>0</v>
      </c>
      <c r="S37" s="17">
        <f t="shared" si="12"/>
        <v>0</v>
      </c>
      <c r="T37" s="17">
        <f t="shared" si="13"/>
        <v>0</v>
      </c>
    </row>
    <row r="38" spans="1:20" x14ac:dyDescent="0.25">
      <c r="A38" s="84" t="s">
        <v>3</v>
      </c>
      <c r="B38" s="85">
        <v>33</v>
      </c>
      <c r="C38" s="84" t="s">
        <v>0</v>
      </c>
      <c r="D38" s="47">
        <f t="shared" ref="D38:D57" si="14">7*B38+DATE($F$3,1,3)-WEEKDAY(DATE($F$3,1,3))-5</f>
        <v>42961</v>
      </c>
      <c r="E38" s="86" t="s">
        <v>1</v>
      </c>
      <c r="F38" s="48">
        <f t="shared" ref="F38:F57" si="15">7*B38+DATE($F$3,1,3)-WEEKDAY(DATE($F$3,1,3))+1</f>
        <v>42967</v>
      </c>
      <c r="G38" s="35">
        <f>SUM('Calendrier semaine'!C39:C45)</f>
        <v>0</v>
      </c>
      <c r="H38" s="29">
        <f t="shared" si="3"/>
        <v>0</v>
      </c>
      <c r="I38" s="43">
        <f t="shared" si="4"/>
        <v>0</v>
      </c>
      <c r="J38" s="40">
        <f t="shared" si="5"/>
        <v>0</v>
      </c>
      <c r="K38" s="42">
        <f t="shared" si="6"/>
        <v>0</v>
      </c>
      <c r="L38" s="40">
        <f t="shared" si="7"/>
        <v>0</v>
      </c>
      <c r="M38" s="32">
        <f t="shared" ref="M38:M57" si="16">H38/$G$3</f>
        <v>0</v>
      </c>
      <c r="N38" s="34">
        <f t="shared" si="8"/>
        <v>0</v>
      </c>
      <c r="O38" s="31">
        <f t="shared" si="9"/>
        <v>0</v>
      </c>
      <c r="P38" s="15"/>
      <c r="Q38" s="15">
        <f t="shared" si="10"/>
        <v>0</v>
      </c>
      <c r="R38" s="17">
        <f t="shared" si="11"/>
        <v>0</v>
      </c>
      <c r="S38" s="17">
        <f t="shared" si="12"/>
        <v>0</v>
      </c>
      <c r="T38" s="17">
        <f t="shared" si="13"/>
        <v>0</v>
      </c>
    </row>
    <row r="39" spans="1:20" x14ac:dyDescent="0.25">
      <c r="A39" s="84" t="s">
        <v>3</v>
      </c>
      <c r="B39" s="85">
        <v>34</v>
      </c>
      <c r="C39" s="84" t="s">
        <v>0</v>
      </c>
      <c r="D39" s="47">
        <f t="shared" si="14"/>
        <v>42968</v>
      </c>
      <c r="E39" s="86" t="s">
        <v>1</v>
      </c>
      <c r="F39" s="48">
        <f t="shared" si="15"/>
        <v>42974</v>
      </c>
      <c r="G39" s="35">
        <f>SUM('Calendrier semaine'!F39:F45)</f>
        <v>0</v>
      </c>
      <c r="H39" s="29">
        <f t="shared" si="3"/>
        <v>0</v>
      </c>
      <c r="I39" s="43">
        <f t="shared" si="4"/>
        <v>0</v>
      </c>
      <c r="J39" s="40">
        <f t="shared" si="5"/>
        <v>0</v>
      </c>
      <c r="K39" s="42">
        <f t="shared" si="6"/>
        <v>0</v>
      </c>
      <c r="L39" s="40">
        <f t="shared" si="7"/>
        <v>0</v>
      </c>
      <c r="M39" s="32">
        <f t="shared" si="16"/>
        <v>0</v>
      </c>
      <c r="N39" s="34">
        <f t="shared" si="8"/>
        <v>0</v>
      </c>
      <c r="O39" s="31">
        <f t="shared" si="9"/>
        <v>0</v>
      </c>
      <c r="P39" s="15"/>
      <c r="Q39" s="15">
        <f t="shared" si="10"/>
        <v>0</v>
      </c>
      <c r="R39" s="17">
        <f t="shared" si="11"/>
        <v>0</v>
      </c>
      <c r="S39" s="17">
        <f t="shared" si="12"/>
        <v>0</v>
      </c>
      <c r="T39" s="17">
        <f t="shared" si="13"/>
        <v>0</v>
      </c>
    </row>
    <row r="40" spans="1:20" x14ac:dyDescent="0.25">
      <c r="A40" s="84" t="s">
        <v>3</v>
      </c>
      <c r="B40" s="85">
        <v>35</v>
      </c>
      <c r="C40" s="84" t="s">
        <v>0</v>
      </c>
      <c r="D40" s="47">
        <f t="shared" si="14"/>
        <v>42975</v>
      </c>
      <c r="E40" s="86" t="s">
        <v>1</v>
      </c>
      <c r="F40" s="48">
        <f t="shared" si="15"/>
        <v>42981</v>
      </c>
      <c r="G40" s="35">
        <f>SUM('Calendrier semaine'!I39:I45)</f>
        <v>0</v>
      </c>
      <c r="H40" s="29">
        <f t="shared" si="3"/>
        <v>0</v>
      </c>
      <c r="I40" s="43">
        <f t="shared" si="4"/>
        <v>0</v>
      </c>
      <c r="J40" s="40">
        <f t="shared" si="5"/>
        <v>0</v>
      </c>
      <c r="K40" s="42">
        <f t="shared" si="6"/>
        <v>0</v>
      </c>
      <c r="L40" s="40">
        <f t="shared" si="7"/>
        <v>0</v>
      </c>
      <c r="M40" s="32">
        <f t="shared" si="16"/>
        <v>0</v>
      </c>
      <c r="N40" s="34">
        <f t="shared" si="8"/>
        <v>0</v>
      </c>
      <c r="O40" s="31">
        <f t="shared" si="9"/>
        <v>0</v>
      </c>
      <c r="P40" s="15"/>
      <c r="Q40" s="15">
        <f t="shared" si="10"/>
        <v>0</v>
      </c>
      <c r="R40" s="17">
        <f t="shared" si="11"/>
        <v>0</v>
      </c>
      <c r="S40" s="17">
        <f t="shared" si="12"/>
        <v>0</v>
      </c>
      <c r="T40" s="17">
        <f t="shared" si="13"/>
        <v>0</v>
      </c>
    </row>
    <row r="41" spans="1:20" x14ac:dyDescent="0.25">
      <c r="A41" s="84" t="s">
        <v>3</v>
      </c>
      <c r="B41" s="85">
        <v>36</v>
      </c>
      <c r="C41" s="84" t="s">
        <v>0</v>
      </c>
      <c r="D41" s="47">
        <f t="shared" si="14"/>
        <v>42982</v>
      </c>
      <c r="E41" s="86" t="s">
        <v>1</v>
      </c>
      <c r="F41" s="48">
        <f t="shared" si="15"/>
        <v>42988</v>
      </c>
      <c r="G41" s="35">
        <f>SUM('Calendrier semaine'!L39:L45)</f>
        <v>0</v>
      </c>
      <c r="H41" s="29">
        <f t="shared" si="3"/>
        <v>0</v>
      </c>
      <c r="I41" s="43">
        <f t="shared" si="4"/>
        <v>0</v>
      </c>
      <c r="J41" s="40">
        <f t="shared" si="5"/>
        <v>0</v>
      </c>
      <c r="K41" s="42">
        <f t="shared" si="6"/>
        <v>0</v>
      </c>
      <c r="L41" s="40">
        <f t="shared" si="7"/>
        <v>0</v>
      </c>
      <c r="M41" s="32">
        <f t="shared" si="16"/>
        <v>0</v>
      </c>
      <c r="N41" s="34">
        <f t="shared" si="8"/>
        <v>0</v>
      </c>
      <c r="O41" s="31">
        <f t="shared" si="9"/>
        <v>0</v>
      </c>
      <c r="P41" s="15"/>
      <c r="Q41" s="15">
        <f t="shared" si="10"/>
        <v>0</v>
      </c>
      <c r="R41" s="17">
        <f t="shared" si="11"/>
        <v>0</v>
      </c>
      <c r="S41" s="17">
        <f t="shared" si="12"/>
        <v>0</v>
      </c>
      <c r="T41" s="17">
        <f t="shared" si="13"/>
        <v>0</v>
      </c>
    </row>
    <row r="42" spans="1:20" x14ac:dyDescent="0.25">
      <c r="A42" s="84" t="s">
        <v>3</v>
      </c>
      <c r="B42" s="85">
        <v>37</v>
      </c>
      <c r="C42" s="84" t="s">
        <v>0</v>
      </c>
      <c r="D42" s="47">
        <f t="shared" si="14"/>
        <v>42989</v>
      </c>
      <c r="E42" s="86" t="s">
        <v>1</v>
      </c>
      <c r="F42" s="48">
        <f t="shared" si="15"/>
        <v>42995</v>
      </c>
      <c r="G42" s="35">
        <f>SUM('Calendrier semaine'!O39:O45)</f>
        <v>0</v>
      </c>
      <c r="H42" s="29">
        <f t="shared" si="3"/>
        <v>0</v>
      </c>
      <c r="I42" s="43">
        <f t="shared" si="4"/>
        <v>0</v>
      </c>
      <c r="J42" s="40">
        <f t="shared" si="5"/>
        <v>0</v>
      </c>
      <c r="K42" s="42">
        <f t="shared" si="6"/>
        <v>0</v>
      </c>
      <c r="L42" s="40">
        <f t="shared" si="7"/>
        <v>0</v>
      </c>
      <c r="M42" s="32">
        <f t="shared" si="16"/>
        <v>0</v>
      </c>
      <c r="N42" s="34">
        <f t="shared" si="8"/>
        <v>0</v>
      </c>
      <c r="O42" s="31">
        <f t="shared" si="9"/>
        <v>0</v>
      </c>
      <c r="P42" s="15"/>
      <c r="Q42" s="15">
        <f t="shared" si="10"/>
        <v>0</v>
      </c>
      <c r="R42" s="17">
        <f t="shared" si="11"/>
        <v>0</v>
      </c>
      <c r="S42" s="17">
        <f t="shared" si="12"/>
        <v>0</v>
      </c>
      <c r="T42" s="17">
        <f t="shared" si="13"/>
        <v>0</v>
      </c>
    </row>
    <row r="43" spans="1:20" x14ac:dyDescent="0.25">
      <c r="A43" s="84" t="s">
        <v>3</v>
      </c>
      <c r="B43" s="85">
        <v>38</v>
      </c>
      <c r="C43" s="84" t="s">
        <v>0</v>
      </c>
      <c r="D43" s="47">
        <f t="shared" si="14"/>
        <v>42996</v>
      </c>
      <c r="E43" s="86" t="s">
        <v>1</v>
      </c>
      <c r="F43" s="48">
        <f t="shared" si="15"/>
        <v>43002</v>
      </c>
      <c r="G43" s="35">
        <f>SUM('Calendrier semaine'!R39:R45)</f>
        <v>0</v>
      </c>
      <c r="H43" s="29">
        <f t="shared" si="3"/>
        <v>0</v>
      </c>
      <c r="I43" s="43">
        <f t="shared" si="4"/>
        <v>0</v>
      </c>
      <c r="J43" s="40">
        <f t="shared" si="5"/>
        <v>0</v>
      </c>
      <c r="K43" s="42">
        <f t="shared" si="6"/>
        <v>0</v>
      </c>
      <c r="L43" s="40">
        <f t="shared" si="7"/>
        <v>0</v>
      </c>
      <c r="M43" s="32">
        <f t="shared" si="16"/>
        <v>0</v>
      </c>
      <c r="N43" s="34">
        <f t="shared" si="8"/>
        <v>0</v>
      </c>
      <c r="O43" s="31">
        <f t="shared" si="9"/>
        <v>0</v>
      </c>
      <c r="P43" s="15"/>
      <c r="Q43" s="15">
        <f t="shared" si="10"/>
        <v>0</v>
      </c>
      <c r="R43" s="17">
        <f t="shared" si="11"/>
        <v>0</v>
      </c>
      <c r="S43" s="17">
        <f t="shared" si="12"/>
        <v>0</v>
      </c>
      <c r="T43" s="17">
        <f t="shared" si="13"/>
        <v>0</v>
      </c>
    </row>
    <row r="44" spans="1:20" x14ac:dyDescent="0.25">
      <c r="A44" s="84" t="s">
        <v>3</v>
      </c>
      <c r="B44" s="85">
        <v>39</v>
      </c>
      <c r="C44" s="84" t="s">
        <v>0</v>
      </c>
      <c r="D44" s="47">
        <f t="shared" si="14"/>
        <v>43003</v>
      </c>
      <c r="E44" s="86" t="s">
        <v>1</v>
      </c>
      <c r="F44" s="48">
        <f t="shared" si="15"/>
        <v>43009</v>
      </c>
      <c r="G44" s="35">
        <f>SUM('Calendrier semaine'!U39:U45)</f>
        <v>0</v>
      </c>
      <c r="H44" s="29">
        <f t="shared" si="3"/>
        <v>0</v>
      </c>
      <c r="I44" s="43">
        <f t="shared" si="4"/>
        <v>0</v>
      </c>
      <c r="J44" s="40">
        <f t="shared" si="5"/>
        <v>0</v>
      </c>
      <c r="K44" s="42">
        <f t="shared" si="6"/>
        <v>0</v>
      </c>
      <c r="L44" s="40">
        <f t="shared" si="7"/>
        <v>0</v>
      </c>
      <c r="M44" s="32">
        <f t="shared" si="16"/>
        <v>0</v>
      </c>
      <c r="N44" s="34">
        <f t="shared" si="8"/>
        <v>0</v>
      </c>
      <c r="O44" s="31">
        <f t="shared" si="9"/>
        <v>0</v>
      </c>
      <c r="P44" s="15"/>
      <c r="Q44" s="15">
        <f t="shared" si="10"/>
        <v>0</v>
      </c>
      <c r="R44" s="17">
        <f t="shared" si="11"/>
        <v>0</v>
      </c>
      <c r="S44" s="17">
        <f t="shared" si="12"/>
        <v>0</v>
      </c>
      <c r="T44" s="17">
        <f t="shared" si="13"/>
        <v>0</v>
      </c>
    </row>
    <row r="45" spans="1:20" x14ac:dyDescent="0.25">
      <c r="A45" s="84" t="s">
        <v>3</v>
      </c>
      <c r="B45" s="85">
        <v>40</v>
      </c>
      <c r="C45" s="84" t="s">
        <v>0</v>
      </c>
      <c r="D45" s="47">
        <f t="shared" si="14"/>
        <v>43010</v>
      </c>
      <c r="E45" s="86" t="s">
        <v>1</v>
      </c>
      <c r="F45" s="48">
        <f t="shared" si="15"/>
        <v>43016</v>
      </c>
      <c r="G45" s="35">
        <f>SUM('Calendrier semaine'!X39:X45)</f>
        <v>0</v>
      </c>
      <c r="H45" s="29">
        <f t="shared" si="3"/>
        <v>0</v>
      </c>
      <c r="I45" s="43">
        <f t="shared" si="4"/>
        <v>0</v>
      </c>
      <c r="J45" s="40">
        <f t="shared" si="5"/>
        <v>0</v>
      </c>
      <c r="K45" s="42">
        <f t="shared" si="6"/>
        <v>0</v>
      </c>
      <c r="L45" s="40">
        <f t="shared" si="7"/>
        <v>0</v>
      </c>
      <c r="M45" s="32">
        <f t="shared" si="16"/>
        <v>0</v>
      </c>
      <c r="N45" s="34">
        <f t="shared" si="8"/>
        <v>0</v>
      </c>
      <c r="O45" s="31">
        <f t="shared" si="9"/>
        <v>0</v>
      </c>
      <c r="P45" s="15"/>
      <c r="Q45" s="15">
        <f t="shared" si="10"/>
        <v>0</v>
      </c>
      <c r="R45" s="17">
        <f t="shared" si="11"/>
        <v>0</v>
      </c>
      <c r="S45" s="17">
        <f t="shared" si="12"/>
        <v>0</v>
      </c>
      <c r="T45" s="17">
        <f t="shared" si="13"/>
        <v>0</v>
      </c>
    </row>
    <row r="46" spans="1:20" x14ac:dyDescent="0.25">
      <c r="A46" s="84" t="s">
        <v>3</v>
      </c>
      <c r="B46" s="85">
        <v>41</v>
      </c>
      <c r="C46" s="84" t="s">
        <v>0</v>
      </c>
      <c r="D46" s="47">
        <f t="shared" si="14"/>
        <v>43017</v>
      </c>
      <c r="E46" s="86" t="s">
        <v>1</v>
      </c>
      <c r="F46" s="48">
        <f t="shared" si="15"/>
        <v>43023</v>
      </c>
      <c r="G46" s="35">
        <f>SUM('Calendrier semaine'!C48:C54)</f>
        <v>0</v>
      </c>
      <c r="H46" s="29">
        <f t="shared" si="3"/>
        <v>0</v>
      </c>
      <c r="I46" s="43">
        <f t="shared" si="4"/>
        <v>0</v>
      </c>
      <c r="J46" s="40">
        <f t="shared" si="5"/>
        <v>0</v>
      </c>
      <c r="K46" s="42">
        <f t="shared" si="6"/>
        <v>0</v>
      </c>
      <c r="L46" s="40">
        <f t="shared" si="7"/>
        <v>0</v>
      </c>
      <c r="M46" s="32">
        <f t="shared" si="16"/>
        <v>0</v>
      </c>
      <c r="N46" s="34">
        <f t="shared" si="8"/>
        <v>0</v>
      </c>
      <c r="O46" s="31">
        <f t="shared" si="9"/>
        <v>0</v>
      </c>
      <c r="P46" s="15"/>
      <c r="Q46" s="15">
        <f t="shared" si="10"/>
        <v>0</v>
      </c>
      <c r="R46" s="17">
        <f t="shared" si="11"/>
        <v>0</v>
      </c>
      <c r="S46" s="17">
        <f t="shared" si="12"/>
        <v>0</v>
      </c>
      <c r="T46" s="17">
        <f t="shared" si="13"/>
        <v>0</v>
      </c>
    </row>
    <row r="47" spans="1:20" x14ac:dyDescent="0.25">
      <c r="A47" s="84" t="s">
        <v>3</v>
      </c>
      <c r="B47" s="85">
        <v>42</v>
      </c>
      <c r="C47" s="84" t="s">
        <v>0</v>
      </c>
      <c r="D47" s="47">
        <f t="shared" si="14"/>
        <v>43024</v>
      </c>
      <c r="E47" s="86" t="s">
        <v>1</v>
      </c>
      <c r="F47" s="48">
        <f t="shared" si="15"/>
        <v>43030</v>
      </c>
      <c r="G47" s="35">
        <f>SUM('Calendrier semaine'!F48:F54)</f>
        <v>0</v>
      </c>
      <c r="H47" s="29">
        <f t="shared" si="3"/>
        <v>0</v>
      </c>
      <c r="I47" s="43">
        <f t="shared" si="4"/>
        <v>0</v>
      </c>
      <c r="J47" s="40">
        <f t="shared" si="5"/>
        <v>0</v>
      </c>
      <c r="K47" s="42">
        <f t="shared" si="6"/>
        <v>0</v>
      </c>
      <c r="L47" s="40">
        <f t="shared" si="7"/>
        <v>0</v>
      </c>
      <c r="M47" s="32">
        <f t="shared" si="16"/>
        <v>0</v>
      </c>
      <c r="N47" s="34">
        <f t="shared" si="8"/>
        <v>0</v>
      </c>
      <c r="O47" s="31">
        <f t="shared" si="9"/>
        <v>0</v>
      </c>
      <c r="P47" s="15"/>
      <c r="Q47" s="15">
        <f t="shared" si="10"/>
        <v>0</v>
      </c>
      <c r="R47" s="17">
        <f t="shared" si="11"/>
        <v>0</v>
      </c>
      <c r="S47" s="17">
        <f t="shared" si="12"/>
        <v>0</v>
      </c>
      <c r="T47" s="17">
        <f t="shared" si="13"/>
        <v>0</v>
      </c>
    </row>
    <row r="48" spans="1:20" x14ac:dyDescent="0.25">
      <c r="A48" s="84" t="s">
        <v>3</v>
      </c>
      <c r="B48" s="85">
        <v>43</v>
      </c>
      <c r="C48" s="84" t="s">
        <v>0</v>
      </c>
      <c r="D48" s="47">
        <f t="shared" si="14"/>
        <v>43031</v>
      </c>
      <c r="E48" s="86" t="s">
        <v>1</v>
      </c>
      <c r="F48" s="48">
        <f t="shared" si="15"/>
        <v>43037</v>
      </c>
      <c r="G48" s="35">
        <f>SUM('Calendrier semaine'!I48:I54)</f>
        <v>0</v>
      </c>
      <c r="H48" s="29">
        <f t="shared" si="3"/>
        <v>0</v>
      </c>
      <c r="I48" s="43">
        <f t="shared" si="4"/>
        <v>0</v>
      </c>
      <c r="J48" s="40">
        <f t="shared" si="5"/>
        <v>0</v>
      </c>
      <c r="K48" s="42">
        <f t="shared" si="6"/>
        <v>0</v>
      </c>
      <c r="L48" s="40">
        <f t="shared" si="7"/>
        <v>0</v>
      </c>
      <c r="M48" s="32">
        <f t="shared" si="16"/>
        <v>0</v>
      </c>
      <c r="N48" s="34">
        <f t="shared" si="8"/>
        <v>0</v>
      </c>
      <c r="O48" s="31">
        <f t="shared" si="9"/>
        <v>0</v>
      </c>
      <c r="P48" s="15"/>
      <c r="Q48" s="15">
        <f t="shared" si="10"/>
        <v>0</v>
      </c>
      <c r="R48" s="17">
        <f t="shared" si="11"/>
        <v>0</v>
      </c>
      <c r="S48" s="17">
        <f t="shared" si="12"/>
        <v>0</v>
      </c>
      <c r="T48" s="17">
        <f t="shared" si="13"/>
        <v>0</v>
      </c>
    </row>
    <row r="49" spans="1:20" x14ac:dyDescent="0.25">
      <c r="A49" s="84" t="s">
        <v>3</v>
      </c>
      <c r="B49" s="85">
        <v>44</v>
      </c>
      <c r="C49" s="84" t="s">
        <v>0</v>
      </c>
      <c r="D49" s="47">
        <f t="shared" si="14"/>
        <v>43038</v>
      </c>
      <c r="E49" s="86" t="s">
        <v>1</v>
      </c>
      <c r="F49" s="48">
        <f t="shared" si="15"/>
        <v>43044</v>
      </c>
      <c r="G49" s="35">
        <f>SUM('Calendrier semaine'!L48:L54)</f>
        <v>0</v>
      </c>
      <c r="H49" s="29">
        <f t="shared" si="3"/>
        <v>0</v>
      </c>
      <c r="I49" s="43">
        <f t="shared" si="4"/>
        <v>0</v>
      </c>
      <c r="J49" s="40">
        <f t="shared" si="5"/>
        <v>0</v>
      </c>
      <c r="K49" s="42">
        <f t="shared" si="6"/>
        <v>0</v>
      </c>
      <c r="L49" s="40">
        <f t="shared" si="7"/>
        <v>0</v>
      </c>
      <c r="M49" s="32">
        <f t="shared" si="16"/>
        <v>0</v>
      </c>
      <c r="N49" s="34">
        <f t="shared" si="8"/>
        <v>0</v>
      </c>
      <c r="O49" s="31">
        <f t="shared" si="9"/>
        <v>0</v>
      </c>
      <c r="P49" s="15"/>
      <c r="Q49" s="15">
        <f t="shared" si="10"/>
        <v>0</v>
      </c>
      <c r="R49" s="17">
        <f t="shared" si="11"/>
        <v>0</v>
      </c>
      <c r="S49" s="17">
        <f t="shared" si="12"/>
        <v>0</v>
      </c>
      <c r="T49" s="17">
        <f t="shared" si="13"/>
        <v>0</v>
      </c>
    </row>
    <row r="50" spans="1:20" x14ac:dyDescent="0.25">
      <c r="A50" s="84" t="s">
        <v>3</v>
      </c>
      <c r="B50" s="85">
        <v>45</v>
      </c>
      <c r="C50" s="84" t="s">
        <v>0</v>
      </c>
      <c r="D50" s="47">
        <f t="shared" si="14"/>
        <v>43045</v>
      </c>
      <c r="E50" s="86" t="s">
        <v>1</v>
      </c>
      <c r="F50" s="48">
        <f t="shared" si="15"/>
        <v>43051</v>
      </c>
      <c r="G50" s="35">
        <f>SUM('Calendrier semaine'!O48:O54)</f>
        <v>0</v>
      </c>
      <c r="H50" s="29">
        <f t="shared" si="3"/>
        <v>0</v>
      </c>
      <c r="I50" s="43">
        <f t="shared" si="4"/>
        <v>0</v>
      </c>
      <c r="J50" s="40">
        <f t="shared" si="5"/>
        <v>0</v>
      </c>
      <c r="K50" s="42">
        <f t="shared" si="6"/>
        <v>0</v>
      </c>
      <c r="L50" s="40">
        <f t="shared" si="7"/>
        <v>0</v>
      </c>
      <c r="M50" s="32">
        <f t="shared" si="16"/>
        <v>0</v>
      </c>
      <c r="N50" s="34">
        <f t="shared" si="8"/>
        <v>0</v>
      </c>
      <c r="O50" s="31">
        <f t="shared" si="9"/>
        <v>0</v>
      </c>
      <c r="P50" s="15"/>
      <c r="Q50" s="15">
        <f t="shared" si="10"/>
        <v>0</v>
      </c>
      <c r="R50" s="17">
        <f t="shared" si="11"/>
        <v>0</v>
      </c>
      <c r="S50" s="17">
        <f t="shared" si="12"/>
        <v>0</v>
      </c>
      <c r="T50" s="17">
        <f t="shared" si="13"/>
        <v>0</v>
      </c>
    </row>
    <row r="51" spans="1:20" x14ac:dyDescent="0.25">
      <c r="A51" s="84" t="s">
        <v>3</v>
      </c>
      <c r="B51" s="85">
        <v>46</v>
      </c>
      <c r="C51" s="84" t="s">
        <v>0</v>
      </c>
      <c r="D51" s="47">
        <f t="shared" si="14"/>
        <v>43052</v>
      </c>
      <c r="E51" s="86" t="s">
        <v>1</v>
      </c>
      <c r="F51" s="48">
        <f t="shared" si="15"/>
        <v>43058</v>
      </c>
      <c r="G51" s="35">
        <f>SUM('Calendrier semaine'!R48:R54)</f>
        <v>0</v>
      </c>
      <c r="H51" s="29">
        <f t="shared" si="3"/>
        <v>0</v>
      </c>
      <c r="I51" s="43">
        <f t="shared" si="4"/>
        <v>0</v>
      </c>
      <c r="J51" s="40">
        <f t="shared" si="5"/>
        <v>0</v>
      </c>
      <c r="K51" s="42">
        <f t="shared" si="6"/>
        <v>0</v>
      </c>
      <c r="L51" s="40">
        <f t="shared" si="7"/>
        <v>0</v>
      </c>
      <c r="M51" s="32">
        <f t="shared" si="16"/>
        <v>0</v>
      </c>
      <c r="N51" s="34">
        <f t="shared" si="8"/>
        <v>0</v>
      </c>
      <c r="O51" s="31">
        <f t="shared" si="9"/>
        <v>0</v>
      </c>
      <c r="P51" s="15"/>
      <c r="Q51" s="15">
        <f t="shared" si="10"/>
        <v>0</v>
      </c>
      <c r="R51" s="17">
        <f t="shared" si="11"/>
        <v>0</v>
      </c>
      <c r="S51" s="17">
        <f t="shared" si="12"/>
        <v>0</v>
      </c>
      <c r="T51" s="17">
        <f t="shared" si="13"/>
        <v>0</v>
      </c>
    </row>
    <row r="52" spans="1:20" x14ac:dyDescent="0.25">
      <c r="A52" s="84" t="s">
        <v>3</v>
      </c>
      <c r="B52" s="85">
        <v>47</v>
      </c>
      <c r="C52" s="84" t="s">
        <v>0</v>
      </c>
      <c r="D52" s="47">
        <f t="shared" si="14"/>
        <v>43059</v>
      </c>
      <c r="E52" s="86" t="s">
        <v>1</v>
      </c>
      <c r="F52" s="48">
        <f t="shared" si="15"/>
        <v>43065</v>
      </c>
      <c r="G52" s="35">
        <f>SUM('Calendrier semaine'!U48:U54)</f>
        <v>0</v>
      </c>
      <c r="H52" s="29">
        <f t="shared" si="3"/>
        <v>0</v>
      </c>
      <c r="I52" s="43">
        <f t="shared" si="4"/>
        <v>0</v>
      </c>
      <c r="J52" s="40">
        <f t="shared" si="5"/>
        <v>0</v>
      </c>
      <c r="K52" s="42">
        <f t="shared" si="6"/>
        <v>0</v>
      </c>
      <c r="L52" s="40">
        <f t="shared" si="7"/>
        <v>0</v>
      </c>
      <c r="M52" s="32">
        <f t="shared" si="16"/>
        <v>0</v>
      </c>
      <c r="N52" s="34">
        <f t="shared" si="8"/>
        <v>0</v>
      </c>
      <c r="O52" s="31">
        <f t="shared" si="9"/>
        <v>0</v>
      </c>
      <c r="P52" s="15"/>
      <c r="Q52" s="15">
        <f t="shared" si="10"/>
        <v>0</v>
      </c>
      <c r="R52" s="17">
        <f t="shared" si="11"/>
        <v>0</v>
      </c>
      <c r="S52" s="17">
        <f t="shared" si="12"/>
        <v>0</v>
      </c>
      <c r="T52" s="17">
        <f t="shared" si="13"/>
        <v>0</v>
      </c>
    </row>
    <row r="53" spans="1:20" x14ac:dyDescent="0.25">
      <c r="A53" s="84" t="s">
        <v>3</v>
      </c>
      <c r="B53" s="85">
        <v>48</v>
      </c>
      <c r="C53" s="84" t="s">
        <v>0</v>
      </c>
      <c r="D53" s="47">
        <f t="shared" si="14"/>
        <v>43066</v>
      </c>
      <c r="E53" s="86" t="s">
        <v>1</v>
      </c>
      <c r="F53" s="48">
        <f t="shared" si="15"/>
        <v>43072</v>
      </c>
      <c r="G53" s="35">
        <f>SUM('Calendrier semaine'!X48:X54)</f>
        <v>0</v>
      </c>
      <c r="H53" s="29">
        <f t="shared" si="3"/>
        <v>0</v>
      </c>
      <c r="I53" s="43">
        <f t="shared" si="4"/>
        <v>0</v>
      </c>
      <c r="J53" s="40">
        <f t="shared" si="5"/>
        <v>0</v>
      </c>
      <c r="K53" s="42">
        <f t="shared" si="6"/>
        <v>0</v>
      </c>
      <c r="L53" s="40">
        <f t="shared" si="7"/>
        <v>0</v>
      </c>
      <c r="M53" s="32">
        <f t="shared" si="16"/>
        <v>0</v>
      </c>
      <c r="N53" s="34">
        <f t="shared" si="8"/>
        <v>0</v>
      </c>
      <c r="O53" s="31">
        <f t="shared" si="9"/>
        <v>0</v>
      </c>
      <c r="P53" s="15"/>
      <c r="Q53" s="15">
        <f t="shared" si="10"/>
        <v>0</v>
      </c>
      <c r="R53" s="17">
        <f t="shared" si="11"/>
        <v>0</v>
      </c>
      <c r="S53" s="17">
        <f t="shared" si="12"/>
        <v>0</v>
      </c>
      <c r="T53" s="17">
        <f t="shared" si="13"/>
        <v>0</v>
      </c>
    </row>
    <row r="54" spans="1:20" x14ac:dyDescent="0.25">
      <c r="A54" s="84" t="s">
        <v>3</v>
      </c>
      <c r="B54" s="85">
        <v>49</v>
      </c>
      <c r="C54" s="84" t="s">
        <v>0</v>
      </c>
      <c r="D54" s="47">
        <f t="shared" si="14"/>
        <v>43073</v>
      </c>
      <c r="E54" s="86" t="s">
        <v>1</v>
      </c>
      <c r="F54" s="48">
        <f t="shared" si="15"/>
        <v>43079</v>
      </c>
      <c r="G54" s="35">
        <f>SUM('Calendrier semaine'!C57:C63)</f>
        <v>0</v>
      </c>
      <c r="H54" s="29">
        <f t="shared" si="3"/>
        <v>0</v>
      </c>
      <c r="I54" s="43">
        <f t="shared" si="4"/>
        <v>0</v>
      </c>
      <c r="J54" s="40">
        <f t="shared" si="5"/>
        <v>0</v>
      </c>
      <c r="K54" s="42">
        <f t="shared" si="6"/>
        <v>0</v>
      </c>
      <c r="L54" s="40">
        <f t="shared" si="7"/>
        <v>0</v>
      </c>
      <c r="M54" s="32">
        <f t="shared" si="16"/>
        <v>0</v>
      </c>
      <c r="N54" s="34">
        <f t="shared" si="8"/>
        <v>0</v>
      </c>
      <c r="O54" s="31">
        <f t="shared" si="9"/>
        <v>0</v>
      </c>
      <c r="P54" s="15"/>
      <c r="Q54" s="15">
        <f t="shared" si="10"/>
        <v>0</v>
      </c>
      <c r="R54" s="17">
        <f t="shared" si="11"/>
        <v>0</v>
      </c>
      <c r="S54" s="17">
        <f t="shared" si="12"/>
        <v>0</v>
      </c>
      <c r="T54" s="17">
        <f t="shared" si="13"/>
        <v>0</v>
      </c>
    </row>
    <row r="55" spans="1:20" x14ac:dyDescent="0.25">
      <c r="A55" s="84" t="s">
        <v>3</v>
      </c>
      <c r="B55" s="85">
        <v>50</v>
      </c>
      <c r="C55" s="84" t="s">
        <v>0</v>
      </c>
      <c r="D55" s="47">
        <f t="shared" si="14"/>
        <v>43080</v>
      </c>
      <c r="E55" s="86" t="s">
        <v>1</v>
      </c>
      <c r="F55" s="48">
        <f t="shared" si="15"/>
        <v>43086</v>
      </c>
      <c r="G55" s="35">
        <f>SUM('Calendrier semaine'!F57:F63)</f>
        <v>0</v>
      </c>
      <c r="H55" s="29">
        <f t="shared" si="3"/>
        <v>0</v>
      </c>
      <c r="I55" s="43">
        <f t="shared" si="4"/>
        <v>0</v>
      </c>
      <c r="J55" s="40">
        <f t="shared" si="5"/>
        <v>0</v>
      </c>
      <c r="K55" s="42">
        <f t="shared" si="6"/>
        <v>0</v>
      </c>
      <c r="L55" s="40">
        <f t="shared" si="7"/>
        <v>0</v>
      </c>
      <c r="M55" s="32">
        <f t="shared" si="16"/>
        <v>0</v>
      </c>
      <c r="N55" s="34">
        <f t="shared" si="8"/>
        <v>0</v>
      </c>
      <c r="O55" s="31">
        <f t="shared" si="9"/>
        <v>0</v>
      </c>
      <c r="P55" s="15"/>
      <c r="Q55" s="15">
        <f t="shared" si="10"/>
        <v>0</v>
      </c>
      <c r="R55" s="17">
        <f t="shared" si="11"/>
        <v>0</v>
      </c>
      <c r="S55" s="17">
        <f t="shared" si="12"/>
        <v>0</v>
      </c>
      <c r="T55" s="17">
        <f t="shared" si="13"/>
        <v>0</v>
      </c>
    </row>
    <row r="56" spans="1:20" x14ac:dyDescent="0.25">
      <c r="A56" s="84" t="s">
        <v>3</v>
      </c>
      <c r="B56" s="85">
        <v>51</v>
      </c>
      <c r="C56" s="84" t="s">
        <v>0</v>
      </c>
      <c r="D56" s="47">
        <f t="shared" si="14"/>
        <v>43087</v>
      </c>
      <c r="E56" s="86" t="s">
        <v>1</v>
      </c>
      <c r="F56" s="48">
        <f t="shared" si="15"/>
        <v>43093</v>
      </c>
      <c r="G56" s="35">
        <f>SUM('Calendrier semaine'!I57:I63)</f>
        <v>0</v>
      </c>
      <c r="H56" s="29">
        <f t="shared" si="3"/>
        <v>0</v>
      </c>
      <c r="I56" s="43">
        <f t="shared" si="4"/>
        <v>0</v>
      </c>
      <c r="J56" s="40">
        <f t="shared" si="5"/>
        <v>0</v>
      </c>
      <c r="K56" s="42">
        <f t="shared" si="6"/>
        <v>0</v>
      </c>
      <c r="L56" s="40">
        <f t="shared" si="7"/>
        <v>0</v>
      </c>
      <c r="M56" s="32">
        <f t="shared" si="16"/>
        <v>0</v>
      </c>
      <c r="N56" s="34">
        <f t="shared" si="8"/>
        <v>0</v>
      </c>
      <c r="O56" s="31">
        <f t="shared" si="9"/>
        <v>0</v>
      </c>
      <c r="P56" s="15"/>
      <c r="Q56" s="15">
        <f t="shared" si="10"/>
        <v>0</v>
      </c>
      <c r="R56" s="17">
        <f t="shared" si="11"/>
        <v>0</v>
      </c>
      <c r="S56" s="17">
        <f t="shared" si="12"/>
        <v>0</v>
      </c>
      <c r="T56" s="17">
        <f t="shared" si="13"/>
        <v>0</v>
      </c>
    </row>
    <row r="57" spans="1:20" ht="15.75" thickBot="1" x14ac:dyDescent="0.3">
      <c r="A57" s="87" t="s">
        <v>3</v>
      </c>
      <c r="B57" s="88">
        <v>52</v>
      </c>
      <c r="C57" s="87" t="s">
        <v>0</v>
      </c>
      <c r="D57" s="49">
        <f t="shared" si="14"/>
        <v>43094</v>
      </c>
      <c r="E57" s="89" t="s">
        <v>1</v>
      </c>
      <c r="F57" s="50">
        <f t="shared" si="15"/>
        <v>43100</v>
      </c>
      <c r="G57" s="36">
        <f>SUM('Calendrier semaine'!L57:L63)</f>
        <v>0</v>
      </c>
      <c r="H57" s="30">
        <f t="shared" si="3"/>
        <v>0</v>
      </c>
      <c r="I57" s="44">
        <f t="shared" si="4"/>
        <v>0</v>
      </c>
      <c r="J57" s="41">
        <f t="shared" si="5"/>
        <v>0</v>
      </c>
      <c r="K57" s="73">
        <f t="shared" si="6"/>
        <v>0</v>
      </c>
      <c r="L57" s="41">
        <f t="shared" si="7"/>
        <v>0</v>
      </c>
      <c r="M57" s="33">
        <f t="shared" si="16"/>
        <v>0</v>
      </c>
      <c r="N57" s="74">
        <f t="shared" si="8"/>
        <v>0</v>
      </c>
      <c r="O57" s="75">
        <f t="shared" si="9"/>
        <v>0</v>
      </c>
      <c r="P57" s="15"/>
      <c r="Q57" s="15">
        <f t="shared" si="10"/>
        <v>0</v>
      </c>
      <c r="R57" s="17">
        <f t="shared" si="11"/>
        <v>0</v>
      </c>
      <c r="S57" s="17">
        <f t="shared" si="12"/>
        <v>0</v>
      </c>
      <c r="T57" s="17">
        <f t="shared" si="13"/>
        <v>0</v>
      </c>
    </row>
    <row r="58" spans="1:20" x14ac:dyDescent="0.25">
      <c r="N58" s="16"/>
      <c r="P58" s="17"/>
      <c r="Q58" s="17"/>
      <c r="R58" s="17"/>
    </row>
  </sheetData>
  <mergeCells count="2">
    <mergeCell ref="A2:E3"/>
    <mergeCell ref="I2:J2"/>
  </mergeCells>
  <pageMargins left="0.7" right="0.7" top="0.75" bottom="0.75" header="0.3" footer="0.3"/>
  <pageSetup paperSize="9" orientation="portrait" horizontalDpi="4294967293" verticalDpi="0" r:id="rId1"/>
  <ignoredErrors>
    <ignoredError sqref="Q6:T5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 semaine</vt:lpstr>
      <vt:lpstr>Recap HS</vt:lpstr>
      <vt:lpstr>calendrier</vt:lpstr>
      <vt:lpstr>plage_heures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AUDEOUD Dominique (UT092)</cp:lastModifiedBy>
  <dcterms:created xsi:type="dcterms:W3CDTF">2015-02-25T19:18:14Z</dcterms:created>
  <dcterms:modified xsi:type="dcterms:W3CDTF">2017-06-13T10:03:44Z</dcterms:modified>
</cp:coreProperties>
</file>