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.rivoal\Desktop\"/>
    </mc:Choice>
  </mc:AlternateContent>
  <bookViews>
    <workbookView xWindow="0" yWindow="0" windowWidth="10965" windowHeight="8535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Feuil1!$A$1:$G$7</definedName>
    <definedName name="_xlnm._FilterDatabase" localSheetId="1" hidden="1">Feuil2!$A$1:$G$7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3" l="1"/>
  <c r="B7" i="3"/>
  <c r="A19" i="3" l="1"/>
  <c r="B19" i="3"/>
  <c r="B18" i="3"/>
  <c r="B17" i="3"/>
  <c r="B9" i="3"/>
  <c r="B8" i="3"/>
  <c r="A5" i="1"/>
  <c r="A3" i="1"/>
  <c r="A2" i="1"/>
  <c r="A4" i="1"/>
  <c r="A7" i="1"/>
  <c r="A6" i="1"/>
  <c r="B14" i="3"/>
  <c r="B15" i="3"/>
  <c r="A7" i="2"/>
  <c r="A6" i="2"/>
  <c r="A5" i="2"/>
  <c r="A4" i="2"/>
  <c r="A3" i="2"/>
  <c r="A2" i="2"/>
  <c r="B6" i="3" l="1"/>
  <c r="B13" i="3"/>
  <c r="B5" i="3"/>
  <c r="B4" i="3"/>
</calcChain>
</file>

<file path=xl/sharedStrings.xml><?xml version="1.0" encoding="utf-8"?>
<sst xmlns="http://schemas.openxmlformats.org/spreadsheetml/2006/main" count="76" uniqueCount="29">
  <si>
    <t>n° client</t>
  </si>
  <si>
    <t>CodePos</t>
  </si>
  <si>
    <t>Ville</t>
  </si>
  <si>
    <t>Nom</t>
  </si>
  <si>
    <t>Prenom</t>
  </si>
  <si>
    <t>Date_Naiss</t>
  </si>
  <si>
    <t>28503391</t>
  </si>
  <si>
    <t>BAZET</t>
  </si>
  <si>
    <t>DUPONT</t>
  </si>
  <si>
    <t>LOUIS</t>
  </si>
  <si>
    <t>IRENE</t>
  </si>
  <si>
    <t>JOSIANE</t>
  </si>
  <si>
    <t>07505329</t>
  </si>
  <si>
    <t>MEXIMIEUX</t>
  </si>
  <si>
    <t>SMITH</t>
  </si>
  <si>
    <t>JOHN</t>
  </si>
  <si>
    <t>PAU</t>
  </si>
  <si>
    <t>12548953</t>
  </si>
  <si>
    <t>47225681</t>
  </si>
  <si>
    <t>PARIS</t>
  </si>
  <si>
    <t>Nom + Prénom</t>
  </si>
  <si>
    <t>smith john</t>
  </si>
  <si>
    <t>NIA</t>
  </si>
  <si>
    <t>Identité</t>
  </si>
  <si>
    <t>Date naissance</t>
  </si>
  <si>
    <t>Âge</t>
  </si>
  <si>
    <t>Code Postale</t>
  </si>
  <si>
    <t>Prénom</t>
  </si>
  <si>
    <t>N°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</si>
</sst>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151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0" xfId="0" applyFont="1" applyFill="1"/>
    <xf numFmtId="14" fontId="2" fillId="2" borderId="0" xfId="0" applyNumberFormat="1" applyFont="1" applyFill="1"/>
    <xf numFmtId="49" fontId="0" fillId="0" borderId="0" xfId="0" applyNumberFormat="1"/>
    <xf numFmtId="14" fontId="0" fillId="0" borderId="0" xfId="0" applyNumberFormat="1"/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49" fontId="0" fillId="5" borderId="2" xfId="0" applyNumberFormat="1" applyFill="1" applyBorder="1" applyAlignment="1">
      <alignment horizontal="center" vertical="center"/>
    </xf>
    <xf numFmtId="0" fontId="1" fillId="3" borderId="3" xfId="0" applyFont="1" applyFill="1" applyBorder="1"/>
    <xf numFmtId="0" fontId="0" fillId="5" borderId="4" xfId="0" applyFill="1" applyBorder="1" applyAlignment="1">
      <alignment horizontal="center" vertical="center"/>
    </xf>
    <xf numFmtId="0" fontId="1" fillId="3" borderId="5" xfId="0" applyFont="1" applyFill="1" applyBorder="1"/>
    <xf numFmtId="0" fontId="0" fillId="5" borderId="6" xfId="0" applyFill="1" applyBorder="1" applyAlignment="1">
      <alignment horizontal="center" vertical="center"/>
    </xf>
    <xf numFmtId="14" fontId="0" fillId="5" borderId="6" xfId="0" applyNumberFormat="1" applyFill="1" applyBorder="1" applyAlignment="1">
      <alignment horizontal="center" vertical="center"/>
    </xf>
    <xf numFmtId="1" fontId="0" fillId="5" borderId="6" xfId="0" applyNumberFormat="1" applyFill="1" applyBorder="1" applyAlignment="1">
      <alignment horizontal="center" vertical="center"/>
    </xf>
    <xf numFmtId="0" fontId="0" fillId="6" borderId="0" xfId="0" applyFill="1"/>
    <xf numFmtId="49" fontId="0" fillId="5" borderId="1" xfId="0" applyNumberFormat="1" applyFill="1" applyBorder="1" applyAlignment="1">
      <alignment horizontal="center" vertical="center"/>
    </xf>
    <xf numFmtId="0" fontId="1" fillId="6" borderId="3" xfId="0" applyFont="1" applyFill="1" applyBorder="1"/>
    <xf numFmtId="0" fontId="1" fillId="6" borderId="5" xfId="0" applyFont="1" applyFill="1" applyBorder="1"/>
    <xf numFmtId="0" fontId="3" fillId="6" borderId="0" xfId="0" applyFont="1" applyFill="1"/>
  </cellXfs>
  <cellStyles count="1">
    <cellStyle name="Normal" xfId="0" builtinId="0"/>
  </cellStyles>
  <dxfs count="7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C4" sqref="C4"/>
    </sheetView>
  </sheetViews>
  <sheetFormatPr baseColWidth="10" defaultRowHeight="15" x14ac:dyDescent="0.25"/>
  <cols>
    <col min="1" max="1" width="16.5703125" bestFit="1" customWidth="1"/>
  </cols>
  <sheetData>
    <row r="1" spans="1:7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</row>
    <row r="2" spans="1:7" x14ac:dyDescent="0.25">
      <c r="A2" t="str">
        <f t="shared" ref="A2:A7" si="0">E2&amp;" "&amp;F2</f>
        <v>DUPONT IRENE</v>
      </c>
      <c r="B2" s="3" t="s">
        <v>6</v>
      </c>
      <c r="C2">
        <v>65460</v>
      </c>
      <c r="D2" t="s">
        <v>7</v>
      </c>
      <c r="E2" t="s">
        <v>8</v>
      </c>
      <c r="F2" t="s">
        <v>10</v>
      </c>
      <c r="G2" s="4">
        <v>27408</v>
      </c>
    </row>
    <row r="3" spans="1:7" x14ac:dyDescent="0.25">
      <c r="A3" t="str">
        <f t="shared" si="0"/>
        <v>DUPONT JOSIANE</v>
      </c>
      <c r="B3" s="3" t="s">
        <v>6</v>
      </c>
      <c r="C3">
        <v>65460</v>
      </c>
      <c r="D3" t="s">
        <v>7</v>
      </c>
      <c r="E3" t="s">
        <v>8</v>
      </c>
      <c r="F3" t="s">
        <v>11</v>
      </c>
      <c r="G3" s="4">
        <v>27029</v>
      </c>
    </row>
    <row r="4" spans="1:7" x14ac:dyDescent="0.25">
      <c r="A4" t="str">
        <f t="shared" si="0"/>
        <v>DUPONT LOUIS</v>
      </c>
      <c r="B4" s="3" t="s">
        <v>6</v>
      </c>
      <c r="C4">
        <v>65460</v>
      </c>
      <c r="D4" t="s">
        <v>7</v>
      </c>
      <c r="E4" t="s">
        <v>8</v>
      </c>
      <c r="F4" t="s">
        <v>9</v>
      </c>
      <c r="G4" s="4">
        <v>37651</v>
      </c>
    </row>
    <row r="5" spans="1:7" x14ac:dyDescent="0.25">
      <c r="A5" t="str">
        <f t="shared" si="0"/>
        <v>DUPONT LOUIS</v>
      </c>
      <c r="B5" s="3" t="s">
        <v>18</v>
      </c>
      <c r="C5">
        <v>75008</v>
      </c>
      <c r="D5" t="s">
        <v>19</v>
      </c>
      <c r="E5" t="s">
        <v>8</v>
      </c>
      <c r="F5" t="s">
        <v>9</v>
      </c>
      <c r="G5" s="4">
        <v>39693</v>
      </c>
    </row>
    <row r="6" spans="1:7" x14ac:dyDescent="0.25">
      <c r="A6" t="str">
        <f t="shared" si="0"/>
        <v>SMITH JOHN</v>
      </c>
      <c r="B6" s="3" t="s">
        <v>12</v>
      </c>
      <c r="C6">
        <v>1800</v>
      </c>
      <c r="D6" t="s">
        <v>13</v>
      </c>
      <c r="E6" t="s">
        <v>14</v>
      </c>
      <c r="F6" t="s">
        <v>15</v>
      </c>
      <c r="G6" s="4">
        <v>30188</v>
      </c>
    </row>
    <row r="7" spans="1:7" x14ac:dyDescent="0.25">
      <c r="A7" t="str">
        <f t="shared" si="0"/>
        <v>SMITH JOHN</v>
      </c>
      <c r="B7" s="3" t="s">
        <v>17</v>
      </c>
      <c r="C7">
        <v>64000</v>
      </c>
      <c r="D7" t="s">
        <v>16</v>
      </c>
      <c r="E7" t="s">
        <v>14</v>
      </c>
      <c r="F7" t="s">
        <v>15</v>
      </c>
      <c r="G7" s="4">
        <v>20311</v>
      </c>
    </row>
  </sheetData>
  <autoFilter ref="A1:G7">
    <sortState ref="A2:G7">
      <sortCondition ref="A1:A7"/>
    </sortState>
  </autoFilter>
  <conditionalFormatting sqref="A1:A7">
    <cfRule type="duplicateValues" dxfId="6" priority="1"/>
  </conditionalFormatting>
  <dataValidations count="1">
    <dataValidation type="list" allowBlank="1" showInputMessage="1" showErrorMessage="1" sqref="C3">
      <formula1>$A:$A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G7" sqref="A1:G7"/>
    </sheetView>
  </sheetViews>
  <sheetFormatPr baseColWidth="10" defaultRowHeight="15" x14ac:dyDescent="0.25"/>
  <sheetData>
    <row r="1" spans="1:7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</row>
    <row r="2" spans="1:7" x14ac:dyDescent="0.25">
      <c r="A2" t="str">
        <f t="shared" ref="A2:A7" si="0">E2&amp;" "&amp;F2</f>
        <v>SMITH JOHN</v>
      </c>
      <c r="B2" s="3" t="s">
        <v>12</v>
      </c>
      <c r="C2">
        <v>1800</v>
      </c>
      <c r="D2" t="s">
        <v>13</v>
      </c>
      <c r="E2" t="s">
        <v>14</v>
      </c>
      <c r="F2" t="s">
        <v>15</v>
      </c>
      <c r="G2" s="4">
        <v>30188</v>
      </c>
    </row>
    <row r="3" spans="1:7" x14ac:dyDescent="0.25">
      <c r="A3" t="str">
        <f t="shared" si="0"/>
        <v>SMITH JOHN</v>
      </c>
      <c r="B3" s="3" t="s">
        <v>17</v>
      </c>
      <c r="C3">
        <v>64000</v>
      </c>
      <c r="D3" t="s">
        <v>16</v>
      </c>
      <c r="E3" t="s">
        <v>14</v>
      </c>
      <c r="F3" t="s">
        <v>15</v>
      </c>
      <c r="G3" s="4">
        <v>20311</v>
      </c>
    </row>
    <row r="4" spans="1:7" x14ac:dyDescent="0.25">
      <c r="A4" t="str">
        <f t="shared" si="0"/>
        <v>DUPONT LOUIS</v>
      </c>
      <c r="B4" s="3" t="s">
        <v>6</v>
      </c>
      <c r="C4">
        <v>65460</v>
      </c>
      <c r="D4" t="s">
        <v>7</v>
      </c>
      <c r="E4" t="s">
        <v>8</v>
      </c>
      <c r="F4" t="s">
        <v>9</v>
      </c>
      <c r="G4" s="4">
        <v>37651</v>
      </c>
    </row>
    <row r="5" spans="1:7" x14ac:dyDescent="0.25">
      <c r="A5" t="str">
        <f t="shared" si="0"/>
        <v>DUPONT IRENE</v>
      </c>
      <c r="B5" s="3" t="s">
        <v>6</v>
      </c>
      <c r="C5">
        <v>65460</v>
      </c>
      <c r="D5" t="s">
        <v>7</v>
      </c>
      <c r="E5" t="s">
        <v>8</v>
      </c>
      <c r="F5" t="s">
        <v>10</v>
      </c>
      <c r="G5" s="4">
        <v>27408</v>
      </c>
    </row>
    <row r="6" spans="1:7" x14ac:dyDescent="0.25">
      <c r="A6" t="str">
        <f t="shared" si="0"/>
        <v>DUPONT JOSIANE</v>
      </c>
      <c r="B6" s="3" t="s">
        <v>6</v>
      </c>
      <c r="C6">
        <v>65460</v>
      </c>
      <c r="D6" t="s">
        <v>7</v>
      </c>
      <c r="E6" t="s">
        <v>8</v>
      </c>
      <c r="F6" t="s">
        <v>11</v>
      </c>
      <c r="G6" s="4">
        <v>27029</v>
      </c>
    </row>
    <row r="7" spans="1:7" x14ac:dyDescent="0.25">
      <c r="A7" t="str">
        <f t="shared" si="0"/>
        <v>DUPONT LOUIS</v>
      </c>
      <c r="B7" s="3" t="s">
        <v>18</v>
      </c>
      <c r="C7">
        <v>75008</v>
      </c>
      <c r="D7" t="s">
        <v>19</v>
      </c>
      <c r="E7" t="s">
        <v>8</v>
      </c>
      <c r="F7" t="s">
        <v>9</v>
      </c>
      <c r="G7" s="4">
        <v>39693</v>
      </c>
    </row>
  </sheetData>
  <autoFilter ref="A1:G7">
    <sortState ref="A2:G7">
      <sortCondition ref="B1:B7"/>
    </sortState>
  </autoFilter>
  <conditionalFormatting sqref="A1:A7">
    <cfRule type="duplicateValues" dxfId="5" priority="1"/>
  </conditionalFormatting>
  <dataValidations count="1">
    <dataValidation type="list" allowBlank="1" showInputMessage="1" showErrorMessage="1" sqref="C3">
      <formula1>$A:$A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B6" sqref="B6"/>
    </sheetView>
  </sheetViews>
  <sheetFormatPr baseColWidth="10" defaultRowHeight="15" x14ac:dyDescent="0.25"/>
  <cols>
    <col min="1" max="2" width="14.140625" bestFit="1" customWidth="1"/>
  </cols>
  <sheetData>
    <row r="1" spans="1:2" ht="15.75" thickBot="1" x14ac:dyDescent="0.3">
      <c r="A1" s="5"/>
      <c r="B1" s="5"/>
    </row>
    <row r="2" spans="1:2" ht="16.5" thickTop="1" thickBot="1" x14ac:dyDescent="0.3">
      <c r="A2" s="6" t="s">
        <v>20</v>
      </c>
      <c r="B2" s="7" t="s">
        <v>21</v>
      </c>
    </row>
    <row r="3" spans="1:2" ht="16.5" thickTop="1" thickBot="1" x14ac:dyDescent="0.3">
      <c r="A3" s="5"/>
      <c r="B3" s="5"/>
    </row>
    <row r="4" spans="1:2" ht="15.75" thickTop="1" x14ac:dyDescent="0.25">
      <c r="A4" s="8" t="s">
        <v>22</v>
      </c>
      <c r="B4" s="9" t="str">
        <f>VLOOKUP(B2,Feuil1!A2:AY158569,2,FALSE)</f>
        <v>07505329</v>
      </c>
    </row>
    <row r="5" spans="1:2" x14ac:dyDescent="0.25">
      <c r="A5" s="10" t="s">
        <v>23</v>
      </c>
      <c r="B5" s="11">
        <f>VLOOKUP(B2,Feuil1!A2:AY158569,17,FALSE)</f>
        <v>0</v>
      </c>
    </row>
    <row r="6" spans="1:2" x14ac:dyDescent="0.25">
      <c r="A6" s="10" t="s">
        <v>24</v>
      </c>
      <c r="B6" s="12">
        <f>VLOOKUP(B2,Feuil1!A2:AY158569,7,FALSE)</f>
        <v>30188</v>
      </c>
    </row>
    <row r="7" spans="1:2" x14ac:dyDescent="0.25">
      <c r="A7" s="10" t="s">
        <v>25</v>
      </c>
      <c r="B7" s="13">
        <f ca="1">DATEDIF(B$6,TODAY(),"y")</f>
        <v>34</v>
      </c>
    </row>
    <row r="8" spans="1:2" x14ac:dyDescent="0.25">
      <c r="A8" s="10" t="s">
        <v>26</v>
      </c>
      <c r="B8" s="11">
        <f>VLOOKUP(B2,Feuil1!A2:AY158569,3,FALSE)</f>
        <v>1800</v>
      </c>
    </row>
    <row r="9" spans="1:2" x14ac:dyDescent="0.25">
      <c r="A9" s="10" t="s">
        <v>2</v>
      </c>
      <c r="B9" s="11" t="str">
        <f>VLOOKUP(B2,Feuil1!A2:AY158569,4,FALSE)</f>
        <v>MEXIMIEUX</v>
      </c>
    </row>
    <row r="10" spans="1:2" ht="15.75" thickBot="1" x14ac:dyDescent="0.3">
      <c r="A10" s="14"/>
      <c r="B10" s="14"/>
    </row>
    <row r="11" spans="1:2" ht="16.5" thickTop="1" thickBot="1" x14ac:dyDescent="0.3">
      <c r="A11" s="6" t="s">
        <v>28</v>
      </c>
      <c r="B11" s="15" t="s">
        <v>6</v>
      </c>
    </row>
    <row r="12" spans="1:2" ht="16.5" thickTop="1" thickBot="1" x14ac:dyDescent="0.3">
      <c r="A12" s="14"/>
      <c r="B12" s="14"/>
    </row>
    <row r="13" spans="1:2" ht="15.75" thickTop="1" x14ac:dyDescent="0.25">
      <c r="A13" s="16" t="s">
        <v>27</v>
      </c>
      <c r="B13" s="9" t="str">
        <f>A19&amp;" "&amp;B19</f>
        <v>DUPONT LOUIS</v>
      </c>
    </row>
    <row r="14" spans="1:2" x14ac:dyDescent="0.25">
      <c r="A14" s="17" t="s">
        <v>23</v>
      </c>
      <c r="B14" s="11">
        <f>VLOOKUP(B11,Feuil2!B2:BG158585,16,FALSE)</f>
        <v>0</v>
      </c>
    </row>
    <row r="15" spans="1:2" x14ac:dyDescent="0.25">
      <c r="A15" s="17" t="s">
        <v>24</v>
      </c>
      <c r="B15" s="12">
        <f>VLOOKUP(B11,Feuil2!B2:BG158585,6,FALSE)</f>
        <v>37651</v>
      </c>
    </row>
    <row r="16" spans="1:2" x14ac:dyDescent="0.25">
      <c r="A16" s="17" t="s">
        <v>25</v>
      </c>
      <c r="B16" s="13">
        <f ca="1">DATEDIF(B$15,TODAY(),"y")</f>
        <v>14</v>
      </c>
    </row>
    <row r="17" spans="1:2" x14ac:dyDescent="0.25">
      <c r="A17" s="17" t="s">
        <v>26</v>
      </c>
      <c r="B17" s="11">
        <f>VLOOKUP(B11,Feuil2!B2:BG158585,2,FALSE)</f>
        <v>65460</v>
      </c>
    </row>
    <row r="18" spans="1:2" x14ac:dyDescent="0.25">
      <c r="A18" s="17" t="s">
        <v>2</v>
      </c>
      <c r="B18" s="11" t="str">
        <f>VLOOKUP(B11,Feuil2!B2:BG158585,3,FALSE)</f>
        <v>BAZET</v>
      </c>
    </row>
    <row r="19" spans="1:2" x14ac:dyDescent="0.25">
      <c r="A19" s="18" t="str">
        <f>VLOOKUP(B11,Feuil2!B2:BG158585,4,FALSE)</f>
        <v>DUPONT</v>
      </c>
      <c r="B19" s="18" t="str">
        <f>VLOOKUP(B11,Feuil2!B2:BG158585,5,FALSE)</f>
        <v>LOUIS</v>
      </c>
    </row>
  </sheetData>
  <conditionalFormatting sqref="B16">
    <cfRule type="cellIs" dxfId="4" priority="24" operator="greaterThan">
      <formula>75</formula>
    </cfRule>
    <cfRule type="cellIs" dxfId="3" priority="25" operator="between">
      <formula>68</formula>
      <formula>74</formula>
    </cfRule>
  </conditionalFormatting>
  <conditionalFormatting sqref="B7 B16">
    <cfRule type="cellIs" dxfId="2" priority="19" operator="greaterThan">
      <formula>75</formula>
    </cfRule>
    <cfRule type="cellIs" dxfId="1" priority="20" operator="between">
      <formula>68</formula>
      <formula>74</formula>
    </cfRule>
  </conditionalFormatting>
  <conditionalFormatting sqref="B16 B7">
    <cfRule type="cellIs" dxfId="0" priority="17" operator="between">
      <formula>65</formula>
      <formula>67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RIVOAL</dc:creator>
  <cp:lastModifiedBy>Thomas RIVOAL</cp:lastModifiedBy>
  <dcterms:created xsi:type="dcterms:W3CDTF">2017-05-18T07:27:55Z</dcterms:created>
  <dcterms:modified xsi:type="dcterms:W3CDTF">2017-05-18T07:51:28Z</dcterms:modified>
</cp:coreProperties>
</file>