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730" windowHeight="11760"/>
  </bookViews>
  <sheets>
    <sheet name="Suivi FI" sheetId="1" r:id="rId1"/>
  </sheets>
  <externalReferences>
    <externalReference r:id="rId2"/>
  </externalReferences>
  <definedNames>
    <definedName name="_xlnm._FilterDatabase" localSheetId="0" hidden="1">'Suivi FI'!$A$1:$T$41</definedName>
    <definedName name="Batteries">'[1]Base Gestion MDR'!$I$2:$I$9</definedName>
    <definedName name="Examens_militaires">'[1]Base Gestion MDR'!$I$12:$I$16</definedName>
    <definedName name="Grades_MDR">'[1]Base Gestion MDR'!$G$2:$G$6</definedName>
    <definedName name="Jr">TODAY()</definedName>
    <definedName name="_xlnm.Print_Area" localSheetId="0">'Suivi FI'!$A$1:$P$41</definedName>
  </definedNames>
  <calcPr calcId="145621"/>
</workbook>
</file>

<file path=xl/calcChain.xml><?xml version="1.0" encoding="utf-8"?>
<calcChain xmlns="http://schemas.openxmlformats.org/spreadsheetml/2006/main">
  <c r="G2" i="1" l="1"/>
  <c r="J2" i="1"/>
  <c r="R2" i="1"/>
  <c r="G3" i="1"/>
  <c r="J3" i="1"/>
  <c r="R3" i="1"/>
  <c r="G4" i="1"/>
  <c r="H4" i="1" s="1"/>
  <c r="J4" i="1"/>
  <c r="R4" i="1"/>
  <c r="G5" i="1"/>
  <c r="H5" i="1" s="1"/>
  <c r="J5" i="1"/>
  <c r="R5" i="1"/>
  <c r="G6" i="1"/>
  <c r="H6" i="1" s="1"/>
  <c r="J6" i="1"/>
  <c r="R6" i="1"/>
  <c r="G7" i="1"/>
  <c r="H7" i="1" s="1"/>
  <c r="J7" i="1"/>
  <c r="R7" i="1"/>
  <c r="G8" i="1"/>
  <c r="H8" i="1" s="1"/>
  <c r="J8" i="1"/>
  <c r="R8" i="1"/>
  <c r="G9" i="1"/>
  <c r="H9" i="1" s="1"/>
  <c r="J9" i="1"/>
  <c r="R9" i="1"/>
  <c r="S9" i="1"/>
  <c r="G10" i="1"/>
  <c r="H10" i="1" s="1"/>
  <c r="J10" i="1"/>
  <c r="R10" i="1"/>
  <c r="G11" i="1"/>
  <c r="H11" i="1" s="1"/>
  <c r="J11" i="1"/>
  <c r="R11" i="1"/>
  <c r="G12" i="1"/>
  <c r="H12" i="1"/>
  <c r="J12" i="1"/>
  <c r="R12" i="1"/>
  <c r="S12" i="1"/>
  <c r="G13" i="1"/>
  <c r="H13" i="1" s="1"/>
  <c r="J13" i="1"/>
  <c r="R13" i="1"/>
  <c r="S13" i="1"/>
  <c r="G14" i="1"/>
  <c r="H14" i="1" s="1"/>
  <c r="J14" i="1"/>
  <c r="R14" i="1"/>
  <c r="G15" i="1"/>
  <c r="H15" i="1" s="1"/>
  <c r="J15" i="1"/>
  <c r="R15" i="1"/>
  <c r="G16" i="1"/>
  <c r="H16" i="1"/>
  <c r="J16" i="1"/>
  <c r="R16" i="1"/>
  <c r="S16" i="1"/>
  <c r="G17" i="1"/>
  <c r="H17" i="1" s="1"/>
  <c r="J17" i="1"/>
  <c r="R17" i="1"/>
  <c r="S17" i="1"/>
  <c r="G18" i="1"/>
  <c r="H18" i="1" s="1"/>
  <c r="J18" i="1"/>
  <c r="R18" i="1"/>
  <c r="G19" i="1"/>
  <c r="H19" i="1" s="1"/>
  <c r="J19" i="1"/>
  <c r="R19" i="1"/>
  <c r="G20" i="1"/>
  <c r="H20" i="1" s="1"/>
  <c r="J20" i="1"/>
  <c r="R20" i="1"/>
  <c r="G21" i="1"/>
  <c r="H21" i="1" s="1"/>
  <c r="J21" i="1"/>
  <c r="R21" i="1"/>
  <c r="S21" i="1"/>
  <c r="G22" i="1"/>
  <c r="H22" i="1" s="1"/>
  <c r="J22" i="1"/>
  <c r="R22" i="1"/>
  <c r="G23" i="1"/>
  <c r="H23" i="1" s="1"/>
  <c r="J23" i="1"/>
  <c r="R23" i="1"/>
  <c r="G24" i="1"/>
  <c r="H24" i="1" s="1"/>
  <c r="J24" i="1"/>
  <c r="R24" i="1"/>
  <c r="G25" i="1"/>
  <c r="H25" i="1" s="1"/>
  <c r="J25" i="1"/>
  <c r="R25" i="1"/>
  <c r="S25" i="1"/>
  <c r="G26" i="1"/>
  <c r="H26" i="1" s="1"/>
  <c r="J26" i="1"/>
  <c r="R26" i="1"/>
  <c r="G27" i="1"/>
  <c r="H27" i="1" s="1"/>
  <c r="J27" i="1"/>
  <c r="R27" i="1"/>
  <c r="G28" i="1"/>
  <c r="H28" i="1" s="1"/>
  <c r="J28" i="1"/>
  <c r="R28" i="1"/>
  <c r="G29" i="1"/>
  <c r="H29" i="1" s="1"/>
  <c r="J29" i="1"/>
  <c r="R29" i="1"/>
  <c r="G30" i="1"/>
  <c r="H30" i="1" s="1"/>
  <c r="J30" i="1"/>
  <c r="R30" i="1"/>
  <c r="G31" i="1"/>
  <c r="H31" i="1" s="1"/>
  <c r="J31" i="1"/>
  <c r="R31" i="1"/>
  <c r="G32" i="1"/>
  <c r="H32" i="1" s="1"/>
  <c r="J32" i="1"/>
  <c r="R32" i="1"/>
  <c r="G33" i="1"/>
  <c r="H33" i="1" s="1"/>
  <c r="J33" i="1"/>
  <c r="R33" i="1"/>
  <c r="S33" i="1"/>
  <c r="G34" i="1"/>
  <c r="H34" i="1" s="1"/>
  <c r="J34" i="1"/>
  <c r="R34" i="1"/>
  <c r="G35" i="1"/>
  <c r="H35" i="1"/>
  <c r="J35" i="1"/>
  <c r="R35" i="1"/>
  <c r="S35" i="1"/>
  <c r="G36" i="1"/>
  <c r="H36" i="1" s="1"/>
  <c r="J36" i="1"/>
  <c r="R36" i="1"/>
  <c r="G37" i="1"/>
  <c r="H37" i="1"/>
  <c r="J37" i="1"/>
  <c r="R37" i="1"/>
  <c r="S37" i="1"/>
  <c r="G38" i="1"/>
  <c r="H38" i="1" s="1"/>
  <c r="J38" i="1"/>
  <c r="R38" i="1"/>
  <c r="G39" i="1"/>
  <c r="H39" i="1" s="1"/>
  <c r="J39" i="1"/>
  <c r="R39" i="1"/>
  <c r="G40" i="1"/>
  <c r="H40" i="1" s="1"/>
  <c r="J40" i="1"/>
  <c r="R40" i="1"/>
  <c r="G41" i="1"/>
  <c r="H41" i="1" s="1"/>
  <c r="J41" i="1"/>
  <c r="R41" i="1"/>
  <c r="S29" i="1" l="1"/>
  <c r="S15" i="1"/>
  <c r="S14" i="1"/>
  <c r="S5" i="1"/>
  <c r="S41" i="1"/>
  <c r="S32" i="1"/>
  <c r="S31" i="1"/>
  <c r="S28" i="1"/>
  <c r="S27" i="1"/>
  <c r="S24" i="1"/>
  <c r="S23" i="1"/>
  <c r="S20" i="1"/>
  <c r="S19" i="1"/>
  <c r="S40" i="1"/>
  <c r="S39" i="1"/>
  <c r="S36" i="1"/>
  <c r="S11" i="1"/>
  <c r="S8" i="1"/>
  <c r="S7" i="1"/>
  <c r="S4" i="1"/>
  <c r="H3" i="1"/>
  <c r="H2" i="1"/>
  <c r="S38" i="1"/>
  <c r="S34" i="1"/>
  <c r="S26" i="1"/>
  <c r="S22" i="1"/>
  <c r="S18" i="1"/>
  <c r="S10" i="1"/>
  <c r="S6" i="1"/>
</calcChain>
</file>

<file path=xl/comments1.xml><?xml version="1.0" encoding="utf-8"?>
<comments xmlns="http://schemas.openxmlformats.org/spreadsheetml/2006/main">
  <authors>
    <author>11rama.croblin</author>
  </authors>
  <commentList>
    <comment ref="L35" authorId="0">
      <text>
        <r>
          <rPr>
            <sz val="8"/>
            <color indexed="81"/>
            <rFont val="Tahoma"/>
            <family val="2"/>
          </rPr>
          <t>Doit passer les épreuves sportives à/c du 22/04/2013.</t>
        </r>
      </text>
    </comment>
  </commentList>
</comments>
</file>

<file path=xl/sharedStrings.xml><?xml version="1.0" encoding="utf-8"?>
<sst xmlns="http://schemas.openxmlformats.org/spreadsheetml/2006/main" count="192" uniqueCount="109">
  <si>
    <t>Batterie</t>
  </si>
  <si>
    <t>Grade</t>
  </si>
  <si>
    <t>Nom</t>
  </si>
  <si>
    <t>Prénom</t>
  </si>
  <si>
    <t>DES</t>
  </si>
  <si>
    <t>1CL</t>
  </si>
  <si>
    <t>SDT</t>
  </si>
  <si>
    <t>Ajourné</t>
  </si>
  <si>
    <t>Echec</t>
  </si>
  <si>
    <t>Ajournement/Echec</t>
  </si>
  <si>
    <t>Note FSI</t>
  </si>
  <si>
    <t>Note CP</t>
  </si>
  <si>
    <t>FSI</t>
  </si>
  <si>
    <t>Exemption sport</t>
  </si>
  <si>
    <t>Fin PPI</t>
  </si>
  <si>
    <t>Fin NPP</t>
  </si>
  <si>
    <t>Rvlt PP</t>
  </si>
  <si>
    <t>EVAT</t>
  </si>
  <si>
    <t>VDAT</t>
  </si>
  <si>
    <t>Corps</t>
  </si>
  <si>
    <t>X</t>
  </si>
  <si>
    <t>Date attribution CP</t>
  </si>
  <si>
    <t>Observations et/ou actions à mener</t>
  </si>
  <si>
    <t>Note
AFFIM</t>
  </si>
  <si>
    <t>Prévision renouvellement
période probatoire</t>
  </si>
  <si>
    <t>AT 4 semaines</t>
  </si>
  <si>
    <t>Non titulaire AFFIM</t>
  </si>
  <si>
    <t>Domaine de spécialité</t>
  </si>
  <si>
    <t>Nom1</t>
  </si>
  <si>
    <t>Prénom1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</si>
  <si>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</si>
  <si>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</si>
  <si>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</si>
  <si>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</si>
  <si>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</si>
  <si>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</si>
  <si>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</si>
  <si>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</si>
  <si>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</si>
  <si>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</si>
  <si>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</si>
  <si>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</si>
  <si>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</si>
  <si>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</si>
  <si>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</si>
  <si>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</si>
  <si>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</si>
  <si>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</si>
  <si>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</si>
  <si>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</si>
  <si>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</si>
  <si>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</si>
  <si>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</si>
  <si>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</si>
  <si>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</si>
  <si>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</si>
  <si>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</si>
  <si>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</si>
  <si>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</si>
  <si>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</si>
  <si>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Nom17</t>
  </si>
  <si>
    <t>Prénom17</t>
  </si>
  <si>
    <t>Nom18</t>
  </si>
  <si>
    <t>Prénom18</t>
  </si>
  <si>
    <t>Nom19</t>
  </si>
  <si>
    <t>Prénom19</t>
  </si>
  <si>
    <t>Nom20</t>
  </si>
  <si>
    <t>Prénom20</t>
  </si>
  <si>
    <t>Nom21</t>
  </si>
  <si>
    <t>Prénom21</t>
  </si>
  <si>
    <t>Nom22</t>
  </si>
  <si>
    <t>Prénom22</t>
  </si>
  <si>
    <t>Nom23</t>
  </si>
  <si>
    <t>Prénom23</t>
  </si>
  <si>
    <t>Nom24</t>
  </si>
  <si>
    <t>Prénom24</t>
  </si>
  <si>
    <t>Nom25</t>
  </si>
  <si>
    <t>Prénom25</t>
  </si>
  <si>
    <t>Nom26</t>
  </si>
  <si>
    <t>Prénom26</t>
  </si>
  <si>
    <t>Nom27</t>
  </si>
  <si>
    <t>Prénom27</t>
  </si>
  <si>
    <t>Nom28</t>
  </si>
  <si>
    <t>Prénom28</t>
  </si>
  <si>
    <t>Nom29</t>
  </si>
  <si>
    <t>Prénom29</t>
  </si>
  <si>
    <t>Nom30</t>
  </si>
  <si>
    <t>Prénom30</t>
  </si>
  <si>
    <t>Nom31</t>
  </si>
  <si>
    <t>Prénom31</t>
  </si>
  <si>
    <t>Nom32</t>
  </si>
  <si>
    <t>Prénom32</t>
  </si>
  <si>
    <t>Nom33</t>
  </si>
  <si>
    <t>Prénom33</t>
  </si>
  <si>
    <t>Nom34</t>
  </si>
  <si>
    <t>Prénom34</t>
  </si>
  <si>
    <t>Nom35</t>
  </si>
  <si>
    <t>Prénom35</t>
  </si>
  <si>
    <t>Nom36</t>
  </si>
  <si>
    <t>Prénom36</t>
  </si>
  <si>
    <t>Nom37</t>
  </si>
  <si>
    <t>Prénom37</t>
  </si>
  <si>
    <t>Nom38</t>
  </si>
  <si>
    <t>Prénom38</t>
  </si>
  <si>
    <t>Nom39</t>
  </si>
  <si>
    <t>Prénom39</t>
  </si>
  <si>
    <t>Nom40</t>
  </si>
  <si>
    <t>Prénom40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</si>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</sst>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17"/>
      <name val="Times New Roman"/>
      <family val="1"/>
    </font>
    <font>
      <b/>
      <sz val="10"/>
      <color indexed="53"/>
      <name val="Times New Roman"/>
      <family val="1"/>
    </font>
    <font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1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left" vertical="center" wrapText="1"/>
    </xf>
    <xf numFmtId="14" fontId="4" fillId="0" borderId="5" xfId="1" applyNumberFormat="1" applyFont="1" applyFill="1" applyBorder="1" applyAlignment="1">
      <alignment horizontal="center" vertical="center" wrapText="1" shrinkToFit="1"/>
    </xf>
    <xf numFmtId="49" fontId="6" fillId="0" borderId="5" xfId="0" applyNumberFormat="1" applyFont="1" applyFill="1" applyBorder="1" applyAlignment="1">
      <alignment horizontal="left" vertical="center" wrapText="1"/>
    </xf>
    <xf numFmtId="14" fontId="4" fillId="0" borderId="5" xfId="1" applyNumberFormat="1" applyFont="1" applyFill="1" applyBorder="1" applyAlignment="1">
      <alignment horizontal="center" vertical="center" wrapText="1"/>
    </xf>
    <xf numFmtId="0" fontId="3" fillId="5" borderId="4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4" fontId="4" fillId="0" borderId="5" xfId="1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horizontal="center" vertical="center" wrapText="1"/>
    </xf>
    <xf numFmtId="2" fontId="4" fillId="0" borderId="5" xfId="0" applyNumberFormat="1" applyFont="1" applyFill="1" applyBorder="1" applyAlignment="1">
      <alignment horizontal="center" vertical="center" wrapText="1"/>
    </xf>
    <xf numFmtId="14" fontId="4" fillId="0" borderId="5" xfId="0" quotePrefix="1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4" fontId="4" fillId="7" borderId="7" xfId="1" applyNumberFormat="1" applyFont="1" applyFill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4" fontId="4" fillId="0" borderId="6" xfId="1" applyNumberFormat="1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14" fontId="4" fillId="0" borderId="6" xfId="0" applyNumberFormat="1" applyFont="1" applyFill="1" applyBorder="1" applyAlignment="1">
      <alignment horizontal="center" vertical="center" wrapText="1"/>
    </xf>
    <xf numFmtId="2" fontId="4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4" fontId="4" fillId="0" borderId="7" xfId="1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4" fontId="2" fillId="3" borderId="4" xfId="1" applyNumberFormat="1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2" fontId="4" fillId="0" borderId="7" xfId="0" applyNumberFormat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0" fontId="3" fillId="8" borderId="7" xfId="1" applyFont="1" applyFill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14" fontId="4" fillId="0" borderId="9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_Base gestion MDR" xfId="1"/>
  </cellStyles>
  <dxfs count="15"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66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_RH/04_GESTION_MDR/Travail%20Cellule%20MDR/Base%20de%20Donn&#233;es%20Gestion%20MDR/Base%20Gestion%20MDR.xls!!%20Param&#232;tres%20de%20calcul%20!!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Gestion MD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41"/>
  <sheetViews>
    <sheetView showGridLines="0" tabSelected="1" zoomScaleNormal="10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A2" sqref="A2"/>
    </sheetView>
  </sheetViews>
  <sheetFormatPr baseColWidth="10" defaultRowHeight="12.75" outlineLevelCol="1" x14ac:dyDescent="0.2"/>
  <cols>
    <col min="1" max="1" width="10.7109375" style="14" customWidth="1"/>
    <col min="2" max="2" width="9.7109375" style="14" customWidth="1"/>
    <col min="3" max="4" width="13.7109375" style="14" customWidth="1"/>
    <col min="5" max="5" width="10" style="15" bestFit="1" customWidth="1"/>
    <col min="6" max="6" width="11.140625" style="15" hidden="1" customWidth="1" outlineLevel="1"/>
    <col min="7" max="7" width="11.140625" style="14" hidden="1" customWidth="1" outlineLevel="1"/>
    <col min="8" max="8" width="18.7109375" style="14" hidden="1" customWidth="1" outlineLevel="1"/>
    <col min="9" max="9" width="10.7109375" style="15" hidden="1" customWidth="1" outlineLevel="1"/>
    <col min="10" max="10" width="9.7109375" style="53" hidden="1" customWidth="1" outlineLevel="1"/>
    <col min="11" max="11" width="9.7109375" style="15" customWidth="1" collapsed="1"/>
    <col min="12" max="12" width="11.42578125" style="15"/>
    <col min="13" max="13" width="16.7109375" style="15" customWidth="1"/>
    <col min="14" max="14" width="14.28515625" style="15" bestFit="1" customWidth="1"/>
    <col min="15" max="16" width="9.7109375" style="15" customWidth="1"/>
    <col min="17" max="17" width="11.42578125" style="15"/>
    <col min="18" max="18" width="12.85546875" style="15" bestFit="1" customWidth="1"/>
    <col min="19" max="19" width="9.7109375" style="15" customWidth="1"/>
    <col min="20" max="20" width="56.5703125" style="16" bestFit="1" customWidth="1"/>
    <col min="21" max="16384" width="11.42578125" style="14"/>
  </cols>
  <sheetData>
    <row r="1" spans="1:20" ht="40.5" customHeight="1" x14ac:dyDescent="0.2">
      <c r="A1" s="1" t="s">
        <v>0</v>
      </c>
      <c r="B1" s="1" t="s">
        <v>1</v>
      </c>
      <c r="C1" s="1" t="s">
        <v>2</v>
      </c>
      <c r="D1" s="2" t="s">
        <v>3</v>
      </c>
      <c r="E1" s="12" t="s">
        <v>19</v>
      </c>
      <c r="F1" s="3" t="s">
        <v>4</v>
      </c>
      <c r="G1" s="4" t="s">
        <v>14</v>
      </c>
      <c r="H1" s="4" t="s">
        <v>24</v>
      </c>
      <c r="I1" s="4" t="s">
        <v>16</v>
      </c>
      <c r="J1" s="52" t="s">
        <v>15</v>
      </c>
      <c r="K1" s="10" t="s">
        <v>23</v>
      </c>
      <c r="L1" s="10" t="s">
        <v>9</v>
      </c>
      <c r="M1" s="11" t="s">
        <v>12</v>
      </c>
      <c r="N1" s="11" t="s">
        <v>27</v>
      </c>
      <c r="O1" s="11" t="s">
        <v>108</v>
      </c>
      <c r="P1" s="5" t="s">
        <v>10</v>
      </c>
      <c r="Q1" s="11" t="s">
        <v>9</v>
      </c>
      <c r="R1" s="60" t="s">
        <v>11</v>
      </c>
      <c r="S1" s="60" t="s">
        <v>21</v>
      </c>
      <c r="T1" s="13" t="s">
        <v>22</v>
      </c>
    </row>
    <row r="2" spans="1:20" s="25" customFormat="1" ht="25.5" customHeight="1" x14ac:dyDescent="0.2">
      <c r="A2" s="55"/>
      <c r="B2" s="17" t="s">
        <v>5</v>
      </c>
      <c r="C2" s="6" t="s">
        <v>28</v>
      </c>
      <c r="D2" s="8" t="s">
        <v>29</v>
      </c>
      <c r="E2" s="17" t="s">
        <v>17</v>
      </c>
      <c r="F2" s="18">
        <v>40700</v>
      </c>
      <c r="G2" s="36">
        <f t="shared" ref="G2:G33" si="0">IF(E2="EVAT",EDATE(F2,6),EDATE(F2,3))</f>
        <v>40883</v>
      </c>
      <c r="H2" s="18" t="str">
        <f t="shared" ref="H2:H36" ca="1" si="1">IF(I2="X","",IF(AND(G2&gt;TODAY(),E2="VDAT"),"A renouveller",IF(AND(G2&gt;TODAY(),OR(K2="Ajourné",K2="Echec",Q2="Ajourné",Q2="Echec")),"A renouveller","")))</f>
        <v/>
      </c>
      <c r="I2" s="18"/>
      <c r="J2" s="18" t="str">
        <f t="shared" ref="J2:J33" si="2">IF(AND(I2="X",E2="EVAT"),EDATE(G2,6),IF(AND(I2="X",E2="VDAT"),EDATE(G2,3),""))</f>
        <v/>
      </c>
      <c r="K2" s="19">
        <v>13.25</v>
      </c>
      <c r="L2" s="19"/>
      <c r="M2" s="20"/>
      <c r="N2" s="64"/>
      <c r="O2" s="21">
        <v>40879</v>
      </c>
      <c r="P2" s="19">
        <v>13.6</v>
      </c>
      <c r="Q2" s="19"/>
      <c r="R2" s="22">
        <f t="shared" ref="R2:R33" si="3">IF(OR(K2="",P2=""),"",IF(OR(K2="Ajourné",P2="Ajourné"),"Non attribuable",IF(OR(K2="Echec",P2="Echec"),"Non attribuable",(K2+P2)/2)))</f>
        <v>13.425000000000001</v>
      </c>
      <c r="S2" s="23">
        <v>40892</v>
      </c>
      <c r="T2" s="29"/>
    </row>
    <row r="3" spans="1:20" s="25" customFormat="1" ht="25.5" customHeight="1" x14ac:dyDescent="0.2">
      <c r="A3" s="56"/>
      <c r="B3" s="17" t="s">
        <v>5</v>
      </c>
      <c r="C3" s="6" t="s">
        <v>30</v>
      </c>
      <c r="D3" s="8" t="s">
        <v>31</v>
      </c>
      <c r="E3" s="17" t="s">
        <v>17</v>
      </c>
      <c r="F3" s="18">
        <v>40700</v>
      </c>
      <c r="G3" s="36">
        <f t="shared" si="0"/>
        <v>40883</v>
      </c>
      <c r="H3" s="18" t="str">
        <f t="shared" ca="1" si="1"/>
        <v/>
      </c>
      <c r="I3" s="18"/>
      <c r="J3" s="18" t="str">
        <f t="shared" si="2"/>
        <v/>
      </c>
      <c r="K3" s="19">
        <v>11.24</v>
      </c>
      <c r="L3" s="19"/>
      <c r="M3" s="20"/>
      <c r="N3" s="64"/>
      <c r="O3" s="21">
        <v>40879</v>
      </c>
      <c r="P3" s="19">
        <v>15.82</v>
      </c>
      <c r="Q3" s="19"/>
      <c r="R3" s="22">
        <f t="shared" si="3"/>
        <v>13.530000000000001</v>
      </c>
      <c r="S3" s="23">
        <v>40892</v>
      </c>
      <c r="T3" s="29"/>
    </row>
    <row r="4" spans="1:20" s="25" customFormat="1" ht="25.5" customHeight="1" x14ac:dyDescent="0.2">
      <c r="A4" s="55"/>
      <c r="B4" s="17" t="s">
        <v>5</v>
      </c>
      <c r="C4" s="6" t="s">
        <v>32</v>
      </c>
      <c r="D4" s="8" t="s">
        <v>33</v>
      </c>
      <c r="E4" s="17" t="s">
        <v>17</v>
      </c>
      <c r="F4" s="18">
        <v>40700</v>
      </c>
      <c r="G4" s="36">
        <f t="shared" si="0"/>
        <v>40883</v>
      </c>
      <c r="H4" s="18" t="str">
        <f t="shared" ca="1" si="1"/>
        <v/>
      </c>
      <c r="I4" s="18"/>
      <c r="J4" s="18" t="str">
        <f t="shared" si="2"/>
        <v/>
      </c>
      <c r="K4" s="19">
        <v>10.01</v>
      </c>
      <c r="L4" s="19"/>
      <c r="M4" s="20"/>
      <c r="N4" s="64"/>
      <c r="O4" s="21">
        <v>41117</v>
      </c>
      <c r="P4" s="19">
        <v>10.01</v>
      </c>
      <c r="Q4" s="19"/>
      <c r="R4" s="22">
        <f t="shared" si="3"/>
        <v>10.01</v>
      </c>
      <c r="S4" s="21">
        <f t="shared" ref="S4:S33" ca="1" si="4">IF(OR(K4="Ajourné",K4="Echec"),"",IF(OR(P4="Ajourné",P4="Echec"),"",IF(AND(G4&lt;TODAY(),O4&lt;&gt;""),O4,IF(AND(G4&gt;TODAY(),O4&lt;&gt;""),G4+1,""))))</f>
        <v>41117</v>
      </c>
      <c r="T4" s="29"/>
    </row>
    <row r="5" spans="1:20" s="25" customFormat="1" ht="25.5" customHeight="1" x14ac:dyDescent="0.2">
      <c r="A5" s="55"/>
      <c r="B5" s="17" t="s">
        <v>5</v>
      </c>
      <c r="C5" s="6" t="s">
        <v>34</v>
      </c>
      <c r="D5" s="8" t="s">
        <v>35</v>
      </c>
      <c r="E5" s="17" t="s">
        <v>17</v>
      </c>
      <c r="F5" s="27">
        <v>40882</v>
      </c>
      <c r="G5" s="36">
        <f t="shared" si="0"/>
        <v>41065</v>
      </c>
      <c r="H5" s="27" t="str">
        <f t="shared" ca="1" si="1"/>
        <v/>
      </c>
      <c r="I5" s="27"/>
      <c r="J5" s="27" t="str">
        <f t="shared" si="2"/>
        <v/>
      </c>
      <c r="K5" s="19">
        <v>15.28</v>
      </c>
      <c r="L5" s="19"/>
      <c r="M5" s="28"/>
      <c r="N5" s="61"/>
      <c r="O5" s="27">
        <v>41257</v>
      </c>
      <c r="P5" s="19">
        <v>15.41</v>
      </c>
      <c r="Q5" s="19"/>
      <c r="R5" s="22">
        <f t="shared" si="3"/>
        <v>15.344999999999999</v>
      </c>
      <c r="S5" s="27">
        <f t="shared" ca="1" si="4"/>
        <v>41257</v>
      </c>
      <c r="T5" s="29"/>
    </row>
    <row r="6" spans="1:20" s="25" customFormat="1" ht="25.5" customHeight="1" x14ac:dyDescent="0.2">
      <c r="A6" s="55"/>
      <c r="B6" s="17" t="s">
        <v>5</v>
      </c>
      <c r="C6" s="6" t="s">
        <v>36</v>
      </c>
      <c r="D6" s="8" t="s">
        <v>37</v>
      </c>
      <c r="E6" s="17" t="s">
        <v>17</v>
      </c>
      <c r="F6" s="21">
        <v>40969</v>
      </c>
      <c r="G6" s="36">
        <f t="shared" si="0"/>
        <v>41153</v>
      </c>
      <c r="H6" s="21" t="str">
        <f t="shared" ca="1" si="1"/>
        <v/>
      </c>
      <c r="I6" s="21"/>
      <c r="J6" s="21" t="str">
        <f t="shared" si="2"/>
        <v/>
      </c>
      <c r="K6" s="19">
        <v>15.34</v>
      </c>
      <c r="L6" s="19"/>
      <c r="M6" s="20"/>
      <c r="N6" s="64"/>
      <c r="O6" s="27">
        <v>41117</v>
      </c>
      <c r="P6" s="19">
        <v>14.4</v>
      </c>
      <c r="Q6" s="19"/>
      <c r="R6" s="22">
        <f t="shared" si="3"/>
        <v>14.870000000000001</v>
      </c>
      <c r="S6" s="27">
        <f t="shared" ca="1" si="4"/>
        <v>41117</v>
      </c>
      <c r="T6" s="29"/>
    </row>
    <row r="7" spans="1:20" s="25" customFormat="1" ht="25.5" customHeight="1" x14ac:dyDescent="0.2">
      <c r="A7" s="55"/>
      <c r="B7" s="17" t="s">
        <v>5</v>
      </c>
      <c r="C7" s="6" t="s">
        <v>38</v>
      </c>
      <c r="D7" s="8" t="s">
        <v>39</v>
      </c>
      <c r="E7" s="17" t="s">
        <v>17</v>
      </c>
      <c r="F7" s="21">
        <v>40969</v>
      </c>
      <c r="G7" s="36">
        <f t="shared" si="0"/>
        <v>41153</v>
      </c>
      <c r="H7" s="21" t="str">
        <f t="shared" ca="1" si="1"/>
        <v/>
      </c>
      <c r="I7" s="21"/>
      <c r="J7" s="21" t="str">
        <f t="shared" si="2"/>
        <v/>
      </c>
      <c r="K7" s="19">
        <v>17.16</v>
      </c>
      <c r="L7" s="19"/>
      <c r="M7" s="20"/>
      <c r="N7" s="64"/>
      <c r="O7" s="27">
        <v>41117</v>
      </c>
      <c r="P7" s="19">
        <v>17.5</v>
      </c>
      <c r="Q7" s="19"/>
      <c r="R7" s="22">
        <f t="shared" si="3"/>
        <v>17.329999999999998</v>
      </c>
      <c r="S7" s="27">
        <f t="shared" ca="1" si="4"/>
        <v>41117</v>
      </c>
      <c r="T7" s="29"/>
    </row>
    <row r="8" spans="1:20" s="25" customFormat="1" ht="25.5" customHeight="1" x14ac:dyDescent="0.2">
      <c r="A8" s="55"/>
      <c r="B8" s="17" t="s">
        <v>5</v>
      </c>
      <c r="C8" s="6" t="s">
        <v>40</v>
      </c>
      <c r="D8" s="8" t="s">
        <v>41</v>
      </c>
      <c r="E8" s="17" t="s">
        <v>17</v>
      </c>
      <c r="F8" s="21">
        <v>40969</v>
      </c>
      <c r="G8" s="36">
        <f t="shared" si="0"/>
        <v>41153</v>
      </c>
      <c r="H8" s="21" t="str">
        <f t="shared" ca="1" si="1"/>
        <v/>
      </c>
      <c r="I8" s="21"/>
      <c r="J8" s="21" t="str">
        <f t="shared" si="2"/>
        <v/>
      </c>
      <c r="K8" s="19">
        <v>16.23</v>
      </c>
      <c r="L8" s="19"/>
      <c r="M8" s="20"/>
      <c r="N8" s="64"/>
      <c r="O8" s="27">
        <v>41117</v>
      </c>
      <c r="P8" s="19">
        <v>14.6</v>
      </c>
      <c r="Q8" s="19"/>
      <c r="R8" s="22">
        <f t="shared" si="3"/>
        <v>15.414999999999999</v>
      </c>
      <c r="S8" s="27">
        <f t="shared" ca="1" si="4"/>
        <v>41117</v>
      </c>
      <c r="T8" s="29"/>
    </row>
    <row r="9" spans="1:20" s="25" customFormat="1" ht="25.5" customHeight="1" x14ac:dyDescent="0.2">
      <c r="A9" s="55"/>
      <c r="B9" s="17" t="s">
        <v>5</v>
      </c>
      <c r="C9" s="6" t="s">
        <v>42</v>
      </c>
      <c r="D9" s="8" t="s">
        <v>43</v>
      </c>
      <c r="E9" s="17" t="s">
        <v>17</v>
      </c>
      <c r="F9" s="21">
        <v>40970</v>
      </c>
      <c r="G9" s="36">
        <f t="shared" si="0"/>
        <v>41154</v>
      </c>
      <c r="H9" s="21" t="str">
        <f t="shared" ca="1" si="1"/>
        <v/>
      </c>
      <c r="I9" s="21"/>
      <c r="J9" s="21" t="str">
        <f t="shared" si="2"/>
        <v/>
      </c>
      <c r="K9" s="19">
        <v>15.11</v>
      </c>
      <c r="L9" s="19"/>
      <c r="M9" s="20"/>
      <c r="N9" s="64"/>
      <c r="O9" s="27">
        <v>41117</v>
      </c>
      <c r="P9" s="19">
        <v>14.8</v>
      </c>
      <c r="Q9" s="19"/>
      <c r="R9" s="22">
        <f t="shared" si="3"/>
        <v>14.955</v>
      </c>
      <c r="S9" s="27">
        <f t="shared" ca="1" si="4"/>
        <v>41117</v>
      </c>
      <c r="T9" s="29"/>
    </row>
    <row r="10" spans="1:20" s="25" customFormat="1" ht="25.5" customHeight="1" x14ac:dyDescent="0.2">
      <c r="A10" s="55"/>
      <c r="B10" s="17" t="s">
        <v>5</v>
      </c>
      <c r="C10" s="6" t="s">
        <v>44</v>
      </c>
      <c r="D10" s="8" t="s">
        <v>45</v>
      </c>
      <c r="E10" s="17" t="s">
        <v>17</v>
      </c>
      <c r="F10" s="21">
        <v>40970</v>
      </c>
      <c r="G10" s="36">
        <f t="shared" si="0"/>
        <v>41154</v>
      </c>
      <c r="H10" s="21" t="str">
        <f t="shared" ca="1" si="1"/>
        <v/>
      </c>
      <c r="I10" s="21"/>
      <c r="J10" s="21" t="str">
        <f t="shared" si="2"/>
        <v/>
      </c>
      <c r="K10" s="19">
        <v>17.649999999999999</v>
      </c>
      <c r="L10" s="19"/>
      <c r="M10" s="20"/>
      <c r="N10" s="64"/>
      <c r="O10" s="27">
        <v>41117</v>
      </c>
      <c r="P10" s="19">
        <v>17.100000000000001</v>
      </c>
      <c r="Q10" s="19"/>
      <c r="R10" s="22">
        <f t="shared" si="3"/>
        <v>17.375</v>
      </c>
      <c r="S10" s="27">
        <f t="shared" ca="1" si="4"/>
        <v>41117</v>
      </c>
      <c r="T10" s="29"/>
    </row>
    <row r="11" spans="1:20" s="25" customFormat="1" ht="25.5" customHeight="1" x14ac:dyDescent="0.2">
      <c r="A11" s="56"/>
      <c r="B11" s="17" t="s">
        <v>5</v>
      </c>
      <c r="C11" s="6" t="s">
        <v>46</v>
      </c>
      <c r="D11" s="8" t="s">
        <v>47</v>
      </c>
      <c r="E11" s="17" t="s">
        <v>18</v>
      </c>
      <c r="F11" s="27">
        <v>41122</v>
      </c>
      <c r="G11" s="36">
        <f t="shared" si="0"/>
        <v>41214</v>
      </c>
      <c r="H11" s="27" t="str">
        <f t="shared" ca="1" si="1"/>
        <v/>
      </c>
      <c r="I11" s="27"/>
      <c r="J11" s="27" t="str">
        <f t="shared" si="2"/>
        <v/>
      </c>
      <c r="K11" s="19">
        <v>11.56</v>
      </c>
      <c r="L11" s="19"/>
      <c r="M11" s="20"/>
      <c r="N11" s="64"/>
      <c r="O11" s="27">
        <v>41306</v>
      </c>
      <c r="P11" s="19">
        <v>10.93</v>
      </c>
      <c r="Q11" s="19"/>
      <c r="R11" s="22">
        <f t="shared" si="3"/>
        <v>11.245000000000001</v>
      </c>
      <c r="S11" s="27">
        <f t="shared" ca="1" si="4"/>
        <v>41306</v>
      </c>
      <c r="T11" s="29"/>
    </row>
    <row r="12" spans="1:20" s="25" customFormat="1" ht="25.5" customHeight="1" x14ac:dyDescent="0.2">
      <c r="A12" s="56"/>
      <c r="B12" s="17" t="s">
        <v>5</v>
      </c>
      <c r="C12" s="6" t="s">
        <v>48</v>
      </c>
      <c r="D12" s="8" t="s">
        <v>49</v>
      </c>
      <c r="E12" s="17" t="s">
        <v>18</v>
      </c>
      <c r="F12" s="27">
        <v>41122</v>
      </c>
      <c r="G12" s="36">
        <f t="shared" si="0"/>
        <v>41214</v>
      </c>
      <c r="H12" s="27" t="str">
        <f t="shared" ca="1" si="1"/>
        <v/>
      </c>
      <c r="I12" s="27" t="s">
        <v>20</v>
      </c>
      <c r="J12" s="27">
        <f t="shared" si="2"/>
        <v>41306</v>
      </c>
      <c r="K12" s="19">
        <v>12.68</v>
      </c>
      <c r="L12" s="19"/>
      <c r="M12" s="28"/>
      <c r="N12" s="28"/>
      <c r="O12" s="28"/>
      <c r="P12" s="19"/>
      <c r="Q12" s="19"/>
      <c r="R12" s="22" t="str">
        <f t="shared" si="3"/>
        <v/>
      </c>
      <c r="S12" s="27" t="str">
        <f t="shared" ca="1" si="4"/>
        <v/>
      </c>
      <c r="T12" s="30"/>
    </row>
    <row r="13" spans="1:20" s="25" customFormat="1" ht="25.5" customHeight="1" x14ac:dyDescent="0.2">
      <c r="A13" s="56"/>
      <c r="B13" s="17" t="s">
        <v>5</v>
      </c>
      <c r="C13" s="6" t="s">
        <v>50</v>
      </c>
      <c r="D13" s="8" t="s">
        <v>51</v>
      </c>
      <c r="E13" s="31" t="s">
        <v>18</v>
      </c>
      <c r="F13" s="7">
        <v>41122</v>
      </c>
      <c r="G13" s="36">
        <f t="shared" si="0"/>
        <v>41214</v>
      </c>
      <c r="H13" s="7" t="str">
        <f t="shared" ca="1" si="1"/>
        <v/>
      </c>
      <c r="I13" s="7"/>
      <c r="J13" s="7" t="str">
        <f t="shared" si="2"/>
        <v/>
      </c>
      <c r="K13" s="19">
        <v>15.86</v>
      </c>
      <c r="L13" s="19"/>
      <c r="M13" s="20"/>
      <c r="N13" s="64"/>
      <c r="O13" s="28"/>
      <c r="P13" s="19" t="s">
        <v>8</v>
      </c>
      <c r="Q13" s="19" t="s">
        <v>25</v>
      </c>
      <c r="R13" s="22" t="str">
        <f t="shared" si="3"/>
        <v>Non attribuable</v>
      </c>
      <c r="S13" s="27" t="str">
        <f t="shared" ca="1" si="4"/>
        <v/>
      </c>
      <c r="T13" s="29"/>
    </row>
    <row r="14" spans="1:20" s="25" customFormat="1" ht="25.5" customHeight="1" x14ac:dyDescent="0.2">
      <c r="A14" s="56"/>
      <c r="B14" s="17" t="s">
        <v>6</v>
      </c>
      <c r="C14" s="6" t="s">
        <v>52</v>
      </c>
      <c r="D14" s="8" t="s">
        <v>53</v>
      </c>
      <c r="E14" s="17" t="s">
        <v>18</v>
      </c>
      <c r="F14" s="27">
        <v>41184</v>
      </c>
      <c r="G14" s="36">
        <f t="shared" si="0"/>
        <v>41276</v>
      </c>
      <c r="H14" s="27" t="str">
        <f t="shared" ca="1" si="1"/>
        <v/>
      </c>
      <c r="I14" s="27"/>
      <c r="J14" s="27" t="str">
        <f t="shared" si="2"/>
        <v/>
      </c>
      <c r="K14" s="19">
        <v>11.76</v>
      </c>
      <c r="L14" s="19"/>
      <c r="M14" s="28"/>
      <c r="N14" s="28"/>
      <c r="O14" s="28"/>
      <c r="P14" s="19"/>
      <c r="Q14" s="19"/>
      <c r="R14" s="22" t="str">
        <f t="shared" si="3"/>
        <v/>
      </c>
      <c r="S14" s="27" t="str">
        <f t="shared" ca="1" si="4"/>
        <v/>
      </c>
      <c r="T14" s="26"/>
    </row>
    <row r="15" spans="1:20" s="25" customFormat="1" ht="25.5" customHeight="1" x14ac:dyDescent="0.2">
      <c r="A15" s="56"/>
      <c r="B15" s="31" t="s">
        <v>6</v>
      </c>
      <c r="C15" s="6" t="s">
        <v>54</v>
      </c>
      <c r="D15" s="8" t="s">
        <v>55</v>
      </c>
      <c r="E15" s="31" t="s">
        <v>18</v>
      </c>
      <c r="F15" s="27">
        <v>41184</v>
      </c>
      <c r="G15" s="36">
        <f t="shared" si="0"/>
        <v>41276</v>
      </c>
      <c r="H15" s="27" t="str">
        <f t="shared" ca="1" si="1"/>
        <v/>
      </c>
      <c r="I15" s="27"/>
      <c r="J15" s="27" t="str">
        <f t="shared" si="2"/>
        <v/>
      </c>
      <c r="K15" s="19">
        <v>12.31</v>
      </c>
      <c r="L15" s="19"/>
      <c r="M15" s="28"/>
      <c r="N15" s="28"/>
      <c r="O15" s="28"/>
      <c r="P15" s="19"/>
      <c r="Q15" s="19"/>
      <c r="R15" s="22" t="str">
        <f t="shared" si="3"/>
        <v/>
      </c>
      <c r="S15" s="27" t="str">
        <f t="shared" ca="1" si="4"/>
        <v/>
      </c>
      <c r="T15" s="26"/>
    </row>
    <row r="16" spans="1:20" s="25" customFormat="1" ht="25.5" customHeight="1" x14ac:dyDescent="0.2">
      <c r="A16" s="56"/>
      <c r="B16" s="31" t="s">
        <v>6</v>
      </c>
      <c r="C16" s="6" t="s">
        <v>56</v>
      </c>
      <c r="D16" s="8" t="s">
        <v>57</v>
      </c>
      <c r="E16" s="31" t="s">
        <v>18</v>
      </c>
      <c r="F16" s="27">
        <v>41184</v>
      </c>
      <c r="G16" s="36">
        <f t="shared" si="0"/>
        <v>41276</v>
      </c>
      <c r="H16" s="27" t="str">
        <f t="shared" ca="1" si="1"/>
        <v/>
      </c>
      <c r="I16" s="27" t="s">
        <v>20</v>
      </c>
      <c r="J16" s="27">
        <f t="shared" si="2"/>
        <v>41366</v>
      </c>
      <c r="K16" s="19" t="s">
        <v>7</v>
      </c>
      <c r="L16" s="19"/>
      <c r="M16" s="61"/>
      <c r="N16" s="61"/>
      <c r="O16" s="27">
        <v>41299</v>
      </c>
      <c r="P16" s="19">
        <v>10.59</v>
      </c>
      <c r="Q16" s="19" t="s">
        <v>26</v>
      </c>
      <c r="R16" s="22" t="str">
        <f t="shared" si="3"/>
        <v>Non attribuable</v>
      </c>
      <c r="S16" s="27" t="str">
        <f t="shared" ca="1" si="4"/>
        <v/>
      </c>
      <c r="T16" s="26"/>
    </row>
    <row r="17" spans="1:20" s="25" customFormat="1" ht="25.5" customHeight="1" x14ac:dyDescent="0.2">
      <c r="A17" s="56"/>
      <c r="B17" s="31" t="s">
        <v>6</v>
      </c>
      <c r="C17" s="6" t="s">
        <v>58</v>
      </c>
      <c r="D17" s="8" t="s">
        <v>59</v>
      </c>
      <c r="E17" s="31" t="s">
        <v>18</v>
      </c>
      <c r="F17" s="27">
        <v>41184</v>
      </c>
      <c r="G17" s="36">
        <f t="shared" si="0"/>
        <v>41276</v>
      </c>
      <c r="H17" s="27" t="str">
        <f t="shared" ca="1" si="1"/>
        <v/>
      </c>
      <c r="I17" s="27"/>
      <c r="J17" s="27" t="str">
        <f t="shared" si="2"/>
        <v/>
      </c>
      <c r="K17" s="19">
        <v>13.74</v>
      </c>
      <c r="L17" s="19"/>
      <c r="M17" s="28"/>
      <c r="N17" s="28"/>
      <c r="O17" s="28"/>
      <c r="P17" s="19"/>
      <c r="Q17" s="19"/>
      <c r="R17" s="22" t="str">
        <f t="shared" si="3"/>
        <v/>
      </c>
      <c r="S17" s="27" t="str">
        <f t="shared" ca="1" si="4"/>
        <v/>
      </c>
      <c r="T17" s="30"/>
    </row>
    <row r="18" spans="1:20" s="25" customFormat="1" ht="25.5" customHeight="1" x14ac:dyDescent="0.2">
      <c r="A18" s="56"/>
      <c r="B18" s="31" t="s">
        <v>6</v>
      </c>
      <c r="C18" s="6" t="s">
        <v>60</v>
      </c>
      <c r="D18" s="8" t="s">
        <v>61</v>
      </c>
      <c r="E18" s="31" t="s">
        <v>18</v>
      </c>
      <c r="F18" s="27">
        <v>41184</v>
      </c>
      <c r="G18" s="36">
        <f t="shared" si="0"/>
        <v>41276</v>
      </c>
      <c r="H18" s="27" t="str">
        <f t="shared" ca="1" si="1"/>
        <v/>
      </c>
      <c r="I18" s="27"/>
      <c r="J18" s="27" t="str">
        <f t="shared" si="2"/>
        <v/>
      </c>
      <c r="K18" s="19">
        <v>13.1</v>
      </c>
      <c r="L18" s="19"/>
      <c r="M18" s="28"/>
      <c r="N18" s="28"/>
      <c r="O18" s="28"/>
      <c r="P18" s="19"/>
      <c r="Q18" s="19"/>
      <c r="R18" s="22" t="str">
        <f t="shared" si="3"/>
        <v/>
      </c>
      <c r="S18" s="27" t="str">
        <f t="shared" ca="1" si="4"/>
        <v/>
      </c>
      <c r="T18" s="26"/>
    </row>
    <row r="19" spans="1:20" s="25" customFormat="1" ht="25.5" customHeight="1" x14ac:dyDescent="0.2">
      <c r="A19" s="56"/>
      <c r="B19" s="17" t="s">
        <v>5</v>
      </c>
      <c r="C19" s="6" t="s">
        <v>62</v>
      </c>
      <c r="D19" s="8" t="s">
        <v>63</v>
      </c>
      <c r="E19" s="17" t="s">
        <v>17</v>
      </c>
      <c r="F19" s="9">
        <v>41122</v>
      </c>
      <c r="G19" s="36">
        <f t="shared" si="0"/>
        <v>41306</v>
      </c>
      <c r="H19" s="9" t="str">
        <f t="shared" ca="1" si="1"/>
        <v/>
      </c>
      <c r="I19" s="9"/>
      <c r="J19" s="9" t="str">
        <f t="shared" si="2"/>
        <v/>
      </c>
      <c r="K19" s="19">
        <v>15.31</v>
      </c>
      <c r="L19" s="19"/>
      <c r="M19" s="20"/>
      <c r="N19" s="64"/>
      <c r="O19" s="27">
        <v>41306</v>
      </c>
      <c r="P19" s="19">
        <v>14.9</v>
      </c>
      <c r="Q19" s="19"/>
      <c r="R19" s="22">
        <f t="shared" si="3"/>
        <v>15.105</v>
      </c>
      <c r="S19" s="27">
        <f t="shared" ca="1" si="4"/>
        <v>41306</v>
      </c>
      <c r="T19" s="29"/>
    </row>
    <row r="20" spans="1:20" s="25" customFormat="1" ht="25.5" customHeight="1" x14ac:dyDescent="0.2">
      <c r="A20" s="56"/>
      <c r="B20" s="17" t="s">
        <v>5</v>
      </c>
      <c r="C20" s="6" t="s">
        <v>64</v>
      </c>
      <c r="D20" s="8" t="s">
        <v>65</v>
      </c>
      <c r="E20" s="17" t="s">
        <v>17</v>
      </c>
      <c r="F20" s="9">
        <v>41122</v>
      </c>
      <c r="G20" s="36">
        <f t="shared" si="0"/>
        <v>41306</v>
      </c>
      <c r="H20" s="9" t="str">
        <f t="shared" ca="1" si="1"/>
        <v/>
      </c>
      <c r="I20" s="9"/>
      <c r="J20" s="9" t="str">
        <f t="shared" si="2"/>
        <v/>
      </c>
      <c r="K20" s="19">
        <v>14.36</v>
      </c>
      <c r="L20" s="19"/>
      <c r="M20" s="20"/>
      <c r="N20" s="64"/>
      <c r="O20" s="27">
        <v>41306</v>
      </c>
      <c r="P20" s="19">
        <v>15.88</v>
      </c>
      <c r="Q20" s="19"/>
      <c r="R20" s="22">
        <f t="shared" si="3"/>
        <v>15.120000000000001</v>
      </c>
      <c r="S20" s="27">
        <f t="shared" ca="1" si="4"/>
        <v>41306</v>
      </c>
      <c r="T20" s="29"/>
    </row>
    <row r="21" spans="1:20" s="25" customFormat="1" ht="25.5" customHeight="1" x14ac:dyDescent="0.2">
      <c r="A21" s="56"/>
      <c r="B21" s="31" t="s">
        <v>6</v>
      </c>
      <c r="C21" s="6" t="s">
        <v>66</v>
      </c>
      <c r="D21" s="8" t="s">
        <v>67</v>
      </c>
      <c r="E21" s="17" t="s">
        <v>17</v>
      </c>
      <c r="F21" s="18">
        <v>41122</v>
      </c>
      <c r="G21" s="36">
        <f t="shared" si="0"/>
        <v>41306</v>
      </c>
      <c r="H21" s="18" t="str">
        <f t="shared" ca="1" si="1"/>
        <v/>
      </c>
      <c r="I21" s="18"/>
      <c r="J21" s="18" t="str">
        <f t="shared" si="2"/>
        <v/>
      </c>
      <c r="K21" s="19" t="s">
        <v>7</v>
      </c>
      <c r="L21" s="19"/>
      <c r="M21" s="28"/>
      <c r="N21" s="28"/>
      <c r="O21" s="28"/>
      <c r="P21" s="19"/>
      <c r="Q21" s="19"/>
      <c r="R21" s="22" t="str">
        <f t="shared" si="3"/>
        <v/>
      </c>
      <c r="S21" s="27" t="str">
        <f t="shared" ca="1" si="4"/>
        <v/>
      </c>
      <c r="T21" s="24"/>
    </row>
    <row r="22" spans="1:20" s="25" customFormat="1" ht="25.5" customHeight="1" x14ac:dyDescent="0.2">
      <c r="A22" s="56"/>
      <c r="B22" s="17" t="s">
        <v>5</v>
      </c>
      <c r="C22" s="6" t="s">
        <v>68</v>
      </c>
      <c r="D22" s="8" t="s">
        <v>69</v>
      </c>
      <c r="E22" s="17" t="s">
        <v>17</v>
      </c>
      <c r="F22" s="18">
        <v>41122</v>
      </c>
      <c r="G22" s="36">
        <f t="shared" si="0"/>
        <v>41306</v>
      </c>
      <c r="H22" s="18" t="str">
        <f t="shared" ca="1" si="1"/>
        <v/>
      </c>
      <c r="I22" s="18"/>
      <c r="J22" s="18" t="str">
        <f t="shared" si="2"/>
        <v/>
      </c>
      <c r="K22" s="19">
        <v>14.37</v>
      </c>
      <c r="L22" s="19"/>
      <c r="M22" s="20"/>
      <c r="N22" s="64"/>
      <c r="O22" s="21">
        <v>41306</v>
      </c>
      <c r="P22" s="19">
        <v>15.92</v>
      </c>
      <c r="Q22" s="19"/>
      <c r="R22" s="22">
        <f t="shared" si="3"/>
        <v>15.145</v>
      </c>
      <c r="S22" s="21">
        <f t="shared" ca="1" si="4"/>
        <v>41306</v>
      </c>
      <c r="T22" s="29"/>
    </row>
    <row r="23" spans="1:20" s="25" customFormat="1" ht="25.5" customHeight="1" x14ac:dyDescent="0.2">
      <c r="A23" s="56"/>
      <c r="B23" s="17" t="s">
        <v>5</v>
      </c>
      <c r="C23" s="6" t="s">
        <v>70</v>
      </c>
      <c r="D23" s="8" t="s">
        <v>71</v>
      </c>
      <c r="E23" s="17" t="s">
        <v>17</v>
      </c>
      <c r="F23" s="9">
        <v>41122</v>
      </c>
      <c r="G23" s="36">
        <f t="shared" si="0"/>
        <v>41306</v>
      </c>
      <c r="H23" s="9" t="str">
        <f t="shared" ca="1" si="1"/>
        <v/>
      </c>
      <c r="I23" s="9"/>
      <c r="J23" s="9" t="str">
        <f t="shared" si="2"/>
        <v/>
      </c>
      <c r="K23" s="19">
        <v>12.85</v>
      </c>
      <c r="L23" s="19"/>
      <c r="M23" s="20"/>
      <c r="N23" s="64"/>
      <c r="O23" s="21">
        <v>41306</v>
      </c>
      <c r="P23" s="19">
        <v>13.58</v>
      </c>
      <c r="Q23" s="19"/>
      <c r="R23" s="22">
        <f t="shared" si="3"/>
        <v>13.215</v>
      </c>
      <c r="S23" s="27">
        <f t="shared" ca="1" si="4"/>
        <v>41306</v>
      </c>
      <c r="T23" s="29"/>
    </row>
    <row r="24" spans="1:20" s="25" customFormat="1" ht="25.5" customHeight="1" x14ac:dyDescent="0.2">
      <c r="A24" s="56"/>
      <c r="B24" s="17" t="s">
        <v>5</v>
      </c>
      <c r="C24" s="6" t="s">
        <v>72</v>
      </c>
      <c r="D24" s="8" t="s">
        <v>73</v>
      </c>
      <c r="E24" s="17" t="s">
        <v>17</v>
      </c>
      <c r="F24" s="21">
        <v>41122</v>
      </c>
      <c r="G24" s="36">
        <f t="shared" si="0"/>
        <v>41306</v>
      </c>
      <c r="H24" s="21" t="str">
        <f t="shared" ca="1" si="1"/>
        <v/>
      </c>
      <c r="I24" s="21"/>
      <c r="J24" s="21" t="str">
        <f t="shared" si="2"/>
        <v/>
      </c>
      <c r="K24" s="19">
        <v>11.63</v>
      </c>
      <c r="L24" s="19"/>
      <c r="M24" s="20"/>
      <c r="N24" s="64"/>
      <c r="O24" s="21">
        <v>41306</v>
      </c>
      <c r="P24" s="19">
        <v>10.99</v>
      </c>
      <c r="Q24" s="19"/>
      <c r="R24" s="22">
        <f t="shared" si="3"/>
        <v>11.31</v>
      </c>
      <c r="S24" s="27">
        <f t="shared" ca="1" si="4"/>
        <v>41306</v>
      </c>
      <c r="T24" s="29"/>
    </row>
    <row r="25" spans="1:20" s="25" customFormat="1" ht="25.5" customHeight="1" x14ac:dyDescent="0.2">
      <c r="A25" s="56"/>
      <c r="B25" s="17" t="s">
        <v>5</v>
      </c>
      <c r="C25" s="6" t="s">
        <v>74</v>
      </c>
      <c r="D25" s="8" t="s">
        <v>75</v>
      </c>
      <c r="E25" s="17" t="s">
        <v>17</v>
      </c>
      <c r="F25" s="18">
        <v>41122</v>
      </c>
      <c r="G25" s="36">
        <f t="shared" si="0"/>
        <v>41306</v>
      </c>
      <c r="H25" s="18" t="str">
        <f t="shared" ca="1" si="1"/>
        <v/>
      </c>
      <c r="I25" s="18"/>
      <c r="J25" s="18" t="str">
        <f t="shared" si="2"/>
        <v/>
      </c>
      <c r="K25" s="19">
        <v>14.82</v>
      </c>
      <c r="L25" s="19"/>
      <c r="M25" s="20"/>
      <c r="N25" s="64"/>
      <c r="O25" s="27">
        <v>41306</v>
      </c>
      <c r="P25" s="19">
        <v>16.399999999999999</v>
      </c>
      <c r="Q25" s="19"/>
      <c r="R25" s="22">
        <f t="shared" si="3"/>
        <v>15.61</v>
      </c>
      <c r="S25" s="27">
        <f t="shared" ca="1" si="4"/>
        <v>41306</v>
      </c>
      <c r="T25" s="29"/>
    </row>
    <row r="26" spans="1:20" s="25" customFormat="1" ht="25.5" customHeight="1" x14ac:dyDescent="0.2">
      <c r="A26" s="57"/>
      <c r="B26" s="32" t="s">
        <v>5</v>
      </c>
      <c r="C26" s="6" t="s">
        <v>76</v>
      </c>
      <c r="D26" s="8" t="s">
        <v>77</v>
      </c>
      <c r="E26" s="32" t="s">
        <v>17</v>
      </c>
      <c r="F26" s="33">
        <v>41122</v>
      </c>
      <c r="G26" s="36">
        <f t="shared" si="0"/>
        <v>41306</v>
      </c>
      <c r="H26" s="33" t="str">
        <f t="shared" ca="1" si="1"/>
        <v/>
      </c>
      <c r="I26" s="33"/>
      <c r="J26" s="33" t="str">
        <f t="shared" si="2"/>
        <v/>
      </c>
      <c r="K26" s="34">
        <v>13.95</v>
      </c>
      <c r="L26" s="19"/>
      <c r="M26" s="20"/>
      <c r="N26" s="64"/>
      <c r="O26" s="36">
        <v>41306</v>
      </c>
      <c r="P26" s="34">
        <v>15.1</v>
      </c>
      <c r="Q26" s="19"/>
      <c r="R26" s="22">
        <f t="shared" si="3"/>
        <v>14.524999999999999</v>
      </c>
      <c r="S26" s="36">
        <f t="shared" ca="1" si="4"/>
        <v>41306</v>
      </c>
      <c r="T26" s="37"/>
    </row>
    <row r="27" spans="1:20" s="25" customFormat="1" ht="25.5" customHeight="1" x14ac:dyDescent="0.2">
      <c r="A27" s="56"/>
      <c r="B27" s="17" t="s">
        <v>5</v>
      </c>
      <c r="C27" s="6" t="s">
        <v>78</v>
      </c>
      <c r="D27" s="8" t="s">
        <v>79</v>
      </c>
      <c r="E27" s="17" t="s">
        <v>17</v>
      </c>
      <c r="F27" s="9">
        <v>41122</v>
      </c>
      <c r="G27" s="36">
        <f t="shared" si="0"/>
        <v>41306</v>
      </c>
      <c r="H27" s="9" t="str">
        <f t="shared" ca="1" si="1"/>
        <v/>
      </c>
      <c r="I27" s="9"/>
      <c r="J27" s="9" t="str">
        <f t="shared" si="2"/>
        <v/>
      </c>
      <c r="K27" s="19">
        <v>14.66</v>
      </c>
      <c r="L27" s="19"/>
      <c r="M27" s="20"/>
      <c r="N27" s="64"/>
      <c r="O27" s="27">
        <v>41306</v>
      </c>
      <c r="P27" s="19">
        <v>16.54</v>
      </c>
      <c r="Q27" s="19"/>
      <c r="R27" s="22">
        <f t="shared" si="3"/>
        <v>15.6</v>
      </c>
      <c r="S27" s="27">
        <f t="shared" ca="1" si="4"/>
        <v>41306</v>
      </c>
      <c r="T27" s="29"/>
    </row>
    <row r="28" spans="1:20" s="25" customFormat="1" ht="25.5" customHeight="1" x14ac:dyDescent="0.2">
      <c r="A28" s="56"/>
      <c r="B28" s="17" t="s">
        <v>5</v>
      </c>
      <c r="C28" s="6" t="s">
        <v>80</v>
      </c>
      <c r="D28" s="8" t="s">
        <v>81</v>
      </c>
      <c r="E28" s="17" t="s">
        <v>17</v>
      </c>
      <c r="F28" s="9">
        <v>41122</v>
      </c>
      <c r="G28" s="36">
        <f t="shared" si="0"/>
        <v>41306</v>
      </c>
      <c r="H28" s="9" t="str">
        <f t="shared" ca="1" si="1"/>
        <v/>
      </c>
      <c r="I28" s="9"/>
      <c r="J28" s="9" t="str">
        <f t="shared" si="2"/>
        <v/>
      </c>
      <c r="K28" s="19">
        <v>14.6</v>
      </c>
      <c r="L28" s="19"/>
      <c r="M28" s="20"/>
      <c r="N28" s="64"/>
      <c r="O28" s="27">
        <v>41306</v>
      </c>
      <c r="P28" s="19">
        <v>14.06</v>
      </c>
      <c r="Q28" s="19"/>
      <c r="R28" s="22">
        <f t="shared" si="3"/>
        <v>14.33</v>
      </c>
      <c r="S28" s="27">
        <f t="shared" ca="1" si="4"/>
        <v>41306</v>
      </c>
      <c r="T28" s="29"/>
    </row>
    <row r="29" spans="1:20" s="25" customFormat="1" ht="25.5" customHeight="1" x14ac:dyDescent="0.2">
      <c r="A29" s="56"/>
      <c r="B29" s="17" t="s">
        <v>5</v>
      </c>
      <c r="C29" s="6" t="s">
        <v>82</v>
      </c>
      <c r="D29" s="8" t="s">
        <v>83</v>
      </c>
      <c r="E29" s="17" t="s">
        <v>17</v>
      </c>
      <c r="F29" s="9">
        <v>41122</v>
      </c>
      <c r="G29" s="36">
        <f t="shared" si="0"/>
        <v>41306</v>
      </c>
      <c r="H29" s="9" t="str">
        <f t="shared" ca="1" si="1"/>
        <v/>
      </c>
      <c r="I29" s="9"/>
      <c r="J29" s="9" t="str">
        <f t="shared" si="2"/>
        <v/>
      </c>
      <c r="K29" s="19">
        <v>11.89</v>
      </c>
      <c r="L29" s="19"/>
      <c r="M29" s="20"/>
      <c r="N29" s="64"/>
      <c r="O29" s="27">
        <v>41306</v>
      </c>
      <c r="P29" s="19">
        <v>13.32</v>
      </c>
      <c r="Q29" s="19"/>
      <c r="R29" s="22">
        <f t="shared" si="3"/>
        <v>12.605</v>
      </c>
      <c r="S29" s="27">
        <f t="shared" ca="1" si="4"/>
        <v>41306</v>
      </c>
      <c r="T29" s="29"/>
    </row>
    <row r="30" spans="1:20" s="25" customFormat="1" ht="25.5" customHeight="1" thickBot="1" x14ac:dyDescent="0.25">
      <c r="A30" s="58"/>
      <c r="B30" s="38" t="s">
        <v>5</v>
      </c>
      <c r="C30" s="6" t="s">
        <v>84</v>
      </c>
      <c r="D30" s="8" t="s">
        <v>85</v>
      </c>
      <c r="E30" s="38" t="s">
        <v>17</v>
      </c>
      <c r="F30" s="39">
        <v>41122</v>
      </c>
      <c r="G30" s="59">
        <f t="shared" si="0"/>
        <v>41306</v>
      </c>
      <c r="H30" s="39" t="str">
        <f t="shared" ca="1" si="1"/>
        <v/>
      </c>
      <c r="I30" s="39"/>
      <c r="J30" s="39" t="str">
        <f t="shared" si="2"/>
        <v/>
      </c>
      <c r="K30" s="40">
        <v>14.01</v>
      </c>
      <c r="L30" s="40"/>
      <c r="M30" s="62"/>
      <c r="N30" s="62"/>
      <c r="O30" s="63">
        <v>41348</v>
      </c>
      <c r="P30" s="40">
        <v>14.26</v>
      </c>
      <c r="Q30" s="40"/>
      <c r="R30" s="42">
        <f t="shared" si="3"/>
        <v>14.135</v>
      </c>
      <c r="S30" s="41">
        <v>41354</v>
      </c>
      <c r="T30" s="43"/>
    </row>
    <row r="31" spans="1:20" s="25" customFormat="1" ht="25.5" customHeight="1" x14ac:dyDescent="0.2">
      <c r="A31" s="57"/>
      <c r="B31" s="44" t="s">
        <v>6</v>
      </c>
      <c r="C31" s="6" t="s">
        <v>86</v>
      </c>
      <c r="D31" s="8" t="s">
        <v>87</v>
      </c>
      <c r="E31" s="32" t="s">
        <v>17</v>
      </c>
      <c r="F31" s="45">
        <v>41184</v>
      </c>
      <c r="G31" s="36">
        <f t="shared" si="0"/>
        <v>41366</v>
      </c>
      <c r="H31" s="36" t="str">
        <f t="shared" ca="1" si="1"/>
        <v/>
      </c>
      <c r="I31" s="36"/>
      <c r="J31" s="36" t="str">
        <f t="shared" si="2"/>
        <v/>
      </c>
      <c r="K31" s="34">
        <v>15.09</v>
      </c>
      <c r="L31" s="34"/>
      <c r="M31" s="35"/>
      <c r="N31" s="35"/>
      <c r="O31" s="35"/>
      <c r="P31" s="34"/>
      <c r="Q31" s="34"/>
      <c r="R31" s="54" t="str">
        <f t="shared" si="3"/>
        <v/>
      </c>
      <c r="S31" s="36" t="str">
        <f t="shared" ca="1" si="4"/>
        <v/>
      </c>
      <c r="T31" s="46"/>
    </row>
    <row r="32" spans="1:20" s="25" customFormat="1" ht="25.5" customHeight="1" x14ac:dyDescent="0.2">
      <c r="A32" s="56"/>
      <c r="B32" s="47" t="s">
        <v>6</v>
      </c>
      <c r="C32" s="6" t="s">
        <v>88</v>
      </c>
      <c r="D32" s="8" t="s">
        <v>89</v>
      </c>
      <c r="E32" s="17" t="s">
        <v>17</v>
      </c>
      <c r="F32" s="27">
        <v>41184</v>
      </c>
      <c r="G32" s="36">
        <f t="shared" si="0"/>
        <v>41366</v>
      </c>
      <c r="H32" s="27" t="str">
        <f t="shared" ca="1" si="1"/>
        <v/>
      </c>
      <c r="I32" s="27"/>
      <c r="J32" s="27" t="str">
        <f t="shared" si="2"/>
        <v/>
      </c>
      <c r="K32" s="19">
        <v>15.78</v>
      </c>
      <c r="L32" s="19"/>
      <c r="M32" s="28"/>
      <c r="N32" s="28"/>
      <c r="O32" s="28"/>
      <c r="P32" s="19"/>
      <c r="Q32" s="19"/>
      <c r="R32" s="22" t="str">
        <f t="shared" si="3"/>
        <v/>
      </c>
      <c r="S32" s="27" t="str">
        <f t="shared" ca="1" si="4"/>
        <v/>
      </c>
      <c r="T32" s="30"/>
    </row>
    <row r="33" spans="1:20" s="25" customFormat="1" ht="25.5" customHeight="1" x14ac:dyDescent="0.2">
      <c r="A33" s="56"/>
      <c r="B33" s="31" t="s">
        <v>6</v>
      </c>
      <c r="C33" s="6" t="s">
        <v>90</v>
      </c>
      <c r="D33" s="8" t="s">
        <v>91</v>
      </c>
      <c r="E33" s="17" t="s">
        <v>17</v>
      </c>
      <c r="F33" s="27">
        <v>41184</v>
      </c>
      <c r="G33" s="36">
        <f t="shared" si="0"/>
        <v>41366</v>
      </c>
      <c r="H33" s="27" t="str">
        <f t="shared" ca="1" si="1"/>
        <v/>
      </c>
      <c r="I33" s="27"/>
      <c r="J33" s="27" t="str">
        <f t="shared" si="2"/>
        <v/>
      </c>
      <c r="K33" s="19">
        <v>14.52</v>
      </c>
      <c r="L33" s="19"/>
      <c r="M33" s="28"/>
      <c r="N33" s="28"/>
      <c r="O33" s="28"/>
      <c r="P33" s="19"/>
      <c r="Q33" s="19"/>
      <c r="R33" s="22" t="str">
        <f t="shared" si="3"/>
        <v/>
      </c>
      <c r="S33" s="27" t="str">
        <f t="shared" ca="1" si="4"/>
        <v/>
      </c>
      <c r="T33" s="26"/>
    </row>
    <row r="34" spans="1:20" s="25" customFormat="1" ht="25.5" customHeight="1" x14ac:dyDescent="0.2">
      <c r="A34" s="56"/>
      <c r="B34" s="31" t="s">
        <v>6</v>
      </c>
      <c r="C34" s="6" t="s">
        <v>92</v>
      </c>
      <c r="D34" s="8" t="s">
        <v>93</v>
      </c>
      <c r="E34" s="17" t="s">
        <v>17</v>
      </c>
      <c r="F34" s="27">
        <v>41184</v>
      </c>
      <c r="G34" s="36">
        <f t="shared" ref="G34:G41" si="5">IF(E34="EVAT",EDATE(F34,6),EDATE(F34,3))</f>
        <v>41366</v>
      </c>
      <c r="H34" s="27" t="str">
        <f t="shared" ca="1" si="1"/>
        <v/>
      </c>
      <c r="I34" s="27"/>
      <c r="J34" s="27" t="str">
        <f t="shared" ref="J34:J41" si="6">IF(AND(I34="X",E34="EVAT"),EDATE(G34,6),IF(AND(I34="X",E34="VDAT"),EDATE(G34,3),""))</f>
        <v/>
      </c>
      <c r="K34" s="19">
        <v>14.5</v>
      </c>
      <c r="L34" s="19"/>
      <c r="M34" s="28"/>
      <c r="N34" s="28"/>
      <c r="O34" s="28"/>
      <c r="P34" s="19"/>
      <c r="Q34" s="19"/>
      <c r="R34" s="22" t="str">
        <f t="shared" ref="R34:R41" si="7">IF(OR(K34="",P34=""),"",IF(OR(K34="Ajourné",P34="Ajourné"),"Non attribuable",IF(OR(K34="Echec",P34="Echec"),"Non attribuable",(K34+P34)/2)))</f>
        <v/>
      </c>
      <c r="S34" s="27" t="str">
        <f t="shared" ref="S34:S41" ca="1" si="8">IF(OR(K34="Ajourné",K34="Echec"),"",IF(OR(P34="Ajourné",P34="Echec"),"",IF(AND(G34&lt;TODAY(),O34&lt;&gt;""),O34,IF(AND(G34&gt;TODAY(),O34&lt;&gt;""),G34+1,""))))</f>
        <v/>
      </c>
      <c r="T34" s="30"/>
    </row>
    <row r="35" spans="1:20" s="25" customFormat="1" ht="25.5" customHeight="1" x14ac:dyDescent="0.2">
      <c r="A35" s="56"/>
      <c r="B35" s="31" t="s">
        <v>6</v>
      </c>
      <c r="C35" s="6" t="s">
        <v>94</v>
      </c>
      <c r="D35" s="8" t="s">
        <v>95</v>
      </c>
      <c r="E35" s="17" t="s">
        <v>17</v>
      </c>
      <c r="F35" s="27">
        <v>41184</v>
      </c>
      <c r="G35" s="36">
        <f t="shared" si="5"/>
        <v>41366</v>
      </c>
      <c r="H35" s="27" t="str">
        <f t="shared" ca="1" si="1"/>
        <v/>
      </c>
      <c r="I35" s="27" t="s">
        <v>20</v>
      </c>
      <c r="J35" s="27">
        <f t="shared" si="6"/>
        <v>41549</v>
      </c>
      <c r="K35" s="19" t="s">
        <v>7</v>
      </c>
      <c r="L35" s="19" t="s">
        <v>13</v>
      </c>
      <c r="M35" s="28"/>
      <c r="N35" s="28"/>
      <c r="O35" s="28"/>
      <c r="P35" s="19"/>
      <c r="Q35" s="19"/>
      <c r="R35" s="22" t="str">
        <f t="shared" si="7"/>
        <v/>
      </c>
      <c r="S35" s="27" t="str">
        <f t="shared" ca="1" si="8"/>
        <v/>
      </c>
      <c r="T35" s="24"/>
    </row>
    <row r="36" spans="1:20" s="25" customFormat="1" ht="25.5" customHeight="1" x14ac:dyDescent="0.2">
      <c r="A36" s="56"/>
      <c r="B36" s="17" t="s">
        <v>6</v>
      </c>
      <c r="C36" s="6" t="s">
        <v>96</v>
      </c>
      <c r="D36" s="8" t="s">
        <v>97</v>
      </c>
      <c r="E36" s="17" t="s">
        <v>17</v>
      </c>
      <c r="F36" s="18">
        <v>41184</v>
      </c>
      <c r="G36" s="36">
        <f t="shared" si="5"/>
        <v>41366</v>
      </c>
      <c r="H36" s="27" t="str">
        <f t="shared" ca="1" si="1"/>
        <v/>
      </c>
      <c r="I36" s="27"/>
      <c r="J36" s="27" t="str">
        <f t="shared" si="6"/>
        <v/>
      </c>
      <c r="K36" s="19">
        <v>15.6</v>
      </c>
      <c r="L36" s="19"/>
      <c r="M36" s="28"/>
      <c r="N36" s="28"/>
      <c r="O36" s="28"/>
      <c r="P36" s="19"/>
      <c r="Q36" s="19"/>
      <c r="R36" s="22" t="str">
        <f t="shared" si="7"/>
        <v/>
      </c>
      <c r="S36" s="27" t="str">
        <f t="shared" ca="1" si="8"/>
        <v/>
      </c>
      <c r="T36" s="30"/>
    </row>
    <row r="37" spans="1:20" s="25" customFormat="1" ht="25.5" customHeight="1" x14ac:dyDescent="0.2">
      <c r="A37" s="56"/>
      <c r="B37" s="31" t="s">
        <v>6</v>
      </c>
      <c r="C37" s="6" t="s">
        <v>98</v>
      </c>
      <c r="D37" s="8" t="s">
        <v>99</v>
      </c>
      <c r="E37" s="17" t="s">
        <v>17</v>
      </c>
      <c r="F37" s="27">
        <v>41184</v>
      </c>
      <c r="G37" s="36">
        <f t="shared" si="5"/>
        <v>41366</v>
      </c>
      <c r="H37" s="27" t="str">
        <f ca="1">IF(I37="X","",IF(AND(G37&gt;TODAY(),E37="VDAT"),"A renouveller",IF(AND(G37&gt;TODAY(),OR(K37="Ajourné",K37="Echec",Q37="Ajourné",Q37="Echec")),"A renouveller","")))</f>
        <v/>
      </c>
      <c r="I37" s="27" t="s">
        <v>20</v>
      </c>
      <c r="J37" s="27">
        <f t="shared" si="6"/>
        <v>41549</v>
      </c>
      <c r="K37" s="19" t="s">
        <v>7</v>
      </c>
      <c r="L37" s="19"/>
      <c r="M37" s="28"/>
      <c r="N37" s="28"/>
      <c r="O37" s="28"/>
      <c r="P37" s="19"/>
      <c r="Q37" s="19"/>
      <c r="R37" s="22" t="str">
        <f t="shared" si="7"/>
        <v/>
      </c>
      <c r="S37" s="27" t="str">
        <f t="shared" ca="1" si="8"/>
        <v/>
      </c>
      <c r="T37" s="26"/>
    </row>
    <row r="38" spans="1:20" s="25" customFormat="1" ht="25.5" customHeight="1" x14ac:dyDescent="0.2">
      <c r="A38" s="56"/>
      <c r="B38" s="31" t="s">
        <v>6</v>
      </c>
      <c r="C38" s="6" t="s">
        <v>100</v>
      </c>
      <c r="D38" s="8" t="s">
        <v>101</v>
      </c>
      <c r="E38" s="17" t="s">
        <v>17</v>
      </c>
      <c r="F38" s="27">
        <v>41184</v>
      </c>
      <c r="G38" s="36">
        <f t="shared" si="5"/>
        <v>41366</v>
      </c>
      <c r="H38" s="27" t="str">
        <f t="shared" ref="H38:H41" ca="1" si="9">IF(I38="X","",IF(AND(G38&gt;TODAY(),E38="VDAT"),"A renouveller",IF(AND(G38&gt;TODAY(),OR(K38="Ajourné",K38="Echec",Q38="Ajourné",Q38="Echec")),"A renouveller","")))</f>
        <v/>
      </c>
      <c r="I38" s="27"/>
      <c r="J38" s="27" t="str">
        <f t="shared" si="6"/>
        <v/>
      </c>
      <c r="K38" s="19">
        <v>15.29</v>
      </c>
      <c r="L38" s="19"/>
      <c r="M38" s="28"/>
      <c r="N38" s="28"/>
      <c r="O38" s="28"/>
      <c r="P38" s="19"/>
      <c r="Q38" s="19"/>
      <c r="R38" s="22" t="str">
        <f t="shared" si="7"/>
        <v/>
      </c>
      <c r="S38" s="27" t="str">
        <f t="shared" ca="1" si="8"/>
        <v/>
      </c>
      <c r="T38" s="30"/>
    </row>
    <row r="39" spans="1:20" s="25" customFormat="1" ht="25.5" customHeight="1" x14ac:dyDescent="0.2">
      <c r="A39" s="56"/>
      <c r="B39" s="31" t="s">
        <v>6</v>
      </c>
      <c r="C39" s="6" t="s">
        <v>102</v>
      </c>
      <c r="D39" s="8" t="s">
        <v>103</v>
      </c>
      <c r="E39" s="17" t="s">
        <v>17</v>
      </c>
      <c r="F39" s="27">
        <v>41184</v>
      </c>
      <c r="G39" s="36">
        <f t="shared" si="5"/>
        <v>41366</v>
      </c>
      <c r="H39" s="27" t="str">
        <f t="shared" ca="1" si="9"/>
        <v/>
      </c>
      <c r="I39" s="27"/>
      <c r="J39" s="27" t="str">
        <f t="shared" si="6"/>
        <v/>
      </c>
      <c r="K39" s="19">
        <v>15.33</v>
      </c>
      <c r="L39" s="19"/>
      <c r="M39" s="28"/>
      <c r="N39" s="28"/>
      <c r="O39" s="28"/>
      <c r="P39" s="19"/>
      <c r="Q39" s="19"/>
      <c r="R39" s="22" t="str">
        <f t="shared" si="7"/>
        <v/>
      </c>
      <c r="S39" s="27" t="str">
        <f t="shared" ca="1" si="8"/>
        <v/>
      </c>
      <c r="T39" s="26"/>
    </row>
    <row r="40" spans="1:20" s="25" customFormat="1" ht="25.5" customHeight="1" x14ac:dyDescent="0.2">
      <c r="A40" s="56"/>
      <c r="B40" s="17" t="s">
        <v>6</v>
      </c>
      <c r="C40" s="6" t="s">
        <v>104</v>
      </c>
      <c r="D40" s="8" t="s">
        <v>105</v>
      </c>
      <c r="E40" s="17" t="s">
        <v>17</v>
      </c>
      <c r="F40" s="27">
        <v>41184</v>
      </c>
      <c r="G40" s="36">
        <f t="shared" si="5"/>
        <v>41366</v>
      </c>
      <c r="H40" s="27" t="str">
        <f t="shared" ca="1" si="9"/>
        <v/>
      </c>
      <c r="I40" s="27"/>
      <c r="J40" s="27" t="str">
        <f t="shared" si="6"/>
        <v/>
      </c>
      <c r="K40" s="19">
        <v>11.96</v>
      </c>
      <c r="L40" s="19"/>
      <c r="M40" s="28"/>
      <c r="N40" s="28"/>
      <c r="O40" s="28"/>
      <c r="P40" s="19"/>
      <c r="Q40" s="19"/>
      <c r="R40" s="22" t="str">
        <f t="shared" si="7"/>
        <v/>
      </c>
      <c r="S40" s="27" t="str">
        <f t="shared" ca="1" si="8"/>
        <v/>
      </c>
      <c r="T40" s="26"/>
    </row>
    <row r="41" spans="1:20" s="25" customFormat="1" ht="25.5" customHeight="1" thickBot="1" x14ac:dyDescent="0.25">
      <c r="A41" s="58"/>
      <c r="B41" s="48" t="s">
        <v>6</v>
      </c>
      <c r="C41" s="6" t="s">
        <v>106</v>
      </c>
      <c r="D41" s="8" t="s">
        <v>107</v>
      </c>
      <c r="E41" s="38" t="s">
        <v>17</v>
      </c>
      <c r="F41" s="49">
        <v>41184</v>
      </c>
      <c r="G41" s="59">
        <f t="shared" si="5"/>
        <v>41366</v>
      </c>
      <c r="H41" s="49" t="str">
        <f t="shared" ca="1" si="9"/>
        <v/>
      </c>
      <c r="I41" s="49"/>
      <c r="J41" s="49" t="str">
        <f t="shared" si="6"/>
        <v/>
      </c>
      <c r="K41" s="40">
        <v>15.42</v>
      </c>
      <c r="L41" s="40"/>
      <c r="M41" s="50"/>
      <c r="N41" s="50"/>
      <c r="O41" s="50"/>
      <c r="P41" s="40"/>
      <c r="Q41" s="40"/>
      <c r="R41" s="42" t="str">
        <f t="shared" si="7"/>
        <v/>
      </c>
      <c r="S41" s="49" t="str">
        <f t="shared" ca="1" si="8"/>
        <v/>
      </c>
      <c r="T41" s="51"/>
    </row>
  </sheetData>
  <autoFilter ref="A1:T41"/>
  <phoneticPr fontId="0" type="noConversion"/>
  <conditionalFormatting sqref="A1:S1">
    <cfRule type="expression" dxfId="14" priority="7" stopIfTrue="1">
      <formula>ChampActif(A1)</formula>
    </cfRule>
  </conditionalFormatting>
  <conditionalFormatting sqref="K2:K41">
    <cfRule type="expression" dxfId="13" priority="9" stopIfTrue="1">
      <formula>OR($K2="Ajourné",$K2="Echec")</formula>
    </cfRule>
  </conditionalFormatting>
  <conditionalFormatting sqref="P2:P41">
    <cfRule type="expression" dxfId="12" priority="10" stopIfTrue="1">
      <formula>OR($P2="Ajourné",$P2="Echec")</formula>
    </cfRule>
  </conditionalFormatting>
  <conditionalFormatting sqref="L2:L41 Q2:Q41">
    <cfRule type="cellIs" dxfId="11" priority="11" stopIfTrue="1" operator="notEqual">
      <formula>""""""</formula>
    </cfRule>
  </conditionalFormatting>
  <conditionalFormatting sqref="R2:R41">
    <cfRule type="cellIs" dxfId="10" priority="12" stopIfTrue="1" operator="equal">
      <formula>"Non attribuable"</formula>
    </cfRule>
  </conditionalFormatting>
  <conditionalFormatting sqref="H2:H41">
    <cfRule type="cellIs" dxfId="9" priority="13" stopIfTrue="1" operator="equal">
      <formula>"A renouveller"</formula>
    </cfRule>
  </conditionalFormatting>
  <conditionalFormatting sqref="G2:G41">
    <cfRule type="expression" dxfId="8" priority="14" stopIfTrue="1">
      <formula>AND($G2&gt;TODAY(),$G2&lt;=TODAY()+15,$I2="",$M2="")</formula>
    </cfRule>
    <cfRule type="expression" dxfId="7" priority="15" stopIfTrue="1">
      <formula>AND($G2&gt;TODAY(),$G2&lt;=TODAY()+30,$I2="",$M2="")</formula>
    </cfRule>
    <cfRule type="expression" dxfId="6" priority="16" stopIfTrue="1">
      <formula>AND($G2&gt;TODAY(),$G2&lt;=TODAY()+60,$I2="",$M2="")</formula>
    </cfRule>
  </conditionalFormatting>
  <conditionalFormatting sqref="A2:A41">
    <cfRule type="cellIs" dxfId="5" priority="1" stopIfTrue="1" operator="equal">
      <formula>"FI"</formula>
    </cfRule>
    <cfRule type="cellIs" dxfId="4" priority="2" stopIfTrue="1" operator="equal">
      <formula>"BRB"</formula>
    </cfRule>
    <cfRule type="cellIs" dxfId="3" priority="3" stopIfTrue="1" operator="equal">
      <formula>"BCL"</formula>
    </cfRule>
    <cfRule type="cellIs" dxfId="2" priority="4" stopIfTrue="1" operator="equal">
      <formula>"B3"</formula>
    </cfRule>
    <cfRule type="cellIs" dxfId="1" priority="5" stopIfTrue="1" operator="equal">
      <formula>"B2"</formula>
    </cfRule>
    <cfRule type="cellIs" dxfId="0" priority="6" stopIfTrue="1" operator="equal">
      <formula>"B1"</formula>
    </cfRule>
  </conditionalFormatting>
  <pageMargins left="0.17" right="0.17" top="0.49" bottom="0.48" header="0.4921259845" footer="0.4921259845"/>
  <pageSetup paperSize="9" scale="83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 FI</vt:lpstr>
      <vt:lpstr>'Suivi FI'!Zone_d_impression</vt:lpstr>
    </vt:vector>
  </TitlesOfParts>
  <Company>11rama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11rama.croblin</dc:creator>
  <cp:lastModifiedBy>Chris</cp:lastModifiedBy>
  <cp:lastPrinted>2013-03-04T14:29:54Z</cp:lastPrinted>
  <dcterms:created xsi:type="dcterms:W3CDTF">2013-03-04T07:39:16Z</dcterms:created>
  <dcterms:modified xsi:type="dcterms:W3CDTF">2013-04-19T17:04:21Z</dcterms:modified>
</cp:coreProperties>
</file>