
<file path=[Content_Types].xml><?xml version="1.0" encoding="utf-8"?>
<Types xmlns="http://schemas.openxmlformats.org/package/2006/content-types">
  <Default Extension="xml" ContentType="application/xml"/>
  <Default Extension="bin" ContentType="application/vnd.ms-office.vbaProject"/>
  <Default Extension="vml" ContentType="application/vnd.openxmlformats-officedocument.vmlDrawi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8109" codeName="{00000000-0000-0000-0000-000000000000}"/>
  <workbookPr showInkAnnotation="0" codeName="ThisWorkbook" autoCompressPictures="0"/>
  <mc:AlternateContent xmlns:mc="http://schemas.openxmlformats.org/markup-compatibility/2006">
    <mc:Choice Requires="x15">
      <x15ac:absPath xmlns:x15ac="http://schemas.microsoft.com/office/spreadsheetml/2010/11/ac" url="/Users/commercial10/Desktop/"/>
    </mc:Choice>
  </mc:AlternateContent>
  <bookViews>
    <workbookView xWindow="40" yWindow="460" windowWidth="38400" windowHeight="19240" tabRatio="500"/>
  </bookViews>
  <sheets>
    <sheet name="Vente de Protège-menus" sheetId="1" r:id="rId1"/>
    <sheet name="Vente d'options PM" sheetId="18" r:id="rId2"/>
    <sheet name="Vente de vues PM" sheetId="14" r:id="rId3"/>
    <sheet name="Data Options PM" sheetId="17" r:id="rId4"/>
    <sheet name="Data Produit PM" sheetId="6" r:id="rId5"/>
    <sheet name="Data Description PM" sheetId="12" r:id="rId6"/>
    <sheet name="Porte-addition" sheetId="2" r:id="rId7"/>
    <sheet name="Option PM" sheetId="16" r:id="rId8"/>
    <sheet name="Set de tables" sheetId="3" r:id="rId9"/>
    <sheet name="Données sources" sheetId="4" r:id="rId10"/>
    <sheet name="Feuil3" sheetId="15" r:id="rId11"/>
    <sheet name="Goodies imprimés" sheetId="7" r:id="rId12"/>
    <sheet name="Cartes" sheetId="8" r:id="rId13"/>
    <sheet name="PME" sheetId="9" r:id="rId14"/>
    <sheet name="Feuil4" sheetId="10" r:id="rId15"/>
  </sheets>
  <definedNames>
    <definedName name="_xlnm._FilterDatabase" localSheetId="5" hidden="1">'Data Description PM'!$A$6:$E$566</definedName>
    <definedName name="_xlnm._FilterDatabase" localSheetId="0" hidden="1">'Vente de Protège-menus'!$B$2:$AC$29</definedName>
    <definedName name="alu">'Data Description PM'!$C$60:$C$73</definedName>
    <definedName name="alu_all">'Data Description PM'!$C$60:$E$73</definedName>
    <definedName name="anneaux">'Data Description PM'!$C$388</definedName>
    <definedName name="anneaux_all">'Data Description PM'!$C$388:$E$388</definedName>
    <definedName name="bois">'Data Description PM'!$C$220:$C$224</definedName>
    <definedName name="bois_all">'Data Description PM'!$C$220:$E$224</definedName>
    <definedName name="carton_renf">'Data Description PM'!$C$26:$C$58</definedName>
    <definedName name="carton_renf_all">'Data Description PM'!$C$26:$E$58</definedName>
    <definedName name="carton_renf_pochette">'Data Description PM'!$C$393:$C$411</definedName>
    <definedName name="carton_renf_pochette_all">'Data Description PM'!$C$393:$E$411</definedName>
    <definedName name="coins">'Data Description PM'!$C$371:$C$376</definedName>
    <definedName name="coins_all">'Data Description PM'!$C$371:$E$376</definedName>
    <definedName name="coins_arrondis">'Data Description PM'!$C$378:$C$378</definedName>
    <definedName name="coins_arrondis_all">'Data Description PM'!$C$378:$E$378</definedName>
    <definedName name="coins_mont">'Data Description PM'!$C$362:$C$369</definedName>
    <definedName name="coins_mont_all">'Data Description PM'!$C$362:$E$369</definedName>
    <definedName name="cuir_recy">'Data Description PM'!$C$76:$C$102</definedName>
    <definedName name="cuir_recy_all">'Data Description PM'!$C$76:$E$102</definedName>
    <definedName name="cuir_synt">'Data Description PM'!$C$7:$C$21</definedName>
    <definedName name="cuir_synt_all">'Data Description PM'!$C$7:$E$21</definedName>
    <definedName name="description">'Data Produit PM'!$C$65:$C$76</definedName>
    <definedName name="description_all">'Data Produit PM'!$C$65:$E$76</definedName>
    <definedName name="elastique_A4">'Data Description PM'!$C$317:$C$322</definedName>
    <definedName name="elastique_A4_all">'Data Description PM'!$C$317:$E$322</definedName>
    <definedName name="elastique_A5">'Data Description PM'!$C$306:$C$312</definedName>
    <definedName name="elastique_A5_all">'Data Description PM'!$C$306:$E$312</definedName>
    <definedName name="elastique_special">'Data Description PM'!$C$325:$C$359</definedName>
    <definedName name="elastique_special_all">'Data Description PM'!$C$325:$E$359</definedName>
    <definedName name="epaisseur_support_luxembourg">'Data Description PM'!$C$428:$C$431</definedName>
    <definedName name="epaisseur_support_luxembourg_all">'Data Description PM'!$C$428:$E$431</definedName>
    <definedName name="epaisseur_support_non_rembordées">'Data Description PM'!$C$439:$C$441</definedName>
    <definedName name="epaisseur_support_non_rembordées_all">'Data Description PM'!$C$439:$E$441</definedName>
    <definedName name="epaisseur_support_rembordées">'Data Description PM'!$C$433:$C$437</definedName>
    <definedName name="epaisseur_support_rembordées_all">'Data Description PM'!$C$433:$E$437</definedName>
    <definedName name="façonnage_cuir_synt">'Data Description PM'!$C$551</definedName>
    <definedName name="façonnage_cuir_synt_all">'Data Description PM'!$C$551:$E$551</definedName>
    <definedName name="façonnage_rigide">'Data Description PM'!$C$554:$C$556</definedName>
    <definedName name="façonnage_rigide_all">'Data Description PM'!$C$554:$E$556</definedName>
    <definedName name="façonnage_souple">'Data Description PM'!$C$558:$C$560</definedName>
    <definedName name="façonnage_souple_all">'Data Description PM'!$C$558:$E$560</definedName>
    <definedName name="façonnage_special_rigide">'Data Produit PM'!$C$143</definedName>
    <definedName name="façonnage_special_rigide_all">'Data Produit PM'!$C$143:$E$143</definedName>
    <definedName name="façonnage_special_souple">'Data Produit PM'!$C$146</definedName>
    <definedName name="façonnage_special_souple_all">'Data Produit PM'!$C$146:$E$146</definedName>
    <definedName name="façonnage_tous">'Data Description PM'!$C$562:$C$566</definedName>
    <definedName name="façonnage_tous_all">'Data Description PM'!$C$562:$E$566</definedName>
    <definedName name="format_grand">'Data Produit PM'!$C$7:$C$12</definedName>
    <definedName name="format_grand_all">'Data Produit PM'!$C$7:$E$12</definedName>
    <definedName name="format_petit">'Data Produit PM'!$C$13:$C$17</definedName>
    <definedName name="format_petit_all">'Data Produit PM'!$C$13:$E$17</definedName>
    <definedName name="Interieur_couverture">'Data Description PM'!$C$456:$C$464</definedName>
    <definedName name="interieur_couverture_all">'Data Description PM'!$C$456:$E$464</definedName>
    <definedName name="interieur_couverture_souple">'Data Description PM'!$C$466:$C$503</definedName>
    <definedName name="interieur_couverture_souple_all">'Data Description PM'!$C$466:$E$503</definedName>
    <definedName name="marquage_creux">'Data Options PM'!$C$82:$C$166</definedName>
    <definedName name="marquage_creux_all">'Data Options PM'!$C$82:$E$166</definedName>
    <definedName name="marquage_surface">'Data Options PM'!$C$169:$C$252</definedName>
    <definedName name="marquage_surface_all">'Data Options PM'!$C$169:$E$252</definedName>
    <definedName name="matieres">'Data Produit PM'!$C$94:$C$110</definedName>
    <definedName name="matieres_all">'Data Produit PM'!$C$94:$E$110</definedName>
    <definedName name="mm_papier">'Data Description PM'!$C$525:$C$535</definedName>
    <definedName name="mm_papier_all">'Data Description PM'!$C$525:$E$535</definedName>
    <definedName name="mm_papier_pince">'Data Description PM'!$C$537:$C$539</definedName>
    <definedName name="mm_papier_pince_all">'Data Description PM'!$C$537:$E$539</definedName>
    <definedName name="nb_anneaux">'Data Description PM'!$C$390:$C$391</definedName>
    <definedName name="nb_anneaux_all">'Data Description PM'!$C$390:$E$391</definedName>
    <definedName name="nb_pochettes">'Data Description PM'!$C$517:$C$523</definedName>
    <definedName name="nb_pochettes_all">'Data Description PM'!$C$517:$E$523</definedName>
    <definedName name="nb_pochettes_elastique_droit">'Data Description PM'!$C$506:$C$515</definedName>
    <definedName name="nb_pochettes_elastique_droit_all">'Data Description PM'!$C$506:$E$515</definedName>
    <definedName name="nb_vis_A4_pochette">'Data Description PM'!$C$544:$C$545</definedName>
    <definedName name="nb_vis_A4_pochette_all">'Data Description PM'!$C$544:$E$545</definedName>
    <definedName name="nb_vis_A4_sans_pochette">'Data Description PM'!$C$547:$C$549</definedName>
    <definedName name="nb_vis_A4_sans_pochette_all">'Data Description PM'!$C$547:$E$549</definedName>
    <definedName name="nb_vis_A5">'Data Description PM'!$C$541:$C$542</definedName>
    <definedName name="nb_vis_A5_all">'Data Description PM'!$C$541:$E$542</definedName>
    <definedName name="nnb_vis_A4_sans_pochette">'Data Description PM'!$C$547:$C$549</definedName>
    <definedName name="pelliculage">'Data Description PM'!$C$105:$C$108</definedName>
    <definedName name="pelliculage_all">'Data Description PM'!$C$105:$E$108</definedName>
    <definedName name="pince">'Data Description PM'!$C$383:$C$386</definedName>
    <definedName name="pince_all">'Data Description PM'!$C$383:$E$386</definedName>
    <definedName name="plastique_rigide_pochette">'Data Description PM'!$C$413:$C$422</definedName>
    <definedName name="plastique_rigide_pochette_all">'Data Description PM'!$C$413:$E$422</definedName>
    <definedName name="plastique_souple_pochette">'Data Description PM'!$C$424:$C$426</definedName>
    <definedName name="plastique_souple_pochette_all">'Data Description PM'!$C$424:$E$426</definedName>
    <definedName name="pochette_plastique_rigide">'Data Description PM'!$C$413:$C$422</definedName>
    <definedName name="similicuir">'Data Description PM'!$C$227:$C$304</definedName>
    <definedName name="similicuir_all">'Data Description PM'!$C$227:$E$304</definedName>
    <definedName name="style_marquage">'Data Options PM'!$C$79:$C$80</definedName>
    <definedName name="style_marquage_all">'Data Options PM'!$C$79:$E$80</definedName>
    <definedName name="systeme">'Data Produit PM'!$C$50:$C$62</definedName>
    <definedName name="systeme_all">'Data Produit PM'!$C$50:$D$62</definedName>
    <definedName name="toile">'Data Description PM'!$C$116:$C$218</definedName>
    <definedName name="toile_all">'Data Description PM'!$C$116:$E$218</definedName>
    <definedName name="type_pochette">'Data Produit PM'!$C$113:$C$120</definedName>
    <definedName name="type_pochette_all">'Data Produit PM'!$C$113:$E$120</definedName>
    <definedName name="type_pochette_pages_collées">'Data Produit PM'!$C$122:$C$125</definedName>
    <definedName name="type_pochette_pages_collées_all">'Data Produit PM'!$C$122:$E$125</definedName>
    <definedName name="type_pochette_papier">'Data Produit PM'!$C$127</definedName>
    <definedName name="type_pochette_papier_all">'Data Produit PM'!$C$127:$E$127</definedName>
    <definedName name="vis">'Data Description PM'!$C$380:$C$381</definedName>
    <definedName name="vis_all">'Data Description PM'!$C$380:$E$381</definedName>
    <definedName name="Vrai_faux">'Data Options PM'!$C$55:$C$56</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L37" i="18" l="1"/>
  <c r="J37" i="18"/>
  <c r="D37" i="18"/>
  <c r="J36" i="18"/>
  <c r="D36" i="18"/>
  <c r="J35" i="18"/>
  <c r="D35" i="18"/>
  <c r="J34" i="18"/>
  <c r="D34" i="18"/>
  <c r="D21" i="18"/>
  <c r="D20" i="18"/>
  <c r="D19" i="18"/>
  <c r="D18" i="18"/>
  <c r="D17" i="18"/>
  <c r="D28" i="1"/>
  <c r="D31" i="18"/>
  <c r="D30" i="18"/>
  <c r="D29" i="18"/>
  <c r="D28" i="18"/>
  <c r="T23" i="1"/>
  <c r="T22" i="1"/>
  <c r="T21" i="1"/>
  <c r="T20" i="1"/>
  <c r="T19" i="1"/>
  <c r="T18" i="1"/>
  <c r="T17" i="1"/>
  <c r="T16" i="1"/>
  <c r="T15" i="1"/>
  <c r="T14" i="1"/>
  <c r="T25" i="1"/>
  <c r="T24" i="1"/>
  <c r="T27" i="1"/>
  <c r="T26" i="1"/>
  <c r="Q5" i="1"/>
  <c r="C5" i="1"/>
  <c r="Q6" i="1"/>
  <c r="C6" i="1"/>
  <c r="Q7" i="1"/>
  <c r="C7" i="1"/>
  <c r="Q8" i="1"/>
  <c r="C8" i="1"/>
  <c r="Q9" i="1"/>
  <c r="C9" i="1"/>
  <c r="Q10" i="1"/>
  <c r="C10" i="1"/>
  <c r="Q11" i="1"/>
  <c r="C11" i="1"/>
  <c r="Q12" i="1"/>
  <c r="C12" i="1"/>
  <c r="Q13" i="1"/>
  <c r="C13" i="1"/>
  <c r="Q14" i="1"/>
  <c r="C14" i="1"/>
  <c r="Q15" i="1"/>
  <c r="C15" i="1"/>
  <c r="Q16" i="1"/>
  <c r="C16" i="1"/>
  <c r="Q17" i="1"/>
  <c r="C17" i="1"/>
  <c r="Q18" i="1"/>
  <c r="C18" i="1"/>
  <c r="Q19" i="1"/>
  <c r="C19" i="1"/>
  <c r="Q20" i="1"/>
  <c r="C20" i="1"/>
  <c r="Q21" i="1"/>
  <c r="C21" i="1"/>
  <c r="Q22" i="1"/>
  <c r="C22" i="1"/>
  <c r="Q23" i="1"/>
  <c r="C23" i="1"/>
  <c r="Q24" i="1"/>
  <c r="C24" i="1"/>
  <c r="Q25" i="1"/>
  <c r="C25" i="1"/>
  <c r="Q26" i="1"/>
  <c r="C26" i="1"/>
  <c r="Q27" i="1"/>
  <c r="C27" i="1"/>
  <c r="Q4" i="1"/>
  <c r="C4" i="1"/>
  <c r="B5" i="1"/>
  <c r="B6" i="1"/>
  <c r="B7" i="1"/>
  <c r="B8" i="1"/>
  <c r="B9" i="1"/>
  <c r="B10" i="1"/>
  <c r="B11" i="1"/>
  <c r="B12" i="1"/>
  <c r="B13" i="1"/>
  <c r="B14" i="1"/>
  <c r="B15" i="1"/>
  <c r="B16" i="1"/>
  <c r="B17" i="1"/>
  <c r="B18" i="1"/>
  <c r="B19" i="1"/>
  <c r="B20" i="1"/>
  <c r="B21" i="1"/>
  <c r="B22" i="1"/>
  <c r="B23" i="1"/>
  <c r="B24" i="1"/>
  <c r="B25" i="1"/>
  <c r="B26" i="1"/>
  <c r="B27" i="1"/>
  <c r="B4" i="1"/>
  <c r="Q28" i="1"/>
  <c r="B28" i="1"/>
  <c r="Q29" i="1"/>
  <c r="B29" i="1"/>
  <c r="AD29" i="1"/>
  <c r="AD28" i="1"/>
  <c r="D14" i="18"/>
  <c r="D15" i="18"/>
  <c r="D16" i="18"/>
  <c r="D13" i="18"/>
  <c r="D12" i="18"/>
  <c r="D8" i="18"/>
  <c r="C39" i="18"/>
  <c r="D33" i="18"/>
  <c r="D32" i="18"/>
  <c r="D23" i="18"/>
  <c r="D22" i="18"/>
  <c r="J43" i="18"/>
  <c r="F43" i="18"/>
  <c r="E43" i="18"/>
  <c r="D25" i="18"/>
  <c r="D24" i="18"/>
  <c r="D27" i="18"/>
  <c r="D26" i="18"/>
  <c r="J27" i="18"/>
  <c r="J26" i="18"/>
  <c r="J22" i="18"/>
  <c r="J23" i="18"/>
  <c r="J24" i="18"/>
  <c r="J25" i="18"/>
  <c r="J30" i="18"/>
  <c r="J31" i="18"/>
  <c r="J19" i="18"/>
  <c r="J20" i="18"/>
  <c r="J21" i="18"/>
  <c r="J8" i="18"/>
  <c r="J9" i="18"/>
  <c r="J10" i="18"/>
  <c r="J11" i="18"/>
  <c r="J12" i="18"/>
  <c r="J13" i="18"/>
  <c r="J14" i="18"/>
  <c r="J15" i="18"/>
  <c r="J16" i="18"/>
  <c r="J17" i="18"/>
  <c r="J18" i="18"/>
  <c r="D11" i="18"/>
  <c r="D10" i="18"/>
  <c r="D9" i="18"/>
  <c r="D29" i="1"/>
  <c r="A20" i="14"/>
  <c r="A19" i="14"/>
  <c r="A18" i="14"/>
  <c r="A17" i="14"/>
  <c r="A16" i="14"/>
  <c r="A15" i="14"/>
  <c r="A14" i="14"/>
  <c r="A13" i="14"/>
  <c r="A12" i="14"/>
  <c r="A11" i="14"/>
  <c r="A10" i="14"/>
  <c r="A9" i="14"/>
  <c r="A8" i="14"/>
  <c r="A7" i="14"/>
  <c r="A6" i="14"/>
  <c r="A5" i="14"/>
  <c r="B5" i="14"/>
  <c r="E28" i="1"/>
  <c r="E29" i="1"/>
  <c r="B18" i="14"/>
  <c r="B17" i="14"/>
  <c r="B20" i="14"/>
  <c r="B19" i="14"/>
  <c r="B16" i="14"/>
  <c r="B15" i="14"/>
  <c r="B14" i="14"/>
  <c r="B13" i="14"/>
  <c r="B12" i="14"/>
  <c r="B11" i="14"/>
  <c r="B10" i="14"/>
  <c r="B9" i="14"/>
  <c r="B8" i="14"/>
  <c r="B7" i="14"/>
  <c r="B6" i="14"/>
  <c r="C101" i="6"/>
  <c r="C102" i="6"/>
  <c r="C103" i="6"/>
  <c r="C104" i="6"/>
  <c r="C28" i="1"/>
  <c r="C29" i="1"/>
  <c r="E206" i="6"/>
  <c r="E205" i="6"/>
  <c r="E204" i="6"/>
  <c r="E193" i="6"/>
  <c r="E192" i="6"/>
  <c r="E191" i="6"/>
  <c r="E196" i="6"/>
  <c r="E195" i="6"/>
  <c r="E189" i="6"/>
  <c r="E188" i="6"/>
  <c r="E219" i="6"/>
  <c r="E218" i="6"/>
  <c r="E217" i="6"/>
  <c r="E216" i="6"/>
  <c r="E182" i="6"/>
  <c r="E183" i="6"/>
  <c r="E184" i="6"/>
  <c r="E185" i="6"/>
  <c r="E186" i="6"/>
  <c r="E198" i="6"/>
  <c r="E199" i="6"/>
  <c r="E200" i="6"/>
  <c r="E201" i="6"/>
  <c r="E202" i="6"/>
</calcChain>
</file>

<file path=xl/sharedStrings.xml><?xml version="1.0" encoding="utf-8"?>
<sst xmlns="http://schemas.openxmlformats.org/spreadsheetml/2006/main" count="4199" uniqueCount="1732">
  <si>
    <t>Système à vis extérieur</t>
  </si>
  <si>
    <t>Système à pince magnétique extérieure</t>
  </si>
  <si>
    <t>Système à fastener sous un système à aimant recouvert</t>
  </si>
  <si>
    <t>Système à pages collées</t>
  </si>
  <si>
    <t>Système à vis intérieur recouvertes (les vis ne sont pas visibles)</t>
  </si>
  <si>
    <t>Système à vis intérieur simple (les vis sont visibles)</t>
  </si>
  <si>
    <t>Système à élastique droit (passe à travers PM)</t>
  </si>
  <si>
    <t>Système à élastique circulaire (tourne autour du PM)</t>
  </si>
  <si>
    <t>Pince métallique (pour une planche) - petit format</t>
  </si>
  <si>
    <t>Système à anneaux</t>
  </si>
  <si>
    <t>PM carton renforcé (pelliculage mat)</t>
  </si>
  <si>
    <t>PM carton renforcé imprimé (pelliculage mat)</t>
  </si>
  <si>
    <t>PM cuir synthétique</t>
  </si>
  <si>
    <t>PM cuir recyclé</t>
  </si>
  <si>
    <t>PM simili-cuir</t>
  </si>
  <si>
    <t>PM toile enduite</t>
  </si>
  <si>
    <t>PM Carton souple recouvert de simili-cuir EXTERIEUR</t>
  </si>
  <si>
    <t>PM Carton souple recouvert de simili-cuir INTERIEUR/EXTERIEUR</t>
  </si>
  <si>
    <t>PM Carton souple</t>
  </si>
  <si>
    <t>PM en bois</t>
  </si>
  <si>
    <t>Matière de couverture</t>
  </si>
  <si>
    <t>Pochettes carton : cadre carton</t>
  </si>
  <si>
    <t>Pochettes carton : système à encoches</t>
  </si>
  <si>
    <t>Pochettes carton : système adhésif</t>
  </si>
  <si>
    <t>Pochettes plastique rigide cousu mat : avec bordures</t>
  </si>
  <si>
    <t>Pochettes plastique rigide cousu : sans bordures</t>
  </si>
  <si>
    <t>Pochettes plastique souple</t>
  </si>
  <si>
    <t>X vues</t>
  </si>
  <si>
    <t>X vues + 1 vue sur la deuxième/troisième de couverture</t>
  </si>
  <si>
    <t>X vues + 2 vues sur la deuxième et troisième de couverture</t>
  </si>
  <si>
    <t>1 Pochette : 2 vues</t>
  </si>
  <si>
    <t>1 Double-pochette : 4 vues</t>
  </si>
  <si>
    <t>1 Triple-pochette : 6 vues</t>
  </si>
  <si>
    <t>6 vues triptyque</t>
  </si>
  <si>
    <t>Format</t>
  </si>
  <si>
    <t>Nom du Produit</t>
  </si>
  <si>
    <t>Petit</t>
  </si>
  <si>
    <t>Grand</t>
  </si>
  <si>
    <t>Protège-menus carton renforcé (pelliculage mat)</t>
  </si>
  <si>
    <t>Protège-menus cuir synthétique</t>
  </si>
  <si>
    <t>Protège-menus cuir recyclé</t>
  </si>
  <si>
    <t>Protège-menus simili-cuir</t>
  </si>
  <si>
    <t>Protège-menus toile enduite</t>
  </si>
  <si>
    <t>Protège-menus en bois</t>
  </si>
  <si>
    <t>Coins</t>
  </si>
  <si>
    <t>couleur popset</t>
  </si>
  <si>
    <t>sérigraphie ou quadri</t>
  </si>
  <si>
    <t>PM PVC à bordures cousues</t>
  </si>
  <si>
    <t>PVC brillant ou mat</t>
  </si>
  <si>
    <t>PM PVC à bordures cousues Premium</t>
  </si>
  <si>
    <t>Simili ou toile</t>
  </si>
  <si>
    <t>Porte-addition</t>
  </si>
  <si>
    <t>Avec/Sans boîte</t>
  </si>
  <si>
    <t>Set de table</t>
  </si>
  <si>
    <t>Planche</t>
  </si>
  <si>
    <t>Reliure</t>
  </si>
  <si>
    <t>Finition</t>
  </si>
  <si>
    <t>10 couleurs</t>
  </si>
  <si>
    <t>couleurs de toile ou similicuir</t>
  </si>
  <si>
    <t>Pelliculage</t>
  </si>
  <si>
    <t>/</t>
  </si>
  <si>
    <t>Couleur du fil</t>
  </si>
  <si>
    <t>+20 couleurs</t>
  </si>
  <si>
    <t>5 coins</t>
  </si>
  <si>
    <t>500 couleurs</t>
  </si>
  <si>
    <t>80 couleurs</t>
  </si>
  <si>
    <t>Reliure / Bordure</t>
  </si>
  <si>
    <t xml:space="preserve">6 coins </t>
  </si>
  <si>
    <t>Apparence</t>
  </si>
  <si>
    <t>PM PVC à bordures cousues Premium Couverture</t>
  </si>
  <si>
    <t>PM Carton souple recouvert EXTERIEUR</t>
  </si>
  <si>
    <t>PM Carton souple recouvert INTERIEUR/EXTERIEUR</t>
  </si>
  <si>
    <t>/ (franche)</t>
  </si>
  <si>
    <t xml:space="preserve">PM carton renforcé </t>
  </si>
  <si>
    <t>4 couleurs</t>
  </si>
  <si>
    <t>Porte-addition avec insert</t>
  </si>
  <si>
    <t>Système Porte-addition avec insert</t>
  </si>
  <si>
    <t xml:space="preserve">Système Porte-addition avec boîte et insert </t>
  </si>
  <si>
    <t>Protège-menus en aluminium</t>
  </si>
  <si>
    <t>Porte-addition avec boîte et insert</t>
  </si>
  <si>
    <t>COLONNE C</t>
  </si>
  <si>
    <t>Format A4 fermé- Format des feuilles à insérer : 21 x 29,7 cm</t>
  </si>
  <si>
    <t>Format A4S fermé - Format des feuilles à insérer : 14,8 x 29,7 cm</t>
  </si>
  <si>
    <t>Format A4 carré fermé - Format des feuilles à insérer : 21 x 21 cm</t>
  </si>
  <si>
    <t>Format A4 à l'italienne fermé - Format des feuilles à insérer : 29,7 (L) x 21 (H) cm</t>
  </si>
  <si>
    <t>Format A5 fermé - Format des feuilles à insérer : 14,8 x 21 cm</t>
  </si>
  <si>
    <t>Format A5 à l'italienne fermé - Format des feuilles à insérer : 21 (L) x 14,8 (H) cm</t>
  </si>
  <si>
    <t>Format A6 - Format des feuilles à insérer : 10,5 (L) x 14,8 (H) cm</t>
  </si>
  <si>
    <t>Format spécial pour format des feuilles à insérer : X (L) x X (H)</t>
  </si>
  <si>
    <t>sc</t>
  </si>
  <si>
    <t>GLOSSARY</t>
  </si>
  <si>
    <t>DEADLINE (weeks)
(OR = on request)</t>
  </si>
  <si>
    <t>FRENCH</t>
  </si>
  <si>
    <t>ENGLISH</t>
  </si>
  <si>
    <t>PICTURE LINK</t>
  </si>
  <si>
    <t>DUTCH</t>
  </si>
  <si>
    <t>Types de pochettes intérieures</t>
  </si>
  <si>
    <t>Notes / Spécifier</t>
  </si>
  <si>
    <t>Pocket types</t>
  </si>
  <si>
    <t>Notes / Specify</t>
  </si>
  <si>
    <t>Notes</t>
  </si>
  <si>
    <t>collé ou cousu</t>
  </si>
  <si>
    <t>Cardboard passepartouts w/ window</t>
  </si>
  <si>
    <t>glued or stitched</t>
  </si>
  <si>
    <t>Karton pp ext en int maten</t>
  </si>
  <si>
    <t>Cardboard passepartouts w/ slot system</t>
  </si>
  <si>
    <t>Cardboard passepartouts w/ adhesive system</t>
  </si>
  <si>
    <t>couleur bordures (7 différentes)</t>
  </si>
  <si>
    <t>Stitched frosted polyprop silkscreen passepartouts</t>
  </si>
  <si>
    <t>border color (which of the 7 colors)</t>
  </si>
  <si>
    <t>zeefdruk pp ext en int maten</t>
  </si>
  <si>
    <t>brillant ou mat</t>
  </si>
  <si>
    <t>Stitched polyprop sheets (no border)</t>
  </si>
  <si>
    <t>shiny or frosted</t>
  </si>
  <si>
    <t>helder of melk</t>
  </si>
  <si>
    <t>Plastic sheets</t>
  </si>
  <si>
    <t>hoezen</t>
  </si>
  <si>
    <t>Types de PM</t>
  </si>
  <si>
    <t>Cover types</t>
  </si>
  <si>
    <t>Themecover blanco with sand laminated paper</t>
  </si>
  <si>
    <t>popset color</t>
  </si>
  <si>
    <t>cca blanco</t>
  </si>
  <si>
    <t>Kleur popset</t>
  </si>
  <si>
    <t>missing sand lamination</t>
  </si>
  <si>
    <t>Themecover printed with sand laminated paper</t>
  </si>
  <si>
    <t>silkscreen or digital print</t>
  </si>
  <si>
    <t>CCA printed</t>
  </si>
  <si>
    <t>Zeefdruk of digitaaldruk</t>
  </si>
  <si>
    <t>Aosta cover</t>
  </si>
  <si>
    <t>Aosta map</t>
  </si>
  <si>
    <t>OR</t>
  </si>
  <si>
    <t>Recycled leather cover</t>
  </si>
  <si>
    <t>Rec. leder map</t>
  </si>
  <si>
    <t>Semi-leather cover</t>
  </si>
  <si>
    <t>Syntr3 map</t>
  </si>
  <si>
    <t>Textile cover</t>
  </si>
  <si>
    <t>Textiel map</t>
  </si>
  <si>
    <t>2 (three stock colors)
3,5 (other colors)</t>
  </si>
  <si>
    <t>American cover</t>
  </si>
  <si>
    <t>Amerikaanse map</t>
  </si>
  <si>
    <t>2,5 (three stock colors)
4 (other colors)</t>
  </si>
  <si>
    <t>American cover Premium</t>
  </si>
  <si>
    <t>Flexible menu cover with semi-leather COVER ONLY</t>
  </si>
  <si>
    <t>Mary GN alleen buiten materiaal</t>
  </si>
  <si>
    <t>Flexible menu cover with semi-leather ON BOTH SIDES</t>
  </si>
  <si>
    <t>Mary GN binnen + buiten materiaal</t>
  </si>
  <si>
    <t>Flexible menu cover with cardboard only</t>
  </si>
  <si>
    <t>Mary gn alleen popset</t>
  </si>
  <si>
    <t>Oak wood cover</t>
  </si>
  <si>
    <t>Semi-leather or textile</t>
  </si>
  <si>
    <t>Eiken map</t>
  </si>
  <si>
    <t>Syntr of textiel</t>
  </si>
  <si>
    <t>Idem cover</t>
  </si>
  <si>
    <t>Bill Presenter</t>
  </si>
  <si>
    <t>w/ or without box</t>
  </si>
  <si>
    <t>rekeningmapje</t>
  </si>
  <si>
    <t>met bakje /zonder bakje</t>
  </si>
  <si>
    <t>Table placemat</t>
  </si>
  <si>
    <t>placemat</t>
  </si>
  <si>
    <t>Board</t>
  </si>
  <si>
    <t>dagkaart</t>
  </si>
  <si>
    <t>Formats</t>
  </si>
  <si>
    <t>Format A4 closed - Format of the sheets to be inserted : 21 x 29,7 cm</t>
  </si>
  <si>
    <t>Formaat A4 gesloten, passend voor a4 papier</t>
  </si>
  <si>
    <t>Format A4S closed - Format of the sheets to be inserted : 14,8 x 29,7 cm</t>
  </si>
  <si>
    <t>Formaat A4Smal gesloten, passend voor papier 14.8 x 29,8cm</t>
  </si>
  <si>
    <t>Format A4 square closed - Format of the sheets to be inserted : 21 x 21 cm</t>
  </si>
  <si>
    <t>Formaat A4vierkant gesloten, passend voor papier 21x21cm</t>
  </si>
  <si>
    <t>Format A4 landscape closed - Format of the sheets to be inserted : 29,7 (W) x 21 (H) cm</t>
  </si>
  <si>
    <t>Formaat A4 landscape gesloten, passend voor a4 landscape papier</t>
  </si>
  <si>
    <t>Format A5 closed - Format of the sheets to be inserted : 14,8 x 21 cm</t>
  </si>
  <si>
    <t>Formaat A5 gesloten, passend voor a5 papier</t>
  </si>
  <si>
    <t>Format A5 landscape closed - Format of the sheets to be inserted : 21 (W) x 14,8 (H) cm</t>
  </si>
  <si>
    <t>Formaat A5 landscape gesloten, passend voor a5 landscape papier</t>
  </si>
  <si>
    <t>Format A6 - Format of the sheets to be inserted : 10,5 (W) x 14,8 (H) cm</t>
  </si>
  <si>
    <t>Formaat A6 gesloten, passend voor A6 papier 10.5x14.8cm</t>
  </si>
  <si>
    <t>Special format fitting for paper size : X (W) x X (H)</t>
  </si>
  <si>
    <t>map aanpassend voor papier van ….cm (b)x…….cm(h)</t>
  </si>
  <si>
    <t>Format paysage/italien</t>
  </si>
  <si>
    <t>Format landscape</t>
  </si>
  <si>
    <t>Liggend formaat</t>
  </si>
  <si>
    <t>Systèmes</t>
  </si>
  <si>
    <t>Binding system types</t>
  </si>
  <si>
    <t>Nombre de vis : 
- 2 (A4carré, A4paysage, A5) 
- ou 3 ou 4 (A4, A4S)</t>
  </si>
  <si>
    <t>Inside screws (covered - screws are not visible)</t>
  </si>
  <si>
    <t>Number of screws :
- 2 (A4square, A4 landscape, A5)
- or 3 or 4 (A4, A4slim)</t>
  </si>
  <si>
    <t>boekschroef map</t>
  </si>
  <si>
    <t>I made the diffrence with 2 kinds of "inside screws"</t>
  </si>
  <si>
    <t>Inside screws (simple - screws are visible)</t>
  </si>
  <si>
    <t>https://www.dropbox.com/s/9lo2ilmdwe22nl4/Syst%C3%A8me%20%C3%A0%20vis%20int%C3%A9rieur%20simple%201.JPG?dl=0</t>
  </si>
  <si>
    <t>Outside screws</t>
  </si>
  <si>
    <t>library map</t>
  </si>
  <si>
    <t>/ (+1 if not standard)</t>
  </si>
  <si>
    <t>23,5 cm ou 32 cm standard</t>
  </si>
  <si>
    <t>Outside magnet system</t>
  </si>
  <si>
    <t>23,5 cm or 32 cm standard</t>
  </si>
  <si>
    <t>magneetmap, magneten buitenzijde</t>
  </si>
  <si>
    <t>Elastic system : straight elastic</t>
  </si>
  <si>
    <t>elastiek map</t>
  </si>
  <si>
    <t>Elastic system : loop elastic</t>
  </si>
  <si>
    <t>elastiek map met rondgesloten elastiek</t>
  </si>
  <si>
    <t>argentée / noire</t>
  </si>
  <si>
    <t>Metallic clamp (for a board) - small format</t>
  </si>
  <si>
    <t>silver / black</t>
  </si>
  <si>
    <t>Metalen klemmetje (voor een board)</t>
  </si>
  <si>
    <t>zilver / zwart</t>
  </si>
  <si>
    <t>quel matériau ?</t>
  </si>
  <si>
    <t>Fastener system covered with a magnet strip</t>
  </si>
  <si>
    <t>w/ which material ?</t>
  </si>
  <si>
    <t>Fastener systeem</t>
  </si>
  <si>
    <t>Fixed pages system</t>
  </si>
  <si>
    <t>boekbindmap</t>
  </si>
  <si>
    <t>combien d'anneaux (2, 3 ou 4)</t>
  </si>
  <si>
    <t>Ring system</t>
  </si>
  <si>
    <t>how many rings (2, 3 or 4)</t>
  </si>
  <si>
    <t>Ringmap</t>
  </si>
  <si>
    <t>Système de boutons à pression recouvert</t>
  </si>
  <si>
    <t>Press button system</t>
  </si>
  <si>
    <t>Drukknop map</t>
  </si>
  <si>
    <t>Système glissière</t>
  </si>
  <si>
    <t>Slide-in binding</t>
  </si>
  <si>
    <t>Inschuifmap</t>
  </si>
  <si>
    <t>Pince à billet</t>
  </si>
  <si>
    <t>bill clamp holder</t>
  </si>
  <si>
    <t>Nombre de vues</t>
  </si>
  <si>
    <t>Number of views</t>
  </si>
  <si>
    <t>X est le nb de pages centrales</t>
  </si>
  <si>
    <t>X views</t>
  </si>
  <si>
    <t>X is the number of central pages</t>
  </si>
  <si>
    <t>X leeszijden</t>
  </si>
  <si>
    <t>X views + 1 view on U2/U3</t>
  </si>
  <si>
    <t>X leeszijden en 1 leeszijden op U2 of U3</t>
  </si>
  <si>
    <t>X views + 2 views on U2 and U3</t>
  </si>
  <si>
    <t>X leeszijden en 2 leeszijden op U2 En U3</t>
  </si>
  <si>
    <t>1 window : 2 views</t>
  </si>
  <si>
    <t>1 luik 2 leeszijden</t>
  </si>
  <si>
    <t>2 windows : 4 views</t>
  </si>
  <si>
    <t>2 luik, 4 leeszijden</t>
  </si>
  <si>
    <t>3 windows booklet : 6 views</t>
  </si>
  <si>
    <t>3 luik als boek</t>
  </si>
  <si>
    <t>3 windows triptych : 6 views</t>
  </si>
  <si>
    <t>3 langs elkaar</t>
  </si>
  <si>
    <t>Plat du jour :</t>
  </si>
  <si>
    <t>Quick page</t>
  </si>
  <si>
    <t>O'Plat du jour : pochette plastique souple (collée)</t>
  </si>
  <si>
    <t>2ème et/ou 3ème de couv.</t>
  </si>
  <si>
    <t>Quick plastic sheet (glued)</t>
  </si>
  <si>
    <t>U2 and/or U3</t>
  </si>
  <si>
    <t xml:space="preserve">Hoesje voor dagkaart (gaatjes afgesneden)
</t>
  </si>
  <si>
    <t>U2 en/of U3</t>
  </si>
  <si>
    <t>O'Plat du jour : pochettes plastique rigide cousu mat : avec bordures (cousue)</t>
  </si>
  <si>
    <t>Quick frosted polyprop silkscreen passepartouts (stitched)</t>
  </si>
  <si>
    <t>Zeefdruk dagkaart melk pp gestikt op binnendeel</t>
  </si>
  <si>
    <t>U2 en/of U4</t>
  </si>
  <si>
    <t>O'Plat du jour : pochettes plastique rigide cousu brillant : sans bordures (cousue)</t>
  </si>
  <si>
    <t>Quick shiny polyprop clear passepartouts (stitched)</t>
  </si>
  <si>
    <t>Zeefdruk dagkaart helder pp gestikt op binnendeel</t>
  </si>
  <si>
    <t>U2 en/of U5</t>
  </si>
  <si>
    <t>Façonnage des bords</t>
  </si>
  <si>
    <t>cover borders : Folding / Cutting / Stitching</t>
  </si>
  <si>
    <t>Recouvert sur les bords</t>
  </si>
  <si>
    <t>Folded outside only on the borders</t>
  </si>
  <si>
    <t>300 serie</t>
  </si>
  <si>
    <t>Coupe franche</t>
  </si>
  <si>
    <t>Straight cut borders</t>
  </si>
  <si>
    <t>uitgestanst/gesneden</t>
  </si>
  <si>
    <t>Cousu sur les bords</t>
  </si>
  <si>
    <t>Stitched on the borders</t>
  </si>
  <si>
    <t>gestikt</t>
  </si>
  <si>
    <t>Recouvert et cousu sur les bords</t>
  </si>
  <si>
    <t>Folded outside and inside and stitched on the borders</t>
  </si>
  <si>
    <t>500 serie</t>
  </si>
  <si>
    <t>Coupe franche et cousu sur les bords</t>
  </si>
  <si>
    <t>Straight cut and stitched on the borders</t>
  </si>
  <si>
    <t>Uitgestanst/gesneden en gestikt</t>
  </si>
  <si>
    <t>Binding</t>
  </si>
  <si>
    <t>Reliure en toile enduite ou en simili-cuir (PM en bois/alu)</t>
  </si>
  <si>
    <t>Textile or semi-leather binding (wood / alu covers)</t>
  </si>
  <si>
    <t>textiel of Synt3 (houten mappen of aluminium mappen)</t>
  </si>
  <si>
    <t>Dos rond</t>
  </si>
  <si>
    <t>Round back</t>
  </si>
  <si>
    <t>Dos carré</t>
  </si>
  <si>
    <t>Straight/square ? back</t>
  </si>
  <si>
    <t>Epaisseur du support</t>
  </si>
  <si>
    <t>Support thickness</t>
  </si>
  <si>
    <t>Carton intérieur rigide 2,5 mm</t>
  </si>
  <si>
    <t>2,5 mm standard cardboard</t>
  </si>
  <si>
    <t>2.5 karton</t>
  </si>
  <si>
    <t>Carton intérieur rigide 1,5 mm</t>
  </si>
  <si>
    <t>1,5 mm thin cardboard</t>
  </si>
  <si>
    <t>1.5 karton</t>
  </si>
  <si>
    <t>Carton intérieur souple 400g</t>
  </si>
  <si>
    <t>PopSet 400g</t>
  </si>
  <si>
    <t>popset</t>
  </si>
  <si>
    <t>Carton intérieur semi-rigide 600g</t>
  </si>
  <si>
    <t>Bontex 600g</t>
  </si>
  <si>
    <t>bontex</t>
  </si>
  <si>
    <t>2 couches de cuir recyclé contre-collées</t>
  </si>
  <si>
    <t>Nothing (recycled leather covers)</t>
  </si>
  <si>
    <t>geen</t>
  </si>
  <si>
    <t>Carton mousse</t>
  </si>
  <si>
    <t>Seulement recto / A4 ou A5</t>
  </si>
  <si>
    <t>Foam cardboard</t>
  </si>
  <si>
    <t>Only recto / A4 or A5</t>
  </si>
  <si>
    <t>met schuim</t>
  </si>
  <si>
    <t>Couleurs</t>
  </si>
  <si>
    <t>Colors</t>
  </si>
  <si>
    <t>Couleur des protège-menus</t>
  </si>
  <si>
    <t>Color of menu covers</t>
  </si>
  <si>
    <t>Kleur map</t>
  </si>
  <si>
    <t>Couleur des pochettes en carton</t>
  </si>
  <si>
    <t>Color of cardboard passepartouts</t>
  </si>
  <si>
    <t>Kleur passepartouts karton</t>
  </si>
  <si>
    <t>Couleur des pochettes en plastique semi-rigide sérigraphié sur les bords</t>
  </si>
  <si>
    <t>Color of silkscreen passepartouts borders</t>
  </si>
  <si>
    <t>kleur zeefdruk passepartouts</t>
  </si>
  <si>
    <t>Couleur des élastiques</t>
  </si>
  <si>
    <t>Color of elastics</t>
  </si>
  <si>
    <t>kleur elastiekjes</t>
  </si>
  <si>
    <t>Couleur des fils de couture</t>
  </si>
  <si>
    <t>par défaut ton sur ton</t>
  </si>
  <si>
    <t>Color of thread</t>
  </si>
  <si>
    <t>default color tone on tone</t>
  </si>
  <si>
    <t>stiknaad kleur</t>
  </si>
  <si>
    <t>Couleur de la reliure</t>
  </si>
  <si>
    <t>Color of the binding</t>
  </si>
  <si>
    <t>kleur rug</t>
  </si>
  <si>
    <t>Corners</t>
  </si>
  <si>
    <t>Coins métalliques dorés</t>
  </si>
  <si>
    <t>Gold metallic corners</t>
  </si>
  <si>
    <t>Gouden hoekjes</t>
  </si>
  <si>
    <t>Coins métalliques argentés</t>
  </si>
  <si>
    <t>Silver metallic corners</t>
  </si>
  <si>
    <t>Zilveren hoekjes</t>
  </si>
  <si>
    <t>Coins métalliques cuivrés</t>
  </si>
  <si>
    <t>Copper metallic corners</t>
  </si>
  <si>
    <t>Koperen hoekjes</t>
  </si>
  <si>
    <t>Coins métalliques noirs</t>
  </si>
  <si>
    <t>Black metallic corners</t>
  </si>
  <si>
    <t>Zwarte hoekjes</t>
  </si>
  <si>
    <t>Sans coins métalliques - coins arrondis</t>
  </si>
  <si>
    <t>Without metallic corner : rounded corner</t>
  </si>
  <si>
    <t>afgeronde hoeken (geen sierhoekjes)</t>
  </si>
  <si>
    <t>Sans coins métalliques - coins carrés</t>
  </si>
  <si>
    <t>Without metallic corner : square corner</t>
  </si>
  <si>
    <t>rechte hoeken (geen sierhoekjes)</t>
  </si>
  <si>
    <t>Personnalisation</t>
  </si>
  <si>
    <t>Marquage</t>
  </si>
  <si>
    <t>Blocking</t>
  </si>
  <si>
    <t>Fabrication de l'outil de marquage du logo</t>
  </si>
  <si>
    <t>Blocking costs of the logo</t>
  </si>
  <si>
    <t>Prijs Klischee</t>
  </si>
  <si>
    <t>Frais de marquage</t>
  </si>
  <si>
    <t>Startup cost</t>
  </si>
  <si>
    <t>Instelkosten</t>
  </si>
  <si>
    <t>Marquage unité</t>
  </si>
  <si>
    <t>Blocking unit cost</t>
  </si>
  <si>
    <t>Prijs bedrukken per kaart</t>
  </si>
  <si>
    <t>Marquage en profondeur</t>
  </si>
  <si>
    <t>Deep blocking</t>
  </si>
  <si>
    <t>Diepdruk</t>
  </si>
  <si>
    <t>Marquage en surface</t>
  </si>
  <si>
    <t>Surface blocking</t>
  </si>
  <si>
    <t>Vlakdruk</t>
  </si>
  <si>
    <t>Marquage à chaud sans couleur</t>
  </si>
  <si>
    <t>Blind blocking</t>
  </si>
  <si>
    <t>Blinddruk</t>
  </si>
  <si>
    <t>Impression</t>
  </si>
  <si>
    <t>Printing of the logo(printing+laminating the paper, right?)</t>
  </si>
  <si>
    <t>Digitaaldruk</t>
  </si>
  <si>
    <t>Frais de cliché</t>
  </si>
  <si>
    <t>Frais d'impression</t>
  </si>
  <si>
    <t>Printing unit cost</t>
  </si>
  <si>
    <t>Sérigraphie</t>
  </si>
  <si>
    <t>Silkscreen full color print</t>
  </si>
  <si>
    <t>FC print direct op het materiaal</t>
  </si>
  <si>
    <t>Impression numérique</t>
  </si>
  <si>
    <t>Digital full color print SEE Printing of the logo, not sure about the difference here..)</t>
  </si>
  <si>
    <t xml:space="preserve">
</t>
  </si>
  <si>
    <t>Vernis sélectif</t>
  </si>
  <si>
    <t>Glossy selective varnish</t>
  </si>
  <si>
    <t>Spot UV lak</t>
  </si>
  <si>
    <t>Laser</t>
  </si>
  <si>
    <t>instellen</t>
  </si>
  <si>
    <t>Frais de gravure</t>
  </si>
  <si>
    <t>Laser unit cost</t>
  </si>
  <si>
    <t>Laser per map</t>
  </si>
  <si>
    <t>Laser : gravure</t>
  </si>
  <si>
    <t>Deep laser engraving</t>
  </si>
  <si>
    <t>gravure</t>
  </si>
  <si>
    <t>Laser : seulement les contours</t>
  </si>
  <si>
    <t>Only outline laser engraving</t>
  </si>
  <si>
    <t>Alleen contouren</t>
  </si>
  <si>
    <t>Laser : gravure + contours</t>
  </si>
  <si>
    <t>Deep + outline laser engraving</t>
  </si>
  <si>
    <t>gravure + contouren</t>
  </si>
  <si>
    <t>Laser : découpe</t>
  </si>
  <si>
    <t>50 ou 100 %</t>
  </si>
  <si>
    <t>Laser cutting</t>
  </si>
  <si>
    <t>50 or 100 %</t>
  </si>
  <si>
    <t>laser snijden</t>
  </si>
  <si>
    <t>Divers</t>
  </si>
  <si>
    <t>Miscellaneous</t>
  </si>
  <si>
    <t>Feuille protection acetate (A4)</t>
  </si>
  <si>
    <t>Plastic protection sheet A4</t>
  </si>
  <si>
    <t>Plastic bescherming vel</t>
  </si>
  <si>
    <t>Feuille protection acetate (A5)</t>
  </si>
  <si>
    <t>Plastic protection sheet A5</t>
  </si>
  <si>
    <t>Simili cuir superieur / PM</t>
  </si>
  <si>
    <t>Superior semileather huh?</t>
  </si>
  <si>
    <t>Bi-matière (ex : combinaison de simili-cuir)</t>
  </si>
  <si>
    <t>Droit, forme standard ou sur-mesures</t>
  </si>
  <si>
    <t>Duo-cover</t>
  </si>
  <si>
    <t>Straight, standard shape, on request</t>
  </si>
  <si>
    <t>Duo map</t>
  </si>
  <si>
    <t>Coins métalliques sur pochettes rigides</t>
  </si>
  <si>
    <t>Metallic corners on polyprop passepartout</t>
  </si>
  <si>
    <t>specify color</t>
  </si>
  <si>
    <t>hoekje sop passepartouts</t>
  </si>
  <si>
    <t>Double système à aimant (par vue)</t>
  </si>
  <si>
    <t>A4 ou A5</t>
  </si>
  <si>
    <t>Double magnet system (per side)</t>
  </si>
  <si>
    <t>A4 or A5</t>
  </si>
  <si>
    <t>Dagkaart menu lijstjes links en rechts(lange zijde)</t>
  </si>
  <si>
    <t>1ère de couverture</t>
  </si>
  <si>
    <t>U1</t>
  </si>
  <si>
    <t>2ème de couverture</t>
  </si>
  <si>
    <t>U2</t>
  </si>
  <si>
    <t>3ème de couverture</t>
  </si>
  <si>
    <t>U3</t>
  </si>
  <si>
    <t>4ème de couverture</t>
  </si>
  <si>
    <t>U4</t>
  </si>
  <si>
    <t>Couverture du protège-menu</t>
  </si>
  <si>
    <t>Outside cover (U1 and U4)</t>
  </si>
  <si>
    <t>Buitenkant map</t>
  </si>
  <si>
    <t>Intérieur du protège-menu</t>
  </si>
  <si>
    <t>Inside cover (U2 and U3)</t>
  </si>
  <si>
    <t>Binnekant map</t>
  </si>
  <si>
    <t>Suppléments</t>
  </si>
  <si>
    <t>Extra</t>
  </si>
  <si>
    <t>Rouleau pastilles auto adhésives (5000 pastilles)</t>
  </si>
  <si>
    <t>Adhesif roll with 5000 round pastilles</t>
  </si>
  <si>
    <t>Plankrondjes 5000 stuks</t>
  </si>
  <si>
    <t>Elastiques HORS CATALOGUE</t>
  </si>
  <si>
    <t>Elastics (not standard)</t>
  </si>
  <si>
    <t>Elastiekjes</t>
  </si>
  <si>
    <t>Inserts classique sur la 3ème de couverture</t>
  </si>
  <si>
    <t>bande horizontale 3cm / triangle base 8cm</t>
  </si>
  <si>
    <t>Standard insert</t>
  </si>
  <si>
    <t>Horizontal strip 3cm / triangle base 8cm</t>
  </si>
  <si>
    <t>normaal insteekbandje</t>
  </si>
  <si>
    <t>Inserts deluxe sur la 3ème de couverture</t>
  </si>
  <si>
    <t>Deluxe insert on U3</t>
  </si>
  <si>
    <t>luxe insteekbandje</t>
  </si>
  <si>
    <t>Frais de livraison</t>
  </si>
  <si>
    <t>Shipping costs</t>
  </si>
  <si>
    <t>Transportkosten</t>
  </si>
  <si>
    <t>délai de livraison</t>
  </si>
  <si>
    <t>Shipping deadline</t>
  </si>
  <si>
    <t xml:space="preserve">deadline
</t>
  </si>
  <si>
    <t>Prix</t>
  </si>
  <si>
    <t>Détails matière</t>
  </si>
  <si>
    <t>Détails format</t>
  </si>
  <si>
    <t>Marron foncé</t>
  </si>
  <si>
    <t>Orange</t>
  </si>
  <si>
    <t>Marron  tabac</t>
  </si>
  <si>
    <t>Beige 9166</t>
  </si>
  <si>
    <t>Nuancier cuir synthétique</t>
  </si>
  <si>
    <t>Noir</t>
  </si>
  <si>
    <t>Ivoire</t>
  </si>
  <si>
    <t>Vanille</t>
  </si>
  <si>
    <t>Abricot</t>
  </si>
  <si>
    <t>Poppy</t>
  </si>
  <si>
    <t>Nuancier Similicuir</t>
  </si>
  <si>
    <t>Bois naturel</t>
  </si>
  <si>
    <t>Bois caramel</t>
  </si>
  <si>
    <t>Bois marron</t>
  </si>
  <si>
    <t>Bois gris</t>
  </si>
  <si>
    <t>Description Produit Fournisseur</t>
  </si>
  <si>
    <t>Noms et descriptions des produits, pour édition de document</t>
  </si>
  <si>
    <t>Prestige A968</t>
  </si>
  <si>
    <t>Prestige A788</t>
  </si>
  <si>
    <t>Prestige B919</t>
  </si>
  <si>
    <t>Prestige 4919</t>
  </si>
  <si>
    <t>Prestige B029</t>
  </si>
  <si>
    <t>Prestige 4914</t>
  </si>
  <si>
    <t>Prestige B917</t>
  </si>
  <si>
    <t>Prestige A858</t>
  </si>
  <si>
    <t>Prestige 4741</t>
  </si>
  <si>
    <t>Prestige 4916</t>
  </si>
  <si>
    <t>Prestige 4898</t>
  </si>
  <si>
    <t>Prestige 4714</t>
  </si>
  <si>
    <t>Prestige B598</t>
  </si>
  <si>
    <t>Prestige B921</t>
  </si>
  <si>
    <t>Prestige 4881</t>
  </si>
  <si>
    <t>Prestige B920</t>
  </si>
  <si>
    <t>Prestige 4746</t>
  </si>
  <si>
    <t>Prestige 4718</t>
  </si>
  <si>
    <t>Prestige 4903</t>
  </si>
  <si>
    <t>Prestige 4918</t>
  </si>
  <si>
    <t>Prestige 4675</t>
  </si>
  <si>
    <t>Prestige 4882</t>
  </si>
  <si>
    <t>Prestige 4708</t>
  </si>
  <si>
    <t>Prestige Nero</t>
  </si>
  <si>
    <t>Prestige B922</t>
  </si>
  <si>
    <t>Prestige B002</t>
  </si>
  <si>
    <t>Prestige B001</t>
  </si>
  <si>
    <t>Prestige A345</t>
  </si>
  <si>
    <t>Prestige 4720</t>
  </si>
  <si>
    <t>Prestige 4912</t>
  </si>
  <si>
    <t>Prestige B923</t>
  </si>
  <si>
    <t>Prestige B915</t>
  </si>
  <si>
    <t>Prestige 4920</t>
  </si>
  <si>
    <t>Prestige 4890</t>
  </si>
  <si>
    <t>Prestige 4716</t>
  </si>
  <si>
    <t>Prestige 4913</t>
  </si>
  <si>
    <t xml:space="preserve">Majestic B041 Bleu </t>
  </si>
  <si>
    <t>Majestic B042 Bleu</t>
  </si>
  <si>
    <t>Majestic B028 Moutarde</t>
  </si>
  <si>
    <t>Majestic D720 Orange</t>
  </si>
  <si>
    <t>Majestic B033 Marron</t>
  </si>
  <si>
    <t>Majestic D732 Rouge</t>
  </si>
  <si>
    <t>Majestic B035 Bordeaux</t>
  </si>
  <si>
    <t>Majestic D725 Violet</t>
  </si>
  <si>
    <t>Majestic B043 Gris</t>
  </si>
  <si>
    <t xml:space="preserve">Majestic Nero Noir </t>
  </si>
  <si>
    <t>Description Produit Commercial</t>
  </si>
  <si>
    <t xml:space="preserve">Mondial Rouge </t>
  </si>
  <si>
    <t>Fancy 59016 Noir</t>
  </si>
  <si>
    <t>Fancy 59011 Beige</t>
  </si>
  <si>
    <t>Fancy 59027 Violet</t>
  </si>
  <si>
    <t>Fancy 59026 Orange</t>
  </si>
  <si>
    <t>Senator 74000 Beige</t>
  </si>
  <si>
    <t>Senator 74003 Marron</t>
  </si>
  <si>
    <t>Senator 74006 Bleu</t>
  </si>
  <si>
    <t>Senator 74008 Vert</t>
  </si>
  <si>
    <t xml:space="preserve">Mondial 7008 Blanc </t>
  </si>
  <si>
    <t xml:space="preserve">Mondial 7001 Bleu </t>
  </si>
  <si>
    <t>Mondial 7002 Bleu foncé</t>
  </si>
  <si>
    <t>Mondial 7007 Gris</t>
  </si>
  <si>
    <t>Mondial 7040 Jaune</t>
  </si>
  <si>
    <t>Mondial 7054 Marron foncé</t>
  </si>
  <si>
    <t>Mondial 7005 Noir</t>
  </si>
  <si>
    <t>Mondial 7004 Vert foncé</t>
  </si>
  <si>
    <t>Référence Fournisseur</t>
  </si>
  <si>
    <t>Carton Renforcé</t>
  </si>
  <si>
    <t>Type de Système</t>
  </si>
  <si>
    <t>TYPOLOGIE</t>
  </si>
  <si>
    <t>CARACTERISTIQUES</t>
  </si>
  <si>
    <t>Coef</t>
  </si>
  <si>
    <t>Coût unitaire</t>
  </si>
  <si>
    <t>PROTEGE MENUS</t>
  </si>
  <si>
    <t>UNICOVER</t>
  </si>
  <si>
    <t>TYPE DE PROTEGE-MENUS</t>
  </si>
  <si>
    <t>Protège-menus en cuir synthétique - Modèle Saint-Michel</t>
  </si>
  <si>
    <t>Format A4</t>
  </si>
  <si>
    <t>Protège-menus en carton renforcé - Modèle Batignolles *</t>
  </si>
  <si>
    <t>Protège-menus en toile enduite - Modèle Bastille *</t>
  </si>
  <si>
    <t>Protège-menus en simili-cuir - Modèle Beaubourg *</t>
  </si>
  <si>
    <t>Protège-menus en cuir recyclé - Modèle Champ de Mars *</t>
  </si>
  <si>
    <t>Format A5</t>
  </si>
  <si>
    <t>VUES , FORMAT ET INSERTIONS</t>
  </si>
  <si>
    <t>Prix unitaire</t>
  </si>
  <si>
    <t>Système :</t>
  </si>
  <si>
    <t>Système à élastique droit</t>
  </si>
  <si>
    <t>Système à élastique circulaire</t>
  </si>
  <si>
    <t>Système à vis intérieur recouvertes</t>
  </si>
  <si>
    <t>Protège-menus en carton souple pelliculé revêtu de simili-cuir ou de toile enduite - Modèle Luxembourg</t>
  </si>
  <si>
    <t>Protège-menus en carton souple revêtu de simili-cuir ou de toile enduite couverture et intérieur - Modèle Luxembourg PREMIUM</t>
  </si>
  <si>
    <t>Protège-menus en bois véritable - Modèle Monceau</t>
  </si>
  <si>
    <t>Planche en bois véritable avec pince métallique argentée - Modèle Monceau</t>
  </si>
  <si>
    <t>Protège-menus en aluminium ou en acrylique - Modèle Saint-Germain*</t>
  </si>
  <si>
    <t>Commentaires</t>
  </si>
  <si>
    <t xml:space="preserve">Type Planche - Système à pince métallique </t>
  </si>
  <si>
    <t>Type de Produit</t>
  </si>
  <si>
    <t xml:space="preserve">Nuancier Toile </t>
  </si>
  <si>
    <t xml:space="preserve">Nuancier Bois </t>
  </si>
  <si>
    <t>Nuancier Elastique Spécial</t>
  </si>
  <si>
    <t>RO1</t>
  </si>
  <si>
    <t>APG</t>
  </si>
  <si>
    <t>OLI</t>
  </si>
  <si>
    <t>BE1</t>
  </si>
  <si>
    <t>Commentaire/ a faire</t>
  </si>
  <si>
    <t>Type de coins (5 choix)</t>
  </si>
  <si>
    <t>Cette feuille correspond aux données sources utilisées pour les champs de description des PM, sur les devis et sur les commandes fournisseurs notamment. Ici, ce sont bien les données sources qui sont présentes. L'outil des commerciaux et des ADV reste la feuille "Protèges-Menus".</t>
  </si>
  <si>
    <t xml:space="preserve">Important : </t>
  </si>
  <si>
    <t xml:space="preserve">Manque : </t>
  </si>
  <si>
    <t xml:space="preserve">Couleur vis, couleur anneaux. Et Epaisseur du carton pour Champ de Mars. </t>
  </si>
  <si>
    <t>Manque : Feuille de protection carton mousse, bi matière, elastiques spéciaux, marquage, impression, pochettes, façonnage, plat du jour</t>
  </si>
  <si>
    <t>Référence Devis</t>
  </si>
  <si>
    <t>Coloris</t>
  </si>
  <si>
    <t>Seulement pour les Montparnasse (PVC)</t>
  </si>
  <si>
    <t>Reliure Toile</t>
  </si>
  <si>
    <t>Reliure Similicuir</t>
  </si>
  <si>
    <t>Bordure Toile</t>
  </si>
  <si>
    <t>Bordure Similicuir</t>
  </si>
  <si>
    <t>Aosta + ref</t>
  </si>
  <si>
    <t>Blanc</t>
  </si>
  <si>
    <t>Wit 9075</t>
  </si>
  <si>
    <t>Beige</t>
  </si>
  <si>
    <t>Camel</t>
  </si>
  <si>
    <t>Natur 3004</t>
  </si>
  <si>
    <t>Rouge</t>
  </si>
  <si>
    <t>Rood 0200</t>
  </si>
  <si>
    <t>Bordeaux</t>
  </si>
  <si>
    <t>Bordo 9383</t>
  </si>
  <si>
    <t>Tabak</t>
  </si>
  <si>
    <t>Vert foncé</t>
  </si>
  <si>
    <t>Groen 9540</t>
  </si>
  <si>
    <t>Kobalt 7216</t>
  </si>
  <si>
    <t>Bleu cobalt</t>
  </si>
  <si>
    <t>Bleu nuit</t>
  </si>
  <si>
    <t>Gris clair</t>
  </si>
  <si>
    <t>Gris foncé</t>
  </si>
  <si>
    <t>Licht grijs 9132</t>
  </si>
  <si>
    <t>Donker grijs 9730</t>
  </si>
  <si>
    <t>Donker bruin</t>
  </si>
  <si>
    <t>Donker blauw 8973</t>
  </si>
  <si>
    <t>Zwart 0999</t>
  </si>
  <si>
    <t>Oyster</t>
  </si>
  <si>
    <t>Ficelle</t>
  </si>
  <si>
    <t>Bleuet</t>
  </si>
  <si>
    <t>Riviera Blue</t>
  </si>
  <si>
    <t>Cactus Green</t>
  </si>
  <si>
    <t>Lime Tonic</t>
  </si>
  <si>
    <t>Ultra Red</t>
  </si>
  <si>
    <t>Cosmo Pink</t>
  </si>
  <si>
    <t>Infra Violet</t>
  </si>
  <si>
    <t>Urban Grey</t>
  </si>
  <si>
    <t>Hot Brown</t>
  </si>
  <si>
    <t>Extra Black</t>
  </si>
  <si>
    <t>Brilliant White</t>
  </si>
  <si>
    <t>Ivory</t>
  </si>
  <si>
    <t>Vellum</t>
  </si>
  <si>
    <t>Vanilla</t>
  </si>
  <si>
    <t>Fawn</t>
  </si>
  <si>
    <t>Apricot</t>
  </si>
  <si>
    <t>Sky Blue</t>
  </si>
  <si>
    <t>Aqua</t>
  </si>
  <si>
    <t>Maritime Blue</t>
  </si>
  <si>
    <t>Californian Blue</t>
  </si>
  <si>
    <t>Pistachio</t>
  </si>
  <si>
    <t>Spring Green</t>
  </si>
  <si>
    <t>Citrus Yellow</t>
  </si>
  <si>
    <t>Sunshine Yellow</t>
  </si>
  <si>
    <t>Old Gold</t>
  </si>
  <si>
    <t>Flame Orange</t>
  </si>
  <si>
    <t>Shocking Pink</t>
  </si>
  <si>
    <t>Cloud</t>
  </si>
  <si>
    <t>Grey</t>
  </si>
  <si>
    <t>Storm</t>
  </si>
  <si>
    <t>Black</t>
  </si>
  <si>
    <t>Vérifier que les 32 couleurs sont référencées en interne</t>
  </si>
  <si>
    <t>Mondial</t>
  </si>
  <si>
    <t xml:space="preserve">Mondial 7002 </t>
  </si>
  <si>
    <t>Mondial 7001</t>
  </si>
  <si>
    <t xml:space="preserve">Mondial 7054 </t>
  </si>
  <si>
    <t>Mondial 7707</t>
  </si>
  <si>
    <t>Mondial 7707 Marron cigare</t>
  </si>
  <si>
    <t>Mondial 7126</t>
  </si>
  <si>
    <t>Mondial 7126 Chocolat</t>
  </si>
  <si>
    <t>Metallium 13303 Bronze</t>
  </si>
  <si>
    <t xml:space="preserve">Metallium 13320 Cuivre </t>
  </si>
  <si>
    <t>Metallium 13320</t>
  </si>
  <si>
    <t>Metallium 13303</t>
  </si>
  <si>
    <t>Metallium 13304</t>
  </si>
  <si>
    <t>Mondial 7003</t>
  </si>
  <si>
    <t xml:space="preserve">Mondial 7003 Bordeaux </t>
  </si>
  <si>
    <t>Mondial 7000 Rouge foncé</t>
  </si>
  <si>
    <t>Mondial 7000</t>
  </si>
  <si>
    <t>Mondial Rot</t>
  </si>
  <si>
    <t>Buckram 29024</t>
  </si>
  <si>
    <t>Buckram 29024 Brique</t>
  </si>
  <si>
    <t>Buckram 29019</t>
  </si>
  <si>
    <t>Buckram 29019 Orange</t>
  </si>
  <si>
    <t>Buckram 29023 Violet</t>
  </si>
  <si>
    <t xml:space="preserve">Metallium 13301 Doré </t>
  </si>
  <si>
    <t>Metallium 13301</t>
  </si>
  <si>
    <t>Mondial 7040</t>
  </si>
  <si>
    <t xml:space="preserve">Buckram 29004 Beige </t>
  </si>
  <si>
    <t>Buckram 29004</t>
  </si>
  <si>
    <t>Buckram 29012</t>
  </si>
  <si>
    <t>Buckram 29012 Gris anthracite</t>
  </si>
  <si>
    <t>Buckram 29013</t>
  </si>
  <si>
    <t>Mondial 7702</t>
  </si>
  <si>
    <t>Mondial 7702 Gris métallique foncé</t>
  </si>
  <si>
    <t>Mondial 7701</t>
  </si>
  <si>
    <t>Mondial 7703 Gris métallique</t>
  </si>
  <si>
    <t>Mondial 7703</t>
  </si>
  <si>
    <t>Mondial 7701 Gris métallique clair</t>
  </si>
  <si>
    <t>Mondial 7007</t>
  </si>
  <si>
    <t>Mondial Gris clair</t>
  </si>
  <si>
    <t>Mondial Hell grau</t>
  </si>
  <si>
    <t>Mondial 7706</t>
  </si>
  <si>
    <t>Mondial 7706 Beige métallique</t>
  </si>
  <si>
    <t>Mondial 7704 Blanc perle</t>
  </si>
  <si>
    <t>Mondial 7704</t>
  </si>
  <si>
    <t>Mondial 7008</t>
  </si>
  <si>
    <t>Buckram 29025</t>
  </si>
  <si>
    <t>Buckram 29026</t>
  </si>
  <si>
    <t>Buckram 29015</t>
  </si>
  <si>
    <t>Buckram 29016</t>
  </si>
  <si>
    <t>Buckram 29011</t>
  </si>
  <si>
    <t>Buckram 29008</t>
  </si>
  <si>
    <t>Buckram 29010</t>
  </si>
  <si>
    <t>Metallium 13321</t>
  </si>
  <si>
    <t>Metallium 13330 Or rose</t>
  </si>
  <si>
    <t>Metallium 13330</t>
  </si>
  <si>
    <t>Fancy 59001</t>
  </si>
  <si>
    <t>Fancy 59003</t>
  </si>
  <si>
    <t>Fancy 59004</t>
  </si>
  <si>
    <t>Fancy 59005</t>
  </si>
  <si>
    <t>Fancy 59006</t>
  </si>
  <si>
    <t>Fancy 59007</t>
  </si>
  <si>
    <t>Fancy 59009</t>
  </si>
  <si>
    <t>Fancy 59010</t>
  </si>
  <si>
    <t>Fancy 59011</t>
  </si>
  <si>
    <t>Fancy 59012</t>
  </si>
  <si>
    <t>Fancy 59013</t>
  </si>
  <si>
    <t>Fancy 59014</t>
  </si>
  <si>
    <t>Fancy 59015</t>
  </si>
  <si>
    <t>Fancy 59016</t>
  </si>
  <si>
    <t>Fancy 59017</t>
  </si>
  <si>
    <t>Fancy 59018</t>
  </si>
  <si>
    <t>Fancy 59021</t>
  </si>
  <si>
    <t>Fancy 59026</t>
  </si>
  <si>
    <t>Fancy 59027</t>
  </si>
  <si>
    <t>Fancy 59032</t>
  </si>
  <si>
    <t>Fancy 59033</t>
  </si>
  <si>
    <t>Metallium 13321 Blanc perle</t>
  </si>
  <si>
    <t>Metallium 13332 Crème</t>
  </si>
  <si>
    <t>Metallium 13304 Gris foncé</t>
  </si>
  <si>
    <t>Metallium 13332</t>
  </si>
  <si>
    <t>Metallium 13302 Gris clair</t>
  </si>
  <si>
    <t>Metallium 13302</t>
  </si>
  <si>
    <t>Metallium 13300 Bleu jean</t>
  </si>
  <si>
    <t>Metallium 13300</t>
  </si>
  <si>
    <t>Metallium 13333</t>
  </si>
  <si>
    <t>Metallium 13333 Bleu nuit</t>
  </si>
  <si>
    <t>Metallium 13331 Rose</t>
  </si>
  <si>
    <t>Metallium 13331</t>
  </si>
  <si>
    <t>Metallium 13319</t>
  </si>
  <si>
    <t>Metallium 13319 Vert anis</t>
  </si>
  <si>
    <t>Metallium 13305 Noir</t>
  </si>
  <si>
    <t>Metallium 13305</t>
  </si>
  <si>
    <t>Buckram 29014 Rouge</t>
  </si>
  <si>
    <t>Buckram 29011 Rouge carmin</t>
  </si>
  <si>
    <t>Buckram 29013 Rouge foncé</t>
  </si>
  <si>
    <t>Buckram 29005 Bordeaux</t>
  </si>
  <si>
    <t>Buckram 29009 Noir</t>
  </si>
  <si>
    <t>Buckram 29009</t>
  </si>
  <si>
    <t>Buckram 29010 Gris clair</t>
  </si>
  <si>
    <t>Buckram 29015 Blanc</t>
  </si>
  <si>
    <t>Buckram 29008 Marron foncé</t>
  </si>
  <si>
    <t>Buckram 29016 Marron</t>
  </si>
  <si>
    <t>Buckram 29025 Orange fluo</t>
  </si>
  <si>
    <t>Buckram 29001 Bleu nuit</t>
  </si>
  <si>
    <t>Buckram 29030 Cognac</t>
  </si>
  <si>
    <t>Buckram 29031 Camel</t>
  </si>
  <si>
    <t>Buckram 29029 Vert clair</t>
  </si>
  <si>
    <t>Buckram 29023</t>
  </si>
  <si>
    <t>Buckram 29032 Bleu foncé</t>
  </si>
  <si>
    <t>Buckram 29006 Bleu azur</t>
  </si>
  <si>
    <t>Buckram 29003 Bleu de Prusse</t>
  </si>
  <si>
    <t>Buckram 29022 Bleu Lapis-Lazuli</t>
  </si>
  <si>
    <t>Buckram 29020 Violet foncé</t>
  </si>
  <si>
    <t>Buckram 29007 Vert bouteille</t>
  </si>
  <si>
    <t>Buckram 29000 Vert sapin</t>
  </si>
  <si>
    <t>Buckram 29026 Vert forêt</t>
  </si>
  <si>
    <t>Buckram 29002 Vert gazon</t>
  </si>
  <si>
    <t>Buckram 29029</t>
  </si>
  <si>
    <t>Buckram 29000</t>
  </si>
  <si>
    <t>Buckram 29001</t>
  </si>
  <si>
    <t>Buckram 29002</t>
  </si>
  <si>
    <t>Buckram 29003</t>
  </si>
  <si>
    <t>Buckram 29005</t>
  </si>
  <si>
    <t>Buckram 29006</t>
  </si>
  <si>
    <t>Buckram 29007</t>
  </si>
  <si>
    <t>Buckram 29014</t>
  </si>
  <si>
    <t>Buckram 29020</t>
  </si>
  <si>
    <t>Buckram 29022</t>
  </si>
  <si>
    <t>Buckram 29030</t>
  </si>
  <si>
    <t>Buckram 29031</t>
  </si>
  <si>
    <t>Buckram 29032</t>
  </si>
  <si>
    <t>Senator 74001 Gris foncé</t>
  </si>
  <si>
    <t>Senator 74004 Marron foncé</t>
  </si>
  <si>
    <t>Senator 74005 Marron clair</t>
  </si>
  <si>
    <t>Senator 74002 Poivre blanc</t>
  </si>
  <si>
    <t>Senator 74007 Gris clair</t>
  </si>
  <si>
    <t>Senator 74000</t>
  </si>
  <si>
    <t>Senator 74001</t>
  </si>
  <si>
    <t>Senator 74002</t>
  </si>
  <si>
    <t>Senator 74003</t>
  </si>
  <si>
    <t>Senator 74004</t>
  </si>
  <si>
    <t>Senator 74005</t>
  </si>
  <si>
    <t>Senator 74006</t>
  </si>
  <si>
    <t>Senator 74007</t>
  </si>
  <si>
    <t>Senator 74008</t>
  </si>
  <si>
    <t>Fancy 59001 Bleu ciel</t>
  </si>
  <si>
    <t>Fancy 59013 Vert émeraude</t>
  </si>
  <si>
    <t>Fancy 59005 Bordeaux</t>
  </si>
  <si>
    <t xml:space="preserve">Fancy 59033 Marron </t>
  </si>
  <si>
    <t>Fancy 59014 Gris foncé</t>
  </si>
  <si>
    <t>Fancy 59015 Vert kaki</t>
  </si>
  <si>
    <t>Fancy 59004 Vert sauge</t>
  </si>
  <si>
    <t>Fancy 59018 Rouge éclat</t>
  </si>
  <si>
    <t>Fancy 59010 Caramel</t>
  </si>
  <si>
    <t>Fancy 59032 Gris clair</t>
  </si>
  <si>
    <t>Fancy 59009 Rose fushia</t>
  </si>
  <si>
    <t>Fancy 59006 Sépia</t>
  </si>
  <si>
    <t>Fancy 59003 Gris bleuté</t>
  </si>
  <si>
    <t>Fancy 59021 Vert anis</t>
  </si>
  <si>
    <t>Fancy 59007 Rose bonbon</t>
  </si>
  <si>
    <t>Fancy 59012 Bleu foncé</t>
  </si>
  <si>
    <t>Fancy 59017 Bleu turquoise</t>
  </si>
  <si>
    <t>Fancy Metallic 59505 Perle</t>
  </si>
  <si>
    <t>Fancy Metallic 59510 Doré</t>
  </si>
  <si>
    <t>Fancy Metallic 59517 Vert anis</t>
  </si>
  <si>
    <t>Fancy Metallic 59516 Or rose</t>
  </si>
  <si>
    <t>Fancy Metallic 59511 Cuivre</t>
  </si>
  <si>
    <t>Fancy Metallic 59518 Rose fushia</t>
  </si>
  <si>
    <t>Fancy Metallic 59506 Rose poudré</t>
  </si>
  <si>
    <t>Fancy Metallic 59502 Champagne</t>
  </si>
  <si>
    <t>Fancy Metallic 59509 Gris clair</t>
  </si>
  <si>
    <t>Fancy Metallic 59519 Gris foncé</t>
  </si>
  <si>
    <t>Fancy Metallic 59503 Poudre d'or</t>
  </si>
  <si>
    <t xml:space="preserve">Fancy Metallic 59508 Baby blue </t>
  </si>
  <si>
    <t>Fancy Metallic 59502</t>
  </si>
  <si>
    <t>Fancy Metallic 59503</t>
  </si>
  <si>
    <t>Fancy Metallic 59505</t>
  </si>
  <si>
    <t>Fancy Metallic 59506</t>
  </si>
  <si>
    <t>Fancy Metallic 59508</t>
  </si>
  <si>
    <t>Fancy Metallic 59509</t>
  </si>
  <si>
    <t>Fancy Metallic 59510</t>
  </si>
  <si>
    <t>Fancy Metallic 59511</t>
  </si>
  <si>
    <t>Fancy Metallic 59516</t>
  </si>
  <si>
    <t>Fancy Metallic 59517</t>
  </si>
  <si>
    <t>Fancy Metallic 59518</t>
  </si>
  <si>
    <t>Fancy Metallic 59519</t>
  </si>
  <si>
    <t>Mondial 7004</t>
  </si>
  <si>
    <t>Mondial 7005</t>
  </si>
  <si>
    <t>Light brown oak wood</t>
  </si>
  <si>
    <t>Black oak wood</t>
  </si>
  <si>
    <t>Dark brown oak wood</t>
  </si>
  <si>
    <t>Natural oak wood</t>
  </si>
  <si>
    <t>OK</t>
  </si>
  <si>
    <t>Sénator 2017-2018 Trend collection</t>
  </si>
  <si>
    <t>Buckram</t>
  </si>
  <si>
    <t>Fancy</t>
  </si>
  <si>
    <t>Metallium</t>
  </si>
  <si>
    <t>Majestic B028</t>
  </si>
  <si>
    <t>Majestic B029</t>
  </si>
  <si>
    <t>Majestic B030</t>
  </si>
  <si>
    <t>Majestic B031</t>
  </si>
  <si>
    <t>Majestic B032</t>
  </si>
  <si>
    <t>Majestic B033</t>
  </si>
  <si>
    <t>Majestic B034</t>
  </si>
  <si>
    <t>Majestic B035</t>
  </si>
  <si>
    <t>Majestic B036</t>
  </si>
  <si>
    <t>Majestic B037</t>
  </si>
  <si>
    <t>Majestic B038</t>
  </si>
  <si>
    <t>Majestic B040</t>
  </si>
  <si>
    <t>Majestic B041</t>
  </si>
  <si>
    <t>Majestic B042</t>
  </si>
  <si>
    <t>Majestic B043</t>
  </si>
  <si>
    <t>Majestic B044</t>
  </si>
  <si>
    <t>Majestic D720</t>
  </si>
  <si>
    <t>Majestic D721</t>
  </si>
  <si>
    <t>Majestic D722</t>
  </si>
  <si>
    <t>Majestic D723</t>
  </si>
  <si>
    <t>Majestic D724</t>
  </si>
  <si>
    <t>Majestic D725</t>
  </si>
  <si>
    <t>Majestic D726</t>
  </si>
  <si>
    <t>Majestic D727</t>
  </si>
  <si>
    <t>Majestic D728</t>
  </si>
  <si>
    <t>Majestic D729</t>
  </si>
  <si>
    <t>Majestic D730</t>
  </si>
  <si>
    <t>Majestic D731</t>
  </si>
  <si>
    <t>Majestic D732</t>
  </si>
  <si>
    <t>Majestic D733</t>
  </si>
  <si>
    <t>Majestic D734</t>
  </si>
  <si>
    <t>Majestic Nero</t>
  </si>
  <si>
    <t>Majestic B030 Orange foncé</t>
  </si>
  <si>
    <t>Majestic B031 Marron clair</t>
  </si>
  <si>
    <t>Majestic B036 Bordeaux foncé</t>
  </si>
  <si>
    <t>Majestic B032 Camel</t>
  </si>
  <si>
    <t>Majestic D734 Brun</t>
  </si>
  <si>
    <t>Majestic D723 Rose clair</t>
  </si>
  <si>
    <t>Majestic D731 Rose fushia</t>
  </si>
  <si>
    <t>Majestic D724 Mauve</t>
  </si>
  <si>
    <t>Majestic B034 Rouge foncé</t>
  </si>
  <si>
    <t>Majestic D726 Violet foncé</t>
  </si>
  <si>
    <t>Majestic D730 Gris clair</t>
  </si>
  <si>
    <t>Majestic B044 Gris foncé</t>
  </si>
  <si>
    <t>Majestic D721 Vert clair</t>
  </si>
  <si>
    <t>Majestic B037 Vert gazon</t>
  </si>
  <si>
    <t>Majestic B038 Vert forêt</t>
  </si>
  <si>
    <t>Majestic D722 Vert sapin</t>
  </si>
  <si>
    <t>Majestic D727 Bleu ciel</t>
  </si>
  <si>
    <t>Majestic B040 Bleu roi</t>
  </si>
  <si>
    <t>Majestic D729 Bleu océan</t>
  </si>
  <si>
    <t>Majestic D733 Terre de sienne</t>
  </si>
  <si>
    <t>Majestic B029 Ocre</t>
  </si>
  <si>
    <t>Majestic D728 Bleu lavande</t>
  </si>
  <si>
    <t>Réf. MS</t>
  </si>
  <si>
    <t>Prestige A968 Beige</t>
  </si>
  <si>
    <t>Format des Protèges Menus</t>
  </si>
  <si>
    <t>Format des Protèges Menus Montparnasse</t>
  </si>
  <si>
    <t>Très grand</t>
  </si>
  <si>
    <t>Italien à valider</t>
  </si>
  <si>
    <t>Rouge à traiter</t>
  </si>
  <si>
    <t>+ distinction PM carton renforcé imprimé</t>
  </si>
  <si>
    <t>Systèmes de PM</t>
  </si>
  <si>
    <t>Système à vis intérieur simple</t>
  </si>
  <si>
    <t>Planche - Système à pince métallique</t>
  </si>
  <si>
    <t>aluminium</t>
  </si>
  <si>
    <t>arrondis</t>
  </si>
  <si>
    <t>Coins métalliques ornés dorés</t>
  </si>
  <si>
    <t>Coins métalliques ornés argentés</t>
  </si>
  <si>
    <t>DEADLINE (weeks)
(OR = on request)</t>
  </si>
  <si>
    <t>2 (three stock colors)
3,5 (other colors)</t>
  </si>
  <si>
    <t>2,5 (three stock colors)
4 (other colors)</t>
  </si>
  <si>
    <t>Nombre de vis : 
- 2 (A4carré, A4paysage, A5) 
- ou 3 ou 4 (A4, A4S)</t>
  </si>
  <si>
    <t>Number of screws :
- 2 (A4square, A4 landscape, A5)
- or 3 or 4 (A4, A4slim)</t>
  </si>
  <si>
    <t xml:space="preserve">Hoesje voor dagkaart (gaatjes afgesneden)
</t>
  </si>
  <si>
    <t xml:space="preserve">
</t>
  </si>
  <si>
    <t xml:space="preserve">deadline
</t>
  </si>
  <si>
    <t>E01 rose bonbon</t>
  </si>
  <si>
    <t>E02 rose pivoine</t>
  </si>
  <si>
    <t>E03 rose fushia</t>
  </si>
  <si>
    <t>E04 bordeaux</t>
  </si>
  <si>
    <t>E05 rouge foncé</t>
  </si>
  <si>
    <t>E06 rougle clair</t>
  </si>
  <si>
    <t>E07 rouge orangé</t>
  </si>
  <si>
    <t>E08 orange</t>
  </si>
  <si>
    <t>E09 orange fluo</t>
  </si>
  <si>
    <t>E10 jaune foncé / soleil</t>
  </si>
  <si>
    <t>E11 jaune citron</t>
  </si>
  <si>
    <t>E12 jaune</t>
  </si>
  <si>
    <t>E13 vert clair fluo</t>
  </si>
  <si>
    <t>E14 vert foncé fluo</t>
  </si>
  <si>
    <t>E15 vert menthe</t>
  </si>
  <si>
    <t>E16 vert émeraude</t>
  </si>
  <si>
    <t>E17 vert kaki</t>
  </si>
  <si>
    <t>E18 vert foncé</t>
  </si>
  <si>
    <t>E19 bleu nuit</t>
  </si>
  <si>
    <t>E20 bleu marine</t>
  </si>
  <si>
    <t>E21 bleu roy</t>
  </si>
  <si>
    <t>E22 bleu outre-mer</t>
  </si>
  <si>
    <t>E23 bleu ciel</t>
  </si>
  <si>
    <t>E24 turquoise</t>
  </si>
  <si>
    <t>E25 violet</t>
  </si>
  <si>
    <t>E26 chocolat</t>
  </si>
  <si>
    <t>E27 caramel</t>
  </si>
  <si>
    <t>E28 taupe</t>
  </si>
  <si>
    <t>E29 beige</t>
  </si>
  <si>
    <t>E30 ivoire</t>
  </si>
  <si>
    <t>E31 gris clair</t>
  </si>
  <si>
    <t>E32 gris souris</t>
  </si>
  <si>
    <t>E33 gris foncé</t>
  </si>
  <si>
    <t>E34 noir</t>
  </si>
  <si>
    <t>E35 blanc</t>
  </si>
  <si>
    <t>E36 argent</t>
  </si>
  <si>
    <t>E37 doré</t>
  </si>
  <si>
    <t>Type de coins (7 choix)</t>
  </si>
  <si>
    <t>Nuancier Elastique Standard A5</t>
  </si>
  <si>
    <t>Nuancier Elastique Standard A4</t>
  </si>
  <si>
    <t>Nuancier Aluminium</t>
  </si>
  <si>
    <t>Butlerfinish acier</t>
  </si>
  <si>
    <t>Blanc platine</t>
  </si>
  <si>
    <t>Rouge signalisation</t>
  </si>
  <si>
    <t>Jaune signalisation</t>
  </si>
  <si>
    <t>Ivoire clair</t>
  </si>
  <si>
    <t>Bleu outremer</t>
  </si>
  <si>
    <t>Vert anglais</t>
  </si>
  <si>
    <t>Noir foncé</t>
  </si>
  <si>
    <t>Aliminium métallisé</t>
  </si>
  <si>
    <t>Mayagold métallique</t>
  </si>
  <si>
    <t xml:space="preserve">Butlerfinish </t>
  </si>
  <si>
    <t>Butlerfinish or</t>
  </si>
  <si>
    <t>Butlerfinish cuivre</t>
  </si>
  <si>
    <t>Butlerfinish steel</t>
  </si>
  <si>
    <t>Platinium white</t>
  </si>
  <si>
    <t>Traffic red</t>
  </si>
  <si>
    <t>Traffic yellow</t>
  </si>
  <si>
    <t>Light ivory</t>
  </si>
  <si>
    <t>Ultramarine bleu</t>
  </si>
  <si>
    <t>British green</t>
  </si>
  <si>
    <t>Jet black</t>
  </si>
  <si>
    <t>Metallic-aluminium</t>
  </si>
  <si>
    <t>Mayan-gold-metallic</t>
  </si>
  <si>
    <t>Butlerfinish gold</t>
  </si>
  <si>
    <t>Butlerfinish copper</t>
  </si>
  <si>
    <t>Référence Fournisseur Hollandais</t>
  </si>
  <si>
    <t>Type de coins (arrondis)</t>
  </si>
  <si>
    <t>vérifier avec Claire</t>
  </si>
  <si>
    <t>Lichtbruin eikenhout</t>
  </si>
  <si>
    <t>Zwart eikenhout</t>
  </si>
  <si>
    <t>Donkerbruin eikenhout</t>
  </si>
  <si>
    <t>Natuurlijk eikenhout</t>
  </si>
  <si>
    <t>traduction H à vérifier</t>
  </si>
  <si>
    <t>Butlerfinish edelstahl</t>
  </si>
  <si>
    <t>Platinweiss</t>
  </si>
  <si>
    <t>Verkehrsrot</t>
  </si>
  <si>
    <t>Verkehrsgelb</t>
  </si>
  <si>
    <t>Hellenlfenbein</t>
  </si>
  <si>
    <t>Ultramarinblau</t>
  </si>
  <si>
    <t>Britischgrün</t>
  </si>
  <si>
    <t>Tiefschwarz</t>
  </si>
  <si>
    <t>Aluminiummetallic</t>
  </si>
  <si>
    <t>Mayagoldmetallic</t>
  </si>
  <si>
    <t>Butlerfinish kupfer</t>
  </si>
  <si>
    <t>attention : traudction en allemand</t>
  </si>
  <si>
    <t>Nuancier Cuir recyclé</t>
  </si>
  <si>
    <t>Oporto H020 Blanco</t>
  </si>
  <si>
    <t>Lhasa H58E Natural</t>
  </si>
  <si>
    <t>Lhasa H61E Cuero</t>
  </si>
  <si>
    <t>Lhasa H65E Negro</t>
  </si>
  <si>
    <t>Oporto H427 Verde</t>
  </si>
  <si>
    <t>Oporto H80B Marino</t>
  </si>
  <si>
    <t>Oporto H277 Rojo</t>
  </si>
  <si>
    <t>Oporto H14F Tan</t>
  </si>
  <si>
    <t>Oporto H690 Cuero</t>
  </si>
  <si>
    <t>Oporto H29E Brown</t>
  </si>
  <si>
    <t>Oporto H81B Marron</t>
  </si>
  <si>
    <t>Oporto H408 Burdeos</t>
  </si>
  <si>
    <t>Oporto H16F Grey</t>
  </si>
  <si>
    <t>Oporto H017 Negro</t>
  </si>
  <si>
    <t>Negro (Old supplier)</t>
  </si>
  <si>
    <t>Green (Old supplier)</t>
  </si>
  <si>
    <t>Blue (Old supplier)</t>
  </si>
  <si>
    <t>Marron (Old supplier)</t>
  </si>
  <si>
    <t>Red (Old supplier)</t>
  </si>
  <si>
    <t>Cuir synthétique</t>
  </si>
  <si>
    <t>Brillant</t>
  </si>
  <si>
    <t>Tissé</t>
  </si>
  <si>
    <t>Mat</t>
  </si>
  <si>
    <t>Trad</t>
  </si>
  <si>
    <t>Référence Hollandais</t>
  </si>
  <si>
    <t xml:space="preserve">Carton renforcé </t>
  </si>
  <si>
    <t xml:space="preserve">Cuir recyclé </t>
  </si>
  <si>
    <t>Matières de Protèges Menus</t>
  </si>
  <si>
    <t xml:space="preserve">Simili-cuir </t>
  </si>
  <si>
    <t xml:space="preserve">Toile enduite </t>
  </si>
  <si>
    <t>PVC à bordures cousues</t>
  </si>
  <si>
    <t>PVC à bordures cousues Premium</t>
  </si>
  <si>
    <t>Carton souple</t>
  </si>
  <si>
    <t>Flexible menu cover with textile COVER ONLY</t>
  </si>
  <si>
    <t>Flexible menu cover with textile ON BOTH SIDES</t>
  </si>
  <si>
    <t>Aluminium</t>
  </si>
  <si>
    <t>A4 fermé - Format des feuilles à insérer : 21 x 29,7 cm</t>
  </si>
  <si>
    <t>A4S fermé - Format des feuilles à insérer : 14,8 x 29,7 cm</t>
  </si>
  <si>
    <t>A4 carré fermé - Format des feuilles à insérer : 21 x 21 cm</t>
  </si>
  <si>
    <t>A4 à l'italienne fermé - Format des feuilles à insérer : 29,7 (L) x 21 (H) cm</t>
  </si>
  <si>
    <t>spécial pour format des feuilles à insérer : X (L) x X (H)</t>
  </si>
  <si>
    <t>A5 fermé - Format des feuilles à insérer : 14,8 x 21 cm</t>
  </si>
  <si>
    <t>A5 à l'italienne fermé - Format des feuilles à insérer : 21 (L) x 14,8 (H) cm</t>
  </si>
  <si>
    <t>A6 - Format des feuilles à insérer : 10,5 (L) x 14,8 (H) cm</t>
  </si>
  <si>
    <t>Détails système</t>
  </si>
  <si>
    <t>spécifier le Coloris</t>
  </si>
  <si>
    <t>Batignolles</t>
  </si>
  <si>
    <t>Saint-Michel</t>
  </si>
  <si>
    <t>Champ-de-Mars</t>
  </si>
  <si>
    <t>Beaubourg</t>
  </si>
  <si>
    <t>Bastille</t>
  </si>
  <si>
    <t>Montparnasse</t>
  </si>
  <si>
    <t>Montparnasse Premium</t>
  </si>
  <si>
    <t>Luxembourg</t>
  </si>
  <si>
    <t>Saint-Germain</t>
  </si>
  <si>
    <t>Monceau</t>
  </si>
  <si>
    <t>Bois</t>
  </si>
  <si>
    <t>Couleur de la reliure en toile</t>
  </si>
  <si>
    <t>Color of the textile binding</t>
  </si>
  <si>
    <t>Couleur de la reliure en similicuir</t>
  </si>
  <si>
    <t>Color of the semi-leather binding</t>
  </si>
  <si>
    <t>Type de coins</t>
  </si>
  <si>
    <t>Outside screws system</t>
  </si>
  <si>
    <t>Inside screws system (simple - screws are visible)</t>
  </si>
  <si>
    <t>Inside screws system (covered - screws are not visible)</t>
  </si>
  <si>
    <t>Corner system : Gold metallic corners</t>
  </si>
  <si>
    <t>Corner system : Silver metallic corners</t>
  </si>
  <si>
    <t>Corner system : Copper metallic corners</t>
  </si>
  <si>
    <t>Corner system : Black metallic corners</t>
  </si>
  <si>
    <t>Corner system : Without metallic corner : square corner</t>
  </si>
  <si>
    <t>Corner system : Flowery silver metallic corners</t>
  </si>
  <si>
    <t>Corner system : Flowery gold metallic corners</t>
  </si>
  <si>
    <t xml:space="preserve">Pour Bastille, Beaubourg, </t>
  </si>
  <si>
    <t>Sand</t>
  </si>
  <si>
    <t>Aluminium menu cover</t>
  </si>
  <si>
    <t>Oak wood cover menu cover</t>
  </si>
  <si>
    <t>Type of lamination</t>
  </si>
  <si>
    <t xml:space="preserve">Type du pelliculage </t>
  </si>
  <si>
    <t>Coins arrondis (sans coins métalliques)</t>
  </si>
  <si>
    <t>Description (titres)</t>
  </si>
  <si>
    <t>Type of corners</t>
  </si>
  <si>
    <t>Pas de pochette : papier direct</t>
  </si>
  <si>
    <t xml:space="preserve">Finition </t>
  </si>
  <si>
    <t>A5/A5S …</t>
  </si>
  <si>
    <t>Taille</t>
  </si>
  <si>
    <t>Carton renf 320g (voir site popset)</t>
  </si>
  <si>
    <t>Couleur de pochette</t>
  </si>
  <si>
    <t>Pochette et nuancier.jpg (gris = argenté + marron)</t>
  </si>
  <si>
    <t>Brillant ou mat</t>
  </si>
  <si>
    <t>Plasitifcation</t>
  </si>
  <si>
    <t>Petit Pochettes carton : cadre carton collé</t>
  </si>
  <si>
    <t xml:space="preserve"> grand Pochettes carton : cadre carton collé</t>
  </si>
  <si>
    <t>Pochettes carton : cadre carton cousue</t>
  </si>
  <si>
    <t>Description Produit Hollandais</t>
  </si>
  <si>
    <t>A déterminer</t>
  </si>
  <si>
    <t>Erreur</t>
  </si>
  <si>
    <t>Burnt earth (Old supplier)</t>
  </si>
  <si>
    <t>1 volet - A5 fermé - Format des feuilles à insérer : 14,8 x 21 cm</t>
  </si>
  <si>
    <t>1 volet - A5 à l'italienne fermé - Format des feuilles à insérer : 21 (L) x 14,8 (H) cm</t>
  </si>
  <si>
    <t>1 volet - A6 - Format des feuilles à insérer : 10,5 (L) x 14,8 (H) cm</t>
  </si>
  <si>
    <t>1 volet - A4 fermé - Format des feuilles à insérer : 21 x 29,7 cm</t>
  </si>
  <si>
    <t>1 volet - A4S fermé - Format des feuilles à insérer : 14,8 x 29,7 cm</t>
  </si>
  <si>
    <t>1 volet - A4 carré fermé - Format des feuilles à insérer : 21 x 21 cm</t>
  </si>
  <si>
    <t>1 volet - A4 à l'italienne fermé - Format des feuilles à insérer : 29,7 (L) x 21 (H) cm</t>
  </si>
  <si>
    <t>2 volets - A4 fermé - Format des feuilles à insérer : 21 x 29,7 cm</t>
  </si>
  <si>
    <t>2 volets - A4S fermé - Format des feuilles à insérer : 14,8 x 29,7 cm</t>
  </si>
  <si>
    <t>2 volets - A4 carré fermé - Format des feuilles à insérer : 21 x 21 cm</t>
  </si>
  <si>
    <t>2 volets - A4 à l'italienne fermé - Format des feuilles à insérer : 29,7 (L) x 21 (H) cm</t>
  </si>
  <si>
    <t>3 volets - A4 fermé - Format des feuilles à insérer : 21 x 29,7 cm</t>
  </si>
  <si>
    <t>3 volets - A4S fermé - Format des feuilles à insérer : 14,8 x 29,7 cm</t>
  </si>
  <si>
    <t>3 volets - A4 carré fermé - Format des feuilles à insérer : 21 x 21 cm</t>
  </si>
  <si>
    <t>3 volets - A4 à l'italienne fermé - Format des feuilles à insérer : 29,7 (L) x 21 (H) cm</t>
  </si>
  <si>
    <t>3 volets - A5 fermé - Format des feuilles à insérer : 14,8 x 21 cm</t>
  </si>
  <si>
    <t>3 volets - A5 à l'italienne fermé - Format des feuilles à insérer : 21 (L) x 14,8 (H) cm</t>
  </si>
  <si>
    <t>3 volets - A6 - Format des feuilles à insérer : 10,5 (L) x 14,8 (H) cm</t>
  </si>
  <si>
    <t>2 volets - A5 fermé - Format des feuilles à insérer : 14,8 x 21 cm</t>
  </si>
  <si>
    <t>2 volets - A5 à l'italienne fermé - Format des feuilles à insérer : 21 (L) x 14,8 (H) cm</t>
  </si>
  <si>
    <t>2 volets - A6 - Format des feuilles à insérer : 10,5 (L) x 14,8 (H) cm</t>
  </si>
  <si>
    <t>1 view - Format A5 closed - Format of the sheets to be inserted : 14,8 x 21 cm</t>
  </si>
  <si>
    <t>1 view - Format A5 landscape closed - Format of the sheets to be inserted : 21 (W) x 14,8 (H) cm</t>
  </si>
  <si>
    <t>1 view - Format A6 - Format of the sheets to be inserted : 10,5 (W) x 14,8 (H) cm</t>
  </si>
  <si>
    <t>1 view - Format A4 closed - Format of the sheets to be inserted : 21 x 29,7 cm</t>
  </si>
  <si>
    <t>1 view - Format A4S closed - Format of the sheets to be inserted : 14,8 x 29,7 cm</t>
  </si>
  <si>
    <t>1 view - Format A4 square closed - Format of the sheets to be inserted : 21 x 21 cm</t>
  </si>
  <si>
    <t>1 view - Format A4 landscape closed - Format of the sheets to be inserted : 29,7 (W) x 21 (H) cm</t>
  </si>
  <si>
    <t>2 views - Format A5 closed - Format of the sheets to be inserted : 14,8 x 21 cm</t>
  </si>
  <si>
    <t>2 views - Format A5 landscape closed - Format of the sheets to be inserted : 21 (W) x 14,8 (H) cm</t>
  </si>
  <si>
    <t>2 views - Format A6 - Format of the sheets to be inserted : 10,5 (W) x 14,8 (H) cm</t>
  </si>
  <si>
    <t>2 views - Format A4 closed - Format of the sheets to be inserted : 21 x 29,7 cm</t>
  </si>
  <si>
    <t>2 views - Format A4S closed - Format of the sheets to be inserted : 14,8 x 29,7 cm</t>
  </si>
  <si>
    <t>2 views - Format A4 square closed - Format of the sheets to be inserted : 21 x 21 cm</t>
  </si>
  <si>
    <t>2 views - Format A4 landscape closed - Format of the sheets to be inserted : 29,7 (W) x 21 (H) cm</t>
  </si>
  <si>
    <t>3 views - Format A5 closed - Format of the sheets to be inserted : 14,8 x 21 cm</t>
  </si>
  <si>
    <t>3 views - Format A5 landscape closed - Format of the sheets to be inserted : 21 (W) x 14,8 (H) cm</t>
  </si>
  <si>
    <t>3 views - Format A6 - Format of the sheets to be inserted : 10,5 (W) x 14,8 (H) cm</t>
  </si>
  <si>
    <t>3 views - Format A4 closed - Format of the sheets to be inserted : 21 x 29,7 cm</t>
  </si>
  <si>
    <t>3 views - Format A4S closed - Format of the sheets to be inserted : 14,8 x 29,7 cm</t>
  </si>
  <si>
    <t>3 views - Format A4 square closed - Format of the sheets to be inserted : 21 x 21 cm</t>
  </si>
  <si>
    <t>3 views - Format A4 landscape closed - Format of the sheets to be inserted : 29,7 (W) x 21 (H) cm</t>
  </si>
  <si>
    <t>Volet en Hollandais ?  / anglais</t>
  </si>
  <si>
    <t>A3</t>
  </si>
  <si>
    <t>Format Spécial</t>
  </si>
  <si>
    <t>Nuancier vis (Standard)</t>
  </si>
  <si>
    <t>Nuancier pince (Standard)</t>
  </si>
  <si>
    <t>Nuancier anneaux (Standard)</t>
  </si>
  <si>
    <t>Zilveren</t>
  </si>
  <si>
    <t>Silver</t>
  </si>
  <si>
    <t>Grande argentée</t>
  </si>
  <si>
    <t>Grande noire</t>
  </si>
  <si>
    <t>Petite argentée (type crocodile)</t>
  </si>
  <si>
    <t>Petite dorée (type crocodile)</t>
  </si>
  <si>
    <t>Argentée</t>
  </si>
  <si>
    <t>Gold screws</t>
  </si>
  <si>
    <t>Silver screws</t>
  </si>
  <si>
    <t>Zilveren schroef</t>
  </si>
  <si>
    <t>Silver metallic clamp</t>
  </si>
  <si>
    <t>Black metallic clamp</t>
  </si>
  <si>
    <t>Zilveren metalen klemmetje</t>
  </si>
  <si>
    <t>Zwarte metalen klemmetje</t>
  </si>
  <si>
    <t>Gouden metalen klemmetje</t>
  </si>
  <si>
    <t>crocodile</t>
  </si>
  <si>
    <t>Color of screws</t>
  </si>
  <si>
    <t>Color of rings</t>
  </si>
  <si>
    <t>Nombre d'anneaux</t>
  </si>
  <si>
    <t>Quantity of rings</t>
  </si>
  <si>
    <t>Type of metallic clamp</t>
  </si>
  <si>
    <t>Dorées</t>
  </si>
  <si>
    <t>Argentées</t>
  </si>
  <si>
    <t>Couleur de carton d'intérieur</t>
  </si>
  <si>
    <t>Couleur de similicuir d'intérieur</t>
  </si>
  <si>
    <t>Couleur de toile d'intérieur</t>
  </si>
  <si>
    <t>Color of the interior semi-leather</t>
  </si>
  <si>
    <t>Color of the interior textile</t>
  </si>
  <si>
    <t>Type de pince métallique</t>
  </si>
  <si>
    <t>Nuancier pochettes en carton renforcé</t>
  </si>
  <si>
    <t>(Cf nuancier carton renforcé 320g only)</t>
  </si>
  <si>
    <t>Ton sur ton</t>
  </si>
  <si>
    <t>1 volet - Format A3 fermé - Format des feuilles à insérer : 29,7 x 42 cm</t>
  </si>
  <si>
    <t>1 volet - Format spécial pour format des feuilles à insérer : X (L) x X (H)</t>
  </si>
  <si>
    <t>1 view - Format A3 closed - Format of the sheets to be inserted : 29,7 cm x 42 cm</t>
  </si>
  <si>
    <t xml:space="preserve">Formaat A3 gesloten, passend voor papier 29,7 cm x 42 cm </t>
  </si>
  <si>
    <t>Attention les conversions de chiffres sont éronnées en Hollandais</t>
  </si>
  <si>
    <t>Type de pochettes</t>
  </si>
  <si>
    <t>Direct paper</t>
  </si>
  <si>
    <t>Carton</t>
  </si>
  <si>
    <t>Plastique rigide</t>
  </si>
  <si>
    <t>Plastique souple</t>
  </si>
  <si>
    <t>Papier Direct</t>
  </si>
  <si>
    <t>Nuancier pochettes en plastique rigide</t>
  </si>
  <si>
    <t>Argenté</t>
  </si>
  <si>
    <t>Vert</t>
  </si>
  <si>
    <t>Bleu</t>
  </si>
  <si>
    <t>Marron</t>
  </si>
  <si>
    <t>White</t>
  </si>
  <si>
    <t>Red</t>
  </si>
  <si>
    <t>Green</t>
  </si>
  <si>
    <t>Blue</t>
  </si>
  <si>
    <t>Brown</t>
  </si>
  <si>
    <t>Nuancier pochettes en plastique souple</t>
  </si>
  <si>
    <t>Pochettes d'Intérieur</t>
  </si>
  <si>
    <t>Systèmes pochettes</t>
  </si>
  <si>
    <t>cadre en carton collé</t>
  </si>
  <si>
    <t>cadre en carton cousu</t>
  </si>
  <si>
    <t>système à encoches</t>
  </si>
  <si>
    <t>système adhésif</t>
  </si>
  <si>
    <t>cousu mat avec bordures</t>
  </si>
  <si>
    <t>cousu sans bordures</t>
  </si>
  <si>
    <t xml:space="preserve">élastique ? </t>
  </si>
  <si>
    <t>papier direct</t>
  </si>
  <si>
    <t>Pour les PM et les Produits associés</t>
  </si>
  <si>
    <t>Couleur des pochettes en plastique rigide</t>
  </si>
  <si>
    <t>Pochette plastique rigide : cousu mat avec bordures</t>
  </si>
  <si>
    <t>Pochette plastique rigide : cousu sans bordures</t>
  </si>
  <si>
    <t>Autre (élastiques spéciaux)</t>
  </si>
  <si>
    <t>Other (special elastics)</t>
  </si>
  <si>
    <t>Matière des pochettes</t>
  </si>
  <si>
    <t>Détails format pochettes</t>
  </si>
  <si>
    <t>Système du PM</t>
  </si>
  <si>
    <t>Type de système PM</t>
  </si>
  <si>
    <t>Prévu pour</t>
  </si>
  <si>
    <t xml:space="preserve">Pochette plastique souple : </t>
  </si>
  <si>
    <t>mm de papier direct (pas de pochette)</t>
  </si>
  <si>
    <t>pochettes carton : cadre en carton collé</t>
  </si>
  <si>
    <t>pochettes carton : cadre en carton cousu</t>
  </si>
  <si>
    <t>Tout</t>
  </si>
  <si>
    <t>que mm (max 10 feuilles de 160 g soit 2mm)</t>
  </si>
  <si>
    <t>que mm ( 10 mm max)</t>
  </si>
  <si>
    <t>que carton</t>
  </si>
  <si>
    <t>E27 marron</t>
  </si>
  <si>
    <t>Prestige A788 Sable</t>
  </si>
  <si>
    <t>Prestige B919 Gris clair</t>
  </si>
  <si>
    <t>Prestige 4919 Jaune moutarde</t>
  </si>
  <si>
    <t>Prestige B029 Jaune ocre</t>
  </si>
  <si>
    <t>Prestige 4914 Camel</t>
  </si>
  <si>
    <t>Prestige B917 Orange clair</t>
  </si>
  <si>
    <t>Prestige A858 Orange</t>
  </si>
  <si>
    <t>Prestige 4741 Orange foncé</t>
  </si>
  <si>
    <t>Prestige 4916 Marron clair</t>
  </si>
  <si>
    <t>Prestige 4898 Noisette</t>
  </si>
  <si>
    <t>Prestige 4714 Cognac</t>
  </si>
  <si>
    <t>Prestige B598 Rose bonbon</t>
  </si>
  <si>
    <t>Prestige B921 Mauve</t>
  </si>
  <si>
    <t>Prestige 4881 Framboise</t>
  </si>
  <si>
    <t>Prestige 4746 Rouge foncé</t>
  </si>
  <si>
    <t>Prestige 4718 Bordeaux</t>
  </si>
  <si>
    <t>Prestige 4918 Bordeaux foncé</t>
  </si>
  <si>
    <t>Prestige 4675 Brun</t>
  </si>
  <si>
    <t>Prestige 4882 Gris</t>
  </si>
  <si>
    <t>Prestige 4708 Gris foncé</t>
  </si>
  <si>
    <t>Prestige Nero Noir</t>
  </si>
  <si>
    <t>Prestige B922 Vert d'eau</t>
  </si>
  <si>
    <t>Prestige B002 Turquoise</t>
  </si>
  <si>
    <t>Prestige 4903 Marron brique</t>
  </si>
  <si>
    <t>Prestige 4720 Vert sapin</t>
  </si>
  <si>
    <t>Prestige 4912 Vert foncé</t>
  </si>
  <si>
    <t>Prestige B923 Lilas</t>
  </si>
  <si>
    <t>Prestige B915 Bleu roi</t>
  </si>
  <si>
    <t>Prestige 4920 Lavande</t>
  </si>
  <si>
    <t>Prestige 4890 Bleu marine</t>
  </si>
  <si>
    <t>Prestige 4716 Bleu nuit</t>
  </si>
  <si>
    <t>Prestige 4913 Noir bleuté</t>
  </si>
  <si>
    <t>Prestige Pearl 4887</t>
  </si>
  <si>
    <t>Prestige Pearl 4886 Gris clair</t>
  </si>
  <si>
    <t>Prestige Pearl 4925</t>
  </si>
  <si>
    <t>Prestige Pearl 4924 Beige</t>
  </si>
  <si>
    <t>Prestige Pearl A720</t>
  </si>
  <si>
    <t>Prestige Pearl A720 Gris foncé</t>
  </si>
  <si>
    <t>Prestige Pearl A717</t>
  </si>
  <si>
    <t>Prestige Pearl A718</t>
  </si>
  <si>
    <t>Prestige Pearl A717 Doré</t>
  </si>
  <si>
    <t>Prestige Pearl A718 Cuivre</t>
  </si>
  <si>
    <t>Prestige Pearl 4909</t>
  </si>
  <si>
    <t>Prestige Pearl 4910</t>
  </si>
  <si>
    <t>Prestige Pearl 4909 Rouge</t>
  </si>
  <si>
    <t>Prestige Pearl 4908 Bleu nuit</t>
  </si>
  <si>
    <t>Prestige Pearl 4921 Vert</t>
  </si>
  <si>
    <t>Prestige Pearl 4922</t>
  </si>
  <si>
    <t>Prestige Pearl A716</t>
  </si>
  <si>
    <t>Prestige Pearl A716 Kaki clair</t>
  </si>
  <si>
    <t>Prestige B001 Bleu lagoon</t>
  </si>
  <si>
    <t>Prestige A345 Bleu canard</t>
  </si>
  <si>
    <t>Prestige B920 Rose fluo</t>
  </si>
  <si>
    <t xml:space="preserve">Speciaal kleur elastiekjes </t>
  </si>
  <si>
    <t>Nuancier pelliculage</t>
  </si>
  <si>
    <t>Shiny</t>
  </si>
  <si>
    <t>Helder</t>
  </si>
  <si>
    <t>Frosted</t>
  </si>
  <si>
    <t>Melk</t>
  </si>
  <si>
    <t>Mat sablé</t>
  </si>
  <si>
    <t>Oporto H020 Blanc</t>
  </si>
  <si>
    <t>Oporto H80B Bleu marine</t>
  </si>
  <si>
    <t>Oporto H408 Bordeaux</t>
  </si>
  <si>
    <t>Oporto H017 Noir</t>
  </si>
  <si>
    <t>Oporto H29E Marron</t>
  </si>
  <si>
    <t>Oporto H16F Gris</t>
  </si>
  <si>
    <t>Oporto H277 Rouge</t>
  </si>
  <si>
    <t>Oporto H427 Vert</t>
  </si>
  <si>
    <t>Lhasa H65E Noir</t>
  </si>
  <si>
    <t>Oporto H81B Brun</t>
  </si>
  <si>
    <t>Oporto H690 Cognac</t>
  </si>
  <si>
    <t>Oporto H14F Camel</t>
  </si>
  <si>
    <t>Lhasa H61E Marron clair</t>
  </si>
  <si>
    <t>Lhasa H58E Beige clair</t>
  </si>
  <si>
    <t>Lhasa H64E Pacific</t>
  </si>
  <si>
    <t>Lhasa H66E Rouge</t>
  </si>
  <si>
    <t>Lhasa H64E Bleu marine</t>
  </si>
  <si>
    <t>Lhasa H66E Carmin</t>
  </si>
  <si>
    <t>Lhasa H60E Corail</t>
  </si>
  <si>
    <t>Lhasa H60E Coral</t>
  </si>
  <si>
    <t>Lhasa H62E Delfin</t>
  </si>
  <si>
    <t>Lhasa H62E Bleu ciel</t>
  </si>
  <si>
    <t>Lhasa H79E Cognac</t>
  </si>
  <si>
    <t>Lhasa H79E Paprika</t>
  </si>
  <si>
    <t>Lhasa H59E Blanc cassé</t>
  </si>
  <si>
    <t>Lhasa H59E Nata</t>
  </si>
  <si>
    <t xml:space="preserve">Prix ? </t>
  </si>
  <si>
    <t>Systèmes compatibles Pochettes</t>
  </si>
  <si>
    <t xml:space="preserve">Prix </t>
  </si>
  <si>
    <t>1€cm2</t>
  </si>
  <si>
    <t>hauteur cm</t>
  </si>
  <si>
    <t>largeur cm</t>
  </si>
  <si>
    <t>par défaut 7 x 7 cm = 49€. Sinon, modifier le format à la main et le prix</t>
  </si>
  <si>
    <t>voir feuille</t>
  </si>
  <si>
    <t>Couleur</t>
  </si>
  <si>
    <t>En creux / En surface</t>
  </si>
  <si>
    <t xml:space="preserve">En creux : </t>
  </si>
  <si>
    <t xml:space="preserve">En surface : </t>
  </si>
  <si>
    <t xml:space="preserve">pas sur la toile, seulement couleurs métalliques sur le cuir synt. </t>
  </si>
  <si>
    <t>pas de contrainte (marquage en surface sans couleur n'a pas de sens)</t>
  </si>
  <si>
    <t>deux nuanciers Kurz (kurz métallique et normal)</t>
  </si>
  <si>
    <t>150 fixe</t>
  </si>
  <si>
    <t>MSDEVIS</t>
  </si>
  <si>
    <t>Pour les tarifs, du coup c'est à prendre en compte dans le calcul des coûts. On est donc à 3,50 € le coût pour un fichier imprimé de L 60 cm x H 40 cm max. </t>
  </si>
  <si>
    <t>==== pour les PM Montparnasse A5 et A4. Pour une couverture imprimée (1 face) :</t>
  </si>
  <si>
    <t>- A4 =70€ fixe + 1,75 € unitaire</t>
  </si>
  <si>
    <t>- A5 = 70€ fixe + 0,9 € unitaire</t>
  </si>
  <si>
    <t>==== pour les autres PM (hors Montparnasse) en A5</t>
  </si>
  <si>
    <t>- A5 = 70€ fixe + 1,75 € unitaire</t>
  </si>
  <si>
    <t>COMMERCIAUX</t>
  </si>
  <si>
    <t>Ca change les tarifs de vente :</t>
  </si>
  <si>
    <t>- A4 =150€ fixe + 4 € unitaire</t>
  </si>
  <si>
    <t>- A5 = 150€ fixe + 2 € unitaire</t>
  </si>
  <si>
    <t>- A5 = 150€ fixe + 4 € unitaire</t>
  </si>
  <si>
    <t>4 produits : PM A4 7€, PM A5 4€, PM Montparnasse A4 4€, PM Montparnasse A5 2€</t>
  </si>
  <si>
    <t>variable et dépend du format</t>
  </si>
  <si>
    <t>que pour le bois</t>
  </si>
  <si>
    <t xml:space="preserve">1,95 cout </t>
  </si>
  <si>
    <t>5 variable</t>
  </si>
  <si>
    <t>?</t>
  </si>
  <si>
    <t xml:space="preserve">Elastique : </t>
  </si>
  <si>
    <t>80€ fixe</t>
  </si>
  <si>
    <t>55€ cout</t>
  </si>
  <si>
    <t>élastiques par produits</t>
  </si>
  <si>
    <t>Forfait élastiques coloris spécial (par format)</t>
  </si>
  <si>
    <t>Façonnage</t>
  </si>
  <si>
    <t>Matières compatibles</t>
  </si>
  <si>
    <t>Façonnage des bords (base carton)</t>
  </si>
  <si>
    <t>Cousu sur les bords (sauf cuir synt)</t>
  </si>
  <si>
    <t>PAYANT</t>
  </si>
  <si>
    <t>Nuancier fil "coins et fil."</t>
  </si>
  <si>
    <t>Pour impression &gt;&gt;</t>
  </si>
  <si>
    <t>pochettes carton avec cadre en carton cousu</t>
  </si>
  <si>
    <t>pochettes carton avec cadre en carton collé</t>
  </si>
  <si>
    <t>pochettes carton avec système adhésif</t>
  </si>
  <si>
    <t>pochettes plastique rigides cousues mat avec bordures</t>
  </si>
  <si>
    <t>pochettes plastique rigides cousues sans bordure</t>
  </si>
  <si>
    <t>pochettes plastique souples</t>
  </si>
  <si>
    <t>pochettes carton avec système à encoches</t>
  </si>
  <si>
    <t>stitched polyprop sheets (no border)</t>
  </si>
  <si>
    <t>plastic sheets</t>
  </si>
  <si>
    <t>glued cardboard passepartouts w/ window</t>
  </si>
  <si>
    <t>stitched cardboard passepartouts w/ window</t>
  </si>
  <si>
    <t>cardboard passepartouts w/ slot system</t>
  </si>
  <si>
    <t>cardboard passepartouts w/ adhesive system</t>
  </si>
  <si>
    <t>stitched frosted polyprop silkscreen passepartouts</t>
  </si>
  <si>
    <t>pour système à pages collées</t>
  </si>
  <si>
    <t xml:space="preserve">Pour systèmes à vis, </t>
  </si>
  <si>
    <t>à fastener, à anneaux ou à élastique droit</t>
  </si>
  <si>
    <t>pour pince ou élastique circulaire</t>
  </si>
  <si>
    <t>Epaisseur du Support</t>
  </si>
  <si>
    <t xml:space="preserve">pour matières rembordées </t>
  </si>
  <si>
    <t>(toile, simili, cuir synt, carton renf)</t>
  </si>
  <si>
    <t>pour carton souple</t>
  </si>
  <si>
    <t>Style des pochettes en plastique souple</t>
  </si>
  <si>
    <t xml:space="preserve">Tone to tone </t>
  </si>
  <si>
    <t>Tone to tone</t>
  </si>
  <si>
    <t>Couleur Système</t>
  </si>
  <si>
    <t>Quantité système</t>
  </si>
  <si>
    <t xml:space="preserve">Color of the polyprop sheets </t>
  </si>
  <si>
    <t>Style of the plastic sheets</t>
  </si>
  <si>
    <t>Color of the cardboard passepartouts</t>
  </si>
  <si>
    <t>Provided for</t>
  </si>
  <si>
    <t>gepland voor</t>
  </si>
  <si>
    <t>kleur schroeven</t>
  </si>
  <si>
    <t>kleur ringmap</t>
  </si>
  <si>
    <t>type hoekjes / type hoeken</t>
  </si>
  <si>
    <t xml:space="preserve">kleur karton cca </t>
  </si>
  <si>
    <r>
      <t>Color of the interior themecover</t>
    </r>
    <r>
      <rPr>
        <sz val="13"/>
        <color theme="3"/>
        <rFont val="Calibri"/>
      </rPr>
      <t xml:space="preserve"> blanco </t>
    </r>
  </si>
  <si>
    <t>Style hoezen</t>
  </si>
  <si>
    <t>Adapter les systèmes en fonction des pochettes compatibles</t>
  </si>
  <si>
    <t>Options attachées à la vente de Protèges Menus</t>
  </si>
  <si>
    <t>Fabrication de l'outil de marquage</t>
  </si>
  <si>
    <t>OUI/NON</t>
  </si>
  <si>
    <t>Frais marquage couleur supplémentaire</t>
  </si>
  <si>
    <t>Forfait marquage (&lt;25 porte-menus)</t>
  </si>
  <si>
    <t>Forfait marquage (&gt;25 porte-menus)</t>
  </si>
  <si>
    <t>Frais d'impression A4 (Montparnasse)</t>
  </si>
  <si>
    <t>Frais d'impression A5 (Montparnasse)</t>
  </si>
  <si>
    <t>Façonnage des Bords (carton rigide)</t>
  </si>
  <si>
    <t>Façonnage des Bords (carton souple)</t>
  </si>
  <si>
    <t>Façonnage des Bords (carton semi rigide)</t>
  </si>
  <si>
    <t>Spécial</t>
  </si>
  <si>
    <t>Style</t>
  </si>
  <si>
    <t>si carton intérieur souple ou semi rigide (+ cuir synth)</t>
  </si>
  <si>
    <t>si carton intérieur rigide ou semi rigide (sauf cuir synth)</t>
  </si>
  <si>
    <t>PAYANT sauf cuir synth (fabrication de base)</t>
  </si>
  <si>
    <t xml:space="preserve">Coupe franche et cousu sur les bords </t>
  </si>
  <si>
    <t xml:space="preserve">Recouvert et cousu sur les bords </t>
  </si>
  <si>
    <t>Vues</t>
  </si>
  <si>
    <t>Intérieur de couverture</t>
  </si>
  <si>
    <t>1 vue sur la 2ème de couverture</t>
  </si>
  <si>
    <t>1 vue sur la 3ème de couverture</t>
  </si>
  <si>
    <t>Nombre de pochettes</t>
  </si>
  <si>
    <t>pour syst. Élastique droit</t>
  </si>
  <si>
    <t>(sauf syst. Elastique droit)</t>
  </si>
  <si>
    <t>Millimètres de papier</t>
  </si>
  <si>
    <t xml:space="preserve">pour syst. Elastique droit et </t>
  </si>
  <si>
    <t>pour pince magnetique extérieur</t>
  </si>
  <si>
    <t>Quantité de pochettes 
ou Millimètres de papier</t>
  </si>
  <si>
    <t>Nombre de vis (A5)</t>
  </si>
  <si>
    <t>avec ou sans pochettes</t>
  </si>
  <si>
    <t>Nombre de vis (A4)</t>
  </si>
  <si>
    <t>avec pochettes</t>
  </si>
  <si>
    <t>sans pochettes</t>
  </si>
  <si>
    <t>mm de papier direct</t>
  </si>
  <si>
    <t>Quantity of screws</t>
  </si>
  <si>
    <t>nombre de vis</t>
  </si>
  <si>
    <t>couleur des vis</t>
  </si>
  <si>
    <t>couleur des anneaux</t>
  </si>
  <si>
    <t>nombre d'anneaux</t>
  </si>
  <si>
    <t>PAYANT sauf cuir synth (impossible) (fabrication de base)</t>
  </si>
  <si>
    <t>par défaut Luxembourg</t>
  </si>
  <si>
    <t>par défaut cuir synt</t>
  </si>
  <si>
    <t>Cuir synt par défaut</t>
  </si>
  <si>
    <t>Base carton d'intérieur rigide</t>
  </si>
  <si>
    <t>Luxembourg par défaut</t>
  </si>
  <si>
    <t>PM Rigide</t>
  </si>
  <si>
    <t>Façonnage spécial</t>
  </si>
  <si>
    <t>PM Souple</t>
  </si>
  <si>
    <t>Autre reliure</t>
  </si>
  <si>
    <t>Type de façonnage</t>
  </si>
  <si>
    <t>Façonnage tous</t>
  </si>
  <si>
    <t>(pour formule)</t>
  </si>
  <si>
    <t>Frais de cliché laser</t>
  </si>
  <si>
    <t>Intérieur de couverture spécial</t>
  </si>
  <si>
    <t>Si pochettes plastiques souples</t>
  </si>
  <si>
    <t>1 vue sur la 2ème de couverture en pochette carton avec cadre en carton collé</t>
  </si>
  <si>
    <t>1 vue sur la 3ème de couverture en pochette carton avec cadre en carton cousu</t>
  </si>
  <si>
    <t>1 vue sur les 2ème et 3ème de couverture en pochette carton avec système à encoches</t>
  </si>
  <si>
    <t>1 vue sur la 2ème de couverture en pochette carton avec système adhésif</t>
  </si>
  <si>
    <t>1 vue sur la 3ème de couverture en pochette plastique rigides cousues mat avec bordures</t>
  </si>
  <si>
    <t>1 vue sur les 2ème et 3ème de couverture en pochette plastique rigides cousues sans bordure</t>
  </si>
  <si>
    <t>aucune vue sur la 2ème et la 3ème de couverture</t>
  </si>
  <si>
    <t>Carton mousse A4</t>
  </si>
  <si>
    <t>Carton mousse A5</t>
  </si>
  <si>
    <t>Simili-cuir supérieur - Classeur vert</t>
  </si>
  <si>
    <t>Small silver croco metallic clamp</t>
  </si>
  <si>
    <t>Small gold croco metallic clamp</t>
  </si>
  <si>
    <t>Bleu (rigide)</t>
  </si>
  <si>
    <t>Marron (rigide)</t>
  </si>
  <si>
    <t>Noir (rigide)</t>
  </si>
  <si>
    <t>Rouge (rigide)</t>
  </si>
  <si>
    <t>Terre brûlée (rigide)</t>
  </si>
  <si>
    <t>Vert (rigide)</t>
  </si>
  <si>
    <t xml:space="preserve">Grand format à l'italienne </t>
  </si>
  <si>
    <t xml:space="preserve">Petit format à l'italienne </t>
  </si>
  <si>
    <t>Vrai / faux</t>
  </si>
  <si>
    <t>Gouden schroef</t>
  </si>
  <si>
    <t>Special</t>
  </si>
  <si>
    <t>Speciaal</t>
  </si>
  <si>
    <t>2 vues sur les 2ème et 3ème de couverture</t>
  </si>
  <si>
    <t>vues en pochette
(sauf 2ème et 3ème de couverture)</t>
  </si>
  <si>
    <t>Vues sur l'intéreiur de couverture</t>
  </si>
  <si>
    <t>2 vues "plat du jour" sur les 2ème et 3ème de couverture</t>
  </si>
  <si>
    <t>1 vue "plat du jour" sur la 3ème de couverture</t>
  </si>
  <si>
    <t>1 vue "plat du jour" sur la 2ème de couverture en plastique rigide avec ou sans bordure</t>
  </si>
  <si>
    <t>à décliner</t>
  </si>
  <si>
    <t>Autre (carton intérieur spécial)</t>
  </si>
  <si>
    <t>Unqiueement pochette cadre carton ou encoche</t>
  </si>
  <si>
    <t>Simili-cuir supérieur - Classeur vert (A4)</t>
  </si>
  <si>
    <t>Simili-cuir supérieur - Classeur vert (A5)</t>
  </si>
  <si>
    <t>Supplément à la tête du client</t>
  </si>
  <si>
    <t>Bi-matière classique (droit ou forme existante)</t>
  </si>
  <si>
    <t>Bi-matière sur-mesure</t>
  </si>
  <si>
    <t>Outil de forme de découpe bi-matière</t>
  </si>
  <si>
    <t>proportionnel quantité</t>
  </si>
  <si>
    <t>spécifier le coloris (dore ou argenté)</t>
  </si>
  <si>
    <t>Double système à aimant 2ème de couv (A4)</t>
  </si>
  <si>
    <t>Double système à aimant 2ème de couv (A5)</t>
  </si>
  <si>
    <t>Double système à aimant 3ème de couv (A4)</t>
  </si>
  <si>
    <t>Double système à aimant 3ème de couv (A5)</t>
  </si>
  <si>
    <t>Autre (système intérieur spécial) (aka double système à aimant)</t>
  </si>
  <si>
    <t>Double système à aimant 2ème et 3ème de couv (A4)</t>
  </si>
  <si>
    <t>Double système à aimant 2ème et 3ème de couv (A5)</t>
  </si>
  <si>
    <t>Inserts classique horizontal (3 cm) sur la 2ème de couverture</t>
  </si>
  <si>
    <t>Inserts classique horizontal (3 cm) sur la 3ème de couverture</t>
  </si>
  <si>
    <t>Inserts classique horizontal (3 cm) sur la 2ème et 3ème de couverture</t>
  </si>
  <si>
    <t>Inserts premium horizontal (3 cm) sur la 2ème de couverture</t>
  </si>
  <si>
    <t>Inserts premium horizontal (3 cm) sur la 3ème de couverture</t>
  </si>
  <si>
    <t>Inserts premium horizontal (3 cm) sur la 2ème et 3ème de couverture</t>
  </si>
  <si>
    <t>Inserts classique triangulaire (8 cm) sur la 2ème de couverture</t>
  </si>
  <si>
    <t>Inserts classique triangulaire (8 cm) sur la 3ème de couverture</t>
  </si>
  <si>
    <t>Inserts classique triangulaire (8 cm) sur la 2ème et 3ème de couverture</t>
  </si>
  <si>
    <t>Inserts premium triangulaire (8 cm) sur la 2ème de couverture</t>
  </si>
  <si>
    <t>Inserts premium triangulaire (8 cm) sur la 3ème de couverture</t>
  </si>
  <si>
    <t>Inserts premium triangulaire (8 cm) sur la 2ème et 3ème de couverture</t>
  </si>
  <si>
    <t xml:space="preserve">Vis métalliques 5mm (10€ les 20 pièces ) </t>
  </si>
  <si>
    <t xml:space="preserve">Vis métalliques 8mm (10€ les 20 pièces ) </t>
  </si>
  <si>
    <t>Coins spéciaux pour planche</t>
  </si>
  <si>
    <t>Intérieur spécial pour planche (toile ou similicuir)</t>
  </si>
  <si>
    <t>de la même couleur que reliure</t>
  </si>
  <si>
    <t>Formaat A4Smal gesloten, passend voor papier 14.8 x 29,7cm</t>
  </si>
  <si>
    <t>Dimensions de l'outil de marquage</t>
  </si>
  <si>
    <t>Description champ</t>
  </si>
  <si>
    <t>Style du marquage</t>
  </si>
  <si>
    <t>Style de marquage</t>
  </si>
  <si>
    <t>en creux</t>
  </si>
  <si>
    <t>en surface</t>
  </si>
  <si>
    <t>Kurz</t>
  </si>
  <si>
    <t>COLORIT</t>
  </si>
  <si>
    <t>LUXOR</t>
  </si>
  <si>
    <t>ALUFIN</t>
  </si>
  <si>
    <t>Colorit 901</t>
  </si>
  <si>
    <t>Colorit 902</t>
  </si>
  <si>
    <t>Colorit 912</t>
  </si>
  <si>
    <t>Colorit 916</t>
  </si>
  <si>
    <t>Colorit 917</t>
  </si>
  <si>
    <t>Colorit 922</t>
  </si>
  <si>
    <t>Colorit 923</t>
  </si>
  <si>
    <t>Colorit 925</t>
  </si>
  <si>
    <t>Colorit 931</t>
  </si>
  <si>
    <t>Colorit 911 N</t>
  </si>
  <si>
    <t>Colorit 914 N</t>
  </si>
  <si>
    <t>Colorit 9224 A</t>
  </si>
  <si>
    <t>Colorit 932</t>
  </si>
  <si>
    <t>Colorit 933</t>
  </si>
  <si>
    <t>Colorit 935 A</t>
  </si>
  <si>
    <t>Colorit 937</t>
  </si>
  <si>
    <t>Colorit 941 A</t>
  </si>
  <si>
    <t>Colorit 943</t>
  </si>
  <si>
    <t>Colorit 946</t>
  </si>
  <si>
    <t>Colorit 949</t>
  </si>
  <si>
    <t>Colorit 960</t>
  </si>
  <si>
    <t>Colorit 961</t>
  </si>
  <si>
    <t>Colorit 962</t>
  </si>
  <si>
    <t>Colorit 963</t>
  </si>
  <si>
    <t>Colorit 964</t>
  </si>
  <si>
    <t>Colorit 965</t>
  </si>
  <si>
    <t>Colorit 967</t>
  </si>
  <si>
    <t>Colorit 969</t>
  </si>
  <si>
    <t>Colorit 971</t>
  </si>
  <si>
    <t>Colorit 972N</t>
  </si>
  <si>
    <t>Colorit 973</t>
  </si>
  <si>
    <t>Colorit 976</t>
  </si>
  <si>
    <t>Colorit 977</t>
  </si>
  <si>
    <t>Colorit 978</t>
  </si>
  <si>
    <t>Colorit 974 N</t>
  </si>
  <si>
    <t>Colorit 975 A</t>
  </si>
  <si>
    <t>Colorit 812</t>
  </si>
  <si>
    <t>Colorit 901 Bleu</t>
  </si>
  <si>
    <t>Colorit 902 Bleu</t>
  </si>
  <si>
    <t>Colorit 911 N Blanc</t>
  </si>
  <si>
    <t>Colorit 912 Noir</t>
  </si>
  <si>
    <t>Colorit 914 N Beige</t>
  </si>
  <si>
    <t>Colorit 917 Bleu marine</t>
  </si>
  <si>
    <t>Colorit 922 Gris foncé</t>
  </si>
  <si>
    <t>Colorit 923 Gris</t>
  </si>
  <si>
    <t>Colorit 924 A Gris clair</t>
  </si>
  <si>
    <t>Colorit 925 Bleu roi</t>
  </si>
  <si>
    <t>Colorit 931 Bleu clair</t>
  </si>
  <si>
    <t>Colorit 932 Gris clair</t>
  </si>
  <si>
    <t>Colorit 933 Bleu violet</t>
  </si>
  <si>
    <t>Colorit 935 A Bleu ciel</t>
  </si>
  <si>
    <t>Colorit 937 Violet</t>
  </si>
  <si>
    <t>Colorit 941 A Rose</t>
  </si>
  <si>
    <t>Colorit 943 kaki</t>
  </si>
  <si>
    <t>Colorit 946 Bleu nuit</t>
  </si>
  <si>
    <t>Colorit 949 Blanc crè:me</t>
  </si>
  <si>
    <t>Colorit 960 Rose fushia</t>
  </si>
  <si>
    <t>Colorit 961 Orange</t>
  </si>
  <si>
    <t>Colorit 962 Orange éclatant</t>
  </si>
  <si>
    <t>Colorit 963 Rouge</t>
  </si>
  <si>
    <t>Colorit 964 Rouge orangé</t>
  </si>
  <si>
    <t>Colorit 965 Cuivre</t>
  </si>
  <si>
    <t>Colorit 967 Bordeaux</t>
  </si>
  <si>
    <t>Colorit 969 Marron foncé</t>
  </si>
  <si>
    <t>Colorit 971 Marron clair</t>
  </si>
  <si>
    <t>Colorit 916 Brun</t>
  </si>
  <si>
    <t>Colorit 972 N Jaune ambré</t>
  </si>
  <si>
    <t>Colorit 973 Jaune</t>
  </si>
  <si>
    <t>Colorit 974 N Bleu vert</t>
  </si>
  <si>
    <t>Colorit 975 A Vert</t>
  </si>
  <si>
    <t>Colorit 976 Vert sapin</t>
  </si>
  <si>
    <t>Colorit 977 Vert foncé</t>
  </si>
  <si>
    <t>Colorit 978 Gris</t>
  </si>
  <si>
    <t>Colorit 812 Noir</t>
  </si>
  <si>
    <t>Colorit 99015 Pèrle</t>
  </si>
  <si>
    <t>Colorit 99015 Pearl</t>
  </si>
  <si>
    <t>Colorit Metallic Silver</t>
  </si>
  <si>
    <t>Colorit Metallic Bronze</t>
  </si>
  <si>
    <t>Alufin Special</t>
  </si>
  <si>
    <t>Alufin Satingloss</t>
  </si>
  <si>
    <t>Alufin Mat</t>
  </si>
  <si>
    <t>Luxor 180</t>
  </si>
  <si>
    <t>Luxor 220</t>
  </si>
  <si>
    <t>Luxor 231</t>
  </si>
  <si>
    <t>Luxor 232</t>
  </si>
  <si>
    <t>Luxor 233</t>
  </si>
  <si>
    <t>Luxor 302</t>
  </si>
  <si>
    <t>Luxor 307</t>
  </si>
  <si>
    <t>Luxor 308</t>
  </si>
  <si>
    <t>Luxor 332</t>
  </si>
  <si>
    <t>Luxor 334</t>
  </si>
  <si>
    <t>Luxor 336</t>
  </si>
  <si>
    <t>Luxor 338</t>
  </si>
  <si>
    <t>Luxor 355</t>
  </si>
  <si>
    <t>Luxor 360</t>
  </si>
  <si>
    <t>Luxor 362</t>
  </si>
  <si>
    <t>Luxor 369</t>
  </si>
  <si>
    <t>Luxor 376</t>
  </si>
  <si>
    <t>Luxor 377</t>
  </si>
  <si>
    <t>Luxor 381</t>
  </si>
  <si>
    <t>Luxor 385</t>
  </si>
  <si>
    <t>Luxor 386</t>
  </si>
  <si>
    <t>Luxor 390</t>
  </si>
  <si>
    <t>Luxor 391</t>
  </si>
  <si>
    <t>Luxor 392</t>
  </si>
  <si>
    <t>Luxor 396</t>
  </si>
  <si>
    <t>Luxor 397</t>
  </si>
  <si>
    <t>Luxor 398</t>
  </si>
  <si>
    <t>Luxor 404</t>
  </si>
  <si>
    <t>Luxor 418</t>
  </si>
  <si>
    <t>Luxor 420</t>
  </si>
  <si>
    <t>Luxor 423</t>
  </si>
  <si>
    <t>Luxor 425</t>
  </si>
  <si>
    <t>Luxor 426</t>
  </si>
  <si>
    <t>Luxor 427</t>
  </si>
  <si>
    <t>Luxor 428</t>
  </si>
  <si>
    <t>Luxor 429 N</t>
  </si>
  <si>
    <t>Luxor 432</t>
  </si>
  <si>
    <t>Luxor 455</t>
  </si>
  <si>
    <t>Luxor 495 N</t>
  </si>
  <si>
    <t>Coloris du marquage</t>
  </si>
  <si>
    <t>Nuanciers marquage en creux</t>
  </si>
  <si>
    <t>Sans couleur</t>
  </si>
  <si>
    <t>Nuanciers marquage en surface</t>
  </si>
  <si>
    <t>Prix et coûts</t>
  </si>
  <si>
    <t>Prix de vente</t>
  </si>
  <si>
    <t>Coût d'achat</t>
  </si>
  <si>
    <t>Coefficient</t>
  </si>
  <si>
    <t>Autres</t>
  </si>
  <si>
    <t>Pochettes</t>
  </si>
  <si>
    <t>Matière</t>
  </si>
  <si>
    <t>Style d'impression</t>
  </si>
  <si>
    <t>en profondeur</t>
  </si>
  <si>
    <t>Matière spéciale</t>
  </si>
  <si>
    <t>Bi-matière</t>
  </si>
  <si>
    <t>Protection pochettes</t>
  </si>
  <si>
    <t>Elastiques Spéciaux</t>
  </si>
  <si>
    <t xml:space="preserve">Rouleau de 5000 pastilles auto adhésives </t>
  </si>
  <si>
    <t>Format spécial</t>
  </si>
  <si>
    <t>Coins revêtus en toile enduite ou en simili-cuir</t>
  </si>
  <si>
    <t>Monceau uniquement</t>
  </si>
  <si>
    <t>Découpe laser</t>
  </si>
  <si>
    <t>Carton intérieur souple 400g pelliculé</t>
  </si>
  <si>
    <t xml:space="preserve">Epaisseur du support </t>
  </si>
  <si>
    <t>Pour Luxembourg</t>
  </si>
  <si>
    <t>Carton intérieur souple 400g pelliculé (A4)</t>
  </si>
  <si>
    <t>Carton intérieur souple 400g pelliculé (A5)</t>
  </si>
  <si>
    <t>Coins spéciaux</t>
  </si>
  <si>
    <t>Coins Monceau</t>
  </si>
  <si>
    <t>Coins revêtus en toile enduite</t>
  </si>
  <si>
    <t>Coins revêtus en simili-cuir</t>
  </si>
  <si>
    <t>couleur du similicuir</t>
  </si>
  <si>
    <t>couleur de la toile</t>
  </si>
  <si>
    <t>Impression Montparnasse</t>
  </si>
  <si>
    <t>Description de l'outil</t>
  </si>
  <si>
    <t>Frais d'impression quadri A4</t>
  </si>
  <si>
    <t>Frais d'impression quadri A5</t>
  </si>
  <si>
    <t>Gravure laser en surface</t>
  </si>
  <si>
    <t>Gravure laser contours en creux</t>
  </si>
  <si>
    <t>Gravure laser en surface et contours en creux</t>
  </si>
  <si>
    <t>Sans système</t>
  </si>
  <si>
    <t>3 vue sur la 2ème de couverture en pochette carton avec cadre en carton collé</t>
  </si>
  <si>
    <t>4 vue sur la 2ème de couverture en pochette carton avec cadre en carton collé</t>
  </si>
  <si>
    <t>5 vue sur la 2ème de couverture en pochette carton avec cadre en carton collé</t>
  </si>
  <si>
    <t>6 vue sur la 2ème de couverture en pochette carton avec cadre en carton collé</t>
  </si>
  <si>
    <t>8 vue sur la 2ème de couverture en pochette carton avec cadre en carton collé</t>
  </si>
  <si>
    <t>9 vue sur la 2ème de couverture en pochette carton avec cadre en carton collé</t>
  </si>
  <si>
    <t>10 vue sur la 2ème de couverture en pochette carton avec cadre en carton collé</t>
  </si>
  <si>
    <t>11 vue sur la 2ème de couverture en pochette carton avec cadre en carton collé</t>
  </si>
  <si>
    <t>12 vue sur la 2ème de couverture en pochette carton avec cadre en carton collé</t>
  </si>
  <si>
    <t>13 vue sur la 2ème de couverture en pochette carton avec cadre en carton collé</t>
  </si>
  <si>
    <t>14 vue sur la 2ème de couverture en pochette carton avec cadre en carton collé</t>
  </si>
  <si>
    <t>15 vue sur la 2ème de couverture en pochette carton avec cadre en carton collé</t>
  </si>
  <si>
    <t>16 vue sur la 2ème de couverture en pochette carton avec cadre en carton collé</t>
  </si>
  <si>
    <t>17 vue sur la 2ème de couverture en pochette carton avec cadre en carton collé</t>
  </si>
  <si>
    <t>18 vue sur la 2ème de couverture en pochette carton avec cadre en carton collé</t>
  </si>
  <si>
    <t>19 vue sur la 2ème de couverture en pochette carton avec cadre en carton collé</t>
  </si>
  <si>
    <t>20 vue sur la 2ème de couverture en pochette carton avec cadre en carton collé</t>
  </si>
  <si>
    <t>21 vue sur la 2ème de couverture en pochette carton avec cadre en carton collé</t>
  </si>
  <si>
    <t>22 vue sur la 2ème de couverture en pochette carton avec cadre en carton collé</t>
  </si>
  <si>
    <t>23 vue sur la 2ème de couverture en pochette carton avec cadre en carton collé</t>
  </si>
  <si>
    <t>24 vue sur la 2ème de couverture en pochette carton avec cadre en carton collé</t>
  </si>
  <si>
    <t>Carton d'intérieur Luxembourg</t>
  </si>
  <si>
    <t>Carton d'intérieur</t>
  </si>
  <si>
    <t>Carton d'intérieur spécial</t>
  </si>
  <si>
    <t>Elastiques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</si>
</sst>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 &quot;€&quot;;[Red]\-#,##0\ &quot;€&quot;"/>
    <numFmt numFmtId="165" formatCode="#,##0.00\ &quot;€&quot;;[Red]\-#,##0.00\ &quot;€&quot;"/>
    <numFmt numFmtId="166" formatCode="_-* #,##0.00\ &quot;€&quot;_-;\-* #,##0.00\ &quot;€&quot;_-;_-* &quot;-&quot;??\ &quot;€&quot;_-;_-@_-"/>
    <numFmt numFmtId="167" formatCode="_-* #,##0.00\ _€_-;\-* #,##0.00\ _€_-;_-* &quot;-&quot;??\ _€_-;_-@_-"/>
    <numFmt numFmtId="168" formatCode="0.0"/>
    <numFmt numFmtId="169" formatCode="_-* #,##0\ _€_-;\-* #,##0\ _€_-;_-* &quot;-&quot;??\ _€_-;_-@_-"/>
  </numFmts>
  <fonts count="49" x14ac:knownFonts="1">
    <font>
      <sz val="12"/>
      <color theme="1"/>
      <name val="Calibri"/>
      <family val="2"/>
      <scheme val="minor"/>
    </font>
    <font>
      <sz val="12"/>
      <color theme="1"/>
      <name val="Calibri"/>
      <family val="2"/>
      <scheme val="minor"/>
    </font>
    <font>
      <sz val="12"/>
      <color theme="1"/>
      <name val="Calibri"/>
      <family val="2"/>
      <scheme val="minor"/>
    </font>
    <font>
      <sz val="13"/>
      <color rgb="FF000000"/>
      <name val="Calibri"/>
    </font>
    <font>
      <u/>
      <sz val="12"/>
      <color theme="10"/>
      <name val="Calibri"/>
      <family val="2"/>
      <scheme val="minor"/>
    </font>
    <font>
      <u/>
      <sz val="12"/>
      <color theme="11"/>
      <name val="Calibri"/>
      <family val="2"/>
      <scheme val="minor"/>
    </font>
    <font>
      <sz val="13"/>
      <color theme="1"/>
      <name val="Arial"/>
    </font>
    <font>
      <b/>
      <sz val="13"/>
      <color rgb="FF000000"/>
      <name val="Calibri"/>
    </font>
    <font>
      <u/>
      <sz val="13"/>
      <color rgb="FF000000"/>
      <name val="Calibri"/>
    </font>
    <font>
      <sz val="12"/>
      <color rgb="FFFF0000"/>
      <name val="Calibri"/>
      <family val="2"/>
      <scheme val="minor"/>
    </font>
    <font>
      <b/>
      <sz val="18"/>
      <color theme="0"/>
      <name val="Calibri"/>
      <family val="2"/>
      <scheme val="minor"/>
    </font>
    <font>
      <i/>
      <sz val="13"/>
      <color rgb="FF000000"/>
      <name val="Calibri"/>
    </font>
    <font>
      <b/>
      <sz val="18"/>
      <color theme="9" tint="0.39997558519241921"/>
      <name val="Calibri"/>
      <family val="2"/>
      <scheme val="minor"/>
    </font>
    <font>
      <b/>
      <u/>
      <sz val="12"/>
      <color theme="1"/>
      <name val="Calibri"/>
      <family val="2"/>
      <scheme val="minor"/>
    </font>
    <font>
      <b/>
      <u/>
      <sz val="12"/>
      <color rgb="FFFF0000"/>
      <name val="Calibri"/>
      <family val="2"/>
      <scheme val="minor"/>
    </font>
    <font>
      <b/>
      <sz val="20"/>
      <color theme="0"/>
      <name val="Calibri"/>
      <scheme val="minor"/>
    </font>
    <font>
      <b/>
      <u/>
      <sz val="12"/>
      <color theme="0"/>
      <name val="Calibri"/>
      <family val="2"/>
      <scheme val="minor"/>
    </font>
    <font>
      <b/>
      <sz val="12"/>
      <color theme="1"/>
      <name val="Calibri"/>
      <family val="2"/>
      <scheme val="minor"/>
    </font>
    <font>
      <b/>
      <sz val="14"/>
      <color rgb="FF000090"/>
      <name val="Calibri"/>
      <scheme val="minor"/>
    </font>
    <font>
      <sz val="12"/>
      <name val="Calibri"/>
      <scheme val="minor"/>
    </font>
    <font>
      <i/>
      <sz val="12"/>
      <color theme="1"/>
      <name val="Calibri"/>
      <scheme val="minor"/>
    </font>
    <font>
      <b/>
      <u/>
      <sz val="12"/>
      <name val="Calibri"/>
      <scheme val="minor"/>
    </font>
    <font>
      <sz val="10"/>
      <name val="Verdana"/>
    </font>
    <font>
      <b/>
      <i/>
      <sz val="14"/>
      <color theme="3"/>
      <name val="Calibri"/>
      <scheme val="minor"/>
    </font>
    <font>
      <sz val="14"/>
      <color theme="1"/>
      <name val="Calibri"/>
      <scheme val="minor"/>
    </font>
    <font>
      <b/>
      <u/>
      <sz val="16"/>
      <color theme="1"/>
      <name val="Calibri"/>
      <family val="2"/>
      <scheme val="minor"/>
    </font>
    <font>
      <b/>
      <sz val="12"/>
      <color rgb="FFFF0000"/>
      <name val="Calibri"/>
      <family val="2"/>
      <scheme val="minor"/>
    </font>
    <font>
      <b/>
      <u/>
      <sz val="14"/>
      <color rgb="FFFF0000"/>
      <name val="Calibri"/>
      <family val="2"/>
      <scheme val="minor"/>
    </font>
    <font>
      <sz val="12"/>
      <color rgb="FF000000"/>
      <name val="Calibri"/>
      <family val="2"/>
      <scheme val="minor"/>
    </font>
    <font>
      <sz val="8"/>
      <name val="Calibri"/>
      <family val="2"/>
      <scheme val="minor"/>
    </font>
    <font>
      <sz val="13"/>
      <color rgb="FFFF0000"/>
      <name val="Calibri"/>
    </font>
    <font>
      <sz val="13"/>
      <color theme="1"/>
      <name val="Calibri"/>
    </font>
    <font>
      <b/>
      <sz val="12"/>
      <color rgb="FF000000"/>
      <name val="Calibri"/>
      <scheme val="minor"/>
    </font>
    <font>
      <b/>
      <i/>
      <sz val="14"/>
      <color theme="0"/>
      <name val="Calibri"/>
      <scheme val="minor"/>
    </font>
    <font>
      <sz val="14"/>
      <color theme="0"/>
      <name val="Calibri"/>
      <scheme val="minor"/>
    </font>
    <font>
      <sz val="12"/>
      <color theme="0"/>
      <name val="Calibri"/>
      <family val="2"/>
      <scheme val="minor"/>
    </font>
    <font>
      <b/>
      <sz val="12"/>
      <color theme="0" tint="-4.9989318521683403E-2"/>
      <name val="Calibri"/>
      <scheme val="minor"/>
    </font>
    <font>
      <b/>
      <u/>
      <sz val="13"/>
      <color theme="3" tint="-0.249977111117893"/>
      <name val="Calibri"/>
    </font>
    <font>
      <b/>
      <sz val="20"/>
      <color theme="3" tint="-0.249977111117893"/>
      <name val="Calibri"/>
    </font>
    <font>
      <sz val="12"/>
      <color theme="3" tint="-0.249977111117893"/>
      <name val="Calibri"/>
      <family val="2"/>
      <scheme val="minor"/>
    </font>
    <font>
      <b/>
      <u/>
      <sz val="13"/>
      <color rgb="FF000000"/>
      <name val="Calibri"/>
    </font>
    <font>
      <u/>
      <sz val="12"/>
      <color rgb="FF000000"/>
      <name val="Calibri"/>
      <family val="2"/>
      <scheme val="minor"/>
    </font>
    <font>
      <b/>
      <sz val="20"/>
      <color theme="3"/>
      <name val="Calibri"/>
    </font>
    <font>
      <b/>
      <sz val="20"/>
      <color theme="3"/>
      <name val="Calibri"/>
      <scheme val="minor"/>
    </font>
    <font>
      <sz val="13"/>
      <color theme="3"/>
      <name val="Calibri"/>
    </font>
    <font>
      <sz val="14"/>
      <color theme="3"/>
      <name val="Calibri"/>
      <scheme val="minor"/>
    </font>
    <font>
      <b/>
      <sz val="13"/>
      <color theme="3" tint="-0.249977111117893"/>
      <name val="Calibri"/>
    </font>
    <font>
      <b/>
      <sz val="14"/>
      <color theme="1"/>
      <name val="Calibri"/>
      <family val="2"/>
      <scheme val="minor"/>
    </font>
    <font>
      <sz val="13"/>
      <name val="Lucida Grande"/>
    </font>
  </fonts>
  <fills count="42">
    <fill>
      <patternFill patternType="none"/>
    </fill>
    <fill>
      <patternFill patternType="gray125"/>
    </fill>
    <fill>
      <patternFill patternType="solid">
        <fgColor theme="6" tint="0.79998168889431442"/>
        <bgColor indexed="64"/>
      </patternFill>
    </fill>
    <fill>
      <patternFill patternType="solid">
        <fgColor rgb="FF00B050"/>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theme="5" tint="0.39997558519241921"/>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1"/>
        <bgColor indexed="64"/>
      </patternFill>
    </fill>
    <fill>
      <patternFill patternType="solid">
        <fgColor theme="4" tint="0.79998168889431442"/>
        <bgColor indexed="64"/>
      </patternFill>
    </fill>
    <fill>
      <patternFill patternType="solid">
        <fgColor rgb="FFCCFFCC"/>
        <bgColor indexed="64"/>
      </patternFill>
    </fill>
    <fill>
      <patternFill patternType="solid">
        <fgColor theme="1" tint="0.499984740745262"/>
        <bgColor indexed="64"/>
      </patternFill>
    </fill>
    <fill>
      <patternFill patternType="solid">
        <fgColor theme="2"/>
        <bgColor indexed="64"/>
      </patternFill>
    </fill>
    <fill>
      <patternFill patternType="solid">
        <fgColor theme="6" tint="-0.249977111117893"/>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bgColor indexed="64"/>
      </patternFill>
    </fill>
    <fill>
      <patternFill patternType="solid">
        <fgColor theme="8" tint="-0.249977111117893"/>
        <bgColor indexed="64"/>
      </patternFill>
    </fill>
    <fill>
      <patternFill patternType="solid">
        <fgColor theme="0" tint="-0.249977111117893"/>
        <bgColor indexed="64"/>
      </patternFill>
    </fill>
    <fill>
      <patternFill patternType="solid">
        <fgColor theme="3" tint="-0.249977111117893"/>
        <bgColor indexed="64"/>
      </patternFill>
    </fill>
    <fill>
      <patternFill patternType="solid">
        <fgColor theme="9" tint="-0.249977111117893"/>
        <bgColor indexed="64"/>
      </patternFill>
    </fill>
    <fill>
      <patternFill patternType="solid">
        <fgColor rgb="FFFF0000"/>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rgb="FFFFF1A0"/>
        <bgColor indexed="64"/>
      </patternFill>
    </fill>
    <fill>
      <patternFill patternType="solid">
        <fgColor rgb="FFFFF1A0"/>
        <bgColor rgb="FF000000"/>
      </patternFill>
    </fill>
    <fill>
      <patternFill patternType="solid">
        <fgColor rgb="FFB6AC72"/>
        <bgColor indexed="64"/>
      </patternFill>
    </fill>
  </fills>
  <borders count="13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top style="thin">
        <color auto="1"/>
      </top>
      <bottom/>
      <diagonal/>
    </border>
    <border>
      <left style="thin">
        <color auto="1"/>
      </left>
      <right style="thin">
        <color auto="1"/>
      </right>
      <top style="medium">
        <color auto="1"/>
      </top>
      <bottom/>
      <diagonal/>
    </border>
    <border>
      <left style="thin">
        <color auto="1"/>
      </left>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medium">
        <color auto="1"/>
      </bottom>
      <diagonal/>
    </border>
    <border>
      <left/>
      <right/>
      <top/>
      <bottom style="medium">
        <color auto="1"/>
      </bottom>
      <diagonal/>
    </border>
    <border>
      <left style="medium">
        <color auto="1"/>
      </left>
      <right style="medium">
        <color auto="1"/>
      </right>
      <top/>
      <bottom style="thin">
        <color auto="1"/>
      </bottom>
      <diagonal/>
    </border>
    <border>
      <left style="medium">
        <color auto="1"/>
      </left>
      <right style="medium">
        <color auto="1"/>
      </right>
      <top/>
      <bottom/>
      <diagonal/>
    </border>
    <border>
      <left/>
      <right style="thin">
        <color auto="1"/>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top/>
      <bottom/>
      <diagonal/>
    </border>
    <border>
      <left/>
      <right style="medium">
        <color auto="1"/>
      </right>
      <top/>
      <bottom style="thin">
        <color auto="1"/>
      </bottom>
      <diagonal/>
    </border>
    <border>
      <left/>
      <right style="thin">
        <color auto="1"/>
      </right>
      <top/>
      <bottom style="thin">
        <color auto="1"/>
      </bottom>
      <diagonal/>
    </border>
    <border>
      <left/>
      <right/>
      <top/>
      <bottom style="thin">
        <color auto="1"/>
      </bottom>
      <diagonal/>
    </border>
    <border>
      <left/>
      <right/>
      <top style="medium">
        <color auto="1"/>
      </top>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right style="thin">
        <color auto="1"/>
      </right>
      <top style="thin">
        <color auto="1"/>
      </top>
      <bottom/>
      <diagonal/>
    </border>
    <border>
      <left style="medium">
        <color auto="1"/>
      </left>
      <right style="medium">
        <color auto="1"/>
      </right>
      <top style="thin">
        <color auto="1"/>
      </top>
      <bottom/>
      <diagonal/>
    </border>
    <border>
      <left/>
      <right style="medium">
        <color auto="1"/>
      </right>
      <top style="thin">
        <color auto="1"/>
      </top>
      <bottom/>
      <diagonal/>
    </border>
    <border>
      <left style="medium">
        <color theme="1"/>
      </left>
      <right style="medium">
        <color theme="1"/>
      </right>
      <top style="medium">
        <color theme="1"/>
      </top>
      <bottom style="thin">
        <color auto="1"/>
      </bottom>
      <diagonal/>
    </border>
    <border>
      <left style="medium">
        <color theme="1"/>
      </left>
      <right style="medium">
        <color theme="1"/>
      </right>
      <top style="thin">
        <color auto="1"/>
      </top>
      <bottom/>
      <diagonal/>
    </border>
    <border>
      <left style="thin">
        <color theme="1"/>
      </left>
      <right style="thin">
        <color theme="1"/>
      </right>
      <top style="thin">
        <color theme="1"/>
      </top>
      <bottom style="thin">
        <color theme="1"/>
      </bottom>
      <diagonal/>
    </border>
    <border>
      <left style="thin">
        <color theme="1"/>
      </left>
      <right style="thin">
        <color theme="1"/>
      </right>
      <top style="medium">
        <color theme="1"/>
      </top>
      <bottom style="thin">
        <color theme="1"/>
      </bottom>
      <diagonal/>
    </border>
    <border>
      <left style="thin">
        <color theme="1"/>
      </left>
      <right style="thin">
        <color theme="1"/>
      </right>
      <top style="thin">
        <color theme="1"/>
      </top>
      <bottom style="medium">
        <color theme="1"/>
      </bottom>
      <diagonal/>
    </border>
    <border>
      <left style="thin">
        <color theme="1"/>
      </left>
      <right style="thin">
        <color theme="1"/>
      </right>
      <top style="thin">
        <color theme="1"/>
      </top>
      <bottom/>
      <diagonal/>
    </border>
    <border>
      <left style="medium">
        <color theme="1"/>
      </left>
      <right style="thin">
        <color theme="1"/>
      </right>
      <top style="medium">
        <color theme="1"/>
      </top>
      <bottom style="thin">
        <color theme="1"/>
      </bottom>
      <diagonal/>
    </border>
    <border>
      <left style="thin">
        <color theme="1"/>
      </left>
      <right style="medium">
        <color theme="1"/>
      </right>
      <top style="medium">
        <color theme="1"/>
      </top>
      <bottom style="thin">
        <color theme="1"/>
      </bottom>
      <diagonal/>
    </border>
    <border>
      <left style="medium">
        <color theme="1"/>
      </left>
      <right style="thin">
        <color theme="1"/>
      </right>
      <top style="thin">
        <color theme="1"/>
      </top>
      <bottom style="thin">
        <color theme="1"/>
      </bottom>
      <diagonal/>
    </border>
    <border>
      <left style="thin">
        <color theme="1"/>
      </left>
      <right style="medium">
        <color theme="1"/>
      </right>
      <top style="thin">
        <color theme="1"/>
      </top>
      <bottom style="thin">
        <color theme="1"/>
      </bottom>
      <diagonal/>
    </border>
    <border>
      <left style="medium">
        <color theme="1"/>
      </left>
      <right style="thin">
        <color theme="1"/>
      </right>
      <top style="thin">
        <color theme="1"/>
      </top>
      <bottom style="medium">
        <color theme="1"/>
      </bottom>
      <diagonal/>
    </border>
    <border>
      <left style="thin">
        <color theme="1"/>
      </left>
      <right style="medium">
        <color theme="1"/>
      </right>
      <top style="thin">
        <color theme="1"/>
      </top>
      <bottom style="medium">
        <color theme="1"/>
      </bottom>
      <diagonal/>
    </border>
    <border>
      <left style="thin">
        <color theme="1"/>
      </left>
      <right style="thin">
        <color theme="1"/>
      </right>
      <top/>
      <bottom style="thin">
        <color theme="1"/>
      </bottom>
      <diagonal/>
    </border>
    <border diagonalUp="1" diagonalDown="1">
      <left style="thin">
        <color auto="1"/>
      </left>
      <right style="thin">
        <color auto="1"/>
      </right>
      <top/>
      <bottom/>
      <diagonal style="thin">
        <color auto="1"/>
      </diagonal>
    </border>
    <border>
      <left/>
      <right style="thin">
        <color auto="1"/>
      </right>
      <top/>
      <bottom style="thin">
        <color theme="1"/>
      </bottom>
      <diagonal/>
    </border>
    <border>
      <left style="medium">
        <color auto="1"/>
      </left>
      <right style="medium">
        <color auto="1"/>
      </right>
      <top/>
      <bottom style="medium">
        <color auto="1"/>
      </bottom>
      <diagonal/>
    </border>
    <border>
      <left style="thin">
        <color theme="1"/>
      </left>
      <right style="medium">
        <color theme="1"/>
      </right>
      <top/>
      <bottom style="thin">
        <color theme="1"/>
      </bottom>
      <diagonal/>
    </border>
    <border diagonalUp="1" diagonalDown="1">
      <left/>
      <right style="thin">
        <color auto="1"/>
      </right>
      <top/>
      <bottom/>
      <diagonal style="thin">
        <color auto="1"/>
      </diagonal>
    </border>
    <border>
      <left style="medium">
        <color auto="1"/>
      </left>
      <right style="thin">
        <color auto="1"/>
      </right>
      <top/>
      <bottom style="thin">
        <color auto="1"/>
      </bottom>
      <diagonal/>
    </border>
    <border>
      <left style="medium">
        <color theme="1"/>
      </left>
      <right style="thin">
        <color theme="1"/>
      </right>
      <top/>
      <bottom style="thin">
        <color theme="1"/>
      </bottom>
      <diagonal/>
    </border>
    <border>
      <left style="medium">
        <color auto="1"/>
      </left>
      <right style="thin">
        <color theme="1"/>
      </right>
      <top style="medium">
        <color auto="1"/>
      </top>
      <bottom style="thin">
        <color theme="1"/>
      </bottom>
      <diagonal/>
    </border>
    <border>
      <left style="thin">
        <color theme="1"/>
      </left>
      <right style="thin">
        <color theme="1"/>
      </right>
      <top style="medium">
        <color auto="1"/>
      </top>
      <bottom style="thin">
        <color theme="1"/>
      </bottom>
      <diagonal/>
    </border>
    <border>
      <left style="thin">
        <color theme="1"/>
      </left>
      <right style="medium">
        <color auto="1"/>
      </right>
      <top style="medium">
        <color auto="1"/>
      </top>
      <bottom style="thin">
        <color theme="1"/>
      </bottom>
      <diagonal/>
    </border>
    <border>
      <left style="medium">
        <color auto="1"/>
      </left>
      <right style="thin">
        <color theme="1"/>
      </right>
      <top style="thin">
        <color theme="1"/>
      </top>
      <bottom style="thin">
        <color theme="1"/>
      </bottom>
      <diagonal/>
    </border>
    <border>
      <left style="thin">
        <color theme="1"/>
      </left>
      <right style="medium">
        <color auto="1"/>
      </right>
      <top style="thin">
        <color theme="1"/>
      </top>
      <bottom style="thin">
        <color theme="1"/>
      </bottom>
      <diagonal/>
    </border>
    <border>
      <left style="medium">
        <color auto="1"/>
      </left>
      <right style="thin">
        <color theme="1"/>
      </right>
      <top style="thin">
        <color theme="1"/>
      </top>
      <bottom style="medium">
        <color auto="1"/>
      </bottom>
      <diagonal/>
    </border>
    <border>
      <left style="thin">
        <color theme="1"/>
      </left>
      <right style="thin">
        <color theme="1"/>
      </right>
      <top style="thin">
        <color theme="1"/>
      </top>
      <bottom style="medium">
        <color auto="1"/>
      </bottom>
      <diagonal/>
    </border>
    <border>
      <left style="thin">
        <color theme="1"/>
      </left>
      <right style="medium">
        <color auto="1"/>
      </right>
      <top style="thin">
        <color theme="1"/>
      </top>
      <bottom style="medium">
        <color auto="1"/>
      </bottom>
      <diagonal/>
    </border>
    <border>
      <left style="medium">
        <color auto="1"/>
      </left>
      <right style="thin">
        <color theme="1"/>
      </right>
      <top style="medium">
        <color auto="1"/>
      </top>
      <bottom style="medium">
        <color auto="1"/>
      </bottom>
      <diagonal/>
    </border>
    <border>
      <left style="thin">
        <color theme="1"/>
      </left>
      <right style="thin">
        <color theme="1"/>
      </right>
      <top style="medium">
        <color auto="1"/>
      </top>
      <bottom style="medium">
        <color auto="1"/>
      </bottom>
      <diagonal/>
    </border>
    <border>
      <left style="thin">
        <color theme="1"/>
      </left>
      <right style="medium">
        <color auto="1"/>
      </right>
      <top style="medium">
        <color auto="1"/>
      </top>
      <bottom style="medium">
        <color auto="1"/>
      </bottom>
      <diagonal/>
    </border>
    <border>
      <left style="medium">
        <color auto="1"/>
      </left>
      <right style="thin">
        <color theme="1"/>
      </right>
      <top style="thin">
        <color theme="1"/>
      </top>
      <bottom/>
      <diagonal/>
    </border>
    <border>
      <left style="thin">
        <color theme="1"/>
      </left>
      <right style="medium">
        <color auto="1"/>
      </right>
      <top style="thin">
        <color theme="1"/>
      </top>
      <bottom/>
      <diagonal/>
    </border>
    <border>
      <left style="thin">
        <color auto="1"/>
      </left>
      <right/>
      <top/>
      <bottom style="medium">
        <color auto="1"/>
      </bottom>
      <diagonal/>
    </border>
    <border>
      <left style="medium">
        <color auto="1"/>
      </left>
      <right style="medium">
        <color auto="1"/>
      </right>
      <top style="medium">
        <color auto="1"/>
      </top>
      <bottom/>
      <diagonal/>
    </border>
    <border diagonalUp="1" diagonalDown="1">
      <left style="thick">
        <color auto="1"/>
      </left>
      <right style="thin">
        <color auto="1"/>
      </right>
      <top/>
      <bottom/>
      <diagonal style="thin">
        <color auto="1"/>
      </diagonal>
    </border>
    <border>
      <left style="thin">
        <color auto="1"/>
      </left>
      <right style="thick">
        <color auto="1"/>
      </right>
      <top style="thin">
        <color auto="1"/>
      </top>
      <bottom/>
      <diagonal/>
    </border>
    <border>
      <left style="thin">
        <color auto="1"/>
      </left>
      <right style="thick">
        <color auto="1"/>
      </right>
      <top/>
      <bottom/>
      <diagonal/>
    </border>
    <border>
      <left style="thin">
        <color auto="1"/>
      </left>
      <right style="thick">
        <color auto="1"/>
      </right>
      <top/>
      <bottom style="thin">
        <color auto="1"/>
      </bottom>
      <diagonal/>
    </border>
    <border>
      <left style="thin">
        <color auto="1"/>
      </left>
      <right/>
      <top/>
      <bottom style="thick">
        <color auto="1"/>
      </bottom>
      <diagonal/>
    </border>
    <border>
      <left style="thin">
        <color theme="1"/>
      </left>
      <right style="thick">
        <color auto="1"/>
      </right>
      <top style="thin">
        <color theme="1"/>
      </top>
      <bottom/>
      <diagonal/>
    </border>
    <border>
      <left style="thin">
        <color theme="1"/>
      </left>
      <right style="thick">
        <color auto="1"/>
      </right>
      <top/>
      <bottom style="thin">
        <color theme="1"/>
      </bottom>
      <diagonal/>
    </border>
    <border>
      <left/>
      <right style="thick">
        <color auto="1"/>
      </right>
      <top style="thin">
        <color auto="1"/>
      </top>
      <bottom/>
      <diagonal/>
    </border>
    <border>
      <left/>
      <right style="thick">
        <color auto="1"/>
      </right>
      <top/>
      <bottom style="thin">
        <color auto="1"/>
      </bottom>
      <diagonal/>
    </border>
    <border>
      <left style="medium">
        <color auto="1"/>
      </left>
      <right/>
      <top/>
      <bottom/>
      <diagonal/>
    </border>
    <border>
      <left style="medium">
        <color auto="1"/>
      </left>
      <right/>
      <top style="medium">
        <color auto="1"/>
      </top>
      <bottom/>
      <diagonal/>
    </border>
    <border diagonalUp="1" diagonalDown="1">
      <left style="thin">
        <color auto="1"/>
      </left>
      <right style="medium">
        <color auto="1"/>
      </right>
      <top/>
      <bottom/>
      <diagonal style="thin">
        <color auto="1"/>
      </diagonal>
    </border>
    <border diagonalUp="1" diagonalDown="1">
      <left style="thin">
        <color auto="1"/>
      </left>
      <right style="thin">
        <color auto="1"/>
      </right>
      <top/>
      <bottom style="medium">
        <color auto="1"/>
      </bottom>
      <diagonal style="thin">
        <color auto="1"/>
      </diagonal>
    </border>
    <border diagonalUp="1" diagonalDown="1">
      <left style="thin">
        <color auto="1"/>
      </left>
      <right/>
      <top/>
      <bottom/>
      <diagonal style="thin">
        <color auto="1"/>
      </diagonal>
    </border>
    <border diagonalUp="1" diagonalDown="1">
      <left style="medium">
        <color auto="1"/>
      </left>
      <right style="medium">
        <color auto="1"/>
      </right>
      <top/>
      <bottom style="medium">
        <color auto="1"/>
      </bottom>
      <diagonal style="thin">
        <color auto="1"/>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theme="1"/>
      </left>
      <right/>
      <top style="medium">
        <color theme="1"/>
      </top>
      <bottom style="thin">
        <color theme="1"/>
      </bottom>
      <diagonal/>
    </border>
    <border>
      <left style="medium">
        <color theme="1"/>
      </left>
      <right/>
      <top style="thin">
        <color theme="1"/>
      </top>
      <bottom style="thin">
        <color theme="1"/>
      </bottom>
      <diagonal/>
    </border>
    <border>
      <left style="medium">
        <color theme="1"/>
      </left>
      <right/>
      <top style="thin">
        <color theme="1"/>
      </top>
      <bottom style="medium">
        <color theme="1"/>
      </bottom>
      <diagonal/>
    </border>
    <border>
      <left/>
      <right style="medium">
        <color auto="1"/>
      </right>
      <top/>
      <bottom/>
      <diagonal/>
    </border>
    <border>
      <left/>
      <right style="medium">
        <color auto="1"/>
      </right>
      <top style="medium">
        <color auto="1"/>
      </top>
      <bottom/>
      <diagonal/>
    </border>
    <border>
      <left/>
      <right/>
      <top style="thin">
        <color auto="1"/>
      </top>
      <bottom/>
      <diagonal/>
    </border>
    <border>
      <left/>
      <right/>
      <top/>
      <bottom style="thick">
        <color auto="1"/>
      </bottom>
      <diagonal/>
    </border>
    <border>
      <left/>
      <right style="thick">
        <color auto="1"/>
      </right>
      <top/>
      <bottom style="thick">
        <color auto="1"/>
      </bottom>
      <diagonal/>
    </border>
    <border>
      <left/>
      <right style="thick">
        <color auto="1"/>
      </right>
      <top/>
      <bottom/>
      <diagonal/>
    </border>
    <border>
      <left/>
      <right style="thick">
        <color auto="1"/>
      </right>
      <top/>
      <bottom style="medium">
        <color auto="1"/>
      </bottom>
      <diagonal/>
    </border>
    <border>
      <left/>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ck">
        <color auto="1"/>
      </right>
      <top style="thin">
        <color theme="1"/>
      </top>
      <bottom/>
      <diagonal/>
    </border>
    <border>
      <left/>
      <right style="thick">
        <color auto="1"/>
      </right>
      <top/>
      <bottom style="thin">
        <color theme="1"/>
      </bottom>
      <diagonal/>
    </border>
    <border>
      <left style="thick">
        <color auto="1"/>
      </left>
      <right style="thick">
        <color auto="1"/>
      </right>
      <top/>
      <bottom style="thin">
        <color auto="1"/>
      </bottom>
      <diagonal/>
    </border>
    <border>
      <left style="thick">
        <color auto="1"/>
      </left>
      <right style="thick">
        <color auto="1"/>
      </right>
      <top style="thin">
        <color auto="1"/>
      </top>
      <bottom/>
      <diagonal/>
    </border>
    <border diagonalUp="1" diagonalDown="1">
      <left/>
      <right style="medium">
        <color auto="1"/>
      </right>
      <top/>
      <bottom/>
      <diagonal style="thin">
        <color auto="1"/>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auto="1"/>
      </left>
      <right style="medium">
        <color auto="1"/>
      </right>
      <top style="medium">
        <color auto="1"/>
      </top>
      <bottom/>
      <diagonal/>
    </border>
    <border>
      <left style="thin">
        <color auto="1"/>
      </left>
      <right style="medium">
        <color auto="1"/>
      </right>
      <top/>
      <bottom style="medium">
        <color auto="1"/>
      </bottom>
      <diagonal/>
    </border>
    <border diagonalUp="1" diagonalDown="1">
      <left style="medium">
        <color auto="1"/>
      </left>
      <right style="medium">
        <color auto="1"/>
      </right>
      <top style="thin">
        <color auto="1"/>
      </top>
      <bottom/>
      <diagonal style="thin">
        <color auto="1"/>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thick">
        <color auto="1"/>
      </left>
      <right/>
      <top/>
      <bottom style="thick">
        <color auto="1"/>
      </bottom>
      <diagonal/>
    </border>
    <border>
      <left style="thick">
        <color auto="1"/>
      </left>
      <right/>
      <top style="thin">
        <color auto="1"/>
      </top>
      <bottom style="thick">
        <color auto="1"/>
      </bottom>
      <diagonal/>
    </border>
    <border diagonalUp="1" diagonalDown="1">
      <left/>
      <right style="medium">
        <color auto="1"/>
      </right>
      <top/>
      <bottom style="medium">
        <color auto="1"/>
      </bottom>
      <diagonal style="thin">
        <color auto="1"/>
      </diagonal>
    </border>
    <border>
      <left style="thick">
        <color auto="1"/>
      </left>
      <right style="thin">
        <color auto="1"/>
      </right>
      <top style="thin">
        <color auto="1"/>
      </top>
      <bottom/>
      <diagonal/>
    </border>
    <border>
      <left style="thick">
        <color auto="1"/>
      </left>
      <right style="thin">
        <color auto="1"/>
      </right>
      <top/>
      <bottom style="thin">
        <color auto="1"/>
      </bottom>
      <diagonal/>
    </border>
    <border>
      <left style="thick">
        <color auto="1"/>
      </left>
      <right style="thin">
        <color auto="1"/>
      </right>
      <top style="thick">
        <color auto="1"/>
      </top>
      <bottom style="thin">
        <color auto="1"/>
      </bottom>
      <diagonal/>
    </border>
    <border>
      <left style="thick">
        <color auto="1"/>
      </left>
      <right style="thin">
        <color auto="1"/>
      </right>
      <top/>
      <bottom/>
      <diagonal/>
    </border>
    <border>
      <left/>
      <right style="medium">
        <color auto="1"/>
      </right>
      <top/>
      <bottom style="medium">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style="medium">
        <color auto="1"/>
      </left>
      <right/>
      <top style="medium">
        <color auto="1"/>
      </top>
      <bottom style="thin">
        <color auto="1"/>
      </bottom>
      <diagonal/>
    </border>
    <border diagonalUp="1" diagonalDown="1">
      <left style="thick">
        <color auto="1"/>
      </left>
      <right style="thin">
        <color auto="1"/>
      </right>
      <top/>
      <bottom style="thin">
        <color auto="1"/>
      </bottom>
      <diagonal style="thin">
        <color auto="1"/>
      </diagonal>
    </border>
    <border diagonalUp="1" diagonalDown="1">
      <left style="thin">
        <color auto="1"/>
      </left>
      <right style="thick">
        <color auto="1"/>
      </right>
      <top/>
      <bottom style="thin">
        <color auto="1"/>
      </bottom>
      <diagonal style="thin">
        <color auto="1"/>
      </diagonal>
    </border>
    <border diagonalUp="1" diagonalDown="1">
      <left/>
      <right style="thin">
        <color auto="1"/>
      </right>
      <top/>
      <bottom style="thin">
        <color auto="1"/>
      </bottom>
      <diagonal style="thin">
        <color auto="1"/>
      </diagonal>
    </border>
    <border>
      <left style="thin">
        <color auto="1"/>
      </left>
      <right style="thick">
        <color auto="1"/>
      </right>
      <top style="thin">
        <color auto="1"/>
      </top>
      <bottom style="thick">
        <color auto="1"/>
      </bottom>
      <diagonal/>
    </border>
    <border>
      <left style="thin">
        <color auto="1"/>
      </left>
      <right style="thick">
        <color auto="1"/>
      </right>
      <top style="thick">
        <color auto="1"/>
      </top>
      <bottom/>
      <diagonal/>
    </border>
    <border>
      <left style="thin">
        <color auto="1"/>
      </left>
      <right style="thick">
        <color auto="1"/>
      </right>
      <top/>
      <bottom style="thin">
        <color theme="1"/>
      </bottom>
      <diagonal/>
    </border>
    <border diagonalUp="1" diagonalDown="1">
      <left style="thin">
        <color auto="1"/>
      </left>
      <right style="thick">
        <color auto="1"/>
      </right>
      <top/>
      <bottom/>
      <diagonal style="thin">
        <color auto="1"/>
      </diagonal>
    </border>
    <border>
      <left style="thin">
        <color auto="1"/>
      </left>
      <right style="thick">
        <color auto="1"/>
      </right>
      <top style="thin">
        <color auto="1"/>
      </top>
      <bottom style="thin">
        <color auto="1"/>
      </bottom>
      <diagonal/>
    </border>
  </borders>
  <cellStyleXfs count="62">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167" fontId="2"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66" fontId="1"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cellStyleXfs>
  <cellXfs count="691">
    <xf numFmtId="0" fontId="0" fillId="0" borderId="0" xfId="0"/>
    <xf numFmtId="0" fontId="3" fillId="0" borderId="0" xfId="0" applyFont="1"/>
    <xf numFmtId="0" fontId="3" fillId="0" borderId="1" xfId="0" applyFont="1" applyBorder="1"/>
    <xf numFmtId="0" fontId="6" fillId="0" borderId="0" xfId="0" applyFont="1"/>
    <xf numFmtId="0" fontId="0" fillId="0" borderId="0" xfId="0" quotePrefix="1"/>
    <xf numFmtId="0" fontId="3" fillId="3" borderId="0" xfId="0" applyFont="1" applyFill="1"/>
    <xf numFmtId="0" fontId="3" fillId="4" borderId="0" xfId="0" applyFont="1" applyFill="1"/>
    <xf numFmtId="0" fontId="7" fillId="0" borderId="0" xfId="0" applyFont="1"/>
    <xf numFmtId="0" fontId="8" fillId="0" borderId="0" xfId="0" applyFont="1"/>
    <xf numFmtId="0" fontId="4" fillId="0" borderId="0" xfId="51"/>
    <xf numFmtId="0" fontId="10" fillId="20" borderId="0" xfId="0" applyFont="1" applyFill="1"/>
    <xf numFmtId="0" fontId="13" fillId="0" borderId="0" xfId="0" applyFont="1"/>
    <xf numFmtId="0" fontId="14" fillId="0" borderId="0" xfId="0" applyFont="1"/>
    <xf numFmtId="0" fontId="16" fillId="0" borderId="0" xfId="0" applyFont="1"/>
    <xf numFmtId="0" fontId="18" fillId="0" borderId="0" xfId="0" applyFont="1" applyAlignment="1">
      <alignment horizontal="left" vertical="center"/>
    </xf>
    <xf numFmtId="0" fontId="18" fillId="0" borderId="0" xfId="0" applyFont="1" applyFill="1" applyBorder="1" applyAlignment="1">
      <alignment horizontal="center" vertical="center"/>
    </xf>
    <xf numFmtId="2" fontId="18" fillId="0" borderId="0" xfId="0" applyNumberFormat="1" applyFont="1" applyBorder="1" applyAlignment="1">
      <alignment horizontal="center" vertical="center" wrapText="1"/>
    </xf>
    <xf numFmtId="0" fontId="18" fillId="0" borderId="0" xfId="0" applyFont="1" applyAlignment="1">
      <alignment horizontal="center" vertical="center" wrapText="1"/>
    </xf>
    <xf numFmtId="0" fontId="0" fillId="0" borderId="0" xfId="0" applyFont="1" applyAlignment="1">
      <alignment vertical="center"/>
    </xf>
    <xf numFmtId="0" fontId="17" fillId="0" borderId="0" xfId="0" applyFont="1" applyFill="1" applyBorder="1" applyAlignment="1">
      <alignment horizontal="center"/>
    </xf>
    <xf numFmtId="0" fontId="0" fillId="0" borderId="0" xfId="0" applyAlignment="1">
      <alignment horizontal="center" vertical="center"/>
    </xf>
    <xf numFmtId="168" fontId="0" fillId="0" borderId="0" xfId="0" applyNumberFormat="1" applyAlignment="1">
      <alignment horizontal="center" vertical="center"/>
    </xf>
    <xf numFmtId="0" fontId="17" fillId="19" borderId="0" xfId="0" applyFont="1" applyFill="1" applyBorder="1" applyAlignment="1">
      <alignment horizontal="left" vertical="center"/>
    </xf>
    <xf numFmtId="0" fontId="17" fillId="19" borderId="0" xfId="0" applyFont="1" applyFill="1" applyBorder="1" applyAlignment="1">
      <alignment horizontal="center"/>
    </xf>
    <xf numFmtId="0" fontId="17" fillId="24" borderId="0" xfId="0" applyFont="1" applyFill="1" applyBorder="1" applyAlignment="1">
      <alignment horizontal="left" vertical="center"/>
    </xf>
    <xf numFmtId="0" fontId="0" fillId="0" borderId="0" xfId="0" applyAlignment="1">
      <alignment horizontal="center"/>
    </xf>
    <xf numFmtId="0" fontId="0" fillId="0" borderId="0" xfId="0" applyBorder="1" applyAlignment="1">
      <alignment horizontal="center" vertical="center"/>
    </xf>
    <xf numFmtId="0" fontId="0" fillId="0" borderId="0" xfId="0" applyBorder="1" applyAlignment="1">
      <alignment horizontal="center"/>
    </xf>
    <xf numFmtId="0" fontId="0" fillId="0" borderId="0" xfId="0" applyFont="1" applyBorder="1" applyAlignment="1">
      <alignment vertical="center"/>
    </xf>
    <xf numFmtId="0" fontId="0" fillId="0" borderId="0" xfId="0" applyFill="1" applyBorder="1" applyAlignment="1">
      <alignment horizontal="center"/>
    </xf>
    <xf numFmtId="0" fontId="19" fillId="0" borderId="0" xfId="0" applyFont="1" applyFill="1" applyBorder="1" applyAlignment="1">
      <alignment horizontal="center" vertical="center"/>
    </xf>
    <xf numFmtId="168" fontId="19" fillId="0" borderId="0" xfId="52" applyNumberFormat="1" applyFont="1" applyFill="1" applyBorder="1" applyAlignment="1">
      <alignment horizontal="center" vertical="center"/>
    </xf>
    <xf numFmtId="2" fontId="19" fillId="0" borderId="0" xfId="52" applyNumberFormat="1" applyFont="1" applyFill="1" applyBorder="1" applyAlignment="1">
      <alignment horizontal="center" vertical="center"/>
    </xf>
    <xf numFmtId="0" fontId="20" fillId="0" borderId="0" xfId="0" applyFont="1" applyFill="1" applyBorder="1" applyAlignment="1">
      <alignment vertical="center"/>
    </xf>
    <xf numFmtId="0" fontId="20" fillId="0" borderId="0" xfId="0" applyFont="1" applyFill="1" applyBorder="1" applyAlignment="1">
      <alignment horizontal="center"/>
    </xf>
    <xf numFmtId="167" fontId="19" fillId="0" borderId="0" xfId="52" applyFont="1" applyFill="1" applyBorder="1" applyAlignment="1">
      <alignment horizontal="center" vertical="center"/>
    </xf>
    <xf numFmtId="0" fontId="0" fillId="0" borderId="0" xfId="0" applyFill="1" applyAlignment="1">
      <alignment horizontal="center"/>
    </xf>
    <xf numFmtId="167" fontId="0" fillId="0" borderId="0" xfId="52" applyFont="1" applyFill="1" applyAlignment="1">
      <alignment horizontal="center" vertical="center"/>
    </xf>
    <xf numFmtId="169" fontId="0" fillId="0" borderId="0" xfId="52" applyNumberFormat="1" applyFont="1" applyFill="1" applyAlignment="1">
      <alignment horizontal="center" vertical="center"/>
    </xf>
    <xf numFmtId="0" fontId="0" fillId="0" borderId="0" xfId="0" applyFill="1"/>
    <xf numFmtId="0" fontId="0" fillId="0" borderId="0" xfId="0" applyFont="1" applyFill="1" applyAlignment="1">
      <alignment vertical="center"/>
    </xf>
    <xf numFmtId="168" fontId="0" fillId="0" borderId="0" xfId="0" applyNumberFormat="1" applyFill="1" applyAlignment="1">
      <alignment horizontal="center" vertical="center"/>
    </xf>
    <xf numFmtId="0" fontId="17" fillId="24" borderId="0" xfId="0" applyFont="1" applyFill="1" applyAlignment="1">
      <alignment vertical="center"/>
    </xf>
    <xf numFmtId="2" fontId="0" fillId="0" borderId="0" xfId="0" applyNumberFormat="1" applyFill="1" applyAlignment="1">
      <alignment horizontal="center" vertical="center"/>
    </xf>
    <xf numFmtId="2" fontId="0" fillId="0" borderId="0" xfId="0" applyNumberFormat="1" applyAlignment="1">
      <alignment horizontal="center" vertical="center"/>
    </xf>
    <xf numFmtId="169" fontId="0" fillId="0" borderId="0" xfId="0" applyNumberFormat="1" applyFill="1" applyAlignment="1">
      <alignment horizontal="center" vertical="center"/>
    </xf>
    <xf numFmtId="168" fontId="0" fillId="0" borderId="0" xfId="0" applyNumberFormat="1" applyFont="1" applyFill="1" applyBorder="1" applyAlignment="1">
      <alignment horizontal="center" vertical="center"/>
    </xf>
    <xf numFmtId="167" fontId="0" fillId="0" borderId="0" xfId="52" applyFont="1" applyAlignment="1">
      <alignment horizontal="center" vertical="center"/>
    </xf>
    <xf numFmtId="0" fontId="19" fillId="0" borderId="0" xfId="0" applyFont="1" applyFill="1" applyAlignment="1">
      <alignment vertical="center"/>
    </xf>
    <xf numFmtId="1" fontId="0" fillId="0" borderId="0" xfId="0" applyNumberFormat="1" applyFont="1" applyFill="1" applyBorder="1" applyAlignment="1">
      <alignment horizontal="center" vertical="center"/>
    </xf>
    <xf numFmtId="0" fontId="21" fillId="0" borderId="0" xfId="0" applyFont="1" applyFill="1" applyAlignment="1">
      <alignment vertical="center"/>
    </xf>
    <xf numFmtId="0" fontId="0" fillId="0" borderId="0" xfId="0" applyFont="1" applyFill="1" applyBorder="1" applyAlignment="1">
      <alignment vertical="center"/>
    </xf>
    <xf numFmtId="2" fontId="19" fillId="0" borderId="0" xfId="0" quotePrefix="1" applyNumberFormat="1" applyFont="1" applyBorder="1" applyAlignment="1">
      <alignment horizontal="center" vertical="center"/>
    </xf>
    <xf numFmtId="0" fontId="0" fillId="0" borderId="0" xfId="0" applyFont="1" applyFill="1" applyBorder="1" applyAlignment="1">
      <alignment horizontal="center" vertical="center" wrapText="1"/>
    </xf>
    <xf numFmtId="2" fontId="0" fillId="0" borderId="0" xfId="0" applyNumberFormat="1" applyBorder="1" applyAlignment="1">
      <alignment horizontal="center" vertical="center"/>
    </xf>
    <xf numFmtId="2" fontId="22" fillId="0" borderId="0" xfId="0" applyNumberFormat="1" applyFont="1" applyBorder="1" applyAlignment="1">
      <alignment horizontal="center" vertical="center" wrapText="1"/>
    </xf>
    <xf numFmtId="0" fontId="0" fillId="0" borderId="0" xfId="0" applyFont="1" applyFill="1" applyBorder="1" applyAlignment="1">
      <alignment horizontal="left" vertical="center"/>
    </xf>
    <xf numFmtId="2" fontId="0" fillId="0" borderId="0" xfId="0" quotePrefix="1" applyNumberFormat="1" applyBorder="1" applyAlignment="1">
      <alignment horizontal="center" vertical="center"/>
    </xf>
    <xf numFmtId="0" fontId="18" fillId="0" borderId="0" xfId="0" applyFont="1" applyFill="1" applyAlignment="1">
      <alignment horizontal="center" vertical="center"/>
    </xf>
    <xf numFmtId="1" fontId="18" fillId="0" borderId="0" xfId="0" applyNumberFormat="1" applyFont="1" applyFill="1" applyAlignment="1">
      <alignment horizontal="center" vertical="center"/>
    </xf>
    <xf numFmtId="1" fontId="0" fillId="0" borderId="0" xfId="0" applyNumberFormat="1" applyFill="1" applyAlignment="1">
      <alignment horizontal="center"/>
    </xf>
    <xf numFmtId="0" fontId="0" fillId="0" borderId="0" xfId="0" applyFill="1" applyBorder="1"/>
    <xf numFmtId="1" fontId="0" fillId="0" borderId="0" xfId="0" applyNumberFormat="1" applyFill="1" applyBorder="1" applyAlignment="1">
      <alignment horizontal="center"/>
    </xf>
    <xf numFmtId="3" fontId="20" fillId="0" borderId="0" xfId="0" applyNumberFormat="1" applyFont="1" applyFill="1" applyBorder="1" applyAlignment="1">
      <alignment horizontal="center"/>
    </xf>
    <xf numFmtId="3" fontId="0" fillId="0" borderId="0" xfId="0" applyNumberFormat="1" applyFill="1" applyAlignment="1">
      <alignment horizontal="center"/>
    </xf>
    <xf numFmtId="167" fontId="0" fillId="0" borderId="0" xfId="52" applyFont="1" applyFill="1"/>
    <xf numFmtId="0" fontId="19" fillId="0" borderId="0" xfId="0" quotePrefix="1" applyFont="1" applyFill="1" applyBorder="1" applyAlignment="1">
      <alignment horizontal="center"/>
    </xf>
    <xf numFmtId="0" fontId="0" fillId="0" borderId="0" xfId="0" applyFill="1" applyBorder="1" applyAlignment="1">
      <alignment horizontal="center" vertical="center"/>
    </xf>
    <xf numFmtId="0" fontId="22" fillId="0" borderId="0" xfId="0" applyFont="1" applyFill="1" applyBorder="1" applyAlignment="1">
      <alignment horizontal="center" vertical="center" wrapText="1"/>
    </xf>
    <xf numFmtId="0" fontId="0" fillId="0" borderId="0" xfId="0" quotePrefix="1" applyFill="1" applyBorder="1" applyAlignment="1">
      <alignment horizontal="center" vertical="center"/>
    </xf>
    <xf numFmtId="2" fontId="0" fillId="0" borderId="0" xfId="52" applyNumberFormat="1" applyFont="1" applyAlignment="1">
      <alignment horizontal="center" vertical="center"/>
    </xf>
    <xf numFmtId="0" fontId="9" fillId="0" borderId="0" xfId="0" applyFont="1" applyAlignment="1">
      <alignment vertical="center"/>
    </xf>
    <xf numFmtId="0" fontId="9" fillId="0" borderId="0" xfId="0" applyFont="1" applyFill="1" applyAlignment="1">
      <alignment vertical="center"/>
    </xf>
    <xf numFmtId="0" fontId="9" fillId="0" borderId="0" xfId="0" applyFont="1" applyFill="1" applyBorder="1" applyAlignment="1">
      <alignment horizontal="center" vertical="center" wrapText="1"/>
    </xf>
    <xf numFmtId="0" fontId="9" fillId="0" borderId="0" xfId="0" applyFont="1" applyBorder="1" applyAlignment="1">
      <alignment vertical="center"/>
    </xf>
    <xf numFmtId="0" fontId="24" fillId="0" borderId="0" xfId="0" applyFont="1"/>
    <xf numFmtId="0" fontId="0" fillId="0" borderId="1"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24" xfId="0" applyBorder="1" applyAlignment="1">
      <alignment horizontal="center"/>
    </xf>
    <xf numFmtId="0" fontId="23" fillId="0" borderId="0" xfId="0" applyFont="1" applyBorder="1" applyAlignment="1">
      <alignment horizontal="center"/>
    </xf>
    <xf numFmtId="0" fontId="23" fillId="0" borderId="21" xfId="0" applyFont="1" applyBorder="1" applyAlignment="1">
      <alignment horizontal="center"/>
    </xf>
    <xf numFmtId="0" fontId="25" fillId="10" borderId="0" xfId="0" applyFont="1" applyFill="1"/>
    <xf numFmtId="0" fontId="24" fillId="0" borderId="0" xfId="0" applyFont="1" applyBorder="1"/>
    <xf numFmtId="0" fontId="26" fillId="0" borderId="0" xfId="0" applyFont="1"/>
    <xf numFmtId="0" fontId="9" fillId="0" borderId="0" xfId="0" applyFont="1"/>
    <xf numFmtId="0" fontId="27" fillId="0" borderId="0" xfId="0" applyFont="1"/>
    <xf numFmtId="0" fontId="9" fillId="0" borderId="1" xfId="0" applyFont="1" applyBorder="1" applyAlignment="1">
      <alignment horizontal="center"/>
    </xf>
    <xf numFmtId="0" fontId="28" fillId="0" borderId="4" xfId="0" applyFont="1" applyBorder="1" applyAlignment="1">
      <alignment horizontal="center"/>
    </xf>
    <xf numFmtId="0" fontId="28" fillId="0" borderId="25" xfId="0" applyFont="1" applyBorder="1" applyAlignment="1">
      <alignment horizontal="center"/>
    </xf>
    <xf numFmtId="0" fontId="9" fillId="0" borderId="4" xfId="0" applyFont="1" applyBorder="1" applyAlignment="1">
      <alignment horizontal="center"/>
    </xf>
    <xf numFmtId="0" fontId="28" fillId="0" borderId="26" xfId="0" applyFont="1" applyBorder="1" applyAlignment="1">
      <alignment horizontal="center"/>
    </xf>
    <xf numFmtId="0" fontId="28" fillId="0" borderId="27" xfId="0" applyFont="1" applyBorder="1" applyAlignment="1">
      <alignment horizontal="center"/>
    </xf>
    <xf numFmtId="0" fontId="28" fillId="0" borderId="17" xfId="0" applyFont="1" applyBorder="1" applyAlignment="1">
      <alignment horizontal="center"/>
    </xf>
    <xf numFmtId="0" fontId="28" fillId="0" borderId="1" xfId="0" applyFont="1" applyBorder="1" applyAlignment="1">
      <alignment horizontal="center"/>
    </xf>
    <xf numFmtId="0" fontId="9" fillId="0" borderId="25" xfId="0" applyFont="1" applyBorder="1" applyAlignment="1">
      <alignment horizontal="center"/>
    </xf>
    <xf numFmtId="0" fontId="0" fillId="0" borderId="1" xfId="0" applyFont="1" applyBorder="1" applyAlignment="1">
      <alignment horizontal="center"/>
    </xf>
    <xf numFmtId="0" fontId="0" fillId="0" borderId="15" xfId="0" applyFont="1" applyBorder="1" applyAlignment="1">
      <alignment horizontal="center"/>
    </xf>
    <xf numFmtId="0" fontId="23" fillId="17" borderId="22" xfId="0" applyFont="1" applyFill="1" applyBorder="1" applyAlignment="1">
      <alignment horizontal="center"/>
    </xf>
    <xf numFmtId="0" fontId="23" fillId="17" borderId="0" xfId="0" applyFont="1" applyFill="1" applyBorder="1" applyAlignment="1">
      <alignment horizontal="center"/>
    </xf>
    <xf numFmtId="0" fontId="23" fillId="2" borderId="0" xfId="0" applyFont="1" applyFill="1" applyBorder="1" applyAlignment="1">
      <alignment horizontal="center"/>
    </xf>
    <xf numFmtId="0" fontId="23" fillId="7" borderId="0" xfId="0" applyFont="1" applyFill="1" applyBorder="1" applyAlignment="1">
      <alignment horizontal="center"/>
    </xf>
    <xf numFmtId="0" fontId="23" fillId="8" borderId="23" xfId="0" applyFont="1" applyFill="1" applyBorder="1" applyAlignment="1">
      <alignment horizontal="center"/>
    </xf>
    <xf numFmtId="0" fontId="23" fillId="8" borderId="0" xfId="0" applyFont="1" applyFill="1" applyBorder="1" applyAlignment="1">
      <alignment horizontal="center"/>
    </xf>
    <xf numFmtId="0" fontId="23" fillId="9" borderId="23" xfId="0" applyFont="1" applyFill="1" applyBorder="1" applyAlignment="1">
      <alignment horizontal="center"/>
    </xf>
    <xf numFmtId="0" fontId="23" fillId="9" borderId="0" xfId="0" applyFont="1" applyFill="1" applyBorder="1" applyAlignment="1">
      <alignment horizontal="center"/>
    </xf>
    <xf numFmtId="0" fontId="23" fillId="25" borderId="23" xfId="0" applyFont="1" applyFill="1" applyBorder="1" applyAlignment="1">
      <alignment horizontal="center"/>
    </xf>
    <xf numFmtId="0" fontId="23" fillId="25" borderId="0" xfId="0" applyFont="1" applyFill="1" applyBorder="1" applyAlignment="1">
      <alignment horizontal="center"/>
    </xf>
    <xf numFmtId="0" fontId="23" fillId="26" borderId="0" xfId="0" applyFont="1" applyFill="1" applyBorder="1" applyAlignment="1">
      <alignment horizontal="center"/>
    </xf>
    <xf numFmtId="0" fontId="24" fillId="27" borderId="0" xfId="0" applyFont="1" applyFill="1"/>
    <xf numFmtId="0" fontId="24" fillId="4" borderId="0" xfId="0" applyFont="1" applyFill="1"/>
    <xf numFmtId="0" fontId="0" fillId="0" borderId="1" xfId="0" applyBorder="1" applyAlignment="1">
      <alignment horizontal="left"/>
    </xf>
    <xf numFmtId="0" fontId="12" fillId="22" borderId="20" xfId="0" applyFont="1" applyFill="1" applyBorder="1" applyAlignment="1">
      <alignment horizontal="center" vertical="center"/>
    </xf>
    <xf numFmtId="0" fontId="23" fillId="17" borderId="23" xfId="0" applyFont="1" applyFill="1" applyBorder="1" applyAlignment="1">
      <alignment horizontal="center"/>
    </xf>
    <xf numFmtId="0" fontId="3" fillId="0" borderId="36" xfId="0" applyFont="1" applyBorder="1"/>
    <xf numFmtId="0" fontId="0" fillId="0" borderId="36" xfId="0" applyBorder="1" applyAlignment="1">
      <alignment horizontal="center"/>
    </xf>
    <xf numFmtId="0" fontId="0" fillId="0" borderId="38" xfId="0" applyBorder="1" applyAlignment="1">
      <alignment horizontal="center"/>
    </xf>
    <xf numFmtId="0" fontId="23" fillId="4" borderId="23" xfId="0" applyFont="1" applyFill="1" applyBorder="1" applyAlignment="1">
      <alignment horizontal="center"/>
    </xf>
    <xf numFmtId="0" fontId="24" fillId="0" borderId="40" xfId="0" applyFont="1" applyBorder="1"/>
    <xf numFmtId="0" fontId="0" fillId="0" borderId="37" xfId="0" applyBorder="1" applyAlignment="1">
      <alignment horizontal="center"/>
    </xf>
    <xf numFmtId="0" fontId="24" fillId="0" borderId="42" xfId="0" applyFont="1" applyBorder="1"/>
    <xf numFmtId="0" fontId="24" fillId="0" borderId="44" xfId="0" applyFont="1" applyBorder="1"/>
    <xf numFmtId="0" fontId="23" fillId="27" borderId="23" xfId="0" applyFont="1" applyFill="1" applyBorder="1" applyAlignment="1">
      <alignment horizontal="center"/>
    </xf>
    <xf numFmtId="0" fontId="0" fillId="0" borderId="40" xfId="0" applyBorder="1" applyAlignment="1">
      <alignment horizontal="center"/>
    </xf>
    <xf numFmtId="0" fontId="0" fillId="0" borderId="41" xfId="0" applyBorder="1" applyAlignment="1">
      <alignment horizontal="center"/>
    </xf>
    <xf numFmtId="0" fontId="0" fillId="0" borderId="42" xfId="0" applyBorder="1" applyAlignment="1">
      <alignment horizontal="center"/>
    </xf>
    <xf numFmtId="0" fontId="0" fillId="0" borderId="44" xfId="0" applyBorder="1" applyAlignment="1">
      <alignment horizontal="center"/>
    </xf>
    <xf numFmtId="0" fontId="0" fillId="30" borderId="43" xfId="0" applyFill="1" applyBorder="1" applyAlignment="1">
      <alignment horizontal="center"/>
    </xf>
    <xf numFmtId="0" fontId="0" fillId="30" borderId="45" xfId="0" applyFill="1" applyBorder="1" applyAlignment="1">
      <alignment horizontal="center"/>
    </xf>
    <xf numFmtId="0" fontId="7" fillId="4" borderId="48" xfId="0" applyFont="1" applyFill="1" applyBorder="1" applyAlignment="1">
      <alignment horizontal="center" vertical="center"/>
    </xf>
    <xf numFmtId="0" fontId="7" fillId="4" borderId="26" xfId="0" applyFont="1" applyFill="1" applyBorder="1" applyAlignment="1">
      <alignment horizontal="center" vertical="center"/>
    </xf>
    <xf numFmtId="0" fontId="3" fillId="30" borderId="36" xfId="0" applyFont="1" applyFill="1" applyBorder="1"/>
    <xf numFmtId="0" fontId="32" fillId="0" borderId="0" xfId="0" applyFont="1"/>
    <xf numFmtId="0" fontId="0" fillId="30" borderId="0" xfId="0" applyFill="1"/>
    <xf numFmtId="0" fontId="3" fillId="30" borderId="0" xfId="0" applyFont="1" applyFill="1"/>
    <xf numFmtId="0" fontId="7" fillId="30" borderId="0" xfId="0" applyFont="1" applyFill="1"/>
    <xf numFmtId="0" fontId="17" fillId="0" borderId="0" xfId="0" applyFont="1"/>
    <xf numFmtId="0" fontId="3" fillId="6" borderId="0" xfId="0" applyFont="1" applyFill="1"/>
    <xf numFmtId="0" fontId="0" fillId="0" borderId="52" xfId="0" applyBorder="1" applyAlignment="1">
      <alignment horizontal="center"/>
    </xf>
    <xf numFmtId="0" fontId="0" fillId="0" borderId="4" xfId="0" applyBorder="1" applyAlignment="1">
      <alignment horizontal="center"/>
    </xf>
    <xf numFmtId="0" fontId="0" fillId="0" borderId="53" xfId="0" applyBorder="1" applyAlignment="1">
      <alignment horizontal="center"/>
    </xf>
    <xf numFmtId="0" fontId="0" fillId="0" borderId="46" xfId="0" applyBorder="1" applyAlignment="1">
      <alignment horizontal="center"/>
    </xf>
    <xf numFmtId="0" fontId="23" fillId="27" borderId="0" xfId="0" applyFont="1" applyFill="1" applyBorder="1" applyAlignment="1">
      <alignment horizontal="center"/>
    </xf>
    <xf numFmtId="0" fontId="24" fillId="0" borderId="53" xfId="0" applyFont="1" applyBorder="1"/>
    <xf numFmtId="0" fontId="23" fillId="4" borderId="0" xfId="0" applyFont="1" applyFill="1" applyBorder="1" applyAlignment="1">
      <alignment horizontal="center"/>
    </xf>
    <xf numFmtId="0" fontId="0" fillId="30" borderId="1" xfId="0" applyFill="1" applyBorder="1" applyAlignment="1">
      <alignment horizontal="left"/>
    </xf>
    <xf numFmtId="0" fontId="0" fillId="0" borderId="15" xfId="0" applyBorder="1" applyAlignment="1">
      <alignment horizontal="left"/>
    </xf>
    <xf numFmtId="0" fontId="0" fillId="0" borderId="1" xfId="0" applyBorder="1"/>
    <xf numFmtId="0" fontId="0" fillId="0" borderId="1" xfId="0" applyFill="1" applyBorder="1" applyAlignment="1">
      <alignment horizontal="left"/>
    </xf>
    <xf numFmtId="0" fontId="0" fillId="0" borderId="13" xfId="0" applyBorder="1"/>
    <xf numFmtId="0" fontId="3" fillId="0" borderId="13" xfId="0" applyFont="1" applyBorder="1"/>
    <xf numFmtId="0" fontId="3" fillId="0" borderId="16" xfId="0" applyFont="1" applyBorder="1"/>
    <xf numFmtId="0" fontId="0" fillId="0" borderId="10" xfId="0" applyFill="1" applyBorder="1" applyAlignment="1">
      <alignment horizontal="left"/>
    </xf>
    <xf numFmtId="0" fontId="3" fillId="0" borderId="11" xfId="0" applyFont="1" applyFill="1" applyBorder="1"/>
    <xf numFmtId="0" fontId="0" fillId="30" borderId="13" xfId="0" applyFill="1" applyBorder="1" applyAlignment="1">
      <alignment horizontal="left"/>
    </xf>
    <xf numFmtId="0" fontId="0" fillId="0" borderId="16" xfId="0" applyBorder="1"/>
    <xf numFmtId="0" fontId="30" fillId="0" borderId="1" xfId="0" applyFont="1" applyBorder="1"/>
    <xf numFmtId="0" fontId="9" fillId="0" borderId="9" xfId="0" applyFont="1" applyBorder="1" applyAlignment="1">
      <alignment horizontal="center"/>
    </xf>
    <xf numFmtId="0" fontId="3" fillId="0" borderId="10" xfId="0" applyFont="1" applyBorder="1"/>
    <xf numFmtId="0" fontId="3" fillId="0" borderId="11" xfId="0" applyFont="1" applyBorder="1"/>
    <xf numFmtId="0" fontId="6" fillId="30" borderId="13" xfId="0" applyFont="1" applyFill="1" applyBorder="1"/>
    <xf numFmtId="0" fontId="30" fillId="0" borderId="15" xfId="0" applyFont="1" applyBorder="1"/>
    <xf numFmtId="0" fontId="6" fillId="30" borderId="16" xfId="0" applyFont="1" applyFill="1" applyBorder="1"/>
    <xf numFmtId="0" fontId="3" fillId="0" borderId="54" xfId="0" applyFont="1" applyBorder="1"/>
    <xf numFmtId="0" fontId="3" fillId="0" borderId="55" xfId="0" applyFont="1" applyBorder="1"/>
    <xf numFmtId="0" fontId="3" fillId="0" borderId="56" xfId="0" applyFont="1" applyBorder="1"/>
    <xf numFmtId="0" fontId="3" fillId="0" borderId="57" xfId="0" quotePrefix="1" applyFont="1" applyBorder="1"/>
    <xf numFmtId="0" fontId="3" fillId="0" borderId="58" xfId="0" applyFont="1" applyBorder="1"/>
    <xf numFmtId="0" fontId="6" fillId="0" borderId="57" xfId="0" quotePrefix="1" applyFont="1" applyBorder="1"/>
    <xf numFmtId="0" fontId="3" fillId="30" borderId="58" xfId="0" applyFont="1" applyFill="1" applyBorder="1"/>
    <xf numFmtId="0" fontId="3" fillId="0" borderId="0" xfId="0" applyFont="1" applyBorder="1"/>
    <xf numFmtId="0" fontId="6" fillId="0" borderId="57" xfId="0" applyFont="1" applyBorder="1"/>
    <xf numFmtId="0" fontId="6" fillId="0" borderId="59" xfId="0" applyFont="1" applyBorder="1"/>
    <xf numFmtId="0" fontId="3" fillId="0" borderId="60" xfId="0" applyFont="1" applyBorder="1"/>
    <xf numFmtId="0" fontId="9" fillId="0" borderId="12" xfId="0" applyFont="1" applyBorder="1" applyAlignment="1">
      <alignment horizontal="center"/>
    </xf>
    <xf numFmtId="0" fontId="24" fillId="0" borderId="54" xfId="0" applyFont="1" applyBorder="1"/>
    <xf numFmtId="0" fontId="0" fillId="0" borderId="55" xfId="0" applyBorder="1" applyAlignment="1">
      <alignment horizontal="center"/>
    </xf>
    <xf numFmtId="0" fontId="24" fillId="0" borderId="57" xfId="0" applyFont="1" applyBorder="1"/>
    <xf numFmtId="0" fontId="24" fillId="0" borderId="59" xfId="0" applyFont="1" applyBorder="1"/>
    <xf numFmtId="0" fontId="0" fillId="0" borderId="60" xfId="0" applyBorder="1" applyAlignment="1">
      <alignment horizontal="center"/>
    </xf>
    <xf numFmtId="0" fontId="24" fillId="0" borderId="62" xfId="0" applyFont="1" applyBorder="1"/>
    <xf numFmtId="0" fontId="0" fillId="0" borderId="63" xfId="0" applyBorder="1" applyAlignment="1">
      <alignment horizontal="center"/>
    </xf>
    <xf numFmtId="0" fontId="23" fillId="5" borderId="23" xfId="0" applyFont="1" applyFill="1" applyBorder="1" applyAlignment="1">
      <alignment horizontal="center"/>
    </xf>
    <xf numFmtId="0" fontId="23" fillId="5" borderId="0" xfId="0" applyFont="1" applyFill="1" applyBorder="1" applyAlignment="1">
      <alignment horizontal="center"/>
    </xf>
    <xf numFmtId="0" fontId="23" fillId="12" borderId="23" xfId="0" applyFont="1" applyFill="1" applyBorder="1" applyAlignment="1">
      <alignment horizontal="center"/>
    </xf>
    <xf numFmtId="0" fontId="23" fillId="12" borderId="0" xfId="0" applyFont="1" applyFill="1" applyBorder="1" applyAlignment="1">
      <alignment horizontal="center"/>
    </xf>
    <xf numFmtId="0" fontId="23" fillId="11" borderId="23" xfId="0" applyFont="1" applyFill="1" applyBorder="1" applyAlignment="1">
      <alignment horizontal="center"/>
    </xf>
    <xf numFmtId="0" fontId="23" fillId="11" borderId="0" xfId="0" applyFont="1" applyFill="1" applyBorder="1" applyAlignment="1">
      <alignment horizontal="center"/>
    </xf>
    <xf numFmtId="0" fontId="23" fillId="33" borderId="23" xfId="0" applyFont="1" applyFill="1" applyBorder="1" applyAlignment="1">
      <alignment horizontal="center"/>
    </xf>
    <xf numFmtId="0" fontId="23" fillId="33" borderId="0" xfId="0" applyFont="1" applyFill="1" applyBorder="1" applyAlignment="1">
      <alignment horizontal="center"/>
    </xf>
    <xf numFmtId="0" fontId="23" fillId="18" borderId="23" xfId="0" applyFont="1" applyFill="1" applyBorder="1" applyAlignment="1">
      <alignment horizontal="center"/>
    </xf>
    <xf numFmtId="0" fontId="23" fillId="23" borderId="23" xfId="0" applyFont="1" applyFill="1" applyBorder="1" applyAlignment="1">
      <alignment horizontal="center"/>
    </xf>
    <xf numFmtId="0" fontId="24" fillId="23" borderId="0" xfId="0" applyFont="1" applyFill="1"/>
    <xf numFmtId="0" fontId="33" fillId="34" borderId="23" xfId="0" applyFont="1" applyFill="1" applyBorder="1" applyAlignment="1">
      <alignment horizontal="center"/>
    </xf>
    <xf numFmtId="0" fontId="34" fillId="34" borderId="0" xfId="0" applyFont="1" applyFill="1"/>
    <xf numFmtId="0" fontId="23" fillId="35" borderId="23" xfId="0" applyFont="1" applyFill="1" applyBorder="1" applyAlignment="1">
      <alignment horizontal="center"/>
    </xf>
    <xf numFmtId="0" fontId="0" fillId="30" borderId="11" xfId="0" applyFill="1" applyBorder="1" applyAlignment="1">
      <alignment horizontal="center"/>
    </xf>
    <xf numFmtId="0" fontId="0" fillId="30" borderId="5" xfId="0" applyFill="1" applyBorder="1" applyAlignment="1">
      <alignment horizontal="center"/>
    </xf>
    <xf numFmtId="0" fontId="0" fillId="30" borderId="13" xfId="0" applyFill="1" applyBorder="1" applyAlignment="1">
      <alignment horizontal="center"/>
    </xf>
    <xf numFmtId="0" fontId="0" fillId="5" borderId="41" xfId="0" applyFill="1" applyBorder="1" applyAlignment="1">
      <alignment horizontal="center"/>
    </xf>
    <xf numFmtId="0" fontId="0" fillId="5" borderId="50" xfId="0" applyFill="1" applyBorder="1" applyAlignment="1">
      <alignment horizontal="center"/>
    </xf>
    <xf numFmtId="0" fontId="0" fillId="5" borderId="43" xfId="0" applyFill="1" applyBorder="1" applyAlignment="1">
      <alignment horizontal="center"/>
    </xf>
    <xf numFmtId="0" fontId="0" fillId="5" borderId="45" xfId="0" applyFill="1" applyBorder="1" applyAlignment="1">
      <alignment horizontal="center"/>
    </xf>
    <xf numFmtId="0" fontId="23" fillId="26" borderId="23" xfId="0" applyFont="1" applyFill="1" applyBorder="1" applyAlignment="1">
      <alignment horizontal="center"/>
    </xf>
    <xf numFmtId="0" fontId="25" fillId="10" borderId="0" xfId="0" applyFont="1" applyFill="1" applyAlignment="1">
      <alignment horizontal="center"/>
    </xf>
    <xf numFmtId="0" fontId="3" fillId="0" borderId="41" xfId="0" applyFont="1" applyBorder="1" applyAlignment="1">
      <alignment horizontal="center"/>
    </xf>
    <xf numFmtId="0" fontId="3" fillId="0" borderId="50" xfId="0" applyFont="1" applyBorder="1" applyAlignment="1">
      <alignment horizontal="center"/>
    </xf>
    <xf numFmtId="0" fontId="3" fillId="0" borderId="43" xfId="0" applyFont="1" applyBorder="1" applyAlignment="1">
      <alignment horizontal="center"/>
    </xf>
    <xf numFmtId="0" fontId="28" fillId="0" borderId="43" xfId="0" applyFont="1" applyBorder="1" applyAlignment="1">
      <alignment horizontal="center"/>
    </xf>
    <xf numFmtId="0" fontId="28" fillId="0" borderId="45" xfId="0" applyFont="1" applyBorder="1" applyAlignment="1">
      <alignment horizontal="center"/>
    </xf>
    <xf numFmtId="0" fontId="0" fillId="0" borderId="61" xfId="0" applyBorder="1" applyAlignment="1">
      <alignment horizontal="center"/>
    </xf>
    <xf numFmtId="0" fontId="0" fillId="0" borderId="64" xfId="0" applyBorder="1" applyAlignment="1">
      <alignment horizontal="center"/>
    </xf>
    <xf numFmtId="0" fontId="3" fillId="30" borderId="61" xfId="0" applyFont="1" applyFill="1" applyBorder="1"/>
    <xf numFmtId="0" fontId="6" fillId="0" borderId="65" xfId="0" applyFont="1" applyBorder="1"/>
    <xf numFmtId="0" fontId="3" fillId="0" borderId="39" xfId="0" applyFont="1" applyBorder="1"/>
    <xf numFmtId="0" fontId="3" fillId="30" borderId="66" xfId="0" applyFont="1" applyFill="1" applyBorder="1"/>
    <xf numFmtId="0" fontId="0" fillId="2" borderId="1" xfId="0" applyFill="1" applyBorder="1" applyAlignment="1">
      <alignment wrapText="1"/>
    </xf>
    <xf numFmtId="0" fontId="0" fillId="2" borderId="13" xfId="0" applyFill="1" applyBorder="1" applyAlignment="1">
      <alignment wrapText="1"/>
    </xf>
    <xf numFmtId="0" fontId="0" fillId="2" borderId="29" xfId="0" applyFill="1" applyBorder="1"/>
    <xf numFmtId="0" fontId="17" fillId="29" borderId="22" xfId="0" applyFont="1" applyFill="1" applyBorder="1"/>
    <xf numFmtId="0" fontId="7" fillId="22" borderId="0" xfId="0" applyFont="1" applyFill="1" applyBorder="1" applyAlignment="1">
      <alignment horizontal="center" vertical="center" shrinkToFit="1"/>
    </xf>
    <xf numFmtId="0" fontId="3" fillId="2" borderId="4" xfId="0" applyFont="1" applyFill="1" applyBorder="1" applyAlignment="1">
      <alignment horizontal="center" vertical="center"/>
    </xf>
    <xf numFmtId="0" fontId="3" fillId="31" borderId="51" xfId="0" applyFont="1" applyFill="1" applyBorder="1" applyAlignment="1">
      <alignment horizontal="center" vertical="center"/>
    </xf>
    <xf numFmtId="0" fontId="3" fillId="31" borderId="82" xfId="0" applyFont="1" applyFill="1" applyBorder="1" applyAlignment="1">
      <alignment horizontal="center" vertical="center"/>
    </xf>
    <xf numFmtId="0" fontId="3" fillId="31" borderId="80" xfId="0" applyFont="1" applyFill="1" applyBorder="1" applyAlignment="1">
      <alignment horizontal="center" vertical="center"/>
    </xf>
    <xf numFmtId="0" fontId="3" fillId="31" borderId="47" xfId="0" applyFont="1" applyFill="1" applyBorder="1" applyAlignment="1">
      <alignment horizontal="center" vertical="center"/>
    </xf>
    <xf numFmtId="0" fontId="3" fillId="2" borderId="72" xfId="0" applyFont="1" applyFill="1" applyBorder="1" applyAlignment="1">
      <alignment horizontal="center" vertical="center"/>
    </xf>
    <xf numFmtId="0" fontId="3" fillId="2" borderId="8" xfId="0" applyFont="1" applyFill="1" applyBorder="1" applyAlignment="1">
      <alignment horizontal="center" vertical="center"/>
    </xf>
    <xf numFmtId="0" fontId="3" fillId="31" borderId="81" xfId="0" applyFont="1" applyFill="1" applyBorder="1" applyAlignment="1">
      <alignment horizontal="center" vertical="center"/>
    </xf>
    <xf numFmtId="0" fontId="3" fillId="31" borderId="69" xfId="0" applyFont="1" applyFill="1" applyBorder="1" applyAlignment="1">
      <alignment horizontal="center" vertical="center"/>
    </xf>
    <xf numFmtId="0" fontId="3" fillId="2" borderId="48" xfId="0" applyFont="1" applyFill="1" applyBorder="1" applyAlignment="1">
      <alignment horizontal="center" vertical="center"/>
    </xf>
    <xf numFmtId="0" fontId="15" fillId="22" borderId="0" xfId="0" applyFont="1" applyFill="1" applyBorder="1" applyAlignment="1">
      <alignment horizontal="center"/>
    </xf>
    <xf numFmtId="0" fontId="3" fillId="0" borderId="86" xfId="0" applyFont="1" applyBorder="1"/>
    <xf numFmtId="0" fontId="6" fillId="0" borderId="87" xfId="0" quotePrefix="1" applyFont="1" applyBorder="1"/>
    <xf numFmtId="0" fontId="6" fillId="0" borderId="87" xfId="0" applyFont="1" applyBorder="1"/>
    <xf numFmtId="0" fontId="3" fillId="0" borderId="87" xfId="0" applyFont="1" applyBorder="1"/>
    <xf numFmtId="0" fontId="6" fillId="0" borderId="88" xfId="0" applyFont="1" applyBorder="1"/>
    <xf numFmtId="0" fontId="31" fillId="0" borderId="1" xfId="0" applyFont="1" applyBorder="1"/>
    <xf numFmtId="0" fontId="3" fillId="0" borderId="9" xfId="0" applyFont="1" applyBorder="1"/>
    <xf numFmtId="0" fontId="3" fillId="0" borderId="12" xfId="0" applyFont="1" applyBorder="1"/>
    <xf numFmtId="0" fontId="30" fillId="0" borderId="12" xfId="0" applyFont="1" applyBorder="1"/>
    <xf numFmtId="0" fontId="30" fillId="0" borderId="12" xfId="0" applyFont="1" applyBorder="1" applyAlignment="1">
      <alignment wrapText="1"/>
    </xf>
    <xf numFmtId="0" fontId="31" fillId="0" borderId="12" xfId="0" applyFont="1" applyBorder="1"/>
    <xf numFmtId="0" fontId="3" fillId="0" borderId="14" xfId="0" applyFont="1" applyBorder="1"/>
    <xf numFmtId="0" fontId="3" fillId="0" borderId="15" xfId="0" applyFont="1" applyBorder="1"/>
    <xf numFmtId="0" fontId="23" fillId="7" borderId="23" xfId="0" applyFont="1" applyFill="1" applyBorder="1" applyAlignment="1">
      <alignment horizontal="center"/>
    </xf>
    <xf numFmtId="0" fontId="23" fillId="2" borderId="23" xfId="0" applyFont="1" applyFill="1" applyBorder="1" applyAlignment="1">
      <alignment horizontal="center"/>
    </xf>
    <xf numFmtId="0" fontId="0" fillId="36" borderId="12" xfId="0" applyFill="1" applyBorder="1" applyAlignment="1">
      <alignment horizontal="center"/>
    </xf>
    <xf numFmtId="0" fontId="28" fillId="0" borderId="1" xfId="0" applyFont="1" applyBorder="1"/>
    <xf numFmtId="0" fontId="15" fillId="32" borderId="23" xfId="0" applyFont="1" applyFill="1" applyBorder="1" applyAlignment="1">
      <alignment horizontal="center"/>
    </xf>
    <xf numFmtId="0" fontId="0" fillId="0" borderId="4" xfId="0" applyBorder="1" applyAlignment="1">
      <alignment horizontal="center" vertical="center"/>
    </xf>
    <xf numFmtId="0" fontId="0" fillId="31" borderId="0" xfId="0" applyFill="1"/>
    <xf numFmtId="0" fontId="15" fillId="22" borderId="28" xfId="0" applyFont="1" applyFill="1" applyBorder="1" applyAlignment="1">
      <alignment horizontal="center"/>
    </xf>
    <xf numFmtId="0" fontId="0" fillId="9" borderId="90" xfId="0" applyFill="1" applyBorder="1"/>
    <xf numFmtId="0" fontId="0" fillId="9" borderId="25" xfId="0" applyFill="1" applyBorder="1"/>
    <xf numFmtId="0" fontId="0" fillId="8" borderId="33" xfId="0" applyFill="1" applyBorder="1"/>
    <xf numFmtId="0" fontId="0" fillId="8" borderId="25" xfId="0" applyFill="1" applyBorder="1"/>
    <xf numFmtId="0" fontId="0" fillId="7" borderId="33" xfId="0" applyFill="1" applyBorder="1"/>
    <xf numFmtId="0" fontId="0" fillId="7" borderId="25" xfId="0" applyFill="1" applyBorder="1"/>
    <xf numFmtId="0" fontId="0" fillId="2" borderId="33" xfId="0" applyFill="1" applyBorder="1"/>
    <xf numFmtId="0" fontId="0" fillId="2" borderId="25" xfId="0" applyFill="1" applyBorder="1"/>
    <xf numFmtId="0" fontId="0" fillId="6" borderId="33" xfId="0" applyFill="1" applyBorder="1"/>
    <xf numFmtId="0" fontId="0" fillId="6" borderId="25" xfId="0" applyFill="1" applyBorder="1"/>
    <xf numFmtId="0" fontId="0" fillId="23" borderId="33" xfId="0" applyFill="1" applyBorder="1"/>
    <xf numFmtId="0" fontId="0" fillId="23" borderId="25" xfId="0" applyFill="1" applyBorder="1"/>
    <xf numFmtId="0" fontId="0" fillId="16" borderId="33" xfId="0" applyFill="1" applyBorder="1"/>
    <xf numFmtId="0" fontId="0" fillId="16" borderId="25" xfId="0" applyFill="1" applyBorder="1"/>
    <xf numFmtId="0" fontId="0" fillId="5" borderId="9" xfId="0" applyFill="1" applyBorder="1" applyAlignment="1">
      <alignment horizontal="center" vertical="center"/>
    </xf>
    <xf numFmtId="0" fontId="0" fillId="9" borderId="10" xfId="0" applyFill="1" applyBorder="1" applyAlignment="1">
      <alignment horizontal="center" vertical="center"/>
    </xf>
    <xf numFmtId="0" fontId="0" fillId="9" borderId="10" xfId="0" applyFill="1" applyBorder="1" applyAlignment="1">
      <alignment horizontal="center" vertical="center" wrapText="1"/>
    </xf>
    <xf numFmtId="0" fontId="0" fillId="22" borderId="28" xfId="0" applyFill="1" applyBorder="1" applyAlignment="1">
      <alignment horizontal="center" vertical="center"/>
    </xf>
    <xf numFmtId="0" fontId="0" fillId="5" borderId="68" xfId="0" applyFill="1" applyBorder="1" applyAlignment="1">
      <alignment horizontal="center" vertical="center"/>
    </xf>
    <xf numFmtId="0" fontId="0" fillId="9" borderId="28" xfId="0" applyFill="1" applyBorder="1" applyAlignment="1">
      <alignment horizontal="center" vertical="center"/>
    </xf>
    <xf numFmtId="0" fontId="0" fillId="5" borderId="12" xfId="0" applyFill="1" applyBorder="1" applyAlignment="1">
      <alignment horizontal="center" vertical="center"/>
    </xf>
    <xf numFmtId="0" fontId="0" fillId="9" borderId="1" xfId="0" applyFill="1" applyBorder="1" applyAlignment="1">
      <alignment horizontal="center" vertical="center"/>
    </xf>
    <xf numFmtId="0" fontId="0" fillId="9" borderId="1" xfId="0" applyFill="1" applyBorder="1" applyAlignment="1">
      <alignment horizontal="center" vertical="center" wrapText="1"/>
    </xf>
    <xf numFmtId="0" fontId="0" fillId="22" borderId="27" xfId="0" applyFill="1" applyBorder="1" applyAlignment="1">
      <alignment horizontal="center" vertical="center"/>
    </xf>
    <xf numFmtId="0" fontId="0" fillId="5" borderId="19" xfId="0" applyFill="1" applyBorder="1" applyAlignment="1">
      <alignment horizontal="center" vertical="center"/>
    </xf>
    <xf numFmtId="0" fontId="0" fillId="9" borderId="27" xfId="0" applyFill="1" applyBorder="1" applyAlignment="1">
      <alignment horizontal="center" vertical="center"/>
    </xf>
    <xf numFmtId="0" fontId="0" fillId="14" borderId="12" xfId="0" applyFill="1" applyBorder="1" applyAlignment="1">
      <alignment horizontal="center" vertical="center"/>
    </xf>
    <xf numFmtId="0" fontId="0" fillId="8" borderId="1" xfId="0" applyFill="1" applyBorder="1" applyAlignment="1">
      <alignment horizontal="center" vertical="center"/>
    </xf>
    <xf numFmtId="0" fontId="0" fillId="8" borderId="1" xfId="0" applyFill="1" applyBorder="1" applyAlignment="1">
      <alignment horizontal="center" vertical="center" wrapText="1"/>
    </xf>
    <xf numFmtId="0" fontId="0" fillId="22" borderId="0" xfId="0" applyFill="1" applyBorder="1" applyAlignment="1">
      <alignment horizontal="center" vertical="center"/>
    </xf>
    <xf numFmtId="0" fontId="0" fillId="14" borderId="32" xfId="0" applyFill="1" applyBorder="1" applyAlignment="1">
      <alignment horizontal="center" vertical="center"/>
    </xf>
    <xf numFmtId="0" fontId="0" fillId="8" borderId="91" xfId="0" applyFill="1" applyBorder="1" applyAlignment="1">
      <alignment horizontal="center" vertical="center"/>
    </xf>
    <xf numFmtId="0" fontId="0" fillId="14" borderId="19" xfId="0" applyFill="1" applyBorder="1" applyAlignment="1">
      <alignment horizontal="center" vertical="center"/>
    </xf>
    <xf numFmtId="0" fontId="0" fillId="8" borderId="27" xfId="0" applyFill="1" applyBorder="1" applyAlignment="1">
      <alignment horizontal="center" vertical="center"/>
    </xf>
    <xf numFmtId="0" fontId="0" fillId="13" borderId="12" xfId="0" applyFill="1" applyBorder="1" applyAlignment="1">
      <alignment horizontal="center" vertical="center"/>
    </xf>
    <xf numFmtId="0" fontId="0" fillId="7" borderId="1" xfId="0" applyFill="1" applyBorder="1" applyAlignment="1">
      <alignment horizontal="center" vertical="center"/>
    </xf>
    <xf numFmtId="0" fontId="0" fillId="7" borderId="1" xfId="0" applyFill="1" applyBorder="1" applyAlignment="1">
      <alignment horizontal="center" vertical="center" wrapText="1"/>
    </xf>
    <xf numFmtId="0" fontId="0" fillId="13" borderId="32" xfId="0" applyFill="1" applyBorder="1" applyAlignment="1">
      <alignment horizontal="center" vertical="center"/>
    </xf>
    <xf numFmtId="0" fontId="0" fillId="7" borderId="91" xfId="0" applyFill="1" applyBorder="1" applyAlignment="1">
      <alignment horizontal="center" vertical="center"/>
    </xf>
    <xf numFmtId="0" fontId="0" fillId="13" borderId="19" xfId="0" applyFill="1" applyBorder="1" applyAlignment="1">
      <alignment horizontal="center" vertical="center"/>
    </xf>
    <xf numFmtId="0" fontId="0" fillId="7" borderId="27" xfId="0" applyFill="1" applyBorder="1" applyAlignment="1">
      <alignment horizontal="center" vertical="center"/>
    </xf>
    <xf numFmtId="0" fontId="0" fillId="4" borderId="12" xfId="0" applyFill="1"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4" borderId="32" xfId="0" applyFill="1" applyBorder="1" applyAlignment="1">
      <alignment horizontal="center" vertical="center"/>
    </xf>
    <xf numFmtId="0" fontId="0" fillId="2" borderId="91" xfId="0" applyFill="1" applyBorder="1" applyAlignment="1">
      <alignment horizontal="center" vertical="center"/>
    </xf>
    <xf numFmtId="0" fontId="0" fillId="4" borderId="19" xfId="0" applyFill="1" applyBorder="1" applyAlignment="1">
      <alignment horizontal="center" vertical="center"/>
    </xf>
    <xf numFmtId="0" fontId="0" fillId="2" borderId="27" xfId="0" applyFill="1" applyBorder="1" applyAlignment="1">
      <alignment horizontal="center" vertical="center"/>
    </xf>
    <xf numFmtId="0" fontId="0" fillId="15" borderId="12" xfId="0" applyFill="1" applyBorder="1" applyAlignment="1">
      <alignment horizontal="center" vertical="center"/>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15" borderId="32" xfId="0" applyFill="1" applyBorder="1" applyAlignment="1">
      <alignment horizontal="center" vertical="center"/>
    </xf>
    <xf numFmtId="0" fontId="0" fillId="6" borderId="91" xfId="0" applyFill="1" applyBorder="1" applyAlignment="1">
      <alignment horizontal="center" vertical="center"/>
    </xf>
    <xf numFmtId="0" fontId="0" fillId="15" borderId="19" xfId="0" applyFill="1" applyBorder="1" applyAlignment="1">
      <alignment horizontal="center" vertical="center"/>
    </xf>
    <xf numFmtId="0" fontId="0" fillId="6" borderId="27" xfId="0" applyFill="1" applyBorder="1" applyAlignment="1">
      <alignment horizontal="center" vertical="center"/>
    </xf>
    <xf numFmtId="0" fontId="0" fillId="37" borderId="12" xfId="0" applyFill="1" applyBorder="1" applyAlignment="1">
      <alignment horizontal="center" vertical="center"/>
    </xf>
    <xf numFmtId="0" fontId="0" fillId="23" borderId="1" xfId="0" applyFill="1" applyBorder="1" applyAlignment="1">
      <alignment horizontal="center" vertical="center"/>
    </xf>
    <xf numFmtId="0" fontId="0" fillId="23" borderId="1" xfId="0" applyFill="1" applyBorder="1" applyAlignment="1">
      <alignment horizontal="center" vertical="center" wrapText="1"/>
    </xf>
    <xf numFmtId="0" fontId="0" fillId="37" borderId="32" xfId="0" applyFill="1" applyBorder="1" applyAlignment="1">
      <alignment horizontal="center" vertical="center"/>
    </xf>
    <xf numFmtId="0" fontId="0" fillId="23" borderId="91" xfId="0" applyFill="1" applyBorder="1" applyAlignment="1">
      <alignment horizontal="center" vertical="center"/>
    </xf>
    <xf numFmtId="0" fontId="0" fillId="37" borderId="19" xfId="0" applyFill="1" applyBorder="1" applyAlignment="1">
      <alignment horizontal="center" vertical="center"/>
    </xf>
    <xf numFmtId="0" fontId="0" fillId="23" borderId="27" xfId="0" applyFill="1" applyBorder="1" applyAlignment="1">
      <alignment horizontal="center" vertical="center"/>
    </xf>
    <xf numFmtId="0" fontId="0" fillId="10" borderId="12" xfId="0" applyFill="1" applyBorder="1" applyAlignment="1">
      <alignment horizontal="center" vertical="center"/>
    </xf>
    <xf numFmtId="0" fontId="0" fillId="16" borderId="1" xfId="0" applyFill="1" applyBorder="1" applyAlignment="1">
      <alignment horizontal="center" vertical="center"/>
    </xf>
    <xf numFmtId="0" fontId="0" fillId="16" borderId="1" xfId="0" applyFill="1" applyBorder="1" applyAlignment="1">
      <alignment horizontal="center" vertical="center" wrapText="1"/>
    </xf>
    <xf numFmtId="0" fontId="0" fillId="10" borderId="32" xfId="0" applyFill="1" applyBorder="1" applyAlignment="1">
      <alignment horizontal="center" vertical="center"/>
    </xf>
    <xf numFmtId="0" fontId="0" fillId="16" borderId="32" xfId="0" applyFill="1" applyBorder="1" applyAlignment="1">
      <alignment horizontal="center" vertical="center"/>
    </xf>
    <xf numFmtId="0" fontId="0" fillId="10" borderId="91" xfId="0" applyFill="1" applyBorder="1" applyAlignment="1">
      <alignment horizontal="center" vertical="center"/>
    </xf>
    <xf numFmtId="0" fontId="0" fillId="10" borderId="19" xfId="0" applyFill="1" applyBorder="1" applyAlignment="1">
      <alignment horizontal="center" vertical="center"/>
    </xf>
    <xf numFmtId="0" fontId="0" fillId="16" borderId="19" xfId="0" applyFill="1" applyBorder="1" applyAlignment="1">
      <alignment horizontal="center" vertical="center"/>
    </xf>
    <xf numFmtId="0" fontId="0" fillId="10" borderId="27" xfId="0" applyFill="1" applyBorder="1" applyAlignment="1">
      <alignment horizontal="center" vertical="center"/>
    </xf>
    <xf numFmtId="0" fontId="0" fillId="17" borderId="12" xfId="0" applyFill="1" applyBorder="1" applyAlignment="1">
      <alignment horizontal="center" vertical="center"/>
    </xf>
    <xf numFmtId="0" fontId="0" fillId="17" borderId="1" xfId="0" applyFill="1" applyBorder="1" applyAlignment="1">
      <alignment horizontal="center" vertical="center"/>
    </xf>
    <xf numFmtId="0" fontId="0" fillId="17" borderId="1" xfId="0" applyFill="1" applyBorder="1" applyAlignment="1">
      <alignment horizontal="center" vertical="center" wrapText="1"/>
    </xf>
    <xf numFmtId="0" fontId="0" fillId="17" borderId="32" xfId="0" applyFill="1" applyBorder="1" applyAlignment="1">
      <alignment horizontal="center" vertical="center"/>
    </xf>
    <xf numFmtId="0" fontId="0" fillId="17" borderId="91" xfId="0" applyFill="1" applyBorder="1" applyAlignment="1">
      <alignment horizontal="center" vertical="center"/>
    </xf>
    <xf numFmtId="0" fontId="0" fillId="17" borderId="14" xfId="0" applyFill="1" applyBorder="1" applyAlignment="1">
      <alignment horizontal="center" vertical="center"/>
    </xf>
    <xf numFmtId="0" fontId="0" fillId="17" borderId="15" xfId="0" applyFill="1" applyBorder="1" applyAlignment="1">
      <alignment horizontal="center" vertical="center"/>
    </xf>
    <xf numFmtId="0" fontId="0" fillId="17" borderId="15" xfId="0" applyFill="1" applyBorder="1" applyAlignment="1">
      <alignment horizontal="center" vertical="center" wrapText="1"/>
    </xf>
    <xf numFmtId="0" fontId="0" fillId="22" borderId="18" xfId="0" applyFill="1" applyBorder="1" applyAlignment="1">
      <alignment horizontal="center" vertical="center"/>
    </xf>
    <xf numFmtId="0" fontId="0" fillId="17" borderId="49" xfId="0" applyFill="1" applyBorder="1" applyAlignment="1">
      <alignment horizontal="center" vertical="center"/>
    </xf>
    <xf numFmtId="0" fontId="0" fillId="17" borderId="18" xfId="0" applyFill="1" applyBorder="1" applyAlignment="1">
      <alignment horizontal="center" vertical="center"/>
    </xf>
    <xf numFmtId="0" fontId="36" fillId="33" borderId="68" xfId="0" applyFont="1" applyFill="1" applyBorder="1" applyAlignment="1">
      <alignment horizontal="center" vertical="center"/>
    </xf>
    <xf numFmtId="0" fontId="36" fillId="33" borderId="19" xfId="0" applyFont="1" applyFill="1" applyBorder="1" applyAlignment="1">
      <alignment horizontal="center" vertical="center"/>
    </xf>
    <xf numFmtId="0" fontId="36" fillId="33" borderId="32" xfId="0" applyFont="1" applyFill="1" applyBorder="1" applyAlignment="1">
      <alignment horizontal="center" vertical="center"/>
    </xf>
    <xf numFmtId="0" fontId="36" fillId="33" borderId="49" xfId="0" applyFont="1" applyFill="1" applyBorder="1" applyAlignment="1">
      <alignment horizontal="center" vertical="center"/>
    </xf>
    <xf numFmtId="0" fontId="3" fillId="2" borderId="73" xfId="0" applyFont="1" applyFill="1" applyBorder="1" applyAlignment="1">
      <alignment horizontal="center" vertical="center"/>
    </xf>
    <xf numFmtId="0" fontId="3" fillId="2" borderId="92" xfId="0" applyFont="1" applyFill="1" applyBorder="1" applyAlignment="1">
      <alignment horizontal="center" vertical="center"/>
    </xf>
    <xf numFmtId="0" fontId="3" fillId="2" borderId="77" xfId="0" applyFont="1" applyFill="1" applyBorder="1" applyAlignment="1">
      <alignment horizontal="center" vertical="center"/>
    </xf>
    <xf numFmtId="0" fontId="35" fillId="31" borderId="0" xfId="0" applyFont="1" applyFill="1"/>
    <xf numFmtId="0" fontId="7" fillId="4" borderId="0" xfId="0" applyFont="1" applyFill="1" applyBorder="1" applyAlignment="1">
      <alignment horizontal="center" vertical="center" shrinkToFit="1"/>
    </xf>
    <xf numFmtId="0" fontId="0" fillId="31" borderId="50" xfId="0" applyFill="1" applyBorder="1" applyAlignment="1">
      <alignment horizontal="center"/>
    </xf>
    <xf numFmtId="0" fontId="0" fillId="31" borderId="43" xfId="0" applyFill="1" applyBorder="1" applyAlignment="1">
      <alignment horizontal="center"/>
    </xf>
    <xf numFmtId="0" fontId="0" fillId="31" borderId="45" xfId="0" applyFill="1" applyBorder="1" applyAlignment="1">
      <alignment horizontal="center"/>
    </xf>
    <xf numFmtId="0" fontId="0" fillId="31" borderId="41" xfId="0" applyFill="1" applyBorder="1" applyAlignment="1">
      <alignment horizontal="center"/>
    </xf>
    <xf numFmtId="0" fontId="0" fillId="36" borderId="43" xfId="0" applyFill="1" applyBorder="1" applyAlignment="1">
      <alignment horizontal="center"/>
    </xf>
    <xf numFmtId="0" fontId="0" fillId="31" borderId="11" xfId="0" applyFill="1" applyBorder="1" applyAlignment="1">
      <alignment horizontal="center"/>
    </xf>
    <xf numFmtId="0" fontId="0" fillId="31" borderId="5" xfId="0" applyFill="1" applyBorder="1" applyAlignment="1">
      <alignment horizontal="center"/>
    </xf>
    <xf numFmtId="0" fontId="0" fillId="31" borderId="13" xfId="0" applyFill="1" applyBorder="1" applyAlignment="1">
      <alignment horizontal="center"/>
    </xf>
    <xf numFmtId="0" fontId="0" fillId="31" borderId="16" xfId="0" applyFill="1" applyBorder="1" applyAlignment="1">
      <alignment horizontal="center"/>
    </xf>
    <xf numFmtId="0" fontId="0" fillId="0" borderId="4" xfId="0" applyBorder="1" applyAlignment="1">
      <alignment horizontal="center" vertical="center"/>
    </xf>
    <xf numFmtId="0" fontId="40" fillId="0" borderId="0" xfId="0" applyFont="1"/>
    <xf numFmtId="0" fontId="28" fillId="0" borderId="0" xfId="0" applyFont="1"/>
    <xf numFmtId="166" fontId="0" fillId="0" borderId="0" xfId="56" applyFont="1"/>
    <xf numFmtId="0" fontId="41" fillId="0" borderId="0" xfId="0" applyFont="1"/>
    <xf numFmtId="164" fontId="0" fillId="0" borderId="0" xfId="0" applyNumberFormat="1"/>
    <xf numFmtId="0" fontId="0" fillId="36" borderId="0" xfId="0" applyFill="1"/>
    <xf numFmtId="165" fontId="0" fillId="0" borderId="0" xfId="0" applyNumberFormat="1"/>
    <xf numFmtId="0" fontId="37" fillId="20" borderId="12" xfId="0" applyFont="1" applyFill="1" applyBorder="1" applyAlignment="1">
      <alignment horizontal="center" vertical="center" shrinkToFit="1"/>
    </xf>
    <xf numFmtId="0" fontId="38" fillId="20" borderId="1" xfId="0" applyFont="1" applyFill="1" applyBorder="1" applyAlignment="1">
      <alignment horizontal="center" vertical="center" shrinkToFit="1"/>
    </xf>
    <xf numFmtId="0" fontId="37" fillId="20" borderId="52" xfId="0" applyFont="1" applyFill="1" applyBorder="1" applyAlignment="1">
      <alignment horizontal="center" vertical="center" shrinkToFit="1"/>
    </xf>
    <xf numFmtId="0" fontId="38" fillId="20" borderId="4" xfId="0" applyFont="1" applyFill="1" applyBorder="1" applyAlignment="1">
      <alignment horizontal="center" vertical="center" shrinkToFit="1"/>
    </xf>
    <xf numFmtId="0" fontId="0" fillId="0" borderId="0" xfId="0" applyBorder="1"/>
    <xf numFmtId="0" fontId="0" fillId="30" borderId="0" xfId="0" applyFill="1" applyBorder="1" applyAlignment="1">
      <alignment horizontal="center"/>
    </xf>
    <xf numFmtId="0" fontId="0" fillId="0" borderId="97" xfId="0" applyBorder="1" applyAlignment="1">
      <alignment horizontal="center"/>
    </xf>
    <xf numFmtId="0" fontId="28" fillId="0" borderId="98" xfId="0" applyFont="1" applyBorder="1"/>
    <xf numFmtId="0" fontId="0" fillId="30" borderId="99" xfId="0" applyFill="1" applyBorder="1" applyAlignment="1">
      <alignment horizontal="center"/>
    </xf>
    <xf numFmtId="0" fontId="0" fillId="31" borderId="1" xfId="0" applyFill="1" applyBorder="1"/>
    <xf numFmtId="0" fontId="0" fillId="0" borderId="10" xfId="0" applyBorder="1"/>
    <xf numFmtId="0" fontId="0" fillId="0" borderId="15" xfId="0" applyBorder="1"/>
    <xf numFmtId="0" fontId="28" fillId="0" borderId="15" xfId="0" applyFont="1" applyBorder="1"/>
    <xf numFmtId="0" fontId="0" fillId="30" borderId="1" xfId="0" applyFill="1" applyBorder="1"/>
    <xf numFmtId="0" fontId="23" fillId="2" borderId="0" xfId="0" applyFont="1" applyFill="1" applyBorder="1" applyAlignment="1">
      <alignment horizontal="center" wrapText="1"/>
    </xf>
    <xf numFmtId="0" fontId="43" fillId="20" borderId="13" xfId="0" applyFont="1" applyFill="1" applyBorder="1" applyAlignment="1">
      <alignment horizontal="center" vertical="center"/>
    </xf>
    <xf numFmtId="0" fontId="3" fillId="36" borderId="66" xfId="0" applyFont="1" applyFill="1" applyBorder="1"/>
    <xf numFmtId="0" fontId="39" fillId="31" borderId="1" xfId="0" applyFont="1" applyFill="1" applyBorder="1" applyAlignment="1">
      <alignment horizontal="center"/>
    </xf>
    <xf numFmtId="0" fontId="3" fillId="31" borderId="104" xfId="0" applyFont="1" applyFill="1" applyBorder="1" applyAlignment="1">
      <alignment horizontal="center" vertical="center"/>
    </xf>
    <xf numFmtId="0" fontId="11" fillId="2" borderId="106" xfId="0" applyFont="1" applyFill="1" applyBorder="1" applyAlignment="1">
      <alignment horizontal="center" vertical="center"/>
    </xf>
    <xf numFmtId="0" fontId="3" fillId="30" borderId="39" xfId="0" applyFont="1" applyFill="1" applyBorder="1"/>
    <xf numFmtId="0" fontId="3" fillId="36" borderId="36" xfId="0" applyFont="1" applyFill="1" applyBorder="1"/>
    <xf numFmtId="0" fontId="3" fillId="36" borderId="58" xfId="0" applyFont="1" applyFill="1" applyBorder="1"/>
    <xf numFmtId="0" fontId="3" fillId="36" borderId="0" xfId="0" applyFont="1" applyFill="1"/>
    <xf numFmtId="0" fontId="0" fillId="17" borderId="110" xfId="0" applyFill="1" applyBorder="1"/>
    <xf numFmtId="0" fontId="0" fillId="17" borderId="83" xfId="0" applyFill="1" applyBorder="1"/>
    <xf numFmtId="0" fontId="0" fillId="9" borderId="4" xfId="0" applyFill="1" applyBorder="1" applyAlignment="1">
      <alignment horizontal="center" vertical="center" wrapText="1"/>
    </xf>
    <xf numFmtId="0" fontId="0" fillId="9" borderId="4" xfId="0" applyFill="1" applyBorder="1" applyAlignment="1">
      <alignment horizontal="center" vertical="center"/>
    </xf>
    <xf numFmtId="0" fontId="0" fillId="9" borderId="89" xfId="0" applyFill="1" applyBorder="1"/>
    <xf numFmtId="0" fontId="0" fillId="5" borderId="26" xfId="0" applyFill="1" applyBorder="1" applyAlignment="1">
      <alignment horizontal="center" vertical="center"/>
    </xf>
    <xf numFmtId="0" fontId="0" fillId="5" borderId="29" xfId="0" applyFill="1" applyBorder="1" applyAlignment="1">
      <alignment horizontal="center" vertical="center"/>
    </xf>
    <xf numFmtId="0" fontId="0" fillId="14" borderId="29" xfId="0" applyFill="1" applyBorder="1" applyAlignment="1">
      <alignment horizontal="center" vertical="center"/>
    </xf>
    <xf numFmtId="0" fontId="0" fillId="13" borderId="29" xfId="0" applyFill="1" applyBorder="1" applyAlignment="1">
      <alignment horizontal="center" vertical="center"/>
    </xf>
    <xf numFmtId="0" fontId="0" fillId="15" borderId="29" xfId="0" applyFill="1" applyBorder="1" applyAlignment="1">
      <alignment horizontal="center" vertical="center"/>
    </xf>
    <xf numFmtId="0" fontId="0" fillId="37" borderId="29" xfId="0" applyFill="1" applyBorder="1" applyAlignment="1">
      <alignment horizontal="center" vertical="center"/>
    </xf>
    <xf numFmtId="0" fontId="0" fillId="8" borderId="89" xfId="0" applyFill="1" applyBorder="1"/>
    <xf numFmtId="0" fontId="0" fillId="0" borderId="10" xfId="0" applyBorder="1" applyAlignment="1">
      <alignment horizontal="center" vertical="center"/>
    </xf>
    <xf numFmtId="0" fontId="0" fillId="31" borderId="11" xfId="0" applyFill="1" applyBorder="1" applyAlignment="1">
      <alignment horizontal="center" vertical="center"/>
    </xf>
    <xf numFmtId="0" fontId="0" fillId="0" borderId="1" xfId="0" applyBorder="1" applyAlignment="1">
      <alignment horizontal="center" vertical="center"/>
    </xf>
    <xf numFmtId="0" fontId="0" fillId="31" borderId="1" xfId="0" applyFill="1" applyBorder="1" applyAlignment="1">
      <alignment horizontal="center" vertical="center"/>
    </xf>
    <xf numFmtId="0" fontId="0" fillId="31" borderId="13" xfId="0" applyFill="1" applyBorder="1" applyAlignment="1">
      <alignment horizontal="center" vertical="center"/>
    </xf>
    <xf numFmtId="0" fontId="0" fillId="31" borderId="0" xfId="0" applyFill="1" applyAlignment="1">
      <alignment horizontal="center" vertical="center"/>
    </xf>
    <xf numFmtId="0" fontId="3" fillId="0" borderId="1" xfId="0" applyFont="1" applyBorder="1" applyAlignment="1">
      <alignment horizontal="center" vertical="center"/>
    </xf>
    <xf numFmtId="0" fontId="3" fillId="31" borderId="13" xfId="0" applyFont="1" applyFill="1" applyBorder="1" applyAlignment="1">
      <alignment horizontal="center" vertical="center"/>
    </xf>
    <xf numFmtId="0" fontId="3" fillId="0" borderId="15" xfId="0" applyFont="1" applyBorder="1" applyAlignment="1">
      <alignment horizontal="center" vertical="center"/>
    </xf>
    <xf numFmtId="0" fontId="3" fillId="0" borderId="13" xfId="0" applyFont="1" applyBorder="1" applyAlignment="1">
      <alignment horizontal="center" vertical="center"/>
    </xf>
    <xf numFmtId="0" fontId="3" fillId="0" borderId="16" xfId="0" applyFont="1" applyBorder="1" applyAlignment="1">
      <alignment horizontal="center" vertical="center"/>
    </xf>
    <xf numFmtId="0" fontId="45" fillId="2" borderId="0" xfId="0" applyFont="1" applyFill="1" applyBorder="1" applyAlignment="1">
      <alignment horizontal="center"/>
    </xf>
    <xf numFmtId="0" fontId="3" fillId="0" borderId="0" xfId="0" applyFont="1" applyAlignment="1">
      <alignment horizontal="center" vertical="center"/>
    </xf>
    <xf numFmtId="0" fontId="3" fillId="0" borderId="0" xfId="0" applyFont="1" applyAlignment="1">
      <alignment horizontal="center"/>
    </xf>
    <xf numFmtId="0" fontId="3" fillId="0" borderId="1" xfId="0" applyFont="1" applyBorder="1" applyAlignment="1">
      <alignment horizontal="center"/>
    </xf>
    <xf numFmtId="0" fontId="3" fillId="0" borderId="13" xfId="0" applyFont="1" applyBorder="1" applyAlignment="1">
      <alignment horizontal="center"/>
    </xf>
    <xf numFmtId="0" fontId="46" fillId="20" borderId="29" xfId="0" applyFont="1" applyFill="1" applyBorder="1" applyAlignment="1">
      <alignment horizontal="center" vertical="center" shrinkToFit="1"/>
    </xf>
    <xf numFmtId="0" fontId="46" fillId="20" borderId="26" xfId="0" applyFont="1" applyFill="1" applyBorder="1" applyAlignment="1">
      <alignment horizontal="center" vertical="center" shrinkToFit="1"/>
    </xf>
    <xf numFmtId="0" fontId="0" fillId="31" borderId="5" xfId="0" applyFill="1" applyBorder="1" applyAlignment="1">
      <alignment horizontal="center" vertical="center"/>
    </xf>
    <xf numFmtId="0" fontId="0" fillId="0" borderId="4" xfId="0" applyBorder="1" applyAlignment="1">
      <alignment horizontal="center" vertical="center"/>
    </xf>
    <xf numFmtId="0" fontId="0" fillId="0" borderId="107" xfId="0" applyBorder="1" applyAlignment="1">
      <alignment horizontal="center"/>
    </xf>
    <xf numFmtId="0" fontId="0" fillId="0" borderId="17" xfId="0" applyBorder="1" applyAlignment="1">
      <alignment horizontal="center" vertical="center"/>
    </xf>
    <xf numFmtId="0" fontId="0" fillId="30" borderId="17" xfId="0" applyFill="1" applyBorder="1" applyAlignment="1">
      <alignment horizontal="center" vertical="center"/>
    </xf>
    <xf numFmtId="0" fontId="0" fillId="30" borderId="11" xfId="0" applyFill="1" applyBorder="1" applyAlignment="1">
      <alignment horizontal="center" vertical="center"/>
    </xf>
    <xf numFmtId="0" fontId="0" fillId="30" borderId="4" xfId="0" applyFill="1" applyBorder="1" applyAlignment="1">
      <alignment horizontal="center" vertical="center"/>
    </xf>
    <xf numFmtId="0" fontId="3" fillId="30" borderId="1" xfId="0" applyFont="1" applyFill="1" applyBorder="1" applyAlignment="1">
      <alignment horizontal="center" vertical="center"/>
    </xf>
    <xf numFmtId="0" fontId="0" fillId="0" borderId="5" xfId="0" applyBorder="1" applyAlignment="1">
      <alignment horizontal="center" vertical="center"/>
    </xf>
    <xf numFmtId="0" fontId="0" fillId="0" borderId="109" xfId="0" applyBorder="1" applyAlignment="1">
      <alignment horizontal="center" vertical="center"/>
    </xf>
    <xf numFmtId="0" fontId="6" fillId="0" borderId="0" xfId="0" applyFont="1" applyAlignment="1">
      <alignment horizontal="center"/>
    </xf>
    <xf numFmtId="0" fontId="3" fillId="0" borderId="98" xfId="0" applyFont="1" applyBorder="1"/>
    <xf numFmtId="0" fontId="3" fillId="36" borderId="98" xfId="0" applyFont="1" applyFill="1" applyBorder="1"/>
    <xf numFmtId="0" fontId="0" fillId="36" borderId="99" xfId="0" applyFill="1" applyBorder="1" applyAlignment="1">
      <alignment horizontal="center"/>
    </xf>
    <xf numFmtId="0" fontId="3" fillId="0" borderId="0" xfId="0" applyFont="1" applyBorder="1" applyAlignment="1">
      <alignment horizontal="center"/>
    </xf>
    <xf numFmtId="0" fontId="0" fillId="30" borderId="0" xfId="0" applyFill="1" applyBorder="1" applyAlignment="1">
      <alignment horizontal="center" vertical="center"/>
    </xf>
    <xf numFmtId="0" fontId="0" fillId="0" borderId="98" xfId="0" applyBorder="1" applyAlignment="1">
      <alignment horizontal="center" vertical="center"/>
    </xf>
    <xf numFmtId="0" fontId="0" fillId="30" borderId="99" xfId="0" applyFill="1" applyBorder="1" applyAlignment="1">
      <alignment horizontal="center" vertical="center"/>
    </xf>
    <xf numFmtId="0" fontId="3" fillId="2" borderId="113" xfId="0" applyFont="1" applyFill="1" applyBorder="1" applyAlignment="1">
      <alignment horizontal="center" vertical="center"/>
    </xf>
    <xf numFmtId="0" fontId="3" fillId="31" borderId="115" xfId="0" applyFont="1" applyFill="1" applyBorder="1" applyAlignment="1">
      <alignment horizontal="center" vertical="center"/>
    </xf>
    <xf numFmtId="0" fontId="3" fillId="2" borderId="117" xfId="0" applyFont="1" applyFill="1" applyBorder="1" applyAlignment="1">
      <alignment horizontal="center" vertical="center"/>
    </xf>
    <xf numFmtId="0" fontId="0" fillId="30" borderId="5" xfId="0" applyFill="1" applyBorder="1" applyAlignment="1">
      <alignment horizontal="center" vertical="center"/>
    </xf>
    <xf numFmtId="0" fontId="3" fillId="30" borderId="13" xfId="0" applyFont="1" applyFill="1" applyBorder="1" applyAlignment="1">
      <alignment horizontal="center" vertical="center"/>
    </xf>
    <xf numFmtId="0" fontId="3" fillId="30" borderId="16" xfId="0" applyFont="1" applyFill="1" applyBorder="1" applyAlignment="1">
      <alignment horizontal="center" vertical="center"/>
    </xf>
    <xf numFmtId="0" fontId="0" fillId="0" borderId="0" xfId="0" applyFill="1" applyAlignment="1">
      <alignment horizontal="center" vertical="center"/>
    </xf>
    <xf numFmtId="0" fontId="0" fillId="0" borderId="0" xfId="0" applyAlignment="1">
      <alignment horizontal="center" vertical="center" wrapText="1"/>
    </xf>
    <xf numFmtId="168" fontId="0" fillId="0" borderId="0" xfId="0" applyNumberFormat="1" applyFont="1" applyAlignment="1">
      <alignment horizontal="center" vertical="center" wrapText="1"/>
    </xf>
    <xf numFmtId="0" fontId="3" fillId="0" borderId="2" xfId="0" applyFont="1" applyBorder="1" applyAlignment="1">
      <alignment horizontal="center" vertical="center"/>
    </xf>
    <xf numFmtId="0" fontId="0" fillId="0" borderId="4" xfId="0" applyBorder="1" applyAlignment="1">
      <alignment horizontal="center" vertical="center"/>
    </xf>
    <xf numFmtId="0" fontId="0" fillId="36" borderId="56" xfId="0" applyFill="1" applyBorder="1" applyAlignment="1">
      <alignment horizontal="center"/>
    </xf>
    <xf numFmtId="0" fontId="0" fillId="36" borderId="58" xfId="0" applyFill="1" applyBorder="1" applyAlignment="1">
      <alignment horizontal="center"/>
    </xf>
    <xf numFmtId="0" fontId="0" fillId="36" borderId="61" xfId="0" applyFill="1" applyBorder="1" applyAlignment="1">
      <alignment horizontal="center"/>
    </xf>
    <xf numFmtId="0" fontId="0" fillId="31" borderId="55" xfId="0" applyFill="1" applyBorder="1" applyAlignment="1">
      <alignment horizontal="center"/>
    </xf>
    <xf numFmtId="0" fontId="0" fillId="31" borderId="36" xfId="0" applyFill="1" applyBorder="1" applyAlignment="1">
      <alignment horizontal="center"/>
    </xf>
    <xf numFmtId="0" fontId="0" fillId="31" borderId="60" xfId="0" applyFill="1" applyBorder="1" applyAlignment="1">
      <alignment horizontal="center"/>
    </xf>
    <xf numFmtId="0" fontId="0" fillId="0" borderId="15" xfId="0" applyBorder="1" applyAlignment="1">
      <alignment horizontal="center" vertical="center"/>
    </xf>
    <xf numFmtId="0" fontId="39" fillId="31" borderId="13" xfId="0" applyFont="1" applyFill="1" applyBorder="1" applyAlignment="1">
      <alignment horizontal="center"/>
    </xf>
    <xf numFmtId="0" fontId="0" fillId="31" borderId="1" xfId="0" applyFill="1" applyBorder="1" applyAlignment="1">
      <alignment horizontal="center"/>
    </xf>
    <xf numFmtId="0" fontId="0" fillId="31" borderId="0" xfId="0" applyFill="1" applyAlignment="1">
      <alignment horizontal="center"/>
    </xf>
    <xf numFmtId="0" fontId="0" fillId="31" borderId="10" xfId="0" applyFill="1" applyBorder="1" applyAlignment="1">
      <alignment horizontal="center"/>
    </xf>
    <xf numFmtId="0" fontId="12" fillId="21" borderId="20" xfId="0" applyFont="1" applyFill="1" applyBorder="1" applyAlignment="1">
      <alignment horizontal="center" vertical="center"/>
    </xf>
    <xf numFmtId="0" fontId="12" fillId="21" borderId="19" xfId="0" applyFont="1" applyFill="1" applyBorder="1" applyAlignment="1">
      <alignment horizontal="center" vertical="center"/>
    </xf>
    <xf numFmtId="0" fontId="12" fillId="21" borderId="111" xfId="0" applyFont="1" applyFill="1" applyBorder="1" applyAlignment="1">
      <alignment horizontal="center" vertical="center"/>
    </xf>
    <xf numFmtId="0" fontId="3" fillId="36" borderId="1" xfId="0" applyFont="1" applyFill="1" applyBorder="1" applyAlignment="1">
      <alignment horizontal="center" vertical="center"/>
    </xf>
    <xf numFmtId="0" fontId="9" fillId="0" borderId="1" xfId="0" applyFont="1" applyBorder="1"/>
    <xf numFmtId="0" fontId="0" fillId="17" borderId="2" xfId="0" applyFill="1" applyBorder="1" applyAlignment="1">
      <alignment horizontal="center" vertical="center"/>
    </xf>
    <xf numFmtId="0" fontId="0" fillId="0" borderId="121" xfId="0" applyBorder="1" applyAlignment="1">
      <alignment horizontal="center"/>
    </xf>
    <xf numFmtId="0" fontId="3" fillId="31" borderId="122" xfId="0" applyFont="1" applyFill="1" applyBorder="1" applyAlignment="1">
      <alignment horizontal="center" vertical="center"/>
    </xf>
    <xf numFmtId="0" fontId="12" fillId="21" borderId="68" xfId="0" applyFont="1" applyFill="1" applyBorder="1" applyAlignment="1">
      <alignment vertical="center"/>
    </xf>
    <xf numFmtId="0" fontId="15" fillId="28" borderId="23" xfId="0" applyFont="1" applyFill="1" applyBorder="1" applyAlignment="1"/>
    <xf numFmtId="0" fontId="15" fillId="28" borderId="84" xfId="0" applyFont="1" applyFill="1" applyBorder="1" applyAlignment="1"/>
    <xf numFmtId="0" fontId="10" fillId="10" borderId="68" xfId="0" applyFont="1" applyFill="1" applyBorder="1" applyAlignment="1">
      <alignment horizontal="center" vertical="center"/>
    </xf>
    <xf numFmtId="0" fontId="0" fillId="0" borderId="13" xfId="0" applyBorder="1" applyAlignment="1">
      <alignment horizontal="center" vertical="center"/>
    </xf>
    <xf numFmtId="0" fontId="0" fillId="0" borderId="11" xfId="0" applyBorder="1"/>
    <xf numFmtId="0" fontId="45" fillId="17" borderId="0" xfId="0" applyFont="1" applyFill="1" applyBorder="1" applyAlignment="1">
      <alignment horizontal="center"/>
    </xf>
    <xf numFmtId="0" fontId="0" fillId="0" borderId="7" xfId="0" applyBorder="1" applyAlignment="1">
      <alignment horizontal="center" vertical="center"/>
    </xf>
    <xf numFmtId="0" fontId="0" fillId="0" borderId="108" xfId="0" applyBorder="1" applyAlignment="1">
      <alignment horizontal="center" vertical="center"/>
    </xf>
    <xf numFmtId="0" fontId="0" fillId="13" borderId="1" xfId="0" applyFill="1" applyBorder="1" applyAlignment="1">
      <alignment horizontal="center" vertical="center"/>
    </xf>
    <xf numFmtId="0" fontId="0" fillId="15" borderId="1" xfId="0" applyFill="1" applyBorder="1" applyAlignment="1">
      <alignment horizontal="center" vertical="center"/>
    </xf>
    <xf numFmtId="0" fontId="0" fillId="37" borderId="96" xfId="0" applyFill="1" applyBorder="1" applyAlignment="1">
      <alignment horizontal="center" vertical="center"/>
    </xf>
    <xf numFmtId="0" fontId="0" fillId="37" borderId="1" xfId="0" applyFill="1" applyBorder="1" applyAlignment="1">
      <alignment horizontal="center" vertical="center"/>
    </xf>
    <xf numFmtId="0" fontId="12" fillId="22" borderId="78" xfId="0" applyFont="1" applyFill="1" applyBorder="1" applyAlignment="1">
      <alignment horizontal="center" vertical="center"/>
    </xf>
    <xf numFmtId="0" fontId="10" fillId="10" borderId="90" xfId="0" applyFont="1" applyFill="1" applyBorder="1" applyAlignment="1">
      <alignment horizontal="center" vertical="center"/>
    </xf>
    <xf numFmtId="0" fontId="0" fillId="7" borderId="90" xfId="0" applyFill="1" applyBorder="1"/>
    <xf numFmtId="0" fontId="0" fillId="7" borderId="89" xfId="0" applyFill="1" applyBorder="1"/>
    <xf numFmtId="0" fontId="0" fillId="17" borderId="120" xfId="0" applyFill="1" applyBorder="1"/>
    <xf numFmtId="0" fontId="0" fillId="17" borderId="90" xfId="0" applyFill="1" applyBorder="1"/>
    <xf numFmtId="0" fontId="0" fillId="16" borderId="90" xfId="0" applyFill="1" applyBorder="1"/>
    <xf numFmtId="0" fontId="0" fillId="23" borderId="90" xfId="0" applyFill="1" applyBorder="1"/>
    <xf numFmtId="0" fontId="0" fillId="23" borderId="120" xfId="0" applyFill="1" applyBorder="1"/>
    <xf numFmtId="0" fontId="0" fillId="6" borderId="90" xfId="0" applyFill="1" applyBorder="1"/>
    <xf numFmtId="0" fontId="0" fillId="6" borderId="120" xfId="0" applyFill="1" applyBorder="1"/>
    <xf numFmtId="0" fontId="0" fillId="9" borderId="105" xfId="0" applyFill="1" applyBorder="1"/>
    <xf numFmtId="0" fontId="0" fillId="9" borderId="106" xfId="0" applyFill="1" applyBorder="1"/>
    <xf numFmtId="0" fontId="0" fillId="9" borderId="52" xfId="0" applyFill="1" applyBorder="1"/>
    <xf numFmtId="0" fontId="0" fillId="8" borderId="121" xfId="0" applyFill="1" applyBorder="1"/>
    <xf numFmtId="0" fontId="0" fillId="8" borderId="106" xfId="0" applyFill="1" applyBorder="1"/>
    <xf numFmtId="0" fontId="0" fillId="7" borderId="105" xfId="0" applyFill="1" applyBorder="1"/>
    <xf numFmtId="0" fontId="0" fillId="7" borderId="106" xfId="0" applyFill="1" applyBorder="1"/>
    <xf numFmtId="0" fontId="0" fillId="6" borderId="105" xfId="0" applyFill="1" applyBorder="1"/>
    <xf numFmtId="0" fontId="0" fillId="6" borderId="107" xfId="0" applyFill="1" applyBorder="1"/>
    <xf numFmtId="0" fontId="0" fillId="23" borderId="105" xfId="0" applyFill="1" applyBorder="1"/>
    <xf numFmtId="0" fontId="0" fillId="23" borderId="107" xfId="0" applyFill="1" applyBorder="1"/>
    <xf numFmtId="0" fontId="0" fillId="16" borderId="105" xfId="0" applyFill="1" applyBorder="1"/>
    <xf numFmtId="0" fontId="0" fillId="17" borderId="105" xfId="0" applyFill="1" applyBorder="1"/>
    <xf numFmtId="0" fontId="0" fillId="17" borderId="107" xfId="0" applyFill="1" applyBorder="1"/>
    <xf numFmtId="168" fontId="0" fillId="0" borderId="0" xfId="52" applyNumberFormat="1" applyFont="1" applyAlignment="1">
      <alignment horizontal="center" vertical="center" wrapText="1"/>
    </xf>
    <xf numFmtId="168" fontId="0" fillId="0" borderId="0" xfId="0" applyNumberFormat="1" applyAlignment="1">
      <alignment horizontal="center"/>
    </xf>
    <xf numFmtId="0" fontId="0" fillId="5" borderId="106" xfId="0" applyFill="1" applyBorder="1"/>
    <xf numFmtId="0" fontId="0" fillId="5" borderId="89" xfId="0" applyFill="1" applyBorder="1"/>
    <xf numFmtId="0" fontId="0" fillId="5" borderId="30" xfId="0" applyFill="1" applyBorder="1" applyAlignment="1">
      <alignment horizontal="center" vertical="center"/>
    </xf>
    <xf numFmtId="0" fontId="0" fillId="5" borderId="15" xfId="0" applyFill="1" applyBorder="1" applyAlignment="1">
      <alignment horizontal="center" vertical="center"/>
    </xf>
    <xf numFmtId="0" fontId="0" fillId="5" borderId="107" xfId="0" applyFill="1" applyBorder="1"/>
    <xf numFmtId="0" fontId="0" fillId="5" borderId="120" xfId="0" applyFill="1" applyBorder="1"/>
    <xf numFmtId="0" fontId="0" fillId="28" borderId="30" xfId="0" applyFill="1" applyBorder="1" applyAlignment="1">
      <alignment horizontal="center" vertical="center"/>
    </xf>
    <xf numFmtId="0" fontId="0" fillId="37" borderId="2" xfId="0" applyFill="1" applyBorder="1" applyAlignment="1">
      <alignment horizontal="center" vertical="center" wrapText="1"/>
    </xf>
    <xf numFmtId="0" fontId="0" fillId="37" borderId="2" xfId="0" applyFill="1" applyBorder="1" applyAlignment="1">
      <alignment horizontal="center" vertical="center"/>
    </xf>
    <xf numFmtId="0" fontId="0" fillId="37" borderId="106" xfId="0" applyFill="1" applyBorder="1"/>
    <xf numFmtId="0" fontId="0" fillId="37" borderId="89" xfId="0" applyFill="1" applyBorder="1"/>
    <xf numFmtId="0" fontId="0" fillId="38" borderId="96" xfId="0" applyFill="1" applyBorder="1" applyAlignment="1">
      <alignment horizontal="center" vertical="center"/>
    </xf>
    <xf numFmtId="0" fontId="0" fillId="38" borderId="1" xfId="0" applyFill="1" applyBorder="1" applyAlignment="1">
      <alignment horizontal="center" vertical="center"/>
    </xf>
    <xf numFmtId="0" fontId="0" fillId="38" borderId="31" xfId="0" applyFill="1" applyBorder="1" applyAlignment="1">
      <alignment horizontal="center" vertical="center"/>
    </xf>
    <xf numFmtId="0" fontId="0" fillId="37" borderId="105" xfId="0" applyFill="1" applyBorder="1"/>
    <xf numFmtId="0" fontId="0" fillId="37" borderId="90" xfId="0" applyFill="1" applyBorder="1"/>
    <xf numFmtId="0" fontId="0" fillId="0" borderId="0" xfId="0" applyFont="1" applyAlignment="1">
      <alignment horizontal="left" vertical="center"/>
    </xf>
    <xf numFmtId="0" fontId="0" fillId="28" borderId="0" xfId="0" applyFill="1" applyAlignment="1" applyProtection="1">
      <alignment horizontal="center" vertical="center"/>
      <protection locked="0"/>
    </xf>
    <xf numFmtId="167" fontId="0" fillId="0" borderId="0" xfId="52" applyFont="1" applyFill="1" applyAlignment="1">
      <alignment vertical="center"/>
    </xf>
    <xf numFmtId="0" fontId="3" fillId="30" borderId="15" xfId="0" applyFont="1" applyFill="1" applyBorder="1" applyAlignment="1">
      <alignment horizontal="center" vertical="center"/>
    </xf>
    <xf numFmtId="0" fontId="0" fillId="29" borderId="96" xfId="0" applyFill="1" applyBorder="1" applyAlignment="1">
      <alignment horizontal="center" vertical="center"/>
    </xf>
    <xf numFmtId="0" fontId="0" fillId="29" borderId="31" xfId="0" applyFill="1" applyBorder="1" applyAlignment="1">
      <alignment horizontal="center" vertical="center"/>
    </xf>
    <xf numFmtId="0" fontId="0" fillId="4" borderId="2" xfId="0" applyFill="1" applyBorder="1" applyAlignment="1">
      <alignment horizontal="center" vertical="center" wrapText="1"/>
    </xf>
    <xf numFmtId="0" fontId="0" fillId="4" borderId="2" xfId="0" applyFill="1" applyBorder="1" applyAlignment="1">
      <alignment horizontal="center" vertical="center"/>
    </xf>
    <xf numFmtId="0" fontId="0" fillId="4" borderId="106" xfId="0" applyFill="1" applyBorder="1"/>
    <xf numFmtId="0" fontId="0" fillId="4" borderId="89" xfId="0" applyFill="1" applyBorder="1"/>
    <xf numFmtId="0" fontId="0" fillId="29" borderId="1" xfId="0" applyFont="1" applyFill="1" applyBorder="1" applyAlignment="1">
      <alignment horizontal="center" vertical="center"/>
    </xf>
    <xf numFmtId="0" fontId="0" fillId="11" borderId="96" xfId="0" applyFill="1" applyBorder="1" applyAlignment="1">
      <alignment horizontal="center" vertical="center"/>
    </xf>
    <xf numFmtId="0" fontId="0" fillId="11" borderId="1" xfId="0" applyFill="1" applyBorder="1" applyAlignment="1">
      <alignment horizontal="center" vertical="center"/>
    </xf>
    <xf numFmtId="0" fontId="0" fillId="11" borderId="29" xfId="0" applyFill="1" applyBorder="1" applyAlignment="1">
      <alignment horizontal="center" vertical="center"/>
    </xf>
    <xf numFmtId="0" fontId="0" fillId="11" borderId="31" xfId="0" applyFill="1" applyBorder="1" applyAlignment="1">
      <alignment horizontal="center" vertical="center"/>
    </xf>
    <xf numFmtId="0" fontId="0" fillId="38" borderId="91" xfId="0" applyFill="1" applyBorder="1" applyAlignment="1">
      <alignment horizontal="center" vertical="center"/>
    </xf>
    <xf numFmtId="0" fontId="0" fillId="28" borderId="27" xfId="0" applyFill="1" applyBorder="1" applyAlignment="1">
      <alignment horizontal="center" vertical="center"/>
    </xf>
    <xf numFmtId="0" fontId="0" fillId="28" borderId="4" xfId="0" applyFill="1" applyBorder="1" applyAlignment="1">
      <alignment horizontal="center" vertical="center"/>
    </xf>
    <xf numFmtId="0" fontId="0" fillId="28" borderId="21" xfId="0" applyFill="1" applyBorder="1" applyAlignment="1">
      <alignment horizontal="center" vertical="center"/>
    </xf>
    <xf numFmtId="0" fontId="0" fillId="5" borderId="3" xfId="0" applyFill="1" applyBorder="1" applyAlignment="1">
      <alignment horizontal="center" vertical="center" wrapText="1"/>
    </xf>
    <xf numFmtId="0" fontId="0" fillId="5" borderId="3" xfId="0" applyFill="1" applyBorder="1" applyAlignment="1">
      <alignment horizontal="center" vertical="center"/>
    </xf>
    <xf numFmtId="0" fontId="0" fillId="12" borderId="123" xfId="0" applyFont="1" applyFill="1" applyBorder="1" applyAlignment="1">
      <alignment horizontal="center" vertical="center"/>
    </xf>
    <xf numFmtId="0" fontId="0" fillId="12" borderId="1" xfId="0" applyFont="1" applyFill="1" applyBorder="1" applyAlignment="1">
      <alignment horizontal="center" vertical="center"/>
    </xf>
    <xf numFmtId="0" fontId="0" fillId="12" borderId="29" xfId="0" applyFont="1" applyFill="1" applyBorder="1" applyAlignment="1">
      <alignment horizontal="center" vertical="center"/>
    </xf>
    <xf numFmtId="0" fontId="0" fillId="13" borderId="1" xfId="0" applyFont="1" applyFill="1" applyBorder="1" applyAlignment="1">
      <alignment horizontal="center" vertical="center" wrapText="1"/>
    </xf>
    <xf numFmtId="0" fontId="0" fillId="13" borderId="1" xfId="0" applyFont="1" applyFill="1" applyBorder="1" applyAlignment="1">
      <alignment horizontal="center" vertical="center"/>
    </xf>
    <xf numFmtId="0" fontId="0" fillId="22" borderId="0" xfId="0" applyFont="1" applyFill="1" applyBorder="1" applyAlignment="1">
      <alignment horizontal="center" vertical="center"/>
    </xf>
    <xf numFmtId="168" fontId="0" fillId="0" borderId="0" xfId="0" applyNumberFormat="1" applyFont="1" applyAlignment="1">
      <alignment horizontal="center"/>
    </xf>
    <xf numFmtId="0" fontId="0" fillId="0" borderId="0" xfId="0" applyFont="1"/>
    <xf numFmtId="168" fontId="0" fillId="0" borderId="0" xfId="52" applyNumberFormat="1" applyFont="1" applyFill="1" applyBorder="1" applyAlignment="1">
      <alignment horizontal="center" vertical="center"/>
    </xf>
    <xf numFmtId="0" fontId="0" fillId="13" borderId="90" xfId="0" applyFont="1" applyFill="1" applyBorder="1"/>
    <xf numFmtId="0" fontId="0" fillId="13" borderId="120" xfId="0" applyFont="1" applyFill="1" applyBorder="1"/>
    <xf numFmtId="0" fontId="0" fillId="13" borderId="105" xfId="0" applyFont="1" applyFill="1" applyBorder="1"/>
    <xf numFmtId="0" fontId="0" fillId="13" borderId="107" xfId="0" applyFont="1" applyFill="1" applyBorder="1"/>
    <xf numFmtId="0" fontId="0" fillId="0" borderId="1" xfId="0" applyFill="1" applyBorder="1" applyAlignment="1">
      <alignment horizontal="center" vertical="center"/>
    </xf>
    <xf numFmtId="0" fontId="0" fillId="0" borderId="0" xfId="0" applyAlignment="1">
      <alignment wrapText="1"/>
    </xf>
    <xf numFmtId="0" fontId="15" fillId="22" borderId="0" xfId="0" applyFont="1" applyFill="1" applyBorder="1" applyAlignment="1">
      <alignment horizontal="center"/>
    </xf>
    <xf numFmtId="0" fontId="10" fillId="10" borderId="0" xfId="0" applyFont="1" applyFill="1" applyBorder="1" applyAlignment="1">
      <alignment horizontal="center" vertical="center"/>
    </xf>
    <xf numFmtId="0" fontId="10" fillId="10" borderId="89" xfId="0" applyFont="1" applyFill="1" applyBorder="1" applyAlignment="1">
      <alignment horizontal="center" vertical="center"/>
    </xf>
    <xf numFmtId="0" fontId="10" fillId="10" borderId="28" xfId="0" applyFont="1" applyFill="1" applyBorder="1" applyAlignment="1">
      <alignment horizontal="center" vertical="center"/>
    </xf>
    <xf numFmtId="0" fontId="12" fillId="21" borderId="20" xfId="0" applyFont="1" applyFill="1" applyBorder="1" applyAlignment="1">
      <alignment horizontal="center" vertical="center"/>
    </xf>
    <xf numFmtId="0" fontId="10" fillId="10" borderId="78" xfId="0" applyFont="1" applyFill="1" applyBorder="1" applyAlignment="1">
      <alignment horizontal="center" vertical="center"/>
    </xf>
    <xf numFmtId="0" fontId="10" fillId="20" borderId="20" xfId="0" applyFont="1" applyFill="1" applyBorder="1" applyAlignment="1">
      <alignment horizontal="center" vertical="center"/>
    </xf>
    <xf numFmtId="0" fontId="10" fillId="20" borderId="78" xfId="0" applyFont="1" applyFill="1" applyBorder="1" applyAlignment="1">
      <alignment horizontal="center" vertical="center"/>
    </xf>
    <xf numFmtId="0" fontId="12" fillId="21" borderId="34" xfId="0" applyFont="1" applyFill="1" applyBorder="1" applyAlignment="1">
      <alignment horizontal="center" vertical="center"/>
    </xf>
    <xf numFmtId="0" fontId="12" fillId="21" borderId="35" xfId="0" applyFont="1" applyFill="1" applyBorder="1" applyAlignment="1">
      <alignment horizontal="center" vertical="center"/>
    </xf>
    <xf numFmtId="0" fontId="12" fillId="21" borderId="25" xfId="0" applyFont="1" applyFill="1" applyBorder="1" applyAlignment="1">
      <alignment horizontal="center" vertical="center"/>
    </xf>
    <xf numFmtId="0" fontId="12" fillId="21" borderId="33" xfId="0" applyFont="1" applyFill="1" applyBorder="1" applyAlignment="1">
      <alignment horizontal="center" vertical="center"/>
    </xf>
    <xf numFmtId="0" fontId="12" fillId="21" borderId="19" xfId="0" applyFont="1" applyFill="1" applyBorder="1" applyAlignment="1">
      <alignment horizontal="center" vertical="center"/>
    </xf>
    <xf numFmtId="0" fontId="12" fillId="21" borderId="32" xfId="0" applyFont="1" applyFill="1" applyBorder="1" applyAlignment="1">
      <alignment horizontal="center" vertical="center"/>
    </xf>
    <xf numFmtId="0" fontId="10" fillId="20" borderId="4" xfId="0" applyFont="1" applyFill="1" applyBorder="1" applyAlignment="1">
      <alignment horizontal="center" vertical="center"/>
    </xf>
    <xf numFmtId="0" fontId="10" fillId="20" borderId="2" xfId="0" applyFont="1" applyFill="1" applyBorder="1" applyAlignment="1">
      <alignment horizontal="center" vertical="center"/>
    </xf>
    <xf numFmtId="0" fontId="10" fillId="10" borderId="27" xfId="0" applyFont="1" applyFill="1" applyBorder="1" applyAlignment="1">
      <alignment horizontal="center" vertical="center"/>
    </xf>
    <xf numFmtId="0" fontId="10" fillId="10" borderId="91" xfId="0" applyFont="1" applyFill="1" applyBorder="1" applyAlignment="1">
      <alignment horizontal="center" vertical="center"/>
    </xf>
    <xf numFmtId="0" fontId="15" fillId="28" borderId="23" xfId="0" applyFont="1" applyFill="1" applyBorder="1" applyAlignment="1">
      <alignment horizontal="center"/>
    </xf>
    <xf numFmtId="0" fontId="15" fillId="28" borderId="85" xfId="0" applyFont="1" applyFill="1" applyBorder="1" applyAlignment="1">
      <alignment horizontal="center"/>
    </xf>
    <xf numFmtId="0" fontId="15" fillId="28" borderId="84" xfId="0" applyFont="1" applyFill="1" applyBorder="1" applyAlignment="1">
      <alignment horizontal="center"/>
    </xf>
    <xf numFmtId="0" fontId="15" fillId="32" borderId="23" xfId="0" applyFont="1" applyFill="1" applyBorder="1" applyAlignment="1">
      <alignment horizontal="center"/>
    </xf>
    <xf numFmtId="0" fontId="15" fillId="32" borderId="85" xfId="0" applyFont="1" applyFill="1" applyBorder="1" applyAlignment="1">
      <alignment horizontal="center"/>
    </xf>
    <xf numFmtId="0" fontId="15" fillId="32" borderId="84" xfId="0" applyFont="1" applyFill="1" applyBorder="1" applyAlignment="1">
      <alignment horizontal="center"/>
    </xf>
    <xf numFmtId="0" fontId="15" fillId="19" borderId="23" xfId="0" applyFont="1" applyFill="1" applyBorder="1" applyAlignment="1">
      <alignment horizontal="center"/>
    </xf>
    <xf numFmtId="0" fontId="15" fillId="19" borderId="85" xfId="0" applyFont="1" applyFill="1" applyBorder="1" applyAlignment="1">
      <alignment horizontal="center"/>
    </xf>
    <xf numFmtId="0" fontId="10" fillId="20" borderId="68" xfId="0" applyFont="1" applyFill="1" applyBorder="1" applyAlignment="1">
      <alignment horizontal="center" vertical="center" wrapText="1"/>
    </xf>
    <xf numFmtId="0" fontId="10" fillId="20" borderId="79" xfId="0" applyFont="1" applyFill="1" applyBorder="1" applyAlignment="1">
      <alignment horizontal="center" vertical="center" wrapText="1"/>
    </xf>
    <xf numFmtId="0" fontId="10" fillId="20" borderId="68" xfId="0" applyFont="1" applyFill="1" applyBorder="1" applyAlignment="1">
      <alignment horizontal="center" vertical="center"/>
    </xf>
    <xf numFmtId="0" fontId="15" fillId="27" borderId="18" xfId="0" applyFont="1" applyFill="1" applyBorder="1" applyAlignment="1">
      <alignment horizontal="center"/>
    </xf>
    <xf numFmtId="0" fontId="15" fillId="27" borderId="120" xfId="0" applyFont="1" applyFill="1" applyBorder="1" applyAlignment="1">
      <alignment horizontal="center"/>
    </xf>
    <xf numFmtId="0" fontId="15" fillId="19" borderId="84" xfId="0" applyFont="1" applyFill="1" applyBorder="1" applyAlignment="1">
      <alignment horizontal="center"/>
    </xf>
    <xf numFmtId="0" fontId="10" fillId="10" borderId="25" xfId="0" applyFont="1" applyFill="1" applyBorder="1" applyAlignment="1">
      <alignment horizontal="center" vertical="center"/>
    </xf>
    <xf numFmtId="0" fontId="10" fillId="10" borderId="33" xfId="0" applyFont="1" applyFill="1" applyBorder="1" applyAlignment="1">
      <alignment horizontal="center" vertical="center"/>
    </xf>
    <xf numFmtId="0" fontId="10" fillId="10" borderId="108" xfId="0" applyFont="1" applyFill="1" applyBorder="1" applyAlignment="1">
      <alignment horizontal="center" vertical="center"/>
    </xf>
    <xf numFmtId="0" fontId="10" fillId="10" borderId="109" xfId="0" applyFont="1" applyFill="1" applyBorder="1" applyAlignment="1">
      <alignment horizontal="center" vertical="center"/>
    </xf>
    <xf numFmtId="0" fontId="15" fillId="22" borderId="79" xfId="0" applyFont="1" applyFill="1" applyBorder="1" applyAlignment="1">
      <alignment horizontal="center"/>
    </xf>
    <xf numFmtId="0" fontId="15" fillId="22" borderId="28" xfId="0" applyFont="1" applyFill="1" applyBorder="1" applyAlignment="1">
      <alignment horizont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2" fillId="22" borderId="0" xfId="0" applyFont="1" applyFill="1" applyBorder="1" applyAlignment="1">
      <alignment horizontal="center" vertical="center"/>
    </xf>
    <xf numFmtId="0" fontId="17" fillId="29" borderId="49" xfId="0" applyFont="1" applyFill="1" applyBorder="1"/>
    <xf numFmtId="0" fontId="0" fillId="2" borderId="26" xfId="0" applyFill="1" applyBorder="1"/>
    <xf numFmtId="0" fontId="0" fillId="2" borderId="4" xfId="0" applyFill="1" applyBorder="1" applyAlignment="1">
      <alignment wrapText="1"/>
    </xf>
    <xf numFmtId="0" fontId="0" fillId="2" borderId="5" xfId="0" applyFill="1" applyBorder="1" applyAlignment="1">
      <alignment wrapText="1"/>
    </xf>
    <xf numFmtId="0" fontId="42" fillId="20" borderId="4" xfId="0" applyFont="1" applyFill="1" applyBorder="1" applyAlignment="1">
      <alignment horizontal="center" vertical="center" shrinkToFit="1"/>
    </xf>
    <xf numFmtId="0" fontId="17" fillId="4" borderId="26" xfId="0" applyFont="1" applyFill="1" applyBorder="1" applyAlignment="1">
      <alignment horizontal="center"/>
    </xf>
    <xf numFmtId="0" fontId="12" fillId="39" borderId="1" xfId="0" applyFont="1" applyFill="1" applyBorder="1" applyAlignment="1">
      <alignment horizontal="center" vertical="center"/>
    </xf>
    <xf numFmtId="0" fontId="0" fillId="39" borderId="2" xfId="0" applyFont="1" applyFill="1" applyBorder="1" applyAlignment="1">
      <alignment horizontal="center" vertical="center"/>
    </xf>
    <xf numFmtId="0" fontId="0" fillId="39" borderId="4" xfId="0" applyFont="1" applyFill="1" applyBorder="1" applyAlignment="1">
      <alignment horizontal="center" vertical="center"/>
    </xf>
    <xf numFmtId="0" fontId="28" fillId="40" borderId="2" xfId="0" applyFont="1" applyFill="1" applyBorder="1" applyAlignment="1">
      <alignment horizontal="center" vertical="center"/>
    </xf>
    <xf numFmtId="0" fontId="28" fillId="40" borderId="4" xfId="0" applyFont="1" applyFill="1" applyBorder="1" applyAlignment="1">
      <alignment horizontal="center" vertical="center"/>
    </xf>
    <xf numFmtId="0" fontId="0" fillId="39" borderId="7" xfId="0" applyFont="1" applyFill="1" applyBorder="1" applyAlignment="1">
      <alignment horizontal="center" vertical="center"/>
    </xf>
    <xf numFmtId="0" fontId="28" fillId="40" borderId="17" xfId="0" applyFont="1" applyFill="1" applyBorder="1" applyAlignment="1">
      <alignment horizontal="center" vertical="center"/>
    </xf>
    <xf numFmtId="0" fontId="3" fillId="2" borderId="27" xfId="0" applyFont="1" applyFill="1" applyBorder="1" applyAlignment="1">
      <alignment horizontal="center" vertical="center"/>
    </xf>
    <xf numFmtId="0" fontId="3" fillId="31" borderId="125" xfId="0" applyFont="1" applyFill="1" applyBorder="1" applyAlignment="1">
      <alignment horizontal="center" vertical="center"/>
    </xf>
    <xf numFmtId="0" fontId="3" fillId="31" borderId="126" xfId="0" applyFont="1" applyFill="1" applyBorder="1" applyAlignment="1">
      <alignment horizontal="center" vertical="center"/>
    </xf>
    <xf numFmtId="0" fontId="47" fillId="41" borderId="68" xfId="0" applyFont="1" applyFill="1" applyBorder="1" applyAlignment="1">
      <alignment horizontal="center" vertical="center"/>
    </xf>
    <xf numFmtId="0" fontId="47" fillId="41" borderId="20" xfId="0" applyFont="1" applyFill="1" applyBorder="1" applyAlignment="1">
      <alignment horizontal="center" vertical="center"/>
    </xf>
    <xf numFmtId="0" fontId="47" fillId="41" borderId="49" xfId="0" applyFont="1" applyFill="1" applyBorder="1" applyAlignment="1">
      <alignment horizontal="center" vertical="center"/>
    </xf>
    <xf numFmtId="0" fontId="17" fillId="41" borderId="68" xfId="0" applyFont="1" applyFill="1" applyBorder="1" applyAlignment="1">
      <alignment horizontal="left"/>
    </xf>
    <xf numFmtId="0" fontId="17" fillId="41" borderId="49" xfId="0" applyFont="1" applyFill="1" applyBorder="1" applyAlignment="1">
      <alignment horizontal="left"/>
    </xf>
    <xf numFmtId="0" fontId="0" fillId="39" borderId="29" xfId="0" applyFont="1" applyFill="1" applyBorder="1" applyAlignment="1">
      <alignment horizontal="center" vertical="center"/>
    </xf>
    <xf numFmtId="0" fontId="17" fillId="41" borderId="28" xfId="0" applyFont="1" applyFill="1" applyBorder="1" applyAlignment="1">
      <alignment horizontal="center" vertical="center"/>
    </xf>
    <xf numFmtId="0" fontId="17" fillId="41" borderId="0" xfId="0" applyFont="1" applyFill="1" applyBorder="1" applyAlignment="1">
      <alignment horizontal="center" vertical="center"/>
    </xf>
    <xf numFmtId="0" fontId="17" fillId="41" borderId="124" xfId="0" applyFont="1" applyFill="1" applyBorder="1" applyAlignment="1">
      <alignment horizontal="center" vertical="center"/>
    </xf>
    <xf numFmtId="0" fontId="17" fillId="41" borderId="112" xfId="0" applyFont="1" applyFill="1" applyBorder="1" applyAlignment="1">
      <alignment horizontal="center" vertical="center"/>
    </xf>
    <xf numFmtId="0" fontId="17" fillId="41" borderId="12" xfId="0" applyFont="1" applyFill="1" applyBorder="1" applyAlignment="1">
      <alignment horizontal="center" vertical="center"/>
    </xf>
    <xf numFmtId="0" fontId="3" fillId="31" borderId="127" xfId="0" applyFont="1" applyFill="1" applyBorder="1" applyAlignment="1">
      <alignment horizontal="center" vertical="center"/>
    </xf>
    <xf numFmtId="0" fontId="3" fillId="39" borderId="4" xfId="0" applyFont="1" applyFill="1" applyBorder="1" applyAlignment="1">
      <alignment horizontal="center" vertical="center"/>
    </xf>
    <xf numFmtId="0" fontId="3" fillId="39" borderId="8" xfId="0" applyFont="1" applyFill="1" applyBorder="1" applyAlignment="1">
      <alignment horizontal="center" vertical="center"/>
    </xf>
    <xf numFmtId="0" fontId="3" fillId="39" borderId="27" xfId="0" applyFont="1" applyFill="1" applyBorder="1" applyAlignment="1">
      <alignment horizontal="center" vertical="center"/>
    </xf>
    <xf numFmtId="0" fontId="3" fillId="39" borderId="117" xfId="0" applyFont="1" applyFill="1" applyBorder="1" applyAlignment="1">
      <alignment horizontal="center" vertical="center"/>
    </xf>
    <xf numFmtId="0" fontId="3" fillId="39" borderId="77" xfId="0" applyFont="1" applyFill="1" applyBorder="1" applyAlignment="1">
      <alignment horizontal="center" vertical="center"/>
    </xf>
    <xf numFmtId="0" fontId="3" fillId="39" borderId="73" xfId="0" applyFont="1" applyFill="1" applyBorder="1" applyAlignment="1">
      <alignment horizontal="center" vertical="center"/>
    </xf>
    <xf numFmtId="0" fontId="3" fillId="39" borderId="92" xfId="0" applyFont="1" applyFill="1" applyBorder="1" applyAlignment="1">
      <alignment horizontal="center" vertical="center"/>
    </xf>
    <xf numFmtId="0" fontId="3" fillId="39" borderId="113" xfId="0" applyFont="1" applyFill="1" applyBorder="1" applyAlignment="1">
      <alignment horizontal="center" vertical="center"/>
    </xf>
    <xf numFmtId="0" fontId="3" fillId="39" borderId="72" xfId="0" applyFont="1" applyFill="1" applyBorder="1" applyAlignment="1">
      <alignment horizontal="center" vertical="center"/>
    </xf>
    <xf numFmtId="0" fontId="3" fillId="39" borderId="2" xfId="0" applyFont="1" applyFill="1" applyBorder="1" applyAlignment="1">
      <alignment horizontal="center" vertical="center"/>
    </xf>
    <xf numFmtId="0" fontId="3" fillId="39" borderId="70" xfId="0" applyFont="1" applyFill="1" applyBorder="1" applyAlignment="1">
      <alignment horizontal="center" vertical="center"/>
    </xf>
    <xf numFmtId="0" fontId="3" fillId="39" borderId="103" xfId="0" applyFont="1" applyFill="1" applyBorder="1" applyAlignment="1">
      <alignment horizontal="center" vertical="center"/>
    </xf>
    <xf numFmtId="0" fontId="3" fillId="39" borderId="102" xfId="0" applyFont="1" applyFill="1" applyBorder="1" applyAlignment="1">
      <alignment horizontal="center" vertical="center"/>
    </xf>
    <xf numFmtId="0" fontId="3" fillId="39" borderId="6" xfId="0" applyFont="1" applyFill="1" applyBorder="1" applyAlignment="1">
      <alignment horizontal="center" vertical="center"/>
    </xf>
    <xf numFmtId="0" fontId="3" fillId="39" borderId="116" xfId="0" applyFont="1" applyFill="1" applyBorder="1" applyAlignment="1">
      <alignment horizontal="center" vertical="center"/>
    </xf>
    <xf numFmtId="0" fontId="3" fillId="39" borderId="0" xfId="0" applyFont="1" applyFill="1" applyBorder="1" applyAlignment="1">
      <alignment horizontal="center" vertical="center"/>
    </xf>
    <xf numFmtId="0" fontId="3" fillId="39" borderId="74" xfId="0" applyFont="1" applyFill="1" applyBorder="1" applyAlignment="1">
      <alignment horizontal="center" vertical="center"/>
    </xf>
    <xf numFmtId="0" fontId="3" fillId="39" borderId="75" xfId="0" applyFont="1" applyFill="1" applyBorder="1" applyAlignment="1">
      <alignment horizontal="center" vertical="center"/>
    </xf>
    <xf numFmtId="0" fontId="3" fillId="39" borderId="100" xfId="0" applyFont="1" applyFill="1" applyBorder="1" applyAlignment="1">
      <alignment horizontal="center" vertical="center"/>
    </xf>
    <xf numFmtId="0" fontId="3" fillId="39" borderId="76" xfId="0" applyFont="1" applyFill="1" applyBorder="1" applyAlignment="1">
      <alignment horizontal="center" vertical="center"/>
    </xf>
    <xf numFmtId="0" fontId="3" fillId="39" borderId="101" xfId="0" applyFont="1" applyFill="1" applyBorder="1" applyAlignment="1">
      <alignment horizontal="center" vertical="center"/>
    </xf>
    <xf numFmtId="0" fontId="3" fillId="39" borderId="71" xfId="0" applyFont="1" applyFill="1" applyBorder="1" applyAlignment="1">
      <alignment horizontal="center" vertical="center"/>
    </xf>
    <xf numFmtId="0" fontId="3" fillId="39" borderId="3" xfId="0" applyFont="1" applyFill="1" applyBorder="1" applyAlignment="1">
      <alignment horizontal="center" vertical="center"/>
    </xf>
    <xf numFmtId="0" fontId="3" fillId="39" borderId="93" xfId="0" applyFont="1" applyFill="1" applyBorder="1" applyAlignment="1">
      <alignment horizontal="center" vertical="center"/>
    </xf>
    <xf numFmtId="0" fontId="3" fillId="39" borderId="118" xfId="0" applyFont="1" applyFill="1" applyBorder="1" applyAlignment="1">
      <alignment horizontal="center" vertical="center"/>
    </xf>
    <xf numFmtId="0" fontId="3" fillId="39" borderId="114" xfId="0" applyFont="1" applyFill="1" applyBorder="1" applyAlignment="1">
      <alignment horizontal="center" vertical="center"/>
    </xf>
    <xf numFmtId="0" fontId="3" fillId="39" borderId="17" xfId="0" applyFont="1" applyFill="1" applyBorder="1" applyAlignment="1">
      <alignment horizontal="center" vertical="center"/>
    </xf>
    <xf numFmtId="0" fontId="3" fillId="39" borderId="24" xfId="0" applyFont="1" applyFill="1" applyBorder="1" applyAlignment="1">
      <alignment horizontal="center" vertical="center"/>
    </xf>
    <xf numFmtId="0" fontId="3" fillId="39" borderId="94" xfId="0" applyFont="1" applyFill="1" applyBorder="1" applyAlignment="1">
      <alignment horizontal="center" vertical="center"/>
    </xf>
    <xf numFmtId="0" fontId="3" fillId="39" borderId="128" xfId="0" applyFont="1" applyFill="1" applyBorder="1" applyAlignment="1">
      <alignment horizontal="center" vertical="center"/>
    </xf>
    <xf numFmtId="0" fontId="3" fillId="39" borderId="129" xfId="0" applyFont="1" applyFill="1" applyBorder="1" applyAlignment="1">
      <alignment horizontal="center" vertical="center"/>
    </xf>
    <xf numFmtId="0" fontId="3" fillId="39" borderId="130" xfId="0" applyFont="1" applyFill="1" applyBorder="1" applyAlignment="1">
      <alignment horizontal="center" vertical="center"/>
    </xf>
    <xf numFmtId="0" fontId="3" fillId="39" borderId="119" xfId="0" applyFont="1" applyFill="1" applyBorder="1" applyAlignment="1">
      <alignment horizontal="center" vertical="center"/>
    </xf>
    <xf numFmtId="0" fontId="3" fillId="39" borderId="29" xfId="0" applyFont="1" applyFill="1" applyBorder="1" applyAlignment="1">
      <alignment horizontal="center" vertical="center"/>
    </xf>
    <xf numFmtId="0" fontId="3" fillId="31" borderId="131" xfId="0" applyFont="1" applyFill="1" applyBorder="1" applyAlignment="1">
      <alignment horizontal="center" vertical="center"/>
    </xf>
    <xf numFmtId="0" fontId="3" fillId="39" borderId="132" xfId="0" applyFont="1" applyFill="1" applyBorder="1" applyAlignment="1">
      <alignment horizontal="center" vertical="center"/>
    </xf>
    <xf numFmtId="0" fontId="0" fillId="39" borderId="14" xfId="0" applyFont="1" applyFill="1" applyBorder="1" applyAlignment="1">
      <alignment horizontal="center" vertical="center"/>
    </xf>
    <xf numFmtId="0" fontId="12" fillId="39" borderId="15" xfId="0" applyFont="1" applyFill="1" applyBorder="1" applyAlignment="1">
      <alignment horizontal="center" vertical="center"/>
    </xf>
    <xf numFmtId="0" fontId="12" fillId="22" borderId="18" xfId="0" applyFont="1" applyFill="1" applyBorder="1" applyAlignment="1">
      <alignment horizontal="center" vertical="center"/>
    </xf>
    <xf numFmtId="0" fontId="17" fillId="41" borderId="14" xfId="0" applyFont="1" applyFill="1" applyBorder="1" applyAlignment="1">
      <alignment horizontal="center" vertical="center"/>
    </xf>
    <xf numFmtId="0" fontId="17" fillId="41" borderId="18" xfId="0" applyFont="1" applyFill="1" applyBorder="1" applyAlignment="1">
      <alignment horizontal="center" vertical="center"/>
    </xf>
    <xf numFmtId="0" fontId="3" fillId="39" borderId="95" xfId="0" applyFont="1" applyFill="1" applyBorder="1" applyAlignment="1">
      <alignment horizontal="center" vertical="center"/>
    </xf>
    <xf numFmtId="0" fontId="3" fillId="39" borderId="67" xfId="0" applyFont="1" applyFill="1" applyBorder="1" applyAlignment="1">
      <alignment horizontal="center" vertical="center"/>
    </xf>
    <xf numFmtId="0" fontId="3" fillId="39" borderId="91" xfId="0" applyFont="1" applyFill="1" applyBorder="1" applyAlignment="1">
      <alignment horizontal="center" vertical="center"/>
    </xf>
    <xf numFmtId="166" fontId="0" fillId="36" borderId="0" xfId="56" applyFont="1" applyFill="1"/>
    <xf numFmtId="168" fontId="0" fillId="36" borderId="0" xfId="52" applyNumberFormat="1" applyFont="1" applyFill="1" applyAlignment="1">
      <alignment horizontal="center" vertical="center" wrapText="1"/>
    </xf>
    <xf numFmtId="0" fontId="35" fillId="0" borderId="0" xfId="0" applyFont="1"/>
    <xf numFmtId="0" fontId="0" fillId="10" borderId="2" xfId="0" applyFill="1" applyBorder="1" applyAlignment="1">
      <alignment horizontal="center" vertical="center"/>
    </xf>
    <xf numFmtId="0" fontId="0" fillId="10" borderId="31" xfId="0" applyFill="1" applyBorder="1" applyAlignment="1">
      <alignment horizontal="center" vertical="center"/>
    </xf>
    <xf numFmtId="0" fontId="0" fillId="16" borderId="2" xfId="0" applyFill="1" applyBorder="1" applyAlignment="1">
      <alignment horizontal="center" vertical="center" wrapText="1"/>
    </xf>
    <xf numFmtId="0" fontId="0" fillId="16" borderId="2" xfId="0" applyFill="1" applyBorder="1" applyAlignment="1">
      <alignment horizontal="center" vertical="center"/>
    </xf>
    <xf numFmtId="0" fontId="0" fillId="4" borderId="85" xfId="0" applyFill="1" applyBorder="1" applyAlignment="1">
      <alignment horizontal="center" vertical="center"/>
    </xf>
    <xf numFmtId="0" fontId="0" fillId="4" borderId="97" xfId="0" applyFill="1" applyBorder="1"/>
    <xf numFmtId="0" fontId="0" fillId="4" borderId="84" xfId="0" applyFill="1" applyBorder="1"/>
    <xf numFmtId="0" fontId="0" fillId="4" borderId="1" xfId="0" applyFill="1" applyBorder="1" applyAlignment="1">
      <alignment horizontal="center" vertical="center"/>
    </xf>
    <xf numFmtId="0" fontId="0" fillId="4" borderId="1" xfId="0" applyFill="1" applyBorder="1" applyAlignment="1">
      <alignment horizontal="center" vertical="center" wrapText="1"/>
    </xf>
    <xf numFmtId="0" fontId="0" fillId="0" borderId="0" xfId="0" applyAlignment="1">
      <alignment horizontal="center"/>
    </xf>
    <xf numFmtId="0" fontId="0" fillId="0" borderId="78" xfId="0" applyBorder="1" applyAlignment="1">
      <alignment horizontal="center"/>
    </xf>
  </cellXfs>
  <cellStyles count="62">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3" builtinId="9" hidden="1"/>
    <cellStyle name="Lien hypertexte visité" xfId="54" builtinId="9" hidden="1"/>
    <cellStyle name="Lien hypertexte visité" xfId="55" builtinId="9" hidden="1"/>
    <cellStyle name="Lien hypertexte visité" xfId="57" builtinId="9" hidden="1"/>
    <cellStyle name="Lien hypertexte visité" xfId="58" builtinId="9" hidden="1"/>
    <cellStyle name="Lien hypertexte visité" xfId="59" builtinId="9" hidden="1"/>
    <cellStyle name="Lien hypertexte visité" xfId="60" builtinId="9" hidden="1"/>
    <cellStyle name="Lien hypertexte visité" xfId="61" builtinId="9" hidden="1"/>
    <cellStyle name="Milliers" xfId="52" builtinId="3"/>
    <cellStyle name="Monétaire" xfId="56" builtinId="4"/>
    <cellStyle name="Normal" xfId="0" builtinId="0"/>
  </cellStyles>
  <dxfs count="8">
    <dxf>
      <font>
        <b/>
        <i val="0"/>
        <strike/>
        <color theme="0"/>
      </font>
      <fill>
        <patternFill>
          <bgColor theme="1"/>
        </patternFill>
      </fill>
    </dxf>
    <dxf>
      <font>
        <b/>
        <i val="0"/>
        <strike/>
        <color theme="0"/>
      </font>
      <fill>
        <patternFill>
          <bgColor theme="1"/>
        </patternFill>
      </fill>
    </dxf>
    <dxf>
      <font>
        <b/>
        <i val="0"/>
        <strike/>
        <color theme="0"/>
      </font>
      <fill>
        <patternFill>
          <bgColor theme="1"/>
        </patternFill>
      </fill>
      <border>
        <left style="thin">
          <color auto="1"/>
        </left>
        <right style="thin">
          <color auto="1"/>
        </right>
        <top style="thin">
          <color auto="1"/>
        </top>
        <bottom style="thin">
          <color auto="1"/>
        </bottom>
      </border>
    </dxf>
    <dxf>
      <font>
        <b/>
        <i val="0"/>
        <strike/>
        <color theme="0"/>
      </font>
      <fill>
        <patternFill>
          <bgColor theme="1"/>
        </patternFill>
      </fill>
      <border>
        <left style="thin">
          <color auto="1"/>
        </left>
        <right style="thin">
          <color auto="1"/>
        </right>
        <top style="thin">
          <color auto="1"/>
        </top>
        <bottom style="thin">
          <color auto="1"/>
        </bottom>
      </border>
    </dxf>
    <dxf>
      <font>
        <b/>
        <i val="0"/>
        <strike/>
        <color theme="0"/>
      </font>
      <fill>
        <patternFill>
          <bgColor theme="1"/>
        </patternFill>
      </fill>
    </dxf>
    <dxf>
      <font>
        <b/>
        <i val="0"/>
        <strike/>
        <color theme="0"/>
      </font>
      <fill>
        <patternFill>
          <bgColor theme="1"/>
        </patternFill>
      </fill>
    </dxf>
    <dxf>
      <font>
        <b/>
        <i val="0"/>
        <strike/>
        <color theme="0"/>
      </font>
      <fill>
        <patternFill>
          <bgColor theme="1"/>
        </patternFill>
      </fill>
      <border>
        <left style="thin">
          <color auto="1"/>
        </left>
        <right style="thin">
          <color auto="1"/>
        </right>
        <top style="thin">
          <color auto="1"/>
        </top>
        <bottom style="thin">
          <color auto="1"/>
        </bottom>
      </border>
    </dxf>
    <dxf>
      <font>
        <b/>
        <i val="0"/>
        <strike/>
        <color theme="0"/>
      </font>
      <fill>
        <patternFill>
          <bgColor theme="1"/>
        </patternFill>
      </fill>
      <border>
        <left style="thin">
          <color auto="1"/>
        </left>
        <right style="thin">
          <color auto="1"/>
        </right>
        <top style="thin">
          <color auto="1"/>
        </top>
        <bottom style="thin">
          <color auto="1"/>
        </bottom>
      </border>
    </dxf>
  </dxfs>
  <tableStyles count="0" defaultTableStyle="TableStyleMedium9" defaultPivotStyle="PivotStyleMedium4"/>
  <colors>
    <mruColors>
      <color rgb="FFFFF1A0"/>
      <color rgb="FFB6AC72"/>
      <color rgb="FFA67D31"/>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microsoft.com/office/2006/relationships/vbaProject" Target="vbaProject.bin"/><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theme" Target="theme/theme1.xml"/><Relationship Id="rId17" Type="http://schemas.openxmlformats.org/officeDocument/2006/relationships/styles" Target="styles.xml"/><Relationship Id="rId18" Type="http://schemas.openxmlformats.org/officeDocument/2006/relationships/sharedStrings" Target="sharedStrings.xml"/><Relationship Id="rId19"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CheckBox" checked="Checked" fmlaLink="$C$3" lockText="1" noThreeD="1"/>
</file>

<file path=xl/ctrlProps/ctrlProp2.xml><?xml version="1.0" encoding="utf-8"?>
<formControlPr xmlns="http://schemas.microsoft.com/office/spreadsheetml/2009/9/main" objectType="CheckBox" checked="Checked" fmlaLink="$D$3" lockText="1" noThreeD="1"/>
</file>

<file path=xl/ctrlProps/ctrlProp3.xml><?xml version="1.0" encoding="utf-8"?>
<formControlPr xmlns="http://schemas.microsoft.com/office/spreadsheetml/2009/9/main" objectType="CheckBox" checked="Checked" fmlaLink="$F$3" lockText="1" noThreeD="1"/>
</file>

<file path=xl/ctrlProps/ctrlProp4.xml><?xml version="1.0" encoding="utf-8"?>
<formControlPr xmlns="http://schemas.microsoft.com/office/spreadsheetml/2009/9/main" objectType="CheckBox" checked="Checked" fmlaLink="$C$4" lockText="1" noThreeD="1"/>
</file>

<file path=xl/ctrlProps/ctrlProp5.xml><?xml version="1.0" encoding="utf-8"?>
<formControlPr xmlns="http://schemas.microsoft.com/office/spreadsheetml/2009/9/main" objectType="CheckBox" checked="Checked" fmlaLink="$D$4" lockText="1" noThreeD="1"/>
</file>

<file path=xl/ctrlProps/ctrlProp6.xml><?xml version="1.0" encoding="utf-8"?>
<formControlPr xmlns="http://schemas.microsoft.com/office/spreadsheetml/2009/9/main" objectType="CheckBox" checked="Checked" fmlaLink="$E$4" lockText="1" noThreeD="1"/>
</file>

<file path=xl/ctrlProps/ctrlProp7.xml><?xml version="1.0" encoding="utf-8"?>
<formControlPr xmlns="http://schemas.microsoft.com/office/spreadsheetml/2009/9/main" objectType="CheckBox" checked="Checked" fmlaLink="$E$3" lockText="1" noThreeD="1"/>
</file>

<file path=xl/drawings/drawing1.xml><?xml version="1.0" encoding="utf-8"?>
<xdr:wsDr xmlns:xdr="http://schemas.openxmlformats.org/drawingml/2006/spreadsheetDrawing" xmlns:a="http://schemas.openxmlformats.org/drawingml/2006/main">
  <xdr:twoCellAnchor>
    <xdr:from>
      <xdr:col>1</xdr:col>
      <xdr:colOff>1612900</xdr:colOff>
      <xdr:row>0</xdr:row>
      <xdr:rowOff>12700</xdr:rowOff>
    </xdr:from>
    <xdr:to>
      <xdr:col>5</xdr:col>
      <xdr:colOff>3606800</xdr:colOff>
      <xdr:row>3</xdr:row>
      <xdr:rowOff>419100</xdr:rowOff>
    </xdr:to>
    <xdr:sp macro="" textlink="">
      <xdr:nvSpPr>
        <xdr:cNvPr id="2" name="Rectangle à coins arrondis 1"/>
        <xdr:cNvSpPr/>
      </xdr:nvSpPr>
      <xdr:spPr>
        <a:xfrm>
          <a:off x="2781300" y="12700"/>
          <a:ext cx="15976600" cy="1219200"/>
        </a:xfrm>
        <a:prstGeom prst="roundRect">
          <a:avLst/>
        </a:prstGeom>
        <a:solidFill>
          <a:schemeClr val="accent2"/>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r>
            <a:rPr lang="fr-FR" sz="1400" b="1" u="sng">
              <a:solidFill>
                <a:sysClr val="windowText" lastClr="000000"/>
              </a:solidFill>
            </a:rPr>
            <a:t>Séléctionne</a:t>
          </a:r>
          <a:r>
            <a:rPr lang="fr-FR" sz="1400" b="1" u="sng" baseline="0">
              <a:solidFill>
                <a:sysClr val="windowText" lastClr="000000"/>
              </a:solidFill>
            </a:rPr>
            <a:t> les options visées : </a:t>
          </a:r>
          <a:endParaRPr lang="fr-FR" sz="1400" b="1" u="sng">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2</xdr:col>
          <xdr:colOff>38100</xdr:colOff>
          <xdr:row>1</xdr:row>
          <xdr:rowOff>165100</xdr:rowOff>
        </xdr:from>
        <xdr:to>
          <xdr:col>3</xdr:col>
          <xdr:colOff>50800</xdr:colOff>
          <xdr:row>3</xdr:row>
          <xdr:rowOff>0</xdr:rowOff>
        </xdr:to>
        <xdr:sp macro="" textlink="">
          <xdr:nvSpPr>
            <xdr:cNvPr id="2049" name="Check Box 1" hidden="1">
              <a:extLst>
                <a:ext uri="{63B3BB69-23CF-44E3-9099-C40C66FF867C}">
                  <a14:compatExt spid="_x0000_s2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type="none" w="med" len="med"/>
                  <a:tailEnd type="none" w="med" len="med"/>
                </a14:hiddenLine>
              </a:ext>
            </a:extLst>
          </xdr:spPr>
          <xdr:txBody>
            <a:bodyPr vertOverflow="clip" wrap="square" lIns="27432" tIns="22860" rIns="0" bIns="22860" anchor="ctr" upright="1"/>
            <a:lstStyle/>
            <a:p>
              <a:pPr algn="l" rtl="0">
                <a:defRPr sz="1000"/>
              </a:pPr>
              <a:r>
                <a:rPr lang="fr-FR" sz="1300" b="0" i="0" u="none" strike="noStrike" baseline="0">
                  <a:solidFill>
                    <a:srgbClr val="000000"/>
                  </a:solidFill>
                  <a:latin typeface="Lucida Grande"/>
                  <a:ea typeface="Lucida Grande"/>
                  <a:cs typeface="Lucida Grande"/>
                </a:rPr>
                <a:t>Personnalisation (marquage/impression/laser)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127000</xdr:colOff>
          <xdr:row>2</xdr:row>
          <xdr:rowOff>50800</xdr:rowOff>
        </xdr:from>
        <xdr:to>
          <xdr:col>3</xdr:col>
          <xdr:colOff>4165600</xdr:colOff>
          <xdr:row>2</xdr:row>
          <xdr:rowOff>317500</xdr:rowOff>
        </xdr:to>
        <xdr:sp macro="" textlink="">
          <xdr:nvSpPr>
            <xdr:cNvPr id="2050" name="Check Box 2" hidden="1">
              <a:extLst>
                <a:ext uri="{63B3BB69-23CF-44E3-9099-C40C66FF867C}">
                  <a14:compatExt spid="_x0000_s2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type="none" w="med" len="med"/>
                  <a:tailEnd type="none" w="med" len="med"/>
                </a14:hiddenLine>
              </a:ext>
            </a:extLst>
          </xdr:spPr>
          <xdr:txBody>
            <a:bodyPr vertOverflow="clip" wrap="square" lIns="27432" tIns="22860" rIns="0" bIns="22860" anchor="ctr" upright="1"/>
            <a:lstStyle/>
            <a:p>
              <a:pPr algn="l" rtl="0">
                <a:defRPr sz="1000"/>
              </a:pPr>
              <a:r>
                <a:rPr lang="fr-FR" sz="1300" b="0" i="0" u="none" strike="noStrike" baseline="0">
                  <a:solidFill>
                    <a:srgbClr val="000000"/>
                  </a:solidFill>
                  <a:latin typeface="Lucida Grande"/>
                  <a:ea typeface="Lucida Grande"/>
                  <a:cs typeface="Lucida Grande"/>
                </a:rPr>
                <a:t> Carton d'intérieur spécial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2</xdr:row>
          <xdr:rowOff>38100</xdr:rowOff>
        </xdr:from>
        <xdr:to>
          <xdr:col>5</xdr:col>
          <xdr:colOff>4318000</xdr:colOff>
          <xdr:row>2</xdr:row>
          <xdr:rowOff>393700</xdr:rowOff>
        </xdr:to>
        <xdr:sp macro="" textlink="">
          <xdr:nvSpPr>
            <xdr:cNvPr id="2053" name="Check Box 5" hidden="1">
              <a:extLst>
                <a:ext uri="{63B3BB69-23CF-44E3-9099-C40C66FF867C}">
                  <a14:compatExt spid="_x0000_s2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type="none" w="med" len="med"/>
                  <a:tailEnd type="none" w="med" len="med"/>
                </a14:hiddenLine>
              </a:ext>
            </a:extLst>
          </xdr:spPr>
          <xdr:txBody>
            <a:bodyPr vertOverflow="clip" wrap="square" lIns="27432" tIns="22860" rIns="0" bIns="22860" anchor="ctr" upright="1"/>
            <a:lstStyle/>
            <a:p>
              <a:pPr algn="l" rtl="0">
                <a:defRPr sz="1000"/>
              </a:pPr>
              <a:r>
                <a:rPr lang="fr-FR" sz="1300" b="0" i="0" u="none" strike="noStrike" baseline="0">
                  <a:solidFill>
                    <a:srgbClr val="000000"/>
                  </a:solidFill>
                  <a:latin typeface="Lucida Grande"/>
                  <a:ea typeface="Lucida Grande"/>
                  <a:cs typeface="Lucida Grande"/>
                </a:rPr>
                <a:t>Coins, élastiques et autres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50800</xdr:colOff>
          <xdr:row>3</xdr:row>
          <xdr:rowOff>50800</xdr:rowOff>
        </xdr:from>
        <xdr:to>
          <xdr:col>2</xdr:col>
          <xdr:colOff>3898900</xdr:colOff>
          <xdr:row>3</xdr:row>
          <xdr:rowOff>317500</xdr:rowOff>
        </xdr:to>
        <xdr:sp macro="" textlink="">
          <xdr:nvSpPr>
            <xdr:cNvPr id="2054" name="Check Box 6" hidden="1">
              <a:extLst>
                <a:ext uri="{63B3BB69-23CF-44E3-9099-C40C66FF867C}">
                  <a14:compatExt spid="_x0000_s2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type="none" w="med" len="med"/>
                  <a:tailEnd type="none" w="med" len="med"/>
                </a14:hiddenLine>
              </a:ext>
            </a:extLst>
          </xdr:spPr>
          <xdr:txBody>
            <a:bodyPr vertOverflow="clip" wrap="square" lIns="27432" tIns="22860" rIns="0" bIns="22860" anchor="ctr" upright="1"/>
            <a:lstStyle/>
            <a:p>
              <a:pPr algn="l" rtl="0">
                <a:defRPr sz="1000"/>
              </a:pPr>
              <a:r>
                <a:rPr lang="fr-FR" sz="1300" b="0" i="0" u="none" strike="noStrike" baseline="0">
                  <a:solidFill>
                    <a:srgbClr val="000000"/>
                  </a:solidFill>
                  <a:latin typeface="Lucida Grande"/>
                  <a:ea typeface="Lucida Grande"/>
                  <a:cs typeface="Lucida Grande"/>
                </a:rPr>
                <a:t>Format spécial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3</xdr:row>
          <xdr:rowOff>76200</xdr:rowOff>
        </xdr:from>
        <xdr:to>
          <xdr:col>3</xdr:col>
          <xdr:colOff>4470400</xdr:colOff>
          <xdr:row>3</xdr:row>
          <xdr:rowOff>355600</xdr:rowOff>
        </xdr:to>
        <xdr:sp macro="" textlink="">
          <xdr:nvSpPr>
            <xdr:cNvPr id="2055" name="Check Box 7" hidden="1">
              <a:extLst>
                <a:ext uri="{63B3BB69-23CF-44E3-9099-C40C66FF867C}">
                  <a14:compatExt spid="_x0000_s2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type="none" w="med" len="med"/>
                  <a:tailEnd type="none" w="med" len="med"/>
                </a14:hiddenLine>
              </a:ext>
            </a:extLst>
          </xdr:spPr>
          <xdr:txBody>
            <a:bodyPr vertOverflow="clip" wrap="square" lIns="27432" tIns="22860" rIns="0" bIns="22860" anchor="ctr" upright="1"/>
            <a:lstStyle/>
            <a:p>
              <a:pPr algn="l" rtl="0">
                <a:defRPr sz="1000"/>
              </a:pPr>
              <a:r>
                <a:rPr lang="fr-FR" sz="1300" b="0" i="0" u="none" strike="noStrike" baseline="0">
                  <a:solidFill>
                    <a:srgbClr val="000000"/>
                  </a:solidFill>
                  <a:latin typeface="Lucida Grande"/>
                  <a:ea typeface="Lucida Grande"/>
                  <a:cs typeface="Lucida Grande"/>
                </a:rPr>
                <a:t>Façonnage spécial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88900</xdr:colOff>
          <xdr:row>3</xdr:row>
          <xdr:rowOff>76200</xdr:rowOff>
        </xdr:from>
        <xdr:to>
          <xdr:col>4</xdr:col>
          <xdr:colOff>2921000</xdr:colOff>
          <xdr:row>3</xdr:row>
          <xdr:rowOff>342900</xdr:rowOff>
        </xdr:to>
        <xdr:sp macro="" textlink="">
          <xdr:nvSpPr>
            <xdr:cNvPr id="2056" name="Check Box 8" hidden="1">
              <a:extLst>
                <a:ext uri="{63B3BB69-23CF-44E3-9099-C40C66FF867C}">
                  <a14:compatExt spid="_x0000_s2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type="none" w="med" len="med"/>
                  <a:tailEnd type="none" w="med" len="med"/>
                </a14:hiddenLine>
              </a:ext>
            </a:extLst>
          </xdr:spPr>
          <xdr:txBody>
            <a:bodyPr vertOverflow="clip" wrap="square" lIns="27432" tIns="22860" rIns="0" bIns="22860" anchor="ctr" upright="1"/>
            <a:lstStyle/>
            <a:p>
              <a:pPr algn="l" rtl="0">
                <a:defRPr sz="1000"/>
              </a:pPr>
              <a:r>
                <a:rPr lang="fr-FR" sz="1300" b="0" i="0" u="none" strike="noStrike" baseline="0">
                  <a:solidFill>
                    <a:srgbClr val="000000"/>
                  </a:solidFill>
                  <a:latin typeface="Lucida Grande"/>
                  <a:ea typeface="Lucida Grande"/>
                  <a:cs typeface="Lucida Grande"/>
                </a:rPr>
                <a:t>Protection pochettes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88900</xdr:colOff>
          <xdr:row>2</xdr:row>
          <xdr:rowOff>88900</xdr:rowOff>
        </xdr:from>
        <xdr:to>
          <xdr:col>4</xdr:col>
          <xdr:colOff>3098800</xdr:colOff>
          <xdr:row>2</xdr:row>
          <xdr:rowOff>393700</xdr:rowOff>
        </xdr:to>
        <xdr:sp macro="" textlink="">
          <xdr:nvSpPr>
            <xdr:cNvPr id="2058" name="Check Box 10" hidden="1">
              <a:extLst>
                <a:ext uri="{63B3BB69-23CF-44E3-9099-C40C66FF867C}">
                  <a14:compatExt spid="_x0000_s2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type="none" w="med" len="med"/>
                  <a:tailEnd type="none" w="med" len="med"/>
                </a14:hiddenLine>
              </a:ext>
            </a:extLst>
          </xdr:spPr>
          <xdr:txBody>
            <a:bodyPr vertOverflow="clip" wrap="square" lIns="27432" tIns="22860" rIns="0" bIns="22860" anchor="ctr" upright="1"/>
            <a:lstStyle/>
            <a:p>
              <a:pPr algn="l" rtl="0">
                <a:defRPr sz="1000"/>
              </a:pPr>
              <a:r>
                <a:rPr lang="fr-FR" sz="1300" b="0" i="0" u="none" strike="noStrike" baseline="0">
                  <a:solidFill>
                    <a:srgbClr val="000000"/>
                  </a:solidFill>
                  <a:latin typeface="Lucida Grande"/>
                  <a:ea typeface="Lucida Grande"/>
                  <a:cs typeface="Lucida Grande"/>
                </a:rPr>
                <a:t>Matière spéciale</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txDef>
      <a:spPr>
        <a:solidFill>
          <a:schemeClr val="lt1"/>
        </a:solidFill>
        <a:ln w="9525" cmpd="sng">
          <a:solidFill>
            <a:schemeClr val="lt1">
              <a:shade val="50000"/>
            </a:schemeClr>
          </a:solidFill>
        </a:ln>
      </a:spPr>
      <a:bodyPr vertOverflow="clip" horzOverflow="clip" wrap="square" rtlCol="0" anchor="t"/>
      <a:lstStyle>
        <a:defPPr>
          <a:defRPr sz="11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4" Type="http://schemas.openxmlformats.org/officeDocument/2006/relationships/ctrlProp" Target="../ctrlProps/ctrlProp2.xml"/><Relationship Id="rId5" Type="http://schemas.openxmlformats.org/officeDocument/2006/relationships/ctrlProp" Target="../ctrlProps/ctrlProp3.xml"/><Relationship Id="rId6" Type="http://schemas.openxmlformats.org/officeDocument/2006/relationships/ctrlProp" Target="../ctrlProps/ctrlProp4.xml"/><Relationship Id="rId7" Type="http://schemas.openxmlformats.org/officeDocument/2006/relationships/ctrlProp" Target="../ctrlProps/ctrlProp5.xml"/><Relationship Id="rId8" Type="http://schemas.openxmlformats.org/officeDocument/2006/relationships/ctrlProp" Target="../ctrlProps/ctrlProp6.xml"/><Relationship Id="rId9" Type="http://schemas.openxmlformats.org/officeDocument/2006/relationships/ctrlProp" Target="../ctrlProps/ctrlProp7.xml"/><Relationship Id="rId1" Type="http://schemas.openxmlformats.org/officeDocument/2006/relationships/drawing" Target="../drawings/drawing1.xml"/><Relationship Id="rId2" Type="http://schemas.openxmlformats.org/officeDocument/2006/relationships/vmlDrawing" Target="../drawings/vmlDrawing1.vml"/></Relationships>
</file>

<file path=xl/worksheets/_rels/sheet10.xml.rels><?xml version="1.0" encoding="UTF-8" standalone="yes"?>
<Relationships xmlns="http://schemas.openxmlformats.org/package/2006/relationships"><Relationship Id="rId1" Type="http://schemas.openxmlformats.org/officeDocument/2006/relationships/hyperlink" Target="https://www.dropbox.com/s/9lo2ilmdwe22nl4/Syst%C3%A8me%20%C3%A0%20vis%20int%C3%A9rieur%20simple%201.JPG?dl=0"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dropbox.com/s/9lo2ilmdwe22nl4/Syst%C3%A8me%20%C3%A0%20vis%20int%C3%A9rieur%20simple%201.JPG?dl=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2" enableFormatConditionsCalculation="0">
    <tabColor rgb="FFFF0000"/>
  </sheetPr>
  <dimension ref="A1:AH2467"/>
  <sheetViews>
    <sheetView tabSelected="1" zoomScale="80" zoomScaleNormal="80" zoomScalePageLayoutView="80" workbookViewId="0">
      <pane xSplit="2" ySplit="3" topLeftCell="U28" activePane="bottomRight" state="frozen"/>
      <selection pane="topRight" activeCell="B1" sqref="B1"/>
      <selection pane="bottomLeft" activeCell="A4" sqref="A4"/>
      <selection pane="bottomRight" activeCell="AD29" sqref="AD28:AD29"/>
    </sheetView>
  </sheetViews>
  <sheetFormatPr baseColWidth="10" defaultRowHeight="16" x14ac:dyDescent="0.2"/>
  <cols>
    <col min="2" max="2" width="66.5" customWidth="1"/>
    <col min="3" max="3" width="118" customWidth="1"/>
    <col min="4" max="4" width="76" bestFit="1" customWidth="1"/>
    <col min="5" max="5" width="75.33203125" customWidth="1"/>
    <col min="6" max="6" width="46.6640625" customWidth="1"/>
    <col min="7" max="7" width="1.1640625" style="257" customWidth="1"/>
    <col min="8" max="8" width="67.1640625" style="257" bestFit="1" customWidth="1"/>
    <col min="9" max="9" width="52" style="348" bestFit="1" customWidth="1"/>
    <col min="10" max="10" width="17.1640625" style="348" customWidth="1"/>
    <col min="11" max="11" width="35.5" style="348" customWidth="1"/>
    <col min="12" max="12" width="51.1640625" bestFit="1" customWidth="1"/>
    <col min="13" max="13" width="21" customWidth="1"/>
    <col min="14" max="14" width="28.6640625" bestFit="1" customWidth="1"/>
    <col min="15" max="15" width="15.5" customWidth="1"/>
    <col min="16" max="16" width="65" bestFit="1" customWidth="1"/>
    <col min="17" max="17" width="37" bestFit="1" customWidth="1"/>
    <col min="18" max="18" width="27" bestFit="1" customWidth="1"/>
    <col min="19" max="19" width="35" bestFit="1" customWidth="1"/>
    <col min="20" max="20" width="42.6640625" customWidth="1"/>
    <col min="21" max="21" width="24.83203125" customWidth="1"/>
    <col min="22" max="22" width="29.33203125" customWidth="1"/>
    <col min="23" max="23" width="24.83203125" customWidth="1"/>
    <col min="24" max="24" width="27" bestFit="1" customWidth="1"/>
    <col min="25" max="25" width="22.83203125" bestFit="1" customWidth="1"/>
    <col min="26" max="26" width="51.6640625" bestFit="1" customWidth="1"/>
    <col min="27" max="27" width="35.33203125" bestFit="1" customWidth="1"/>
    <col min="30" max="30" width="25" customWidth="1"/>
    <col min="32" max="32" width="24.83203125" customWidth="1"/>
    <col min="33" max="33" width="12" bestFit="1" customWidth="1"/>
    <col min="34" max="34" width="20.83203125" bestFit="1" customWidth="1"/>
    <col min="35" max="35" width="21.83203125" bestFit="1" customWidth="1"/>
  </cols>
  <sheetData>
    <row r="1" spans="1:34" ht="27" thickBot="1" x14ac:dyDescent="0.35">
      <c r="B1" s="561" t="s">
        <v>479</v>
      </c>
      <c r="C1" s="561"/>
      <c r="D1" s="561"/>
      <c r="E1" s="561"/>
      <c r="F1" s="561"/>
      <c r="G1" s="237"/>
      <c r="H1" s="590" t="s">
        <v>1432</v>
      </c>
      <c r="I1" s="590"/>
      <c r="J1" s="590"/>
      <c r="K1" s="591"/>
      <c r="L1" s="582" t="s">
        <v>1058</v>
      </c>
      <c r="M1" s="583"/>
      <c r="N1" s="584"/>
      <c r="O1" s="585" t="s">
        <v>462</v>
      </c>
      <c r="P1" s="586"/>
      <c r="Q1" s="579" t="s">
        <v>461</v>
      </c>
      <c r="R1" s="580"/>
      <c r="S1" s="580"/>
      <c r="T1" s="580"/>
      <c r="U1" s="580"/>
      <c r="V1" s="580"/>
      <c r="W1" s="580"/>
      <c r="X1" s="580"/>
      <c r="Y1" s="580"/>
      <c r="Z1" s="580"/>
      <c r="AA1" s="581"/>
    </row>
    <row r="2" spans="1:34" ht="42" customHeight="1" x14ac:dyDescent="0.3">
      <c r="B2" s="569" t="s">
        <v>904</v>
      </c>
      <c r="C2" s="571" t="s">
        <v>35</v>
      </c>
      <c r="D2" s="573" t="s">
        <v>526</v>
      </c>
      <c r="E2" s="565" t="s">
        <v>478</v>
      </c>
      <c r="F2" s="565" t="s">
        <v>1107</v>
      </c>
      <c r="G2" s="118"/>
      <c r="H2" s="589" t="s">
        <v>1496</v>
      </c>
      <c r="I2" s="587" t="s">
        <v>1495</v>
      </c>
      <c r="J2" s="588" t="s">
        <v>1442</v>
      </c>
      <c r="K2" s="589" t="s">
        <v>1337</v>
      </c>
      <c r="L2" s="567" t="s">
        <v>546</v>
      </c>
      <c r="M2" s="566" t="s">
        <v>1400</v>
      </c>
      <c r="N2" s="566" t="s">
        <v>1401</v>
      </c>
      <c r="O2" s="575" t="s">
        <v>34</v>
      </c>
      <c r="P2" s="577" t="s">
        <v>462</v>
      </c>
      <c r="Q2" s="568" t="s">
        <v>20</v>
      </c>
      <c r="R2" s="562" t="s">
        <v>590</v>
      </c>
      <c r="S2" s="564" t="s">
        <v>1393</v>
      </c>
      <c r="T2" s="562" t="s">
        <v>1075</v>
      </c>
      <c r="U2" s="564" t="s">
        <v>592</v>
      </c>
      <c r="V2" s="564" t="s">
        <v>593</v>
      </c>
      <c r="W2" s="562" t="s">
        <v>594</v>
      </c>
      <c r="X2" s="562" t="s">
        <v>595</v>
      </c>
      <c r="Y2" s="562" t="s">
        <v>59</v>
      </c>
      <c r="Z2" s="562" t="s">
        <v>1368</v>
      </c>
      <c r="AA2" s="563" t="s">
        <v>1463</v>
      </c>
      <c r="AD2" s="10" t="s">
        <v>460</v>
      </c>
      <c r="AE2" s="10"/>
      <c r="AF2" s="10"/>
      <c r="AG2" s="10"/>
      <c r="AH2" s="10"/>
    </row>
    <row r="3" spans="1:34" ht="82" customHeight="1" x14ac:dyDescent="0.3">
      <c r="B3" s="570"/>
      <c r="C3" s="572"/>
      <c r="D3" s="574"/>
      <c r="E3" s="565"/>
      <c r="F3" s="565"/>
      <c r="G3" s="118"/>
      <c r="H3" s="567"/>
      <c r="I3" s="567"/>
      <c r="J3" s="568"/>
      <c r="K3" s="567"/>
      <c r="L3" s="567"/>
      <c r="M3" s="566"/>
      <c r="N3" s="566"/>
      <c r="O3" s="576"/>
      <c r="P3" s="578"/>
      <c r="Q3" s="568"/>
      <c r="R3" s="562"/>
      <c r="S3" s="562"/>
      <c r="T3" s="562"/>
      <c r="U3" s="562"/>
      <c r="V3" s="562"/>
      <c r="W3" s="562"/>
      <c r="X3" s="562"/>
      <c r="Y3" s="562"/>
      <c r="Z3" s="562"/>
      <c r="AA3" s="563"/>
      <c r="AD3" s="10"/>
      <c r="AE3" s="10"/>
      <c r="AF3" s="10"/>
      <c r="AG3" s="10"/>
      <c r="AH3" s="10"/>
    </row>
    <row r="4" spans="1:34" ht="82" hidden="1" customHeight="1" x14ac:dyDescent="0.3">
      <c r="A4" t="b">
        <v>0</v>
      </c>
      <c r="B4" s="624" t="str">
        <f>O4&amp;" "&amp;VLOOKUP(Q4,matieres_all,3,FALSE)</f>
        <v>Petit Batignolles</v>
      </c>
      <c r="C4" s="626" t="str">
        <f>O4&amp;" protège-menus en "&amp; Q4</f>
        <v xml:space="preserve">Petit protège-menus en Carton renforcé </v>
      </c>
      <c r="D4" s="611"/>
      <c r="E4" s="611"/>
      <c r="F4" s="611"/>
      <c r="G4" s="604"/>
      <c r="H4" s="420" t="s">
        <v>1470</v>
      </c>
      <c r="I4" s="369" t="s">
        <v>1380</v>
      </c>
      <c r="J4" s="370">
        <v>7</v>
      </c>
      <c r="K4" s="609" t="s">
        <v>1036</v>
      </c>
      <c r="L4" s="621" t="s">
        <v>1706</v>
      </c>
      <c r="M4" s="385"/>
      <c r="N4" s="385"/>
      <c r="O4" s="629" t="s">
        <v>36</v>
      </c>
      <c r="P4" s="616" t="s">
        <v>1056</v>
      </c>
      <c r="Q4" s="627" t="str">
        <f>'Data Produit PM'!$C$94</f>
        <v xml:space="preserve">Carton renforcé </v>
      </c>
      <c r="R4" s="633" t="s">
        <v>635</v>
      </c>
      <c r="S4" s="634" t="s">
        <v>288</v>
      </c>
      <c r="T4" s="634" t="s">
        <v>334</v>
      </c>
      <c r="U4" s="634" t="s">
        <v>762</v>
      </c>
      <c r="V4" s="635"/>
      <c r="W4" s="619"/>
      <c r="X4" s="620"/>
      <c r="Y4" s="636" t="s">
        <v>1034</v>
      </c>
      <c r="Z4" s="637" t="s">
        <v>260</v>
      </c>
      <c r="AA4" s="231"/>
      <c r="AD4" s="10"/>
      <c r="AE4" s="10"/>
      <c r="AF4" s="10"/>
      <c r="AG4" s="10"/>
      <c r="AH4" s="10"/>
    </row>
    <row r="5" spans="1:34" ht="82" hidden="1" customHeight="1" thickBot="1" x14ac:dyDescent="0.35">
      <c r="A5" t="b">
        <v>0</v>
      </c>
      <c r="B5" s="625" t="str">
        <f>O5&amp;" "&amp;VLOOKUP(Q5,matieres_all,3,FALSE)</f>
        <v>Grand Batignolles</v>
      </c>
      <c r="C5" s="626" t="str">
        <f t="shared" ref="C5:C27" si="0">O5&amp;" protège-menus en "&amp; Q5</f>
        <v xml:space="preserve">Grand protège-menus en Carton renforcé </v>
      </c>
      <c r="D5" s="611"/>
      <c r="E5" s="611"/>
      <c r="F5" s="611"/>
      <c r="G5" s="604"/>
      <c r="H5" s="420" t="s">
        <v>1470</v>
      </c>
      <c r="I5" s="369" t="s">
        <v>1380</v>
      </c>
      <c r="J5" s="370">
        <v>8</v>
      </c>
      <c r="K5" s="609" t="s">
        <v>1036</v>
      </c>
      <c r="L5" s="622" t="s">
        <v>1706</v>
      </c>
      <c r="M5" s="385"/>
      <c r="N5" s="385"/>
      <c r="O5" s="630" t="s">
        <v>37</v>
      </c>
      <c r="P5" s="613" t="s">
        <v>1052</v>
      </c>
      <c r="Q5" s="628" t="str">
        <f>'Data Produit PM'!$C$94</f>
        <v xml:space="preserve">Carton renforcé </v>
      </c>
      <c r="R5" s="633" t="s">
        <v>635</v>
      </c>
      <c r="S5" s="634" t="s">
        <v>288</v>
      </c>
      <c r="T5" s="634" t="s">
        <v>337</v>
      </c>
      <c r="U5" s="638"/>
      <c r="V5" s="639" t="s">
        <v>882</v>
      </c>
      <c r="W5" s="235"/>
      <c r="X5" s="229"/>
      <c r="Y5" s="640" t="s">
        <v>1036</v>
      </c>
      <c r="Z5" s="641" t="s">
        <v>260</v>
      </c>
      <c r="AA5" s="231"/>
      <c r="AD5" s="10"/>
      <c r="AE5" s="10"/>
      <c r="AF5" s="10"/>
      <c r="AG5" s="10"/>
      <c r="AH5" s="10"/>
    </row>
    <row r="6" spans="1:34" ht="82" hidden="1" customHeight="1" x14ac:dyDescent="0.3">
      <c r="A6" t="b">
        <v>0</v>
      </c>
      <c r="B6" s="624" t="str">
        <f>O6&amp;" "&amp;VLOOKUP(Q6,matieres_all,3,FALSE)</f>
        <v>Petit Saint-Michel</v>
      </c>
      <c r="C6" s="626" t="str">
        <f t="shared" si="0"/>
        <v>Petit protège-menus en Cuir synthétique</v>
      </c>
      <c r="D6" s="611"/>
      <c r="E6" s="611"/>
      <c r="F6" s="611"/>
      <c r="G6" s="604"/>
      <c r="H6" s="420" t="s">
        <v>1707</v>
      </c>
      <c r="I6" s="369" t="s">
        <v>1380</v>
      </c>
      <c r="J6" s="370">
        <v>9</v>
      </c>
      <c r="K6" s="609" t="s">
        <v>1036</v>
      </c>
      <c r="L6" s="622" t="s">
        <v>1706</v>
      </c>
      <c r="M6" s="385"/>
      <c r="N6" s="385"/>
      <c r="O6" s="631" t="s">
        <v>36</v>
      </c>
      <c r="P6" s="612" t="s">
        <v>1056</v>
      </c>
      <c r="Q6" s="628" t="str">
        <f>'Data Produit PM'!$C$95</f>
        <v>Cuir synthétique</v>
      </c>
      <c r="R6" s="642" t="s">
        <v>599</v>
      </c>
      <c r="S6" s="642" t="s">
        <v>288</v>
      </c>
      <c r="T6" s="643" t="s">
        <v>337</v>
      </c>
      <c r="U6" s="231"/>
      <c r="V6" s="231"/>
      <c r="W6" s="231"/>
      <c r="X6" s="231"/>
      <c r="Y6" s="231"/>
      <c r="Z6" s="644" t="s">
        <v>1430</v>
      </c>
      <c r="AA6" s="231"/>
      <c r="AD6" s="10"/>
      <c r="AE6" s="10"/>
      <c r="AF6" s="10"/>
      <c r="AG6" s="10"/>
      <c r="AH6" s="10"/>
    </row>
    <row r="7" spans="1:34" ht="82" hidden="1" customHeight="1" thickBot="1" x14ac:dyDescent="0.35">
      <c r="A7" t="b">
        <v>0</v>
      </c>
      <c r="B7" s="625" t="str">
        <f>O7&amp;" "&amp;VLOOKUP(Q7,matieres_all,3,FALSE)</f>
        <v>Grand Saint-Michel</v>
      </c>
      <c r="C7" s="626" t="str">
        <f t="shared" si="0"/>
        <v>Grand protège-menus en Cuir synthétique</v>
      </c>
      <c r="D7" s="611"/>
      <c r="E7" s="611"/>
      <c r="F7" s="611"/>
      <c r="G7" s="604"/>
      <c r="H7" s="420" t="s">
        <v>1708</v>
      </c>
      <c r="I7" s="369" t="s">
        <v>1380</v>
      </c>
      <c r="J7" s="370">
        <v>10</v>
      </c>
      <c r="K7" s="609" t="s">
        <v>1036</v>
      </c>
      <c r="L7" s="622" t="s">
        <v>1706</v>
      </c>
      <c r="M7" s="385"/>
      <c r="N7" s="385"/>
      <c r="O7" s="631" t="s">
        <v>37</v>
      </c>
      <c r="P7" s="613" t="s">
        <v>1052</v>
      </c>
      <c r="Q7" s="628" t="str">
        <f>'Data Produit PM'!$C$95</f>
        <v>Cuir synthétique</v>
      </c>
      <c r="R7" s="633" t="s">
        <v>600</v>
      </c>
      <c r="S7" s="633" t="s">
        <v>288</v>
      </c>
      <c r="T7" s="641" t="s">
        <v>331</v>
      </c>
      <c r="U7" s="231"/>
      <c r="V7" s="231"/>
      <c r="W7" s="231"/>
      <c r="X7" s="231"/>
      <c r="Y7" s="231"/>
      <c r="Z7" s="645" t="s">
        <v>1430</v>
      </c>
      <c r="AA7" s="231"/>
      <c r="AD7" s="10"/>
      <c r="AE7" s="10"/>
      <c r="AF7" s="10"/>
      <c r="AG7" s="10"/>
      <c r="AH7" s="10"/>
    </row>
    <row r="8" spans="1:34" ht="82" hidden="1" customHeight="1" thickTop="1" x14ac:dyDescent="0.3">
      <c r="A8" t="b">
        <v>0</v>
      </c>
      <c r="B8" s="624" t="str">
        <f>O8&amp;" "&amp;VLOOKUP(Q8,matieres_all,3,FALSE)</f>
        <v>Petit Champ-de-Mars</v>
      </c>
      <c r="C8" s="626" t="str">
        <f t="shared" si="0"/>
        <v xml:space="preserve">Petit protège-menus en Cuir recyclé </v>
      </c>
      <c r="D8" s="611"/>
      <c r="E8" s="611"/>
      <c r="F8" s="611"/>
      <c r="G8" s="604"/>
      <c r="H8" s="420" t="s">
        <v>1709</v>
      </c>
      <c r="I8" s="369" t="s">
        <v>1380</v>
      </c>
      <c r="J8" s="370">
        <v>5</v>
      </c>
      <c r="K8" s="609" t="s">
        <v>1036</v>
      </c>
      <c r="L8" s="622" t="s">
        <v>1706</v>
      </c>
      <c r="M8" s="385"/>
      <c r="N8" s="385"/>
      <c r="O8" s="631" t="s">
        <v>36</v>
      </c>
      <c r="P8" s="612" t="s">
        <v>1056</v>
      </c>
      <c r="Q8" s="628" t="str">
        <f>'Data Produit PM'!$C$96</f>
        <v xml:space="preserve">Cuir recyclé </v>
      </c>
      <c r="R8" s="642" t="s">
        <v>1316</v>
      </c>
      <c r="S8" s="646" t="s">
        <v>288</v>
      </c>
      <c r="T8" s="643" t="s">
        <v>331</v>
      </c>
      <c r="U8" s="231"/>
      <c r="V8" s="231"/>
      <c r="W8" s="231"/>
      <c r="X8" s="231"/>
      <c r="Y8" s="231"/>
      <c r="Z8" s="647" t="s">
        <v>260</v>
      </c>
      <c r="AA8" s="663" t="s">
        <v>599</v>
      </c>
      <c r="AD8" s="10"/>
      <c r="AE8" s="10"/>
      <c r="AF8" s="10"/>
      <c r="AG8" s="10"/>
      <c r="AH8" s="10"/>
    </row>
    <row r="9" spans="1:34" ht="82" hidden="1" customHeight="1" thickBot="1" x14ac:dyDescent="0.35">
      <c r="A9" t="b">
        <v>0</v>
      </c>
      <c r="B9" s="625" t="str">
        <f>O9&amp;" "&amp;VLOOKUP(Q9,matieres_all,3,FALSE)</f>
        <v>Grand Champ-de-Mars</v>
      </c>
      <c r="C9" s="626" t="str">
        <f t="shared" si="0"/>
        <v xml:space="preserve">Grand protège-menus en Cuir recyclé </v>
      </c>
      <c r="D9" s="611"/>
      <c r="E9" s="611"/>
      <c r="F9" s="611"/>
      <c r="G9" s="604"/>
      <c r="H9" s="420" t="s">
        <v>1710</v>
      </c>
      <c r="I9" s="369" t="s">
        <v>1380</v>
      </c>
      <c r="J9" s="370">
        <v>2</v>
      </c>
      <c r="K9" s="609" t="s">
        <v>1036</v>
      </c>
      <c r="L9" s="622" t="s">
        <v>1706</v>
      </c>
      <c r="M9" s="385"/>
      <c r="N9" s="385"/>
      <c r="O9" s="631" t="s">
        <v>37</v>
      </c>
      <c r="P9" s="613" t="s">
        <v>1052</v>
      </c>
      <c r="Q9" s="628" t="str">
        <f>'Data Produit PM'!$C$96</f>
        <v xml:space="preserve">Cuir recyclé </v>
      </c>
      <c r="R9" s="633" t="s">
        <v>1318</v>
      </c>
      <c r="S9" s="634" t="s">
        <v>288</v>
      </c>
      <c r="T9" s="641" t="s">
        <v>337</v>
      </c>
      <c r="U9" s="231"/>
      <c r="V9" s="231"/>
      <c r="W9" s="231"/>
      <c r="X9" s="231"/>
      <c r="Y9" s="231"/>
      <c r="Z9" s="636" t="s">
        <v>260</v>
      </c>
      <c r="AA9" s="641" t="s">
        <v>613</v>
      </c>
      <c r="AD9" s="10"/>
      <c r="AE9" s="10"/>
      <c r="AF9" s="10"/>
      <c r="AG9" s="10"/>
      <c r="AH9" s="10"/>
    </row>
    <row r="10" spans="1:34" ht="82" hidden="1" customHeight="1" x14ac:dyDescent="0.3">
      <c r="A10" t="b">
        <v>0</v>
      </c>
      <c r="B10" s="624" t="str">
        <f>O10&amp;" "&amp;VLOOKUP(Q10,matieres_all,3,FALSE)</f>
        <v>Petit Beaubourg</v>
      </c>
      <c r="C10" s="626" t="str">
        <f t="shared" si="0"/>
        <v xml:space="preserve">Petit protège-menus en Simili-cuir </v>
      </c>
      <c r="D10" s="611"/>
      <c r="E10" s="611"/>
      <c r="F10" s="611"/>
      <c r="G10" s="604"/>
      <c r="H10" s="420" t="s">
        <v>1472</v>
      </c>
      <c r="I10" s="369" t="s">
        <v>1380</v>
      </c>
      <c r="J10" s="370">
        <v>13</v>
      </c>
      <c r="K10" s="609" t="s">
        <v>1036</v>
      </c>
      <c r="L10" s="622" t="s">
        <v>1706</v>
      </c>
      <c r="M10" s="385"/>
      <c r="N10" s="385"/>
      <c r="O10" s="631" t="s">
        <v>36</v>
      </c>
      <c r="P10" s="614" t="s">
        <v>1056</v>
      </c>
      <c r="Q10" s="628" t="str">
        <f>'Data Produit PM'!$C$97</f>
        <v xml:space="preserve">Simili-cuir </v>
      </c>
      <c r="R10" s="642" t="s">
        <v>520</v>
      </c>
      <c r="S10" s="646" t="s">
        <v>288</v>
      </c>
      <c r="T10" s="643" t="s">
        <v>331</v>
      </c>
      <c r="U10" s="231"/>
      <c r="V10" s="231"/>
      <c r="W10" s="231"/>
      <c r="X10" s="231"/>
      <c r="Y10" s="231"/>
      <c r="Z10" s="647" t="s">
        <v>260</v>
      </c>
      <c r="AA10" s="643" t="s">
        <v>597</v>
      </c>
      <c r="AD10" s="10"/>
      <c r="AE10" s="10"/>
      <c r="AF10" s="10"/>
      <c r="AG10" s="10"/>
      <c r="AH10" s="10"/>
    </row>
    <row r="11" spans="1:34" ht="82" hidden="1" customHeight="1" thickBot="1" x14ac:dyDescent="0.35">
      <c r="A11" t="b">
        <v>0</v>
      </c>
      <c r="B11" s="625" t="str">
        <f>O11&amp;" "&amp;VLOOKUP(Q11,matieres_all,3,FALSE)</f>
        <v>Grand Beaubourg</v>
      </c>
      <c r="C11" s="626" t="str">
        <f t="shared" si="0"/>
        <v xml:space="preserve">Grand protège-menus en Simili-cuir </v>
      </c>
      <c r="D11" s="611"/>
      <c r="E11" s="611"/>
      <c r="F11" s="611"/>
      <c r="G11" s="604"/>
      <c r="H11" s="420" t="s">
        <v>1711</v>
      </c>
      <c r="I11" s="369" t="s">
        <v>1380</v>
      </c>
      <c r="J11" s="370">
        <v>14</v>
      </c>
      <c r="K11" s="609" t="s">
        <v>1036</v>
      </c>
      <c r="L11" s="622" t="s">
        <v>1706</v>
      </c>
      <c r="M11" s="385"/>
      <c r="N11" s="385"/>
      <c r="O11" s="631" t="s">
        <v>37</v>
      </c>
      <c r="P11" s="615" t="s">
        <v>1052</v>
      </c>
      <c r="Q11" s="628" t="str">
        <f>'Data Produit PM'!$C$97</f>
        <v xml:space="preserve">Simili-cuir </v>
      </c>
      <c r="R11" s="633" t="s">
        <v>895</v>
      </c>
      <c r="S11" s="634" t="s">
        <v>288</v>
      </c>
      <c r="T11" s="641" t="s">
        <v>337</v>
      </c>
      <c r="U11" s="231"/>
      <c r="V11" s="231"/>
      <c r="W11" s="231"/>
      <c r="X11" s="231"/>
      <c r="Y11" s="231"/>
      <c r="Z11" s="636" t="s">
        <v>260</v>
      </c>
      <c r="AA11" s="641" t="s">
        <v>613</v>
      </c>
      <c r="AD11" s="10"/>
      <c r="AE11" s="10"/>
      <c r="AF11" s="10"/>
      <c r="AG11" s="10"/>
      <c r="AH11" s="10"/>
    </row>
    <row r="12" spans="1:34" ht="82" hidden="1" customHeight="1" x14ac:dyDescent="0.3">
      <c r="A12" t="b">
        <v>0</v>
      </c>
      <c r="B12" s="624" t="str">
        <f>O12&amp;" "&amp;VLOOKUP(Q12,matieres_all,3,FALSE)</f>
        <v>Petit Bastille</v>
      </c>
      <c r="C12" s="626" t="str">
        <f t="shared" si="0"/>
        <v xml:space="preserve">Petit protège-menus en Toile enduite </v>
      </c>
      <c r="D12" s="611"/>
      <c r="E12" s="611"/>
      <c r="F12" s="611"/>
      <c r="G12" s="604"/>
      <c r="H12" s="420" t="s">
        <v>1712</v>
      </c>
      <c r="I12" s="369" t="s">
        <v>1380</v>
      </c>
      <c r="J12" s="370">
        <v>15</v>
      </c>
      <c r="K12" s="609" t="s">
        <v>1036</v>
      </c>
      <c r="L12" s="622" t="s">
        <v>1706</v>
      </c>
      <c r="M12" s="385"/>
      <c r="N12" s="385"/>
      <c r="O12" s="631" t="s">
        <v>36</v>
      </c>
      <c r="P12" s="614" t="s">
        <v>1056</v>
      </c>
      <c r="Q12" s="628" t="str">
        <f>'Data Produit PM'!$C$98</f>
        <v xml:space="preserve">Toile enduite </v>
      </c>
      <c r="R12" s="642" t="s">
        <v>749</v>
      </c>
      <c r="S12" s="646" t="s">
        <v>288</v>
      </c>
      <c r="T12" s="643" t="s">
        <v>337</v>
      </c>
      <c r="U12" s="228"/>
      <c r="V12" s="231"/>
      <c r="W12" s="231"/>
      <c r="X12" s="231"/>
      <c r="Y12" s="231"/>
      <c r="Z12" s="647" t="s">
        <v>260</v>
      </c>
      <c r="AA12" s="643" t="s">
        <v>612</v>
      </c>
      <c r="AD12" s="10"/>
      <c r="AE12" s="10"/>
      <c r="AF12" s="10"/>
      <c r="AG12" s="10"/>
      <c r="AH12" s="10"/>
    </row>
    <row r="13" spans="1:34" ht="82" hidden="1" customHeight="1" thickBot="1" x14ac:dyDescent="0.35">
      <c r="A13" t="b">
        <v>0</v>
      </c>
      <c r="B13" s="625" t="str">
        <f>O13&amp;" "&amp;VLOOKUP(Q13,matieres_all,3,FALSE)</f>
        <v>Grand Bastille</v>
      </c>
      <c r="C13" s="626" t="str">
        <f t="shared" si="0"/>
        <v xml:space="preserve">Grand protège-menus en Toile enduite </v>
      </c>
      <c r="D13" s="611"/>
      <c r="E13" s="611"/>
      <c r="F13" s="611"/>
      <c r="G13" s="604"/>
      <c r="H13" s="420" t="s">
        <v>1713</v>
      </c>
      <c r="I13" s="369" t="s">
        <v>1380</v>
      </c>
      <c r="J13" s="370">
        <v>16</v>
      </c>
      <c r="K13" s="609" t="s">
        <v>1036</v>
      </c>
      <c r="L13" s="622" t="s">
        <v>1706</v>
      </c>
      <c r="M13" s="385"/>
      <c r="N13" s="385"/>
      <c r="O13" s="631" t="s">
        <v>37</v>
      </c>
      <c r="P13" s="615" t="s">
        <v>1052</v>
      </c>
      <c r="Q13" s="628" t="str">
        <f>'Data Produit PM'!$C$98</f>
        <v xml:space="preserve">Toile enduite </v>
      </c>
      <c r="R13" s="633" t="s">
        <v>767</v>
      </c>
      <c r="S13" s="634" t="s">
        <v>288</v>
      </c>
      <c r="T13" s="664" t="s">
        <v>343</v>
      </c>
      <c r="U13" s="228"/>
      <c r="V13" s="231"/>
      <c r="W13" s="231"/>
      <c r="X13" s="231"/>
      <c r="Y13" s="667"/>
      <c r="Z13" s="666" t="s">
        <v>260</v>
      </c>
      <c r="AA13" s="668" t="s">
        <v>597</v>
      </c>
      <c r="AD13" s="10"/>
      <c r="AE13" s="10"/>
      <c r="AF13" s="10"/>
      <c r="AG13" s="10"/>
      <c r="AH13" s="10"/>
    </row>
    <row r="14" spans="1:34" ht="82" hidden="1" customHeight="1" x14ac:dyDescent="0.3">
      <c r="A14" t="b">
        <v>0</v>
      </c>
      <c r="B14" s="624" t="str">
        <f>O14&amp;" "&amp;VLOOKUP(Q14,matieres_all,3,FALSE)</f>
        <v>Petit Luxembourg</v>
      </c>
      <c r="C14" s="626" t="str">
        <f t="shared" si="0"/>
        <v>Petit protège-menus en Carton souple recouvert_x000D_ de toile EXTERIEUR</v>
      </c>
      <c r="D14" s="611"/>
      <c r="E14" s="611"/>
      <c r="F14" s="611"/>
      <c r="G14" s="604"/>
      <c r="H14" s="420" t="s">
        <v>1714</v>
      </c>
      <c r="I14" s="369" t="s">
        <v>1380</v>
      </c>
      <c r="J14" s="370">
        <v>17</v>
      </c>
      <c r="K14" s="609" t="s">
        <v>1036</v>
      </c>
      <c r="L14" s="622" t="s">
        <v>1706</v>
      </c>
      <c r="M14" s="385"/>
      <c r="N14" s="385"/>
      <c r="O14" s="631" t="s">
        <v>36</v>
      </c>
      <c r="P14" s="614" t="s">
        <v>1056</v>
      </c>
      <c r="Q14" s="628" t="str">
        <f>'Data Produit PM'!$C$101</f>
        <v>Carton souple recouvert_x000D_ de toile EXTERIEUR</v>
      </c>
      <c r="R14" s="642" t="s">
        <v>769</v>
      </c>
      <c r="S14" s="648" t="s">
        <v>1501</v>
      </c>
      <c r="T14" s="649" t="str">
        <f>'Data Description PM'!$C$378</f>
        <v>Coins arrondis (sans coins métalliques)</v>
      </c>
      <c r="U14" s="231"/>
      <c r="V14" s="231"/>
      <c r="W14" s="231"/>
      <c r="X14" s="231"/>
      <c r="Y14" s="231"/>
      <c r="Z14" s="665" t="s">
        <v>263</v>
      </c>
      <c r="AA14" s="661" t="s">
        <v>619</v>
      </c>
      <c r="AD14" s="10"/>
      <c r="AE14" s="10"/>
      <c r="AF14" s="10"/>
      <c r="AG14" s="10"/>
      <c r="AH14" s="10"/>
    </row>
    <row r="15" spans="1:34" ht="82" hidden="1" customHeight="1" thickBot="1" x14ac:dyDescent="0.35">
      <c r="A15" t="b">
        <v>0</v>
      </c>
      <c r="B15" s="625" t="str">
        <f>O15&amp;" "&amp;VLOOKUP(Q15,matieres_all,3,FALSE)</f>
        <v>Grand Luxembourg</v>
      </c>
      <c r="C15" s="626" t="str">
        <f t="shared" si="0"/>
        <v>Grand protège-menus en Carton souple recouvert_x000D_ de toile EXTERIEUR</v>
      </c>
      <c r="D15" s="611"/>
      <c r="E15" s="611"/>
      <c r="F15" s="611"/>
      <c r="G15" s="604"/>
      <c r="H15" s="420" t="s">
        <v>1715</v>
      </c>
      <c r="I15" s="369" t="s">
        <v>1380</v>
      </c>
      <c r="J15" s="370">
        <v>18</v>
      </c>
      <c r="K15" s="609" t="s">
        <v>1036</v>
      </c>
      <c r="L15" s="622" t="s">
        <v>1706</v>
      </c>
      <c r="M15" s="385"/>
      <c r="N15" s="385"/>
      <c r="O15" s="631" t="s">
        <v>37</v>
      </c>
      <c r="P15" s="615" t="s">
        <v>1052</v>
      </c>
      <c r="Q15" s="628" t="str">
        <f>'Data Produit PM'!$C$101</f>
        <v>Carton souple recouvert_x000D_ de toile EXTERIEUR</v>
      </c>
      <c r="R15" s="633" t="s">
        <v>756</v>
      </c>
      <c r="S15" s="648" t="s">
        <v>288</v>
      </c>
      <c r="T15" s="650" t="str">
        <f>'Data Description PM'!$C$378</f>
        <v>Coins arrondis (sans coins métalliques)</v>
      </c>
      <c r="U15" s="231"/>
      <c r="V15" s="231"/>
      <c r="W15" s="231"/>
      <c r="X15" s="231"/>
      <c r="Y15" s="231"/>
      <c r="Z15" s="636" t="s">
        <v>263</v>
      </c>
      <c r="AA15" s="637" t="s">
        <v>470</v>
      </c>
      <c r="AD15" s="10"/>
      <c r="AE15" s="10"/>
      <c r="AF15" s="10"/>
      <c r="AG15" s="10"/>
      <c r="AH15" s="10"/>
    </row>
    <row r="16" spans="1:34" ht="82" hidden="1" customHeight="1" x14ac:dyDescent="0.3">
      <c r="A16" t="b">
        <v>0</v>
      </c>
      <c r="B16" s="624" t="str">
        <f>O16&amp;" "&amp;VLOOKUP(Q16,matieres_all,3,FALSE)</f>
        <v>Petit Luxembourg</v>
      </c>
      <c r="C16" s="626" t="str">
        <f t="shared" si="0"/>
        <v>Petit protège-menus en Carton souple recouvert_x000D_ de  toile INTERIEUR/EXTERIEUR</v>
      </c>
      <c r="D16" s="611"/>
      <c r="E16" s="611"/>
      <c r="F16" s="611"/>
      <c r="G16" s="604"/>
      <c r="H16" s="420" t="s">
        <v>1716</v>
      </c>
      <c r="I16" s="369" t="s">
        <v>1380</v>
      </c>
      <c r="J16" s="370">
        <v>19</v>
      </c>
      <c r="K16" s="609" t="s">
        <v>1036</v>
      </c>
      <c r="L16" s="622" t="s">
        <v>1706</v>
      </c>
      <c r="M16" s="385"/>
      <c r="N16" s="385"/>
      <c r="O16" s="631" t="s">
        <v>36</v>
      </c>
      <c r="P16" s="614" t="s">
        <v>1056</v>
      </c>
      <c r="Q16" s="628" t="str">
        <f>'Data Produit PM'!$C$102</f>
        <v>Carton souple recouvert_x000D_ de  toile INTERIEUR/EXTERIEUR</v>
      </c>
      <c r="R16" s="642" t="s">
        <v>769</v>
      </c>
      <c r="S16" s="642" t="s">
        <v>288</v>
      </c>
      <c r="T16" s="651" t="str">
        <f>'Data Description PM'!$C$378</f>
        <v>Coins arrondis (sans coins métalliques)</v>
      </c>
      <c r="U16" s="231"/>
      <c r="V16" s="231"/>
      <c r="W16" s="231"/>
      <c r="X16" s="231"/>
      <c r="Y16" s="231"/>
      <c r="Z16" s="647" t="s">
        <v>263</v>
      </c>
      <c r="AA16" s="652" t="s">
        <v>756</v>
      </c>
      <c r="AD16" s="10"/>
      <c r="AE16" s="10"/>
      <c r="AF16" s="10"/>
      <c r="AG16" s="10"/>
      <c r="AH16" s="10"/>
    </row>
    <row r="17" spans="1:34" ht="82" hidden="1" customHeight="1" thickBot="1" x14ac:dyDescent="0.35">
      <c r="A17" t="b">
        <v>0</v>
      </c>
      <c r="B17" s="625" t="str">
        <f>O17&amp;" "&amp;VLOOKUP(Q17,matieres_all,3,FALSE)</f>
        <v>Grand Luxembourg</v>
      </c>
      <c r="C17" s="626" t="str">
        <f t="shared" si="0"/>
        <v>Grand protège-menus en Carton souple recouvert_x000D_ de  toile INTERIEUR/EXTERIEUR</v>
      </c>
      <c r="D17" s="611"/>
      <c r="E17" s="611"/>
      <c r="F17" s="611"/>
      <c r="G17" s="604"/>
      <c r="H17" s="420" t="s">
        <v>1717</v>
      </c>
      <c r="I17" s="369" t="s">
        <v>1380</v>
      </c>
      <c r="J17" s="370">
        <v>20</v>
      </c>
      <c r="K17" s="609" t="s">
        <v>1036</v>
      </c>
      <c r="L17" s="622" t="s">
        <v>1706</v>
      </c>
      <c r="M17" s="385"/>
      <c r="N17" s="385"/>
      <c r="O17" s="631" t="s">
        <v>37</v>
      </c>
      <c r="P17" s="615" t="s">
        <v>1052</v>
      </c>
      <c r="Q17" s="628" t="str">
        <f>'Data Produit PM'!$C$102</f>
        <v>Carton souple recouvert_x000D_ de  toile INTERIEUR/EXTERIEUR</v>
      </c>
      <c r="R17" s="633" t="s">
        <v>769</v>
      </c>
      <c r="S17" s="633" t="s">
        <v>288</v>
      </c>
      <c r="T17" s="653" t="str">
        <f>'Data Description PM'!$C$378</f>
        <v>Coins arrondis (sans coins métalliques)</v>
      </c>
      <c r="U17" s="231"/>
      <c r="V17" s="231"/>
      <c r="W17" s="231"/>
      <c r="X17" s="231"/>
      <c r="Y17" s="231"/>
      <c r="Z17" s="636" t="s">
        <v>263</v>
      </c>
      <c r="AA17" s="637" t="s">
        <v>756</v>
      </c>
      <c r="AD17" s="10"/>
      <c r="AE17" s="10"/>
      <c r="AF17" s="10"/>
      <c r="AG17" s="10"/>
      <c r="AH17" s="10"/>
    </row>
    <row r="18" spans="1:34" ht="82" hidden="1" customHeight="1" x14ac:dyDescent="0.3">
      <c r="A18" t="b">
        <v>0</v>
      </c>
      <c r="B18" s="624" t="str">
        <f>O18&amp;" "&amp;VLOOKUP(Q18,matieres_all,3,FALSE)</f>
        <v>Petit Luxembourg</v>
      </c>
      <c r="C18" s="626" t="str">
        <f t="shared" si="0"/>
        <v>Petit protège-menus en Carton souple recouvert_x000D_ de simili-cuir EXTERIEUR</v>
      </c>
      <c r="D18" s="611"/>
      <c r="E18" s="611"/>
      <c r="F18" s="611"/>
      <c r="G18" s="604"/>
      <c r="H18" s="420" t="s">
        <v>1718</v>
      </c>
      <c r="I18" s="369" t="s">
        <v>1380</v>
      </c>
      <c r="J18" s="370">
        <v>21</v>
      </c>
      <c r="K18" s="609" t="s">
        <v>1036</v>
      </c>
      <c r="L18" s="622" t="s">
        <v>1706</v>
      </c>
      <c r="M18" s="385"/>
      <c r="N18" s="385"/>
      <c r="O18" s="631" t="s">
        <v>36</v>
      </c>
      <c r="P18" s="614" t="s">
        <v>1056</v>
      </c>
      <c r="Q18" s="628" t="str">
        <f>'Data Produit PM'!$C$103</f>
        <v>Carton souple recouvert_x000D_ de simili-cuir EXTERIEUR</v>
      </c>
      <c r="R18" s="646" t="s">
        <v>520</v>
      </c>
      <c r="S18" s="642" t="s">
        <v>288</v>
      </c>
      <c r="T18" s="651" t="str">
        <f>'Data Description PM'!$C$378</f>
        <v>Coins arrondis (sans coins métalliques)</v>
      </c>
      <c r="U18" s="231"/>
      <c r="V18" s="231"/>
      <c r="W18" s="231"/>
      <c r="X18" s="231"/>
      <c r="Y18" s="231"/>
      <c r="Z18" s="647" t="s">
        <v>263</v>
      </c>
      <c r="AA18" s="652" t="s">
        <v>636</v>
      </c>
      <c r="AD18" s="10"/>
      <c r="AE18" s="10"/>
      <c r="AF18" s="10"/>
      <c r="AG18" s="10"/>
      <c r="AH18" s="10"/>
    </row>
    <row r="19" spans="1:34" ht="82" hidden="1" customHeight="1" thickBot="1" x14ac:dyDescent="0.35">
      <c r="A19" t="b">
        <v>0</v>
      </c>
      <c r="B19" s="625" t="str">
        <f>O19&amp;" "&amp;VLOOKUP(Q19,matieres_all,3,FALSE)</f>
        <v>Grand Luxembourg</v>
      </c>
      <c r="C19" s="626" t="str">
        <f t="shared" si="0"/>
        <v>Grand protège-menus en Carton souple recouvert_x000D_ de simili-cuir EXTERIEUR</v>
      </c>
      <c r="D19" s="611"/>
      <c r="E19" s="611"/>
      <c r="F19" s="611"/>
      <c r="G19" s="604"/>
      <c r="H19" s="420" t="s">
        <v>1719</v>
      </c>
      <c r="I19" s="369" t="s">
        <v>1380</v>
      </c>
      <c r="J19" s="370">
        <v>22</v>
      </c>
      <c r="K19" s="609" t="s">
        <v>1036</v>
      </c>
      <c r="L19" s="622" t="s">
        <v>1706</v>
      </c>
      <c r="M19" s="385"/>
      <c r="N19" s="385"/>
      <c r="O19" s="631" t="s">
        <v>37</v>
      </c>
      <c r="P19" s="615" t="s">
        <v>1052</v>
      </c>
      <c r="Q19" s="628" t="str">
        <f>'Data Produit PM'!$C$103</f>
        <v>Carton souple recouvert_x000D_ de simili-cuir EXTERIEUR</v>
      </c>
      <c r="R19" s="634" t="s">
        <v>522</v>
      </c>
      <c r="S19" s="633" t="s">
        <v>288</v>
      </c>
      <c r="T19" s="653" t="str">
        <f>'Data Description PM'!$C$378</f>
        <v>Coins arrondis (sans coins métalliques)</v>
      </c>
      <c r="U19" s="231"/>
      <c r="V19" s="231"/>
      <c r="W19" s="231"/>
      <c r="X19" s="231"/>
      <c r="Y19" s="231"/>
      <c r="Z19" s="636" t="s">
        <v>263</v>
      </c>
      <c r="AA19" s="637" t="s">
        <v>471</v>
      </c>
      <c r="AD19" s="10"/>
      <c r="AE19" s="10"/>
      <c r="AF19" s="10"/>
      <c r="AG19" s="10"/>
      <c r="AH19" s="10"/>
    </row>
    <row r="20" spans="1:34" ht="82" hidden="1" customHeight="1" x14ac:dyDescent="0.3">
      <c r="A20" t="b">
        <v>0</v>
      </c>
      <c r="B20" s="624" t="str">
        <f>O20&amp;" "&amp;VLOOKUP(Q20,matieres_all,3,FALSE)</f>
        <v>Petit Luxembourg</v>
      </c>
      <c r="C20" s="626" t="str">
        <f t="shared" si="0"/>
        <v>Petit protège-menus en Carton souple recouvert_x000D_ de simili-cuir INTERIEUR/EXTERIEUR</v>
      </c>
      <c r="D20" s="611"/>
      <c r="E20" s="611"/>
      <c r="F20" s="611"/>
      <c r="G20" s="604"/>
      <c r="H20" s="420" t="s">
        <v>1720</v>
      </c>
      <c r="I20" s="369" t="s">
        <v>1380</v>
      </c>
      <c r="J20" s="370">
        <v>23</v>
      </c>
      <c r="K20" s="609" t="s">
        <v>1036</v>
      </c>
      <c r="L20" s="622" t="s">
        <v>1706</v>
      </c>
      <c r="M20" s="385"/>
      <c r="N20" s="385"/>
      <c r="O20" s="631" t="s">
        <v>36</v>
      </c>
      <c r="P20" s="614" t="s">
        <v>1056</v>
      </c>
      <c r="Q20" s="628" t="str">
        <f>'Data Produit PM'!$C$104</f>
        <v>Carton souple recouvert_x000D_ de simili-cuir INTERIEUR/EXTERIEUR</v>
      </c>
      <c r="R20" s="642" t="s">
        <v>884</v>
      </c>
      <c r="S20" s="642" t="s">
        <v>288</v>
      </c>
      <c r="T20" s="654" t="str">
        <f>'Data Description PM'!$C$378</f>
        <v>Coins arrondis (sans coins métalliques)</v>
      </c>
      <c r="U20" s="231"/>
      <c r="V20" s="231"/>
      <c r="W20" s="231"/>
      <c r="X20" s="231"/>
      <c r="Y20" s="231"/>
      <c r="Z20" s="647" t="s">
        <v>263</v>
      </c>
      <c r="AA20" s="652" t="s">
        <v>518</v>
      </c>
      <c r="AD20" s="10"/>
      <c r="AE20" s="10"/>
      <c r="AF20" s="10"/>
      <c r="AG20" s="10"/>
      <c r="AH20" s="10"/>
    </row>
    <row r="21" spans="1:34" ht="82" hidden="1" customHeight="1" thickBot="1" x14ac:dyDescent="0.35">
      <c r="A21" t="b">
        <v>0</v>
      </c>
      <c r="B21" s="625" t="str">
        <f>O21&amp;" "&amp;VLOOKUP(Q21,matieres_all,3,FALSE)</f>
        <v>Grand Luxembourg</v>
      </c>
      <c r="C21" s="626" t="str">
        <f t="shared" si="0"/>
        <v>Grand protège-menus en Carton souple recouvert_x000D_ de simili-cuir INTERIEUR/EXTERIEUR</v>
      </c>
      <c r="D21" s="611"/>
      <c r="E21" s="611"/>
      <c r="F21" s="611"/>
      <c r="G21" s="604"/>
      <c r="H21" s="420" t="s">
        <v>1721</v>
      </c>
      <c r="I21" s="369" t="s">
        <v>1380</v>
      </c>
      <c r="J21" s="370">
        <v>24</v>
      </c>
      <c r="K21" s="609" t="s">
        <v>1036</v>
      </c>
      <c r="L21" s="622" t="s">
        <v>1706</v>
      </c>
      <c r="M21" s="385"/>
      <c r="N21" s="385"/>
      <c r="O21" s="631" t="s">
        <v>37</v>
      </c>
      <c r="P21" s="615" t="s">
        <v>1052</v>
      </c>
      <c r="Q21" s="628" t="str">
        <f>'Data Produit PM'!$C$104</f>
        <v>Carton souple recouvert_x000D_ de simili-cuir INTERIEUR/EXTERIEUR</v>
      </c>
      <c r="R21" s="655" t="s">
        <v>522</v>
      </c>
      <c r="S21" s="633" t="s">
        <v>288</v>
      </c>
      <c r="T21" s="641" t="str">
        <f>'Data Description PM'!$C$378</f>
        <v>Coins arrondis (sans coins métalliques)</v>
      </c>
      <c r="U21" s="231"/>
      <c r="V21" s="231"/>
      <c r="W21" s="231"/>
      <c r="X21" s="231"/>
      <c r="Y21" s="231"/>
      <c r="Z21" s="636" t="s">
        <v>263</v>
      </c>
      <c r="AA21" s="656" t="s">
        <v>895</v>
      </c>
      <c r="AD21" s="10"/>
      <c r="AE21" s="10"/>
      <c r="AF21" s="10"/>
      <c r="AG21" s="10"/>
      <c r="AH21" s="10"/>
    </row>
    <row r="22" spans="1:34" ht="82" hidden="1" customHeight="1" thickTop="1" x14ac:dyDescent="0.3">
      <c r="A22" t="b">
        <v>0</v>
      </c>
      <c r="B22" s="624" t="str">
        <f>O22&amp;" "&amp;VLOOKUP(Q22,matieres_all,3,FALSE)</f>
        <v>Petit Luxembourg</v>
      </c>
      <c r="C22" s="626" t="str">
        <f t="shared" si="0"/>
        <v>Petit protège-menus en Carton souple</v>
      </c>
      <c r="D22" s="611"/>
      <c r="E22" s="611"/>
      <c r="F22" s="611"/>
      <c r="G22" s="604"/>
      <c r="H22" s="420" t="s">
        <v>1722</v>
      </c>
      <c r="I22" s="369" t="s">
        <v>1380</v>
      </c>
      <c r="J22" s="370">
        <v>25</v>
      </c>
      <c r="K22" s="609" t="s">
        <v>1036</v>
      </c>
      <c r="L22" s="622" t="s">
        <v>1706</v>
      </c>
      <c r="M22" s="385"/>
      <c r="N22" s="385"/>
      <c r="O22" s="631" t="s">
        <v>36</v>
      </c>
      <c r="P22" s="614" t="s">
        <v>1056</v>
      </c>
      <c r="Q22" s="628" t="str">
        <f>'Data Produit PM'!$C$105</f>
        <v>Carton souple</v>
      </c>
      <c r="R22" s="642" t="s">
        <v>620</v>
      </c>
      <c r="S22" s="642" t="s">
        <v>291</v>
      </c>
      <c r="T22" s="643" t="str">
        <f>'Data Description PM'!$C$378</f>
        <v>Coins arrondis (sans coins métalliques)</v>
      </c>
      <c r="U22" s="228"/>
      <c r="V22" s="231"/>
      <c r="W22" s="231"/>
      <c r="X22" s="229"/>
      <c r="Y22" s="657" t="s">
        <v>1302</v>
      </c>
      <c r="Z22" s="643" t="s">
        <v>263</v>
      </c>
      <c r="AA22" s="228"/>
      <c r="AD22" s="10"/>
      <c r="AE22" s="10"/>
      <c r="AF22" s="10"/>
      <c r="AG22" s="10"/>
      <c r="AH22" s="10"/>
    </row>
    <row r="23" spans="1:34" ht="82" hidden="1" customHeight="1" thickBot="1" x14ac:dyDescent="0.35">
      <c r="A23" t="b">
        <v>0</v>
      </c>
      <c r="B23" s="625" t="str">
        <f>O23&amp;" "&amp;VLOOKUP(Q23,matieres_all,3,FALSE)</f>
        <v>Grand Luxembourg</v>
      </c>
      <c r="C23" s="626" t="str">
        <f t="shared" si="0"/>
        <v>Grand protège-menus en Carton souple</v>
      </c>
      <c r="D23" s="611"/>
      <c r="E23" s="611"/>
      <c r="F23" s="611"/>
      <c r="G23" s="604"/>
      <c r="H23" s="420" t="s">
        <v>1723</v>
      </c>
      <c r="I23" s="369" t="s">
        <v>1380</v>
      </c>
      <c r="J23" s="370">
        <v>26</v>
      </c>
      <c r="K23" s="609" t="s">
        <v>1036</v>
      </c>
      <c r="L23" s="622" t="s">
        <v>1706</v>
      </c>
      <c r="M23" s="385"/>
      <c r="N23" s="385"/>
      <c r="O23" s="631" t="s">
        <v>37</v>
      </c>
      <c r="P23" s="615" t="s">
        <v>1052</v>
      </c>
      <c r="Q23" s="628" t="str">
        <f>'Data Produit PM'!$C$105</f>
        <v>Carton souple</v>
      </c>
      <c r="R23" s="655" t="s">
        <v>621</v>
      </c>
      <c r="S23" s="633" t="s">
        <v>288</v>
      </c>
      <c r="T23" s="641" t="str">
        <f>'Data Description PM'!$C$378</f>
        <v>Coins arrondis (sans coins métalliques)</v>
      </c>
      <c r="U23" s="228"/>
      <c r="V23" s="231"/>
      <c r="W23" s="231"/>
      <c r="X23" s="229"/>
      <c r="Y23" s="658" t="s">
        <v>1035</v>
      </c>
      <c r="Z23" s="662" t="s">
        <v>263</v>
      </c>
      <c r="AA23" s="228"/>
      <c r="AD23" s="10"/>
      <c r="AE23" s="10"/>
      <c r="AF23" s="10"/>
      <c r="AG23" s="10"/>
      <c r="AH23" s="10"/>
    </row>
    <row r="24" spans="1:34" ht="82" hidden="1" customHeight="1" x14ac:dyDescent="0.3">
      <c r="A24" t="b">
        <v>0</v>
      </c>
      <c r="B24" s="624" t="str">
        <f>O24&amp;" "&amp;VLOOKUP(Q24,matieres_all,3,FALSE)</f>
        <v>Petit Saint-Germain</v>
      </c>
      <c r="C24" s="626" t="str">
        <f t="shared" si="0"/>
        <v>Petit protège-menus en Aluminium</v>
      </c>
      <c r="D24" s="611"/>
      <c r="E24" s="611"/>
      <c r="F24" s="611"/>
      <c r="G24" s="604"/>
      <c r="H24" s="420" t="s">
        <v>1724</v>
      </c>
      <c r="I24" s="369" t="s">
        <v>1380</v>
      </c>
      <c r="J24" s="370">
        <v>27</v>
      </c>
      <c r="K24" s="609" t="s">
        <v>1036</v>
      </c>
      <c r="L24" s="622" t="s">
        <v>1706</v>
      </c>
      <c r="M24" s="385"/>
      <c r="N24" s="385"/>
      <c r="O24" s="631" t="s">
        <v>36</v>
      </c>
      <c r="P24" s="614" t="s">
        <v>1056</v>
      </c>
      <c r="Q24" s="628" t="str">
        <f>'Data Produit PM'!$C$106</f>
        <v>Aluminium</v>
      </c>
      <c r="R24" s="642" t="s">
        <v>977</v>
      </c>
      <c r="S24" s="231"/>
      <c r="T24" s="646" t="str">
        <f>'Data Description PM'!$C$378</f>
        <v>Coins arrondis (sans coins métalliques)</v>
      </c>
      <c r="U24" s="676" t="s">
        <v>763</v>
      </c>
      <c r="V24" s="652"/>
      <c r="W24" s="228"/>
      <c r="X24" s="231"/>
      <c r="Y24" s="231"/>
      <c r="Z24" s="231"/>
      <c r="AA24" s="231"/>
      <c r="AD24" s="10"/>
      <c r="AE24" s="10"/>
      <c r="AF24" s="10"/>
      <c r="AG24" s="10"/>
      <c r="AH24" s="10"/>
    </row>
    <row r="25" spans="1:34" ht="82" hidden="1" customHeight="1" thickBot="1" x14ac:dyDescent="0.35">
      <c r="A25" t="b">
        <v>0</v>
      </c>
      <c r="B25" s="625" t="str">
        <f>O25&amp;" "&amp;VLOOKUP(Q25,matieres_all,3,FALSE)</f>
        <v>Grand Saint-Germain</v>
      </c>
      <c r="C25" s="626" t="str">
        <f t="shared" si="0"/>
        <v>Grand protège-menus en Aluminium</v>
      </c>
      <c r="D25" s="611"/>
      <c r="E25" s="611"/>
      <c r="F25" s="611"/>
      <c r="G25" s="604"/>
      <c r="H25" s="420" t="s">
        <v>1725</v>
      </c>
      <c r="I25" s="369" t="s">
        <v>1380</v>
      </c>
      <c r="J25" s="370">
        <v>28</v>
      </c>
      <c r="K25" s="609" t="s">
        <v>1036</v>
      </c>
      <c r="L25" s="622" t="s">
        <v>1706</v>
      </c>
      <c r="M25" s="385"/>
      <c r="N25" s="385"/>
      <c r="O25" s="631" t="s">
        <v>37</v>
      </c>
      <c r="P25" s="615" t="s">
        <v>1052</v>
      </c>
      <c r="Q25" s="628" t="str">
        <f>'Data Produit PM'!$C$106</f>
        <v>Aluminium</v>
      </c>
      <c r="R25" s="655" t="s">
        <v>970</v>
      </c>
      <c r="S25" s="231"/>
      <c r="T25" s="637" t="str">
        <f>'Data Description PM'!$C$378</f>
        <v>Coins arrondis (sans coins métalliques)</v>
      </c>
      <c r="U25" s="634"/>
      <c r="V25" s="637" t="s">
        <v>518</v>
      </c>
      <c r="W25" s="231"/>
      <c r="X25" s="231"/>
      <c r="Y25" s="231"/>
      <c r="Z25" s="231"/>
      <c r="AA25" s="231"/>
      <c r="AD25" s="10"/>
      <c r="AE25" s="10"/>
      <c r="AF25" s="10"/>
      <c r="AG25" s="10"/>
      <c r="AH25" s="10"/>
    </row>
    <row r="26" spans="1:34" ht="82" hidden="1" customHeight="1" x14ac:dyDescent="0.3">
      <c r="A26" t="b">
        <v>0</v>
      </c>
      <c r="B26" s="624" t="str">
        <f>O26&amp;" "&amp;VLOOKUP(Q26,matieres_all,3,FALSE)</f>
        <v>Petit Monceau</v>
      </c>
      <c r="C26" s="626" t="str">
        <f t="shared" si="0"/>
        <v>Petit protège-menus en Bois</v>
      </c>
      <c r="D26" s="611"/>
      <c r="E26" s="611"/>
      <c r="F26" s="611"/>
      <c r="G26" s="604"/>
      <c r="H26" s="420" t="s">
        <v>1726</v>
      </c>
      <c r="I26" s="369" t="s">
        <v>1380</v>
      </c>
      <c r="J26" s="370">
        <v>29</v>
      </c>
      <c r="K26" s="609" t="s">
        <v>1036</v>
      </c>
      <c r="L26" s="622" t="s">
        <v>1706</v>
      </c>
      <c r="M26" s="385"/>
      <c r="N26" s="385"/>
      <c r="O26" s="631" t="s">
        <v>36</v>
      </c>
      <c r="P26" s="614" t="s">
        <v>1056</v>
      </c>
      <c r="Q26" s="628" t="str">
        <f>'Data Produit PM'!$C$107</f>
        <v>Bois</v>
      </c>
      <c r="R26" s="642" t="s">
        <v>477</v>
      </c>
      <c r="S26" s="231"/>
      <c r="T26" s="652" t="str">
        <f>'Data Description PM'!$C$378</f>
        <v>Coins arrondis (sans coins métalliques)</v>
      </c>
      <c r="U26" s="660"/>
      <c r="V26" s="661" t="s">
        <v>885</v>
      </c>
      <c r="W26" s="231"/>
      <c r="X26" s="231"/>
      <c r="Y26" s="231"/>
      <c r="Z26" s="231"/>
      <c r="AA26" s="231"/>
      <c r="AD26" s="10"/>
      <c r="AE26" s="10"/>
      <c r="AF26" s="10"/>
      <c r="AG26" s="10"/>
      <c r="AH26" s="10"/>
    </row>
    <row r="27" spans="1:34" ht="82" hidden="1" customHeight="1" thickBot="1" x14ac:dyDescent="0.35">
      <c r="A27" t="b">
        <v>0</v>
      </c>
      <c r="B27" s="625" t="str">
        <f>O27&amp;" "&amp;VLOOKUP(Q27,matieres_all,3,FALSE)</f>
        <v>Grand Monceau</v>
      </c>
      <c r="C27" s="669" t="str">
        <f t="shared" si="0"/>
        <v>Grand protège-menus en Bois</v>
      </c>
      <c r="D27" s="670"/>
      <c r="E27" s="670"/>
      <c r="F27" s="670"/>
      <c r="G27" s="671"/>
      <c r="H27" s="420" t="s">
        <v>1727</v>
      </c>
      <c r="I27" s="369" t="s">
        <v>1380</v>
      </c>
      <c r="J27" s="370">
        <v>30</v>
      </c>
      <c r="K27" s="609" t="s">
        <v>1036</v>
      </c>
      <c r="L27" s="623" t="s">
        <v>1706</v>
      </c>
      <c r="M27" s="440"/>
      <c r="N27" s="440"/>
      <c r="O27" s="672" t="s">
        <v>37</v>
      </c>
      <c r="P27" s="617" t="s">
        <v>1052</v>
      </c>
      <c r="Q27" s="673" t="str">
        <f>'Data Produit PM'!$C$107</f>
        <v>Bois</v>
      </c>
      <c r="R27" s="659" t="s">
        <v>477</v>
      </c>
      <c r="S27" s="234"/>
      <c r="T27" s="674" t="str">
        <f>'Data Description PM'!$C$378</f>
        <v>Coins arrondis (sans coins métalliques)</v>
      </c>
      <c r="U27" s="675"/>
      <c r="V27" s="674" t="s">
        <v>902</v>
      </c>
      <c r="W27" s="234"/>
      <c r="X27" s="234"/>
      <c r="Y27" s="234"/>
      <c r="Z27" s="234"/>
      <c r="AA27" s="234"/>
      <c r="AD27" s="10"/>
      <c r="AE27" s="10"/>
      <c r="AF27" s="10"/>
      <c r="AG27" s="10"/>
      <c r="AH27" s="10"/>
    </row>
    <row r="28" spans="1:34" ht="240" customHeight="1" thickBot="1" x14ac:dyDescent="0.25">
      <c r="A28" t="b">
        <v>0</v>
      </c>
      <c r="B28" s="605" t="str">
        <f t="shared" ref="B28:B29" si="1">O28&amp;" "&amp;VLOOKUP(Q28,matieres_all,3,FALSE)&amp;" avec " &amp; L28</f>
        <v>Petit Batignolles avec Système à élastique droit</v>
      </c>
      <c r="C28" s="606" t="str">
        <f t="shared" ref="C28:C29" si="2">O28&amp;" protège-menus en "&amp; Q28&amp;" -"&amp;" "&amp;L28</f>
        <v>Petit protège-menus en Carton renforcé  - Système à élastique droit</v>
      </c>
      <c r="D28" s="607" t="str">
        <f xml:space="preserve">
INDEX(systeme_all,MATCH('Vente de Protège-menus'!L28,systeme,0),1)&amp;" ( " &amp;'Data Produit PM'!C$68&amp;" : "&amp;INDEX(elastique_A5_all,MATCH(M28,elastique_A5,0),1)&amp;" )"&amp;CHAR(13)&amp;
INDEX(format_petit_all,MATCH('Vente de Protège-menus'!P28,format_petit,0),1)&amp;CHAR(13)&amp;
'Data Produit PM'!$C$65&amp;" : "&amp;VLOOKUP('Vente de Protège-menus'!R28,carton_renf_all,1,FALSE)&amp;CHAR(13)&amp;
INDEX(coins_all,MATCH('Vente de Protège-menus'!T28,coins,0),1)&amp;CHAR(13)&amp;
IF(OR(AND(U28="",V28=""),AND(U28&lt;&gt;"",V28&lt;&gt;"")),"Erreur",IF(U28&lt;&gt;"",'Data Produit PM'!$C$74&amp;" : "&amp;INDEX(toile_all,MATCH('Vente de Protège-menus'!U28,toile,0),1),IF('Vente de Protège-menus'!V28&lt;&gt;"",'Data Produit PM'!$C$70&amp;" : "&amp;INDEX(similicuir_all,MATCH('Vente de Protège-menus'!V28,similicuir,0),1))))&amp;CHAR(13)&amp;
'Data Produit PM'!$C$75&amp;" : "&amp;INDEX(pelliculage_all,MATCH('Vente de Protège-menus'!Y28,pelliculage,0),1)&amp;CHAR(13)&amp;
'Data Produit PM'!$C$84&amp;" : "&amp;INDEX(epaisseur_support_rembordées_all,MATCH(S28,epaisseur_support_rembordées,0),1)&amp;CHAR(13)&amp;
'Data Produit PM'!$C$86&amp;" : "&amp;INDEX(façonnage_tous_all,MATCH(Z28,façonnage_tous,0),1)&amp;CHAR(13)&amp;CHAR(13)&amp;
'Data Produit PM'!$C$81&amp;" "&amp;'Vente de Protège-menus'!J28&amp;" "&amp;INDEX(type_pochette_all,MATCH('Vente de Protège-menus'!I28,type_pochette,0),1)&amp;" et "&amp;H28&amp;" ( soit "&amp;IF(ISNUMBER(SEARCH("aucune",H28)),0,IF(ISNUMBER(SEARCH("2 vues",H28)),2,IF(ISNUMBER(SEARCH("1 vue",H28)),1,0))) +IF(ISNUMBER(SEARCH("papier",I28)),0, J28*2)&amp; " vues )"&amp;CHAR(13)&amp;
IF(ISNUMBER(SEARCH("carton",I28)),'Data Produit PM'!$C$80 &amp;" : "&amp;INDEX(carton_renf_pochette_all,MATCH(K28,carton_renf_pochette,0),1),IF(ISNUMBER(SEARCH("rigides",I28)),'Data Produit PM'!$C$78&amp;" : "&amp;INDEX(plastique_rigide_pochette_all,MATCH('Vente de Protège-menus'!K28,plastique_rigide_pochette,0),1),IF(ISNUMBER(SEARCH("souples",'Vente de Protège-menus'!I28)),'Data Produit PM'!$C$79&amp;" : "&amp;INDEX(plastique_souple_pochette_all,MATCH(K28,plastique_souple_pochette,0),1),"")))</f>
        <v>Système à élastique droit ( Couleur des élastiques : E28 taupe )_x000D_A5 à l'italienne fermé - Format des feuilles à insérer : 21 (L) x 14,8 (H) cm_x000D_Couleur des protège-menus : Fawn_x000D_Coins métalliques cuivrés_x000D_Couleur de la reliure en toile : Buckram 29006 Bleu azur_x000D_Type du pelliculage  : Brillant_x000D_Epaisseur du support : Carton intérieur rigide 1,5 mm_x000D_Type de façonnage : Recouvert sur les bords_x000D__x000D_Prévu pour 7 pochettes plastique souples et 1 vue sur la 2ème de couverture en pochette carton avec cadre en carton collé ( soit 15 vues )_x000D_Style des pochettes en plastique souple : Mat</v>
      </c>
      <c r="E28" s="607" t="str">
        <f xml:space="preserve">
IF(OR(ISNUMBER(SEARCH("erreur",D28)),ISNUMBER(SEARCH("déterminer",D28))),"ERREUR : fais ton choix",
INDEX(matieres_all,MATCH('Vente de Protège-menus'!Q28,matieres,0),2)&amp;CHAR(13)&amp;
INDEX(systeme_all,MATCH('Vente de Protège-menus'!L28,systeme,0),2)&amp;" ( " &amp;'Data Produit PM'!D$68&amp;" : "&amp;INDEX(elastique_A5_all,MATCH(M28,elastique_A5,0),2)&amp;" )"&amp;CHAR(13)&amp;
INDEX(format_petit_all,MATCH('Vente de Protège-menus'!P28,format_petit,0),2)&amp;CHAR(13)&amp;
'Data Produit PM'!$D$65&amp;" : "&amp;VLOOKUP('Vente de Protège-menus'!R28,carton_renf_all,2,FALSE)&amp;CHAR(13)&amp;
INDEX(coins_all,MATCH('Vente de Protège-menus'!T28,coins,0),2)&amp;CHAR(13)&amp;
IF(OR(AND(U28="",V28=""),AND(U28&lt;&gt;"",V28&lt;&gt;"")),"Erreur",IF(U28&lt;&gt;"",'Data Produit PM'!$D$74&amp;" : "&amp;INDEX(toile_all,MATCH('Vente de Protège-menus'!U28,toile,0),2),IF('Vente de Protège-menus'!V28&lt;&gt;"",'Data Produit PM'!$D$70&amp;" : "&amp;INDEX(similicuir_all,MATCH('Vente de Protège-menus'!V28,similicuir,0),2),"Erreur")))&amp;CHAR(13)&amp;
'Data Produit PM'!$D$75&amp;" : "&amp;INDEX(pelliculage_all,MATCH('Vente de Protège-menus'!Y28,pelliculage,0),2)&amp;CHAR(13)
)</f>
        <v>Themecover blanco with sand laminated paper_x000D_Elastic system : straight elastic ( Color of elastics : BE1 )_x000D_Format A5 landscape closed - Format of the sheets to be inserted : 21 (W) x 14,8 (H) cm_x000D_Color of menu covers : Fawn_x000D_Corner system : Copper metallic corners_x000D_Color of the textile binding : Buckram 29006_x000D_Type of lamination : Shiny_x000D_</v>
      </c>
      <c r="F28" s="608"/>
      <c r="G28" s="226"/>
      <c r="H28" s="420" t="s">
        <v>1470</v>
      </c>
      <c r="I28" s="369" t="s">
        <v>1380</v>
      </c>
      <c r="J28" s="370">
        <v>7</v>
      </c>
      <c r="K28" s="609" t="s">
        <v>1036</v>
      </c>
      <c r="L28" s="349" t="s">
        <v>564</v>
      </c>
      <c r="M28" s="386" t="s">
        <v>954</v>
      </c>
      <c r="N28" s="230"/>
      <c r="O28" s="610" t="s">
        <v>36</v>
      </c>
      <c r="P28" s="227" t="s">
        <v>1056</v>
      </c>
      <c r="Q28" s="136" t="str">
        <f>'Data Produit PM'!$C$94</f>
        <v xml:space="preserve">Carton renforcé </v>
      </c>
      <c r="R28" s="227" t="s">
        <v>635</v>
      </c>
      <c r="S28" s="233" t="s">
        <v>288</v>
      </c>
      <c r="T28" s="227" t="s">
        <v>334</v>
      </c>
      <c r="U28" s="233" t="s">
        <v>762</v>
      </c>
      <c r="V28" s="618"/>
      <c r="W28" s="231"/>
      <c r="X28" s="231"/>
      <c r="Y28" s="441" t="s">
        <v>1034</v>
      </c>
      <c r="Z28" s="347" t="s">
        <v>260</v>
      </c>
      <c r="AA28" s="632"/>
      <c r="AD28" t="e">
        <f>#REF!</f>
        <v>#REF!</v>
      </c>
    </row>
    <row r="29" spans="1:34" ht="186" customHeight="1" thickBot="1" x14ac:dyDescent="0.25">
      <c r="A29" t="b">
        <v>0</v>
      </c>
      <c r="B29" s="225" t="str">
        <f t="shared" si="1"/>
        <v>Grand Batignolles avec Système à élastique droit</v>
      </c>
      <c r="C29" s="224" t="str">
        <f t="shared" si="2"/>
        <v>Grand protège-menus en Carton renforcé  - Système à élastique droit</v>
      </c>
      <c r="D29" s="222" t="str">
        <f xml:space="preserve">
INDEX(systeme_all,MATCH('Vente de Protège-menus'!L29,systeme,0),1)&amp;" ( " &amp;'Data Produit PM'!C$68&amp;" : "&amp;INDEX(elastique_A4_all,MATCH(M29,elastique_A4,0),1)&amp;" )"&amp;CHAR(13)&amp;
INDEX(format_grand_all,MATCH('Vente de Protège-menus'!P29,format_grand,0),1)&amp;CHAR(13)&amp;
'Data Produit PM'!$C$65&amp;" : "&amp;VLOOKUP('Vente de Protège-menus'!R29,carton_renf_all,1,FALSE)&amp;CHAR(13)&amp;
INDEX(coins_all,MATCH('Vente de Protège-menus'!T29,coins,0),1)&amp;CHAR(13)&amp;
IF(OR(AND(U29="",V29=""),AND(U29&lt;&gt;"",V29&lt;&gt;"")),"Erreur",IF(U29&lt;&gt;"",'Data Produit PM'!$C$74&amp;" : "&amp;INDEX(toile_all,MATCH('Vente de Protège-menus'!U29,toile,0),1),IF('Vente de Protège-menus'!V29&lt;&gt;"",'Data Produit PM'!$C$70&amp;" : "&amp;INDEX(similicuir_all,MATCH('Vente de Protège-menus'!V29,similicuir,0),1),"Erreur")))&amp;CHAR(13)&amp;
'Data Produit PM'!$C$75&amp;" : "&amp;INDEX(pelliculage_all,MATCH('Vente de Protège-menus'!Y29,pelliculage,0),1)&amp;CHAR(13)&amp;
'Data Produit PM'!$C$84&amp;" : "&amp;INDEX(epaisseur_support_rembordées_all,MATCH(S29,epaisseur_support_rembordées,0),1)&amp;CHAR(13)&amp;
'Data Produit PM'!$C$86&amp;" : "&amp;INDEX(façonnage_tous_all,MATCH(Z29,façonnage_tous,0),1)&amp;CHAR(13)&amp;CHAR(13)&amp;
'Data Produit PM'!$C$81&amp;" "&amp;'Vente de Protège-menus'!J29&amp;" "&amp;INDEX(type_pochette_all,MATCH('Vente de Protège-menus'!I29,type_pochette,0),1)</f>
        <v>Système à élastique droit ( Couleur des élastiques : E34 noir )_x000D_A4 carré fermé - Format des feuilles à insérer : 21 x 21 cm_x000D_Couleur des protège-menus : Fawn_x000D_Coins métalliques noirs_x000D_Couleur de la reliure en similicuir : Majestic B030 Orange foncé_x000D_Type du pelliculage  : Mat_x000D_Epaisseur du support : Carton intérieur rigide 1,5 mm_x000D_Type de façonnage : Recouvert sur les bords_x000D__x000D_Prévu pour 2 mm de papier direct</v>
      </c>
      <c r="E29" s="222" t="str">
        <f xml:space="preserve">
IF(OR(ISNUMBER(SEARCH("erreur",D29)),ISNUMBER(SEARCH("déterminer",D29))),"ERREUR : fais ton choix",
INDEX(matieres_all,MATCH('Vente de Protège-menus'!Q29,matieres,0),2)&amp;CHAR(13)&amp;
INDEX(systeme_all,MATCH('Vente de Protège-menus'!L29,systeme,0),2)&amp;" ( " &amp;'Data Produit PM'!D$68&amp;" : "&amp;INDEX(elastique_A4_all,MATCH(M29,elastique_A4,0),2)&amp;" )"&amp;CHAR(13)&amp;
INDEX(format_grand_all,MATCH('Vente de Protège-menus'!P29,format_grand,0),2)&amp;CHAR(13)&amp;
'Data Produit PM'!$D$65&amp;" : "&amp;VLOOKUP('Vente de Protège-menus'!R29,carton_renf_all,2,FALSE)&amp;CHAR(13)&amp;
INDEX(coins_all,MATCH('Vente de Protège-menus'!T29,coins,0),2)&amp;CHAR(13)&amp;
IF(OR(AND(U29="",V29=""),AND(U29&lt;&gt;"",V29&lt;&gt;"")),"Erreur",IF(U29&lt;&gt;"",'Data Produit PM'!$D$74&amp;" : "&amp;INDEX(toile_all,MATCH('Vente de Protège-menus'!U29,toile,0),2),IF('Vente de Protège-menus'!V29&lt;&gt;"",'Data Produit PM'!$D$70&amp;" : "&amp;INDEX(similicuir_all,MATCH('Vente de Protège-menus'!V29,similicuir,0),2),"Erreur")))&amp;CHAR(13)&amp;
'Data Produit PM'!$D$75&amp;" : "&amp;INDEX(pelliculage_all,MATCH('Vente de Protège-menus'!Y29,pelliculage,0),2)&amp;CHAR(13)
)</f>
        <v>Themecover blanco with sand laminated paper_x000D_Elastic system : straight elastic ( Color of elastics : 931 )_x000D_Format A4 square closed - Format of the sheets to be inserted : 21 x 21 cm_x000D_Color of menu covers : Fawn_x000D_Corner system : Black metallic corners_x000D_Color of the semi-leather binding : Majestic B030_x000D_Type of lamination : Frosted_x000D_</v>
      </c>
      <c r="F29" s="223"/>
      <c r="G29" s="226"/>
      <c r="H29" s="419" t="s">
        <v>1476</v>
      </c>
      <c r="I29" s="367" t="s">
        <v>1448</v>
      </c>
      <c r="J29" s="368">
        <v>2</v>
      </c>
      <c r="K29" s="382"/>
      <c r="L29" s="349" t="s">
        <v>564</v>
      </c>
      <c r="M29" s="386" t="s">
        <v>960</v>
      </c>
      <c r="N29" s="385"/>
      <c r="O29" s="610" t="s">
        <v>37</v>
      </c>
      <c r="P29" s="236" t="s">
        <v>1052</v>
      </c>
      <c r="Q29" s="135" t="str">
        <f>'Data Produit PM'!$C$94</f>
        <v xml:space="preserve">Carton renforcé </v>
      </c>
      <c r="R29" s="227" t="s">
        <v>635</v>
      </c>
      <c r="S29" s="233" t="s">
        <v>288</v>
      </c>
      <c r="T29" s="233" t="s">
        <v>337</v>
      </c>
      <c r="U29" s="345"/>
      <c r="V29" s="346" t="s">
        <v>882</v>
      </c>
      <c r="W29" s="231"/>
      <c r="X29" s="231"/>
      <c r="Y29" s="439" t="s">
        <v>1036</v>
      </c>
      <c r="Z29" s="232" t="s">
        <v>260</v>
      </c>
      <c r="AA29" s="385"/>
      <c r="AD29" t="e">
        <f>#REF!</f>
        <v>#REF!</v>
      </c>
    </row>
    <row r="30" spans="1:34" x14ac:dyDescent="0.2">
      <c r="H30"/>
      <c r="I30"/>
      <c r="J30"/>
      <c r="K30"/>
    </row>
    <row r="31" spans="1:34" x14ac:dyDescent="0.2">
      <c r="H31"/>
      <c r="I31"/>
      <c r="J31"/>
      <c r="K31"/>
    </row>
    <row r="32" spans="1:34" x14ac:dyDescent="0.2">
      <c r="H32"/>
      <c r="I32"/>
      <c r="J32"/>
      <c r="K32"/>
    </row>
    <row r="33" spans="8:11" x14ac:dyDescent="0.2">
      <c r="H33"/>
      <c r="I33"/>
      <c r="J33"/>
      <c r="K33"/>
    </row>
    <row r="34" spans="8:11" x14ac:dyDescent="0.2">
      <c r="H34"/>
      <c r="I34"/>
      <c r="J34"/>
      <c r="K34"/>
    </row>
    <row r="35" spans="8:11" x14ac:dyDescent="0.2">
      <c r="H35"/>
      <c r="I35"/>
      <c r="J35"/>
      <c r="K35"/>
    </row>
    <row r="36" spans="8:11" x14ac:dyDescent="0.2">
      <c r="H36"/>
      <c r="I36"/>
      <c r="J36"/>
      <c r="K36"/>
    </row>
    <row r="37" spans="8:11" x14ac:dyDescent="0.2">
      <c r="H37"/>
      <c r="I37"/>
      <c r="J37"/>
      <c r="K37"/>
    </row>
    <row r="38" spans="8:11" x14ac:dyDescent="0.2">
      <c r="H38"/>
      <c r="I38"/>
      <c r="J38"/>
      <c r="K38"/>
    </row>
    <row r="39" spans="8:11" x14ac:dyDescent="0.2">
      <c r="H39"/>
      <c r="I39"/>
      <c r="J39"/>
      <c r="K39"/>
    </row>
    <row r="40" spans="8:11" x14ac:dyDescent="0.2">
      <c r="H40"/>
      <c r="I40"/>
      <c r="J40"/>
      <c r="K40"/>
    </row>
    <row r="41" spans="8:11" x14ac:dyDescent="0.2">
      <c r="H41"/>
      <c r="I41"/>
      <c r="J41"/>
      <c r="K41"/>
    </row>
    <row r="42" spans="8:11" x14ac:dyDescent="0.2">
      <c r="H42"/>
      <c r="I42"/>
      <c r="J42"/>
      <c r="K42"/>
    </row>
    <row r="43" spans="8:11" x14ac:dyDescent="0.2">
      <c r="H43"/>
      <c r="I43"/>
      <c r="J43"/>
      <c r="K43"/>
    </row>
    <row r="44" spans="8:11" x14ac:dyDescent="0.2">
      <c r="H44"/>
      <c r="I44"/>
      <c r="J44"/>
      <c r="K44"/>
    </row>
    <row r="45" spans="8:11" x14ac:dyDescent="0.2">
      <c r="H45"/>
      <c r="I45"/>
      <c r="J45"/>
      <c r="K45"/>
    </row>
    <row r="46" spans="8:11" x14ac:dyDescent="0.2">
      <c r="H46"/>
      <c r="I46"/>
      <c r="J46"/>
      <c r="K46"/>
    </row>
    <row r="47" spans="8:11" x14ac:dyDescent="0.2">
      <c r="H47"/>
      <c r="I47"/>
      <c r="J47"/>
      <c r="K47"/>
    </row>
    <row r="48" spans="8:11" x14ac:dyDescent="0.2">
      <c r="H48"/>
      <c r="I48"/>
      <c r="J48"/>
      <c r="K48"/>
    </row>
    <row r="49" spans="8:11" x14ac:dyDescent="0.2">
      <c r="H49"/>
      <c r="I49"/>
      <c r="J49"/>
      <c r="K49"/>
    </row>
    <row r="50" spans="8:11" x14ac:dyDescent="0.2">
      <c r="H50"/>
      <c r="I50"/>
      <c r="J50"/>
      <c r="K50"/>
    </row>
    <row r="51" spans="8:11" x14ac:dyDescent="0.2">
      <c r="H51"/>
      <c r="I51"/>
      <c r="J51"/>
      <c r="K51"/>
    </row>
    <row r="52" spans="8:11" x14ac:dyDescent="0.2">
      <c r="H52"/>
      <c r="I52"/>
      <c r="J52"/>
      <c r="K52"/>
    </row>
    <row r="53" spans="8:11" x14ac:dyDescent="0.2">
      <c r="H53"/>
      <c r="I53"/>
      <c r="J53"/>
      <c r="K53"/>
    </row>
    <row r="54" spans="8:11" x14ac:dyDescent="0.2">
      <c r="H54"/>
      <c r="I54"/>
      <c r="J54"/>
      <c r="K54"/>
    </row>
    <row r="55" spans="8:11" x14ac:dyDescent="0.2">
      <c r="H55"/>
      <c r="I55"/>
      <c r="J55"/>
      <c r="K55"/>
    </row>
    <row r="56" spans="8:11" x14ac:dyDescent="0.2">
      <c r="H56"/>
      <c r="I56"/>
      <c r="J56"/>
      <c r="K56"/>
    </row>
    <row r="57" spans="8:11" x14ac:dyDescent="0.2">
      <c r="H57"/>
      <c r="I57"/>
      <c r="J57"/>
      <c r="K57"/>
    </row>
    <row r="58" spans="8:11" x14ac:dyDescent="0.2">
      <c r="H58"/>
      <c r="I58"/>
      <c r="J58"/>
      <c r="K58"/>
    </row>
    <row r="59" spans="8:11" x14ac:dyDescent="0.2">
      <c r="H59"/>
      <c r="I59"/>
      <c r="J59"/>
      <c r="K59"/>
    </row>
    <row r="60" spans="8:11" x14ac:dyDescent="0.2">
      <c r="H60"/>
      <c r="I60"/>
      <c r="J60"/>
      <c r="K60"/>
    </row>
    <row r="61" spans="8:11" x14ac:dyDescent="0.2">
      <c r="H61"/>
      <c r="I61"/>
      <c r="J61"/>
      <c r="K61"/>
    </row>
    <row r="62" spans="8:11" x14ac:dyDescent="0.2">
      <c r="H62"/>
      <c r="I62"/>
      <c r="J62"/>
      <c r="K62"/>
    </row>
    <row r="63" spans="8:11" x14ac:dyDescent="0.2">
      <c r="H63"/>
      <c r="I63"/>
      <c r="J63"/>
      <c r="K63"/>
    </row>
    <row r="64" spans="8:11" x14ac:dyDescent="0.2">
      <c r="H64"/>
      <c r="I64"/>
      <c r="J64"/>
      <c r="K64"/>
    </row>
    <row r="65" spans="8:11" x14ac:dyDescent="0.2">
      <c r="H65"/>
      <c r="I65"/>
      <c r="J65"/>
      <c r="K65"/>
    </row>
    <row r="66" spans="8:11" x14ac:dyDescent="0.2">
      <c r="H66"/>
      <c r="I66"/>
      <c r="J66"/>
      <c r="K66"/>
    </row>
    <row r="67" spans="8:11" x14ac:dyDescent="0.2">
      <c r="H67"/>
      <c r="I67"/>
      <c r="J67"/>
      <c r="K67"/>
    </row>
    <row r="68" spans="8:11" x14ac:dyDescent="0.2">
      <c r="H68"/>
      <c r="I68"/>
      <c r="J68"/>
      <c r="K68"/>
    </row>
    <row r="69" spans="8:11" x14ac:dyDescent="0.2">
      <c r="H69"/>
      <c r="I69"/>
      <c r="J69"/>
      <c r="K69"/>
    </row>
    <row r="70" spans="8:11" x14ac:dyDescent="0.2">
      <c r="H70"/>
      <c r="I70"/>
      <c r="J70"/>
      <c r="K70"/>
    </row>
    <row r="71" spans="8:11" x14ac:dyDescent="0.2">
      <c r="H71"/>
      <c r="I71"/>
      <c r="J71"/>
      <c r="K71"/>
    </row>
    <row r="72" spans="8:11" x14ac:dyDescent="0.2">
      <c r="H72"/>
      <c r="I72"/>
      <c r="J72"/>
      <c r="K72"/>
    </row>
    <row r="73" spans="8:11" x14ac:dyDescent="0.2">
      <c r="H73"/>
      <c r="I73"/>
      <c r="J73"/>
      <c r="K73"/>
    </row>
    <row r="74" spans="8:11" x14ac:dyDescent="0.2">
      <c r="H74"/>
      <c r="I74"/>
      <c r="J74"/>
      <c r="K74"/>
    </row>
    <row r="75" spans="8:11" x14ac:dyDescent="0.2">
      <c r="H75"/>
      <c r="I75"/>
      <c r="J75"/>
      <c r="K75"/>
    </row>
    <row r="76" spans="8:11" x14ac:dyDescent="0.2">
      <c r="H76"/>
      <c r="I76"/>
      <c r="J76"/>
      <c r="K76"/>
    </row>
    <row r="77" spans="8:11" x14ac:dyDescent="0.2">
      <c r="H77"/>
      <c r="I77"/>
      <c r="J77"/>
      <c r="K77"/>
    </row>
    <row r="78" spans="8:11" x14ac:dyDescent="0.2">
      <c r="H78"/>
      <c r="I78"/>
      <c r="J78"/>
      <c r="K78"/>
    </row>
    <row r="79" spans="8:11" x14ac:dyDescent="0.2">
      <c r="H79"/>
      <c r="I79"/>
      <c r="J79"/>
      <c r="K79"/>
    </row>
    <row r="80" spans="8:11" x14ac:dyDescent="0.2">
      <c r="H80"/>
      <c r="I80"/>
      <c r="J80"/>
      <c r="K80"/>
    </row>
    <row r="81" spans="8:11" x14ac:dyDescent="0.2">
      <c r="H81"/>
      <c r="I81"/>
      <c r="J81"/>
      <c r="K81"/>
    </row>
    <row r="82" spans="8:11" x14ac:dyDescent="0.2">
      <c r="H82"/>
      <c r="I82"/>
      <c r="J82"/>
      <c r="K82"/>
    </row>
    <row r="83" spans="8:11" x14ac:dyDescent="0.2">
      <c r="H83"/>
      <c r="I83"/>
      <c r="J83"/>
      <c r="K83"/>
    </row>
    <row r="84" spans="8:11" x14ac:dyDescent="0.2">
      <c r="H84"/>
      <c r="I84"/>
      <c r="J84"/>
      <c r="K84"/>
    </row>
    <row r="85" spans="8:11" x14ac:dyDescent="0.2">
      <c r="H85"/>
      <c r="I85"/>
      <c r="J85"/>
      <c r="K85"/>
    </row>
    <row r="86" spans="8:11" x14ac:dyDescent="0.2">
      <c r="H86"/>
      <c r="I86"/>
      <c r="J86"/>
      <c r="K86"/>
    </row>
    <row r="87" spans="8:11" x14ac:dyDescent="0.2">
      <c r="H87"/>
      <c r="I87"/>
      <c r="J87"/>
      <c r="K87"/>
    </row>
    <row r="88" spans="8:11" x14ac:dyDescent="0.2">
      <c r="H88"/>
      <c r="I88"/>
      <c r="J88"/>
      <c r="K88"/>
    </row>
    <row r="89" spans="8:11" x14ac:dyDescent="0.2">
      <c r="H89"/>
      <c r="I89"/>
      <c r="J89"/>
      <c r="K89"/>
    </row>
    <row r="90" spans="8:11" x14ac:dyDescent="0.2">
      <c r="H90"/>
      <c r="I90"/>
      <c r="J90"/>
      <c r="K90"/>
    </row>
    <row r="91" spans="8:11" x14ac:dyDescent="0.2">
      <c r="H91"/>
      <c r="I91"/>
      <c r="J91"/>
      <c r="K91"/>
    </row>
    <row r="92" spans="8:11" x14ac:dyDescent="0.2">
      <c r="H92"/>
      <c r="I92"/>
      <c r="J92"/>
      <c r="K92"/>
    </row>
    <row r="93" spans="8:11" x14ac:dyDescent="0.2">
      <c r="H93"/>
      <c r="I93"/>
      <c r="J93"/>
      <c r="K93"/>
    </row>
    <row r="94" spans="8:11" x14ac:dyDescent="0.2">
      <c r="H94"/>
      <c r="I94"/>
      <c r="J94"/>
      <c r="K94"/>
    </row>
    <row r="95" spans="8:11" x14ac:dyDescent="0.2">
      <c r="H95"/>
      <c r="I95"/>
      <c r="J95"/>
      <c r="K95"/>
    </row>
    <row r="96" spans="8:11" x14ac:dyDescent="0.2">
      <c r="H96"/>
      <c r="I96"/>
      <c r="J96"/>
      <c r="K96"/>
    </row>
    <row r="97" spans="8:11" x14ac:dyDescent="0.2">
      <c r="H97"/>
      <c r="I97"/>
      <c r="J97"/>
      <c r="K97"/>
    </row>
    <row r="98" spans="8:11" x14ac:dyDescent="0.2">
      <c r="H98"/>
      <c r="I98"/>
      <c r="J98"/>
      <c r="K98"/>
    </row>
    <row r="99" spans="8:11" x14ac:dyDescent="0.2">
      <c r="H99"/>
      <c r="I99"/>
      <c r="J99"/>
      <c r="K99"/>
    </row>
    <row r="100" spans="8:11" x14ac:dyDescent="0.2">
      <c r="H100"/>
      <c r="I100"/>
      <c r="J100"/>
      <c r="K100"/>
    </row>
    <row r="101" spans="8:11" x14ac:dyDescent="0.2">
      <c r="H101"/>
      <c r="I101"/>
      <c r="J101"/>
      <c r="K101"/>
    </row>
    <row r="102" spans="8:11" x14ac:dyDescent="0.2">
      <c r="H102"/>
      <c r="I102"/>
      <c r="J102"/>
      <c r="K102"/>
    </row>
    <row r="103" spans="8:11" x14ac:dyDescent="0.2">
      <c r="H103"/>
      <c r="I103"/>
      <c r="J103"/>
      <c r="K103"/>
    </row>
    <row r="104" spans="8:11" x14ac:dyDescent="0.2">
      <c r="H104"/>
      <c r="I104"/>
      <c r="J104"/>
      <c r="K104"/>
    </row>
    <row r="105" spans="8:11" x14ac:dyDescent="0.2">
      <c r="H105"/>
      <c r="I105"/>
      <c r="J105"/>
      <c r="K105"/>
    </row>
    <row r="106" spans="8:11" x14ac:dyDescent="0.2">
      <c r="H106"/>
      <c r="I106"/>
      <c r="J106"/>
      <c r="K106"/>
    </row>
    <row r="107" spans="8:11" x14ac:dyDescent="0.2">
      <c r="H107"/>
      <c r="I107"/>
      <c r="J107"/>
      <c r="K107"/>
    </row>
    <row r="108" spans="8:11" x14ac:dyDescent="0.2">
      <c r="H108"/>
      <c r="I108"/>
      <c r="J108"/>
      <c r="K108"/>
    </row>
    <row r="109" spans="8:11" x14ac:dyDescent="0.2">
      <c r="H109"/>
      <c r="I109"/>
      <c r="J109"/>
      <c r="K109"/>
    </row>
    <row r="110" spans="8:11" x14ac:dyDescent="0.2">
      <c r="H110"/>
      <c r="I110"/>
      <c r="J110"/>
      <c r="K110"/>
    </row>
    <row r="111" spans="8:11" x14ac:dyDescent="0.2">
      <c r="H111"/>
      <c r="I111"/>
      <c r="J111"/>
      <c r="K111"/>
    </row>
    <row r="112" spans="8:11" x14ac:dyDescent="0.2">
      <c r="H112"/>
      <c r="I112"/>
      <c r="J112"/>
      <c r="K112"/>
    </row>
    <row r="113" spans="8:11" x14ac:dyDescent="0.2">
      <c r="H113"/>
      <c r="I113"/>
      <c r="J113"/>
      <c r="K113"/>
    </row>
    <row r="114" spans="8:11" x14ac:dyDescent="0.2">
      <c r="H114"/>
      <c r="I114"/>
      <c r="J114"/>
      <c r="K114"/>
    </row>
    <row r="115" spans="8:11" x14ac:dyDescent="0.2">
      <c r="H115"/>
      <c r="I115"/>
      <c r="J115"/>
      <c r="K115"/>
    </row>
    <row r="116" spans="8:11" x14ac:dyDescent="0.2">
      <c r="H116"/>
      <c r="I116"/>
      <c r="J116"/>
      <c r="K116"/>
    </row>
    <row r="117" spans="8:11" x14ac:dyDescent="0.2">
      <c r="H117"/>
      <c r="I117"/>
      <c r="J117"/>
      <c r="K117"/>
    </row>
    <row r="118" spans="8:11" x14ac:dyDescent="0.2">
      <c r="H118"/>
      <c r="I118"/>
      <c r="J118"/>
      <c r="K118"/>
    </row>
    <row r="119" spans="8:11" x14ac:dyDescent="0.2">
      <c r="H119"/>
      <c r="I119"/>
      <c r="J119"/>
      <c r="K119"/>
    </row>
    <row r="120" spans="8:11" x14ac:dyDescent="0.2">
      <c r="H120"/>
      <c r="I120"/>
      <c r="J120"/>
      <c r="K120"/>
    </row>
    <row r="121" spans="8:11" x14ac:dyDescent="0.2">
      <c r="H121"/>
      <c r="I121"/>
      <c r="J121"/>
      <c r="K121"/>
    </row>
    <row r="122" spans="8:11" x14ac:dyDescent="0.2">
      <c r="H122"/>
      <c r="I122"/>
      <c r="J122"/>
      <c r="K122"/>
    </row>
    <row r="123" spans="8:11" x14ac:dyDescent="0.2">
      <c r="H123"/>
      <c r="I123"/>
      <c r="J123"/>
      <c r="K123"/>
    </row>
    <row r="124" spans="8:11" x14ac:dyDescent="0.2">
      <c r="H124"/>
      <c r="I124"/>
      <c r="J124"/>
      <c r="K124"/>
    </row>
    <row r="125" spans="8:11" x14ac:dyDescent="0.2">
      <c r="H125"/>
      <c r="I125"/>
      <c r="J125"/>
      <c r="K125"/>
    </row>
    <row r="126" spans="8:11" x14ac:dyDescent="0.2">
      <c r="H126"/>
      <c r="I126"/>
      <c r="J126"/>
      <c r="K126"/>
    </row>
    <row r="127" spans="8:11" x14ac:dyDescent="0.2">
      <c r="H127"/>
      <c r="I127"/>
      <c r="J127"/>
      <c r="K127"/>
    </row>
    <row r="128" spans="8:11" x14ac:dyDescent="0.2">
      <c r="H128"/>
      <c r="I128"/>
      <c r="J128"/>
      <c r="K128"/>
    </row>
    <row r="129" spans="8:11" x14ac:dyDescent="0.2">
      <c r="H129"/>
      <c r="I129"/>
      <c r="J129"/>
      <c r="K129"/>
    </row>
    <row r="130" spans="8:11" x14ac:dyDescent="0.2">
      <c r="H130"/>
      <c r="I130"/>
      <c r="J130"/>
      <c r="K130"/>
    </row>
    <row r="131" spans="8:11" x14ac:dyDescent="0.2">
      <c r="H131"/>
      <c r="I131"/>
      <c r="J131"/>
      <c r="K131"/>
    </row>
    <row r="132" spans="8:11" x14ac:dyDescent="0.2">
      <c r="H132"/>
      <c r="I132"/>
      <c r="J132"/>
      <c r="K132"/>
    </row>
    <row r="133" spans="8:11" x14ac:dyDescent="0.2">
      <c r="H133"/>
      <c r="I133"/>
      <c r="J133"/>
      <c r="K133"/>
    </row>
    <row r="134" spans="8:11" x14ac:dyDescent="0.2">
      <c r="H134"/>
      <c r="I134"/>
      <c r="J134"/>
      <c r="K134"/>
    </row>
    <row r="135" spans="8:11" x14ac:dyDescent="0.2">
      <c r="H135"/>
      <c r="I135"/>
      <c r="J135"/>
      <c r="K135"/>
    </row>
    <row r="136" spans="8:11" x14ac:dyDescent="0.2">
      <c r="H136"/>
      <c r="I136"/>
      <c r="J136"/>
      <c r="K136"/>
    </row>
    <row r="137" spans="8:11" x14ac:dyDescent="0.2">
      <c r="H137"/>
      <c r="I137"/>
      <c r="J137"/>
      <c r="K137"/>
    </row>
    <row r="138" spans="8:11" x14ac:dyDescent="0.2">
      <c r="H138"/>
      <c r="I138"/>
      <c r="J138"/>
      <c r="K138"/>
    </row>
    <row r="139" spans="8:11" x14ac:dyDescent="0.2">
      <c r="H139"/>
      <c r="I139"/>
      <c r="J139"/>
      <c r="K139"/>
    </row>
    <row r="140" spans="8:11" x14ac:dyDescent="0.2">
      <c r="H140"/>
      <c r="I140"/>
      <c r="J140"/>
      <c r="K140"/>
    </row>
    <row r="141" spans="8:11" x14ac:dyDescent="0.2">
      <c r="H141"/>
      <c r="I141"/>
      <c r="J141"/>
      <c r="K141"/>
    </row>
    <row r="142" spans="8:11" x14ac:dyDescent="0.2">
      <c r="H142"/>
      <c r="I142"/>
      <c r="J142"/>
      <c r="K142"/>
    </row>
    <row r="143" spans="8:11" x14ac:dyDescent="0.2">
      <c r="H143"/>
      <c r="I143"/>
      <c r="J143"/>
      <c r="K143"/>
    </row>
    <row r="144" spans="8:11" x14ac:dyDescent="0.2">
      <c r="H144"/>
      <c r="I144"/>
      <c r="J144"/>
      <c r="K144"/>
    </row>
    <row r="145" spans="8:11" x14ac:dyDescent="0.2">
      <c r="H145"/>
      <c r="I145"/>
      <c r="J145"/>
      <c r="K145"/>
    </row>
    <row r="146" spans="8:11" x14ac:dyDescent="0.2">
      <c r="H146"/>
      <c r="I146"/>
      <c r="J146"/>
      <c r="K146"/>
    </row>
    <row r="147" spans="8:11" x14ac:dyDescent="0.2">
      <c r="H147"/>
      <c r="I147"/>
      <c r="J147"/>
      <c r="K147"/>
    </row>
    <row r="148" spans="8:11" x14ac:dyDescent="0.2">
      <c r="H148"/>
      <c r="I148"/>
      <c r="J148"/>
      <c r="K148"/>
    </row>
    <row r="149" spans="8:11" x14ac:dyDescent="0.2">
      <c r="H149"/>
      <c r="I149"/>
      <c r="J149"/>
      <c r="K149"/>
    </row>
    <row r="150" spans="8:11" x14ac:dyDescent="0.2">
      <c r="H150"/>
      <c r="I150"/>
      <c r="J150"/>
      <c r="K150"/>
    </row>
    <row r="151" spans="8:11" x14ac:dyDescent="0.2">
      <c r="H151"/>
      <c r="I151"/>
      <c r="J151"/>
      <c r="K151"/>
    </row>
    <row r="152" spans="8:11" x14ac:dyDescent="0.2">
      <c r="H152"/>
      <c r="I152"/>
      <c r="J152"/>
      <c r="K152"/>
    </row>
    <row r="153" spans="8:11" x14ac:dyDescent="0.2">
      <c r="H153"/>
      <c r="I153"/>
      <c r="J153"/>
      <c r="K153"/>
    </row>
    <row r="154" spans="8:11" x14ac:dyDescent="0.2">
      <c r="H154"/>
      <c r="I154"/>
      <c r="J154"/>
      <c r="K154"/>
    </row>
    <row r="155" spans="8:11" x14ac:dyDescent="0.2">
      <c r="H155"/>
      <c r="I155"/>
      <c r="J155"/>
      <c r="K155"/>
    </row>
    <row r="156" spans="8:11" x14ac:dyDescent="0.2">
      <c r="H156"/>
      <c r="I156"/>
      <c r="J156"/>
      <c r="K156"/>
    </row>
    <row r="157" spans="8:11" x14ac:dyDescent="0.2">
      <c r="H157"/>
      <c r="I157"/>
      <c r="J157"/>
      <c r="K157"/>
    </row>
    <row r="158" spans="8:11" x14ac:dyDescent="0.2">
      <c r="H158"/>
      <c r="I158"/>
      <c r="J158"/>
      <c r="K158"/>
    </row>
    <row r="159" spans="8:11" x14ac:dyDescent="0.2">
      <c r="H159"/>
      <c r="I159"/>
      <c r="J159"/>
      <c r="K159"/>
    </row>
    <row r="160" spans="8:11" x14ac:dyDescent="0.2">
      <c r="H160"/>
      <c r="I160"/>
      <c r="J160"/>
      <c r="K160"/>
    </row>
    <row r="161" spans="8:11" x14ac:dyDescent="0.2">
      <c r="H161"/>
      <c r="I161"/>
      <c r="J161"/>
      <c r="K161"/>
    </row>
    <row r="162" spans="8:11" x14ac:dyDescent="0.2">
      <c r="H162"/>
      <c r="I162"/>
      <c r="J162"/>
      <c r="K162"/>
    </row>
    <row r="163" spans="8:11" x14ac:dyDescent="0.2">
      <c r="H163"/>
      <c r="I163"/>
      <c r="J163"/>
      <c r="K163"/>
    </row>
    <row r="164" spans="8:11" x14ac:dyDescent="0.2">
      <c r="H164"/>
      <c r="I164"/>
      <c r="J164"/>
      <c r="K164"/>
    </row>
    <row r="165" spans="8:11" x14ac:dyDescent="0.2">
      <c r="H165"/>
      <c r="I165"/>
      <c r="J165"/>
      <c r="K165"/>
    </row>
    <row r="166" spans="8:11" x14ac:dyDescent="0.2">
      <c r="H166"/>
      <c r="I166"/>
      <c r="J166"/>
      <c r="K166"/>
    </row>
    <row r="167" spans="8:11" x14ac:dyDescent="0.2">
      <c r="H167"/>
      <c r="I167"/>
      <c r="J167"/>
      <c r="K167"/>
    </row>
    <row r="168" spans="8:11" x14ac:dyDescent="0.2">
      <c r="H168"/>
      <c r="I168"/>
      <c r="J168"/>
      <c r="K168"/>
    </row>
    <row r="169" spans="8:11" x14ac:dyDescent="0.2">
      <c r="H169"/>
      <c r="I169"/>
      <c r="J169"/>
      <c r="K169"/>
    </row>
    <row r="170" spans="8:11" x14ac:dyDescent="0.2">
      <c r="H170"/>
      <c r="I170"/>
      <c r="J170"/>
      <c r="K170"/>
    </row>
    <row r="171" spans="8:11" x14ac:dyDescent="0.2">
      <c r="H171"/>
      <c r="I171"/>
      <c r="J171"/>
      <c r="K171"/>
    </row>
    <row r="172" spans="8:11" x14ac:dyDescent="0.2">
      <c r="H172"/>
      <c r="I172"/>
      <c r="J172"/>
      <c r="K172"/>
    </row>
    <row r="173" spans="8:11" x14ac:dyDescent="0.2">
      <c r="H173"/>
      <c r="I173"/>
      <c r="J173"/>
      <c r="K173"/>
    </row>
    <row r="174" spans="8:11" x14ac:dyDescent="0.2">
      <c r="H174"/>
      <c r="I174"/>
      <c r="J174"/>
      <c r="K174"/>
    </row>
    <row r="175" spans="8:11" x14ac:dyDescent="0.2">
      <c r="H175"/>
      <c r="I175"/>
      <c r="J175"/>
      <c r="K175"/>
    </row>
    <row r="176" spans="8:11" x14ac:dyDescent="0.2">
      <c r="H176"/>
      <c r="I176"/>
      <c r="J176"/>
      <c r="K176"/>
    </row>
    <row r="177" spans="8:11" x14ac:dyDescent="0.2">
      <c r="H177"/>
      <c r="I177"/>
      <c r="J177"/>
      <c r="K177"/>
    </row>
    <row r="178" spans="8:11" x14ac:dyDescent="0.2">
      <c r="H178"/>
      <c r="I178"/>
      <c r="J178"/>
      <c r="K178"/>
    </row>
    <row r="179" spans="8:11" x14ac:dyDescent="0.2">
      <c r="H179"/>
      <c r="I179"/>
      <c r="J179"/>
      <c r="K179"/>
    </row>
    <row r="180" spans="8:11" x14ac:dyDescent="0.2">
      <c r="H180"/>
      <c r="I180"/>
      <c r="J180"/>
      <c r="K180"/>
    </row>
    <row r="181" spans="8:11" x14ac:dyDescent="0.2">
      <c r="H181"/>
      <c r="I181"/>
      <c r="J181"/>
      <c r="K181"/>
    </row>
    <row r="182" spans="8:11" x14ac:dyDescent="0.2">
      <c r="H182"/>
      <c r="I182"/>
      <c r="J182"/>
      <c r="K182"/>
    </row>
    <row r="183" spans="8:11" x14ac:dyDescent="0.2">
      <c r="H183"/>
      <c r="I183"/>
      <c r="J183"/>
      <c r="K183"/>
    </row>
    <row r="184" spans="8:11" x14ac:dyDescent="0.2">
      <c r="H184"/>
      <c r="I184"/>
      <c r="J184"/>
      <c r="K184"/>
    </row>
    <row r="185" spans="8:11" x14ac:dyDescent="0.2">
      <c r="H185"/>
      <c r="I185"/>
      <c r="J185"/>
      <c r="K185"/>
    </row>
    <row r="186" spans="8:11" x14ac:dyDescent="0.2">
      <c r="H186"/>
      <c r="I186"/>
      <c r="J186"/>
      <c r="K186"/>
    </row>
    <row r="187" spans="8:11" x14ac:dyDescent="0.2">
      <c r="H187"/>
      <c r="I187"/>
      <c r="J187"/>
      <c r="K187"/>
    </row>
    <row r="188" spans="8:11" x14ac:dyDescent="0.2">
      <c r="H188"/>
      <c r="I188"/>
      <c r="J188"/>
      <c r="K188"/>
    </row>
    <row r="189" spans="8:11" x14ac:dyDescent="0.2">
      <c r="H189"/>
      <c r="I189"/>
      <c r="J189"/>
      <c r="K189"/>
    </row>
    <row r="190" spans="8:11" x14ac:dyDescent="0.2">
      <c r="H190"/>
      <c r="I190"/>
      <c r="J190"/>
      <c r="K190"/>
    </row>
    <row r="191" spans="8:11" x14ac:dyDescent="0.2">
      <c r="H191"/>
      <c r="I191"/>
      <c r="J191"/>
      <c r="K191"/>
    </row>
    <row r="192" spans="8:11" x14ac:dyDescent="0.2">
      <c r="H192"/>
      <c r="I192"/>
      <c r="J192"/>
      <c r="K192"/>
    </row>
    <row r="193" spans="8:11" x14ac:dyDescent="0.2">
      <c r="H193"/>
      <c r="I193"/>
      <c r="J193"/>
      <c r="K193"/>
    </row>
    <row r="194" spans="8:11" x14ac:dyDescent="0.2">
      <c r="H194"/>
      <c r="I194"/>
      <c r="J194"/>
      <c r="K194"/>
    </row>
    <row r="195" spans="8:11" x14ac:dyDescent="0.2">
      <c r="H195"/>
      <c r="I195"/>
      <c r="J195"/>
      <c r="K195"/>
    </row>
    <row r="196" spans="8:11" x14ac:dyDescent="0.2">
      <c r="H196"/>
      <c r="I196"/>
      <c r="J196"/>
      <c r="K196"/>
    </row>
    <row r="197" spans="8:11" x14ac:dyDescent="0.2">
      <c r="H197"/>
      <c r="I197"/>
      <c r="J197"/>
      <c r="K197"/>
    </row>
    <row r="198" spans="8:11" x14ac:dyDescent="0.2">
      <c r="H198"/>
      <c r="I198"/>
      <c r="J198"/>
      <c r="K198"/>
    </row>
    <row r="199" spans="8:11" x14ac:dyDescent="0.2">
      <c r="H199"/>
      <c r="I199"/>
      <c r="J199"/>
      <c r="K199"/>
    </row>
    <row r="200" spans="8:11" x14ac:dyDescent="0.2">
      <c r="H200"/>
      <c r="I200"/>
      <c r="J200"/>
      <c r="K200"/>
    </row>
    <row r="201" spans="8:11" x14ac:dyDescent="0.2">
      <c r="H201"/>
      <c r="I201"/>
      <c r="J201"/>
      <c r="K201"/>
    </row>
    <row r="202" spans="8:11" x14ac:dyDescent="0.2">
      <c r="H202"/>
      <c r="I202"/>
      <c r="J202"/>
      <c r="K202"/>
    </row>
    <row r="203" spans="8:11" x14ac:dyDescent="0.2">
      <c r="H203"/>
      <c r="I203"/>
      <c r="J203"/>
      <c r="K203"/>
    </row>
    <row r="204" spans="8:11" x14ac:dyDescent="0.2">
      <c r="H204"/>
      <c r="I204"/>
      <c r="J204"/>
      <c r="K204"/>
    </row>
    <row r="205" spans="8:11" x14ac:dyDescent="0.2">
      <c r="H205"/>
      <c r="I205"/>
      <c r="J205"/>
      <c r="K205"/>
    </row>
    <row r="206" spans="8:11" x14ac:dyDescent="0.2">
      <c r="H206"/>
      <c r="I206"/>
      <c r="J206"/>
      <c r="K206"/>
    </row>
    <row r="207" spans="8:11" x14ac:dyDescent="0.2">
      <c r="H207"/>
      <c r="I207"/>
      <c r="J207"/>
      <c r="K207"/>
    </row>
    <row r="208" spans="8:11" x14ac:dyDescent="0.2">
      <c r="H208"/>
      <c r="I208"/>
      <c r="J208"/>
      <c r="K208"/>
    </row>
    <row r="209" spans="8:11" x14ac:dyDescent="0.2">
      <c r="H209"/>
      <c r="I209"/>
      <c r="J209"/>
      <c r="K209"/>
    </row>
    <row r="210" spans="8:11" x14ac:dyDescent="0.2">
      <c r="H210"/>
      <c r="I210"/>
      <c r="J210"/>
      <c r="K210"/>
    </row>
    <row r="211" spans="8:11" x14ac:dyDescent="0.2">
      <c r="H211"/>
      <c r="I211"/>
      <c r="J211"/>
      <c r="K211"/>
    </row>
    <row r="212" spans="8:11" x14ac:dyDescent="0.2">
      <c r="H212"/>
      <c r="I212"/>
      <c r="J212"/>
      <c r="K212"/>
    </row>
    <row r="213" spans="8:11" x14ac:dyDescent="0.2">
      <c r="H213"/>
      <c r="I213"/>
      <c r="J213"/>
      <c r="K213"/>
    </row>
    <row r="214" spans="8:11" x14ac:dyDescent="0.2">
      <c r="H214"/>
      <c r="I214"/>
      <c r="J214"/>
      <c r="K214"/>
    </row>
    <row r="215" spans="8:11" x14ac:dyDescent="0.2">
      <c r="H215"/>
      <c r="I215"/>
      <c r="J215"/>
      <c r="K215"/>
    </row>
    <row r="216" spans="8:11" x14ac:dyDescent="0.2">
      <c r="H216"/>
      <c r="I216"/>
      <c r="J216"/>
      <c r="K216"/>
    </row>
    <row r="217" spans="8:11" x14ac:dyDescent="0.2">
      <c r="H217"/>
      <c r="I217"/>
      <c r="J217"/>
      <c r="K217"/>
    </row>
    <row r="218" spans="8:11" x14ac:dyDescent="0.2">
      <c r="H218"/>
      <c r="I218"/>
      <c r="J218"/>
      <c r="K218"/>
    </row>
    <row r="219" spans="8:11" x14ac:dyDescent="0.2">
      <c r="H219"/>
      <c r="I219"/>
      <c r="J219"/>
      <c r="K219"/>
    </row>
    <row r="220" spans="8:11" x14ac:dyDescent="0.2">
      <c r="H220"/>
      <c r="I220"/>
      <c r="J220"/>
      <c r="K220"/>
    </row>
    <row r="221" spans="8:11" x14ac:dyDescent="0.2">
      <c r="H221"/>
      <c r="I221"/>
      <c r="J221"/>
      <c r="K221"/>
    </row>
    <row r="222" spans="8:11" x14ac:dyDescent="0.2">
      <c r="H222"/>
      <c r="I222"/>
      <c r="J222"/>
      <c r="K222"/>
    </row>
    <row r="223" spans="8:11" x14ac:dyDescent="0.2">
      <c r="H223"/>
      <c r="I223"/>
      <c r="J223"/>
      <c r="K223"/>
    </row>
    <row r="224" spans="8:11" x14ac:dyDescent="0.2">
      <c r="H224"/>
      <c r="I224"/>
      <c r="J224"/>
      <c r="K224"/>
    </row>
    <row r="225" spans="8:11" x14ac:dyDescent="0.2">
      <c r="H225"/>
      <c r="I225"/>
      <c r="J225"/>
      <c r="K225"/>
    </row>
    <row r="226" spans="8:11" x14ac:dyDescent="0.2">
      <c r="H226"/>
      <c r="I226"/>
      <c r="J226"/>
      <c r="K226"/>
    </row>
    <row r="227" spans="8:11" x14ac:dyDescent="0.2">
      <c r="H227"/>
      <c r="I227"/>
      <c r="J227"/>
      <c r="K227"/>
    </row>
    <row r="228" spans="8:11" x14ac:dyDescent="0.2">
      <c r="H228"/>
      <c r="I228"/>
      <c r="J228"/>
      <c r="K228"/>
    </row>
    <row r="229" spans="8:11" x14ac:dyDescent="0.2">
      <c r="H229"/>
      <c r="I229"/>
      <c r="J229"/>
      <c r="K229"/>
    </row>
    <row r="230" spans="8:11" x14ac:dyDescent="0.2">
      <c r="H230"/>
      <c r="I230"/>
      <c r="J230"/>
      <c r="K230"/>
    </row>
    <row r="231" spans="8:11" x14ac:dyDescent="0.2">
      <c r="H231"/>
      <c r="I231"/>
      <c r="J231"/>
      <c r="K231"/>
    </row>
    <row r="232" spans="8:11" x14ac:dyDescent="0.2">
      <c r="H232"/>
      <c r="I232"/>
      <c r="J232"/>
      <c r="K232"/>
    </row>
    <row r="233" spans="8:11" x14ac:dyDescent="0.2">
      <c r="H233"/>
      <c r="I233"/>
      <c r="J233"/>
      <c r="K233"/>
    </row>
    <row r="234" spans="8:11" x14ac:dyDescent="0.2">
      <c r="H234"/>
      <c r="I234"/>
      <c r="J234"/>
      <c r="K234"/>
    </row>
    <row r="235" spans="8:11" x14ac:dyDescent="0.2">
      <c r="H235"/>
      <c r="I235"/>
      <c r="J235"/>
      <c r="K235"/>
    </row>
    <row r="236" spans="8:11" x14ac:dyDescent="0.2">
      <c r="H236"/>
      <c r="I236"/>
      <c r="J236"/>
      <c r="K236"/>
    </row>
    <row r="237" spans="8:11" x14ac:dyDescent="0.2">
      <c r="H237"/>
      <c r="I237"/>
      <c r="J237"/>
      <c r="K237"/>
    </row>
    <row r="238" spans="8:11" x14ac:dyDescent="0.2">
      <c r="H238"/>
      <c r="I238"/>
      <c r="J238"/>
      <c r="K238"/>
    </row>
    <row r="239" spans="8:11" x14ac:dyDescent="0.2">
      <c r="H239"/>
      <c r="I239"/>
      <c r="J239"/>
      <c r="K239"/>
    </row>
    <row r="240" spans="8:11" x14ac:dyDescent="0.2">
      <c r="H240"/>
      <c r="I240"/>
      <c r="J240"/>
      <c r="K240"/>
    </row>
    <row r="241" spans="8:11" x14ac:dyDescent="0.2">
      <c r="H241"/>
      <c r="I241"/>
      <c r="J241"/>
      <c r="K241"/>
    </row>
    <row r="242" spans="8:11" x14ac:dyDescent="0.2">
      <c r="H242"/>
      <c r="I242"/>
      <c r="J242"/>
      <c r="K242"/>
    </row>
    <row r="243" spans="8:11" x14ac:dyDescent="0.2">
      <c r="H243"/>
      <c r="I243"/>
      <c r="J243"/>
      <c r="K243"/>
    </row>
    <row r="244" spans="8:11" x14ac:dyDescent="0.2">
      <c r="H244"/>
      <c r="I244"/>
      <c r="J244"/>
      <c r="K244"/>
    </row>
    <row r="245" spans="8:11" x14ac:dyDescent="0.2">
      <c r="H245"/>
      <c r="I245"/>
      <c r="J245"/>
      <c r="K245"/>
    </row>
    <row r="246" spans="8:11" x14ac:dyDescent="0.2">
      <c r="H246"/>
      <c r="I246"/>
      <c r="J246"/>
      <c r="K246"/>
    </row>
    <row r="247" spans="8:11" x14ac:dyDescent="0.2">
      <c r="H247"/>
      <c r="I247"/>
      <c r="J247"/>
      <c r="K247"/>
    </row>
    <row r="248" spans="8:11" x14ac:dyDescent="0.2">
      <c r="H248"/>
      <c r="I248"/>
      <c r="J248"/>
      <c r="K248"/>
    </row>
    <row r="249" spans="8:11" x14ac:dyDescent="0.2">
      <c r="H249"/>
      <c r="I249"/>
      <c r="J249"/>
      <c r="K249"/>
    </row>
    <row r="250" spans="8:11" x14ac:dyDescent="0.2">
      <c r="H250"/>
      <c r="I250"/>
      <c r="J250"/>
      <c r="K250"/>
    </row>
    <row r="251" spans="8:11" x14ac:dyDescent="0.2">
      <c r="H251"/>
      <c r="I251"/>
      <c r="J251"/>
      <c r="K251"/>
    </row>
    <row r="252" spans="8:11" x14ac:dyDescent="0.2">
      <c r="H252"/>
      <c r="I252"/>
      <c r="J252"/>
      <c r="K252"/>
    </row>
    <row r="253" spans="8:11" x14ac:dyDescent="0.2">
      <c r="H253"/>
      <c r="I253"/>
      <c r="J253"/>
      <c r="K253"/>
    </row>
    <row r="254" spans="8:11" x14ac:dyDescent="0.2">
      <c r="H254"/>
      <c r="I254"/>
      <c r="J254"/>
      <c r="K254"/>
    </row>
    <row r="255" spans="8:11" x14ac:dyDescent="0.2">
      <c r="H255"/>
      <c r="I255"/>
      <c r="J255"/>
      <c r="K255"/>
    </row>
    <row r="256" spans="8:11" x14ac:dyDescent="0.2">
      <c r="H256"/>
      <c r="I256"/>
      <c r="J256"/>
      <c r="K256"/>
    </row>
    <row r="257" spans="8:11" x14ac:dyDescent="0.2">
      <c r="H257"/>
      <c r="I257"/>
      <c r="J257"/>
      <c r="K257"/>
    </row>
    <row r="258" spans="8:11" x14ac:dyDescent="0.2">
      <c r="H258"/>
      <c r="I258"/>
      <c r="J258"/>
      <c r="K258"/>
    </row>
    <row r="259" spans="8:11" x14ac:dyDescent="0.2">
      <c r="H259"/>
      <c r="I259"/>
      <c r="J259"/>
      <c r="K259"/>
    </row>
    <row r="260" spans="8:11" x14ac:dyDescent="0.2">
      <c r="H260"/>
      <c r="I260"/>
      <c r="J260"/>
      <c r="K260"/>
    </row>
    <row r="261" spans="8:11" x14ac:dyDescent="0.2">
      <c r="H261"/>
      <c r="I261"/>
      <c r="J261"/>
      <c r="K261"/>
    </row>
    <row r="262" spans="8:11" x14ac:dyDescent="0.2">
      <c r="H262"/>
      <c r="I262"/>
      <c r="J262"/>
      <c r="K262"/>
    </row>
    <row r="263" spans="8:11" x14ac:dyDescent="0.2">
      <c r="H263"/>
      <c r="I263"/>
      <c r="J263"/>
      <c r="K263"/>
    </row>
    <row r="264" spans="8:11" x14ac:dyDescent="0.2">
      <c r="H264"/>
      <c r="I264"/>
      <c r="J264"/>
      <c r="K264"/>
    </row>
    <row r="265" spans="8:11" x14ac:dyDescent="0.2">
      <c r="H265"/>
      <c r="I265"/>
      <c r="J265"/>
      <c r="K265"/>
    </row>
    <row r="266" spans="8:11" x14ac:dyDescent="0.2">
      <c r="H266"/>
      <c r="I266"/>
      <c r="J266"/>
      <c r="K266"/>
    </row>
    <row r="267" spans="8:11" x14ac:dyDescent="0.2">
      <c r="H267"/>
      <c r="I267"/>
      <c r="J267"/>
      <c r="K267"/>
    </row>
    <row r="268" spans="8:11" x14ac:dyDescent="0.2">
      <c r="H268"/>
      <c r="I268"/>
      <c r="J268"/>
      <c r="K268"/>
    </row>
    <row r="269" spans="8:11" x14ac:dyDescent="0.2">
      <c r="H269"/>
      <c r="I269"/>
      <c r="J269"/>
      <c r="K269"/>
    </row>
    <row r="270" spans="8:11" x14ac:dyDescent="0.2">
      <c r="H270"/>
      <c r="I270"/>
      <c r="J270"/>
      <c r="K270"/>
    </row>
    <row r="271" spans="8:11" x14ac:dyDescent="0.2">
      <c r="H271"/>
      <c r="I271"/>
      <c r="J271"/>
      <c r="K271"/>
    </row>
    <row r="272" spans="8:11" x14ac:dyDescent="0.2">
      <c r="H272"/>
      <c r="I272"/>
      <c r="J272"/>
      <c r="K272"/>
    </row>
    <row r="273" spans="8:11" x14ac:dyDescent="0.2">
      <c r="H273"/>
      <c r="I273"/>
      <c r="J273"/>
      <c r="K273"/>
    </row>
    <row r="274" spans="8:11" x14ac:dyDescent="0.2">
      <c r="H274"/>
      <c r="I274"/>
      <c r="J274"/>
      <c r="K274"/>
    </row>
    <row r="275" spans="8:11" x14ac:dyDescent="0.2">
      <c r="H275"/>
      <c r="I275"/>
      <c r="J275"/>
      <c r="K275"/>
    </row>
    <row r="276" spans="8:11" x14ac:dyDescent="0.2">
      <c r="H276"/>
      <c r="I276"/>
      <c r="J276"/>
      <c r="K276"/>
    </row>
    <row r="277" spans="8:11" x14ac:dyDescent="0.2">
      <c r="H277"/>
      <c r="I277"/>
      <c r="J277"/>
      <c r="K277"/>
    </row>
    <row r="278" spans="8:11" x14ac:dyDescent="0.2">
      <c r="H278"/>
      <c r="I278"/>
      <c r="J278"/>
      <c r="K278"/>
    </row>
    <row r="279" spans="8:11" x14ac:dyDescent="0.2">
      <c r="H279"/>
      <c r="I279"/>
      <c r="J279"/>
      <c r="K279"/>
    </row>
    <row r="280" spans="8:11" x14ac:dyDescent="0.2">
      <c r="H280"/>
      <c r="I280"/>
      <c r="J280"/>
      <c r="K280"/>
    </row>
    <row r="281" spans="8:11" x14ac:dyDescent="0.2">
      <c r="H281"/>
      <c r="I281"/>
      <c r="J281"/>
      <c r="K281"/>
    </row>
    <row r="282" spans="8:11" x14ac:dyDescent="0.2">
      <c r="H282"/>
      <c r="I282"/>
      <c r="J282"/>
      <c r="K282"/>
    </row>
    <row r="283" spans="8:11" x14ac:dyDescent="0.2">
      <c r="H283"/>
      <c r="I283"/>
      <c r="J283"/>
      <c r="K283"/>
    </row>
    <row r="284" spans="8:11" x14ac:dyDescent="0.2">
      <c r="H284"/>
      <c r="I284"/>
      <c r="J284"/>
      <c r="K284"/>
    </row>
    <row r="285" spans="8:11" x14ac:dyDescent="0.2">
      <c r="H285"/>
      <c r="I285"/>
      <c r="J285"/>
      <c r="K285"/>
    </row>
    <row r="286" spans="8:11" x14ac:dyDescent="0.2">
      <c r="H286"/>
      <c r="I286"/>
      <c r="J286"/>
      <c r="K286"/>
    </row>
    <row r="287" spans="8:11" x14ac:dyDescent="0.2">
      <c r="H287"/>
      <c r="I287"/>
      <c r="J287"/>
      <c r="K287"/>
    </row>
    <row r="288" spans="8:11" x14ac:dyDescent="0.2">
      <c r="H288"/>
      <c r="I288"/>
      <c r="J288"/>
      <c r="K288"/>
    </row>
    <row r="289" spans="8:11" x14ac:dyDescent="0.2">
      <c r="H289"/>
      <c r="I289"/>
      <c r="J289"/>
      <c r="K289"/>
    </row>
    <row r="290" spans="8:11" x14ac:dyDescent="0.2">
      <c r="H290"/>
      <c r="I290"/>
      <c r="J290"/>
      <c r="K290"/>
    </row>
    <row r="291" spans="8:11" x14ac:dyDescent="0.2">
      <c r="H291"/>
      <c r="I291"/>
      <c r="J291"/>
      <c r="K291"/>
    </row>
    <row r="292" spans="8:11" x14ac:dyDescent="0.2">
      <c r="H292"/>
      <c r="I292"/>
      <c r="J292"/>
      <c r="K292"/>
    </row>
    <row r="293" spans="8:11" x14ac:dyDescent="0.2">
      <c r="H293"/>
      <c r="I293"/>
      <c r="J293"/>
      <c r="K293"/>
    </row>
    <row r="294" spans="8:11" x14ac:dyDescent="0.2">
      <c r="H294"/>
      <c r="I294"/>
      <c r="J294"/>
      <c r="K294"/>
    </row>
    <row r="295" spans="8:11" x14ac:dyDescent="0.2">
      <c r="H295"/>
      <c r="I295"/>
      <c r="J295"/>
      <c r="K295"/>
    </row>
    <row r="296" spans="8:11" x14ac:dyDescent="0.2">
      <c r="H296"/>
      <c r="I296"/>
      <c r="J296"/>
      <c r="K296"/>
    </row>
    <row r="297" spans="8:11" x14ac:dyDescent="0.2">
      <c r="H297"/>
      <c r="I297"/>
      <c r="J297"/>
      <c r="K297"/>
    </row>
    <row r="298" spans="8:11" x14ac:dyDescent="0.2">
      <c r="H298"/>
      <c r="I298"/>
      <c r="J298"/>
      <c r="K298"/>
    </row>
    <row r="299" spans="8:11" x14ac:dyDescent="0.2">
      <c r="H299"/>
      <c r="I299"/>
      <c r="J299"/>
      <c r="K299"/>
    </row>
    <row r="300" spans="8:11" x14ac:dyDescent="0.2">
      <c r="H300"/>
      <c r="I300"/>
      <c r="J300"/>
      <c r="K300"/>
    </row>
    <row r="301" spans="8:11" x14ac:dyDescent="0.2">
      <c r="H301"/>
      <c r="I301"/>
      <c r="J301"/>
      <c r="K301"/>
    </row>
    <row r="302" spans="8:11" x14ac:dyDescent="0.2">
      <c r="H302"/>
      <c r="I302"/>
      <c r="J302"/>
      <c r="K302"/>
    </row>
    <row r="303" spans="8:11" x14ac:dyDescent="0.2">
      <c r="H303"/>
      <c r="I303"/>
      <c r="J303"/>
      <c r="K303"/>
    </row>
    <row r="304" spans="8:11" x14ac:dyDescent="0.2">
      <c r="H304"/>
      <c r="I304"/>
      <c r="J304"/>
      <c r="K304"/>
    </row>
    <row r="305" spans="8:11" x14ac:dyDescent="0.2">
      <c r="H305"/>
      <c r="I305"/>
      <c r="J305"/>
      <c r="K305"/>
    </row>
    <row r="306" spans="8:11" x14ac:dyDescent="0.2">
      <c r="H306"/>
      <c r="I306"/>
      <c r="J306"/>
      <c r="K306"/>
    </row>
    <row r="307" spans="8:11" x14ac:dyDescent="0.2">
      <c r="H307"/>
      <c r="I307"/>
      <c r="J307"/>
      <c r="K307"/>
    </row>
    <row r="308" spans="8:11" x14ac:dyDescent="0.2">
      <c r="H308"/>
      <c r="I308"/>
      <c r="J308"/>
      <c r="K308"/>
    </row>
    <row r="309" spans="8:11" x14ac:dyDescent="0.2">
      <c r="H309"/>
      <c r="I309"/>
      <c r="J309"/>
      <c r="K309"/>
    </row>
    <row r="310" spans="8:11" x14ac:dyDescent="0.2">
      <c r="H310"/>
      <c r="I310"/>
      <c r="J310"/>
      <c r="K310"/>
    </row>
    <row r="311" spans="8:11" x14ac:dyDescent="0.2">
      <c r="H311"/>
      <c r="I311"/>
      <c r="J311"/>
      <c r="K311"/>
    </row>
    <row r="312" spans="8:11" x14ac:dyDescent="0.2">
      <c r="H312"/>
      <c r="I312"/>
      <c r="J312"/>
      <c r="K312"/>
    </row>
    <row r="313" spans="8:11" x14ac:dyDescent="0.2">
      <c r="H313"/>
      <c r="I313"/>
      <c r="J313"/>
      <c r="K313"/>
    </row>
    <row r="314" spans="8:11" x14ac:dyDescent="0.2">
      <c r="H314"/>
      <c r="I314"/>
      <c r="J314"/>
      <c r="K314"/>
    </row>
    <row r="315" spans="8:11" x14ac:dyDescent="0.2">
      <c r="H315"/>
      <c r="I315"/>
      <c r="J315"/>
      <c r="K315"/>
    </row>
    <row r="316" spans="8:11" x14ac:dyDescent="0.2">
      <c r="H316"/>
      <c r="I316"/>
      <c r="J316"/>
      <c r="K316"/>
    </row>
    <row r="317" spans="8:11" x14ac:dyDescent="0.2">
      <c r="H317"/>
      <c r="I317"/>
      <c r="J317"/>
      <c r="K317"/>
    </row>
    <row r="318" spans="8:11" x14ac:dyDescent="0.2">
      <c r="H318"/>
      <c r="I318"/>
      <c r="J318"/>
      <c r="K318"/>
    </row>
    <row r="319" spans="8:11" x14ac:dyDescent="0.2">
      <c r="H319"/>
      <c r="I319"/>
      <c r="J319"/>
      <c r="K319"/>
    </row>
    <row r="320" spans="8:11" x14ac:dyDescent="0.2">
      <c r="H320"/>
      <c r="I320"/>
      <c r="J320"/>
      <c r="K320"/>
    </row>
    <row r="321" spans="8:11" x14ac:dyDescent="0.2">
      <c r="H321"/>
      <c r="I321"/>
      <c r="J321"/>
      <c r="K321"/>
    </row>
    <row r="322" spans="8:11" x14ac:dyDescent="0.2">
      <c r="H322"/>
      <c r="I322"/>
      <c r="J322"/>
      <c r="K322"/>
    </row>
    <row r="323" spans="8:11" x14ac:dyDescent="0.2">
      <c r="H323"/>
      <c r="I323"/>
      <c r="J323"/>
      <c r="K323"/>
    </row>
    <row r="324" spans="8:11" x14ac:dyDescent="0.2">
      <c r="H324"/>
      <c r="I324"/>
      <c r="J324"/>
      <c r="K324"/>
    </row>
    <row r="325" spans="8:11" x14ac:dyDescent="0.2">
      <c r="H325"/>
      <c r="I325"/>
      <c r="J325"/>
      <c r="K325"/>
    </row>
    <row r="326" spans="8:11" x14ac:dyDescent="0.2">
      <c r="H326"/>
      <c r="I326"/>
      <c r="J326"/>
      <c r="K326"/>
    </row>
    <row r="327" spans="8:11" x14ac:dyDescent="0.2">
      <c r="H327"/>
      <c r="I327"/>
      <c r="J327"/>
      <c r="K327"/>
    </row>
    <row r="328" spans="8:11" x14ac:dyDescent="0.2">
      <c r="H328"/>
      <c r="I328"/>
      <c r="J328"/>
      <c r="K328"/>
    </row>
    <row r="329" spans="8:11" x14ac:dyDescent="0.2">
      <c r="H329"/>
      <c r="I329"/>
      <c r="J329"/>
      <c r="K329"/>
    </row>
    <row r="330" spans="8:11" x14ac:dyDescent="0.2">
      <c r="H330"/>
      <c r="I330"/>
      <c r="J330"/>
      <c r="K330"/>
    </row>
    <row r="331" spans="8:11" x14ac:dyDescent="0.2">
      <c r="H331"/>
      <c r="I331"/>
      <c r="J331"/>
      <c r="K331"/>
    </row>
    <row r="332" spans="8:11" x14ac:dyDescent="0.2">
      <c r="H332"/>
      <c r="I332"/>
      <c r="J332"/>
      <c r="K332"/>
    </row>
    <row r="333" spans="8:11" x14ac:dyDescent="0.2">
      <c r="H333"/>
      <c r="I333"/>
      <c r="J333"/>
      <c r="K333"/>
    </row>
    <row r="334" spans="8:11" x14ac:dyDescent="0.2">
      <c r="H334"/>
      <c r="I334"/>
      <c r="J334"/>
      <c r="K334"/>
    </row>
    <row r="335" spans="8:11" x14ac:dyDescent="0.2">
      <c r="H335"/>
      <c r="I335"/>
      <c r="J335"/>
      <c r="K335"/>
    </row>
    <row r="336" spans="8:11" x14ac:dyDescent="0.2">
      <c r="H336"/>
      <c r="I336"/>
      <c r="J336"/>
      <c r="K336"/>
    </row>
    <row r="337" spans="8:11" x14ac:dyDescent="0.2">
      <c r="H337"/>
      <c r="I337"/>
      <c r="J337"/>
      <c r="K337"/>
    </row>
    <row r="338" spans="8:11" x14ac:dyDescent="0.2">
      <c r="H338"/>
      <c r="I338"/>
      <c r="J338"/>
      <c r="K338"/>
    </row>
    <row r="339" spans="8:11" x14ac:dyDescent="0.2">
      <c r="H339"/>
      <c r="I339"/>
      <c r="J339"/>
      <c r="K339"/>
    </row>
    <row r="340" spans="8:11" x14ac:dyDescent="0.2">
      <c r="H340"/>
      <c r="I340"/>
      <c r="J340"/>
      <c r="K340"/>
    </row>
    <row r="341" spans="8:11" x14ac:dyDescent="0.2">
      <c r="H341"/>
      <c r="I341"/>
      <c r="J341"/>
      <c r="K341"/>
    </row>
    <row r="342" spans="8:11" x14ac:dyDescent="0.2">
      <c r="H342"/>
      <c r="I342"/>
      <c r="J342"/>
      <c r="K342"/>
    </row>
    <row r="343" spans="8:11" x14ac:dyDescent="0.2">
      <c r="H343"/>
      <c r="I343"/>
      <c r="J343"/>
      <c r="K343"/>
    </row>
    <row r="344" spans="8:11" x14ac:dyDescent="0.2">
      <c r="H344"/>
      <c r="I344"/>
      <c r="J344"/>
      <c r="K344"/>
    </row>
    <row r="345" spans="8:11" x14ac:dyDescent="0.2">
      <c r="H345"/>
      <c r="I345"/>
      <c r="J345"/>
      <c r="K345"/>
    </row>
    <row r="346" spans="8:11" x14ac:dyDescent="0.2">
      <c r="H346"/>
      <c r="I346"/>
      <c r="J346"/>
      <c r="K346"/>
    </row>
    <row r="347" spans="8:11" x14ac:dyDescent="0.2">
      <c r="H347"/>
      <c r="I347"/>
      <c r="J347"/>
      <c r="K347"/>
    </row>
    <row r="348" spans="8:11" x14ac:dyDescent="0.2">
      <c r="H348"/>
      <c r="I348"/>
      <c r="J348"/>
      <c r="K348"/>
    </row>
    <row r="349" spans="8:11" x14ac:dyDescent="0.2">
      <c r="H349"/>
      <c r="I349"/>
      <c r="J349"/>
      <c r="K349"/>
    </row>
    <row r="350" spans="8:11" x14ac:dyDescent="0.2">
      <c r="H350"/>
      <c r="I350"/>
      <c r="J350"/>
      <c r="K350"/>
    </row>
    <row r="351" spans="8:11" x14ac:dyDescent="0.2">
      <c r="H351"/>
      <c r="I351"/>
      <c r="J351"/>
      <c r="K351"/>
    </row>
    <row r="352" spans="8:11" x14ac:dyDescent="0.2">
      <c r="H352"/>
      <c r="I352"/>
      <c r="J352"/>
      <c r="K352"/>
    </row>
    <row r="353" spans="8:11" x14ac:dyDescent="0.2">
      <c r="H353"/>
      <c r="I353"/>
      <c r="J353"/>
      <c r="K353"/>
    </row>
    <row r="354" spans="8:11" x14ac:dyDescent="0.2">
      <c r="H354"/>
      <c r="I354"/>
      <c r="J354"/>
      <c r="K354"/>
    </row>
    <row r="355" spans="8:11" x14ac:dyDescent="0.2">
      <c r="H355"/>
      <c r="I355"/>
      <c r="J355"/>
      <c r="K355"/>
    </row>
    <row r="356" spans="8:11" x14ac:dyDescent="0.2">
      <c r="H356"/>
      <c r="I356"/>
      <c r="J356"/>
      <c r="K356"/>
    </row>
    <row r="357" spans="8:11" x14ac:dyDescent="0.2">
      <c r="H357"/>
      <c r="I357"/>
      <c r="J357"/>
      <c r="K357"/>
    </row>
    <row r="358" spans="8:11" x14ac:dyDescent="0.2">
      <c r="H358"/>
      <c r="I358"/>
      <c r="J358"/>
      <c r="K358"/>
    </row>
    <row r="359" spans="8:11" x14ac:dyDescent="0.2">
      <c r="H359"/>
      <c r="I359"/>
      <c r="J359"/>
      <c r="K359"/>
    </row>
    <row r="360" spans="8:11" x14ac:dyDescent="0.2">
      <c r="H360"/>
      <c r="I360"/>
      <c r="J360"/>
      <c r="K360"/>
    </row>
    <row r="361" spans="8:11" x14ac:dyDescent="0.2">
      <c r="H361"/>
      <c r="I361"/>
      <c r="J361"/>
      <c r="K361"/>
    </row>
    <row r="362" spans="8:11" x14ac:dyDescent="0.2">
      <c r="H362"/>
      <c r="I362"/>
      <c r="J362"/>
      <c r="K362"/>
    </row>
    <row r="363" spans="8:11" x14ac:dyDescent="0.2">
      <c r="H363"/>
      <c r="I363"/>
      <c r="J363"/>
      <c r="K363"/>
    </row>
    <row r="364" spans="8:11" x14ac:dyDescent="0.2">
      <c r="H364"/>
      <c r="I364"/>
      <c r="J364"/>
      <c r="K364"/>
    </row>
    <row r="365" spans="8:11" x14ac:dyDescent="0.2">
      <c r="H365"/>
      <c r="I365"/>
      <c r="J365"/>
      <c r="K365"/>
    </row>
    <row r="366" spans="8:11" x14ac:dyDescent="0.2">
      <c r="H366"/>
      <c r="I366"/>
      <c r="J366"/>
      <c r="K366"/>
    </row>
    <row r="367" spans="8:11" x14ac:dyDescent="0.2">
      <c r="H367"/>
      <c r="I367"/>
      <c r="J367"/>
      <c r="K367"/>
    </row>
    <row r="368" spans="8:11" x14ac:dyDescent="0.2">
      <c r="H368"/>
      <c r="I368"/>
      <c r="J368"/>
      <c r="K368"/>
    </row>
    <row r="369" spans="8:11" x14ac:dyDescent="0.2">
      <c r="H369"/>
      <c r="I369"/>
      <c r="J369"/>
      <c r="K369"/>
    </row>
    <row r="370" spans="8:11" x14ac:dyDescent="0.2">
      <c r="H370"/>
      <c r="I370"/>
      <c r="J370"/>
      <c r="K370"/>
    </row>
    <row r="371" spans="8:11" x14ac:dyDescent="0.2">
      <c r="H371"/>
      <c r="I371"/>
      <c r="J371"/>
      <c r="K371"/>
    </row>
    <row r="372" spans="8:11" x14ac:dyDescent="0.2">
      <c r="H372"/>
      <c r="I372"/>
      <c r="J372"/>
      <c r="K372"/>
    </row>
    <row r="373" spans="8:11" x14ac:dyDescent="0.2">
      <c r="H373"/>
      <c r="I373"/>
      <c r="J373"/>
      <c r="K373"/>
    </row>
    <row r="374" spans="8:11" x14ac:dyDescent="0.2">
      <c r="H374"/>
      <c r="I374"/>
      <c r="J374"/>
      <c r="K374"/>
    </row>
    <row r="375" spans="8:11" x14ac:dyDescent="0.2">
      <c r="H375"/>
      <c r="I375"/>
      <c r="J375"/>
      <c r="K375"/>
    </row>
    <row r="376" spans="8:11" x14ac:dyDescent="0.2">
      <c r="H376"/>
      <c r="I376"/>
      <c r="J376"/>
      <c r="K376"/>
    </row>
    <row r="377" spans="8:11" x14ac:dyDescent="0.2">
      <c r="H377"/>
      <c r="I377"/>
      <c r="J377"/>
      <c r="K377"/>
    </row>
    <row r="378" spans="8:11" x14ac:dyDescent="0.2">
      <c r="H378"/>
      <c r="I378"/>
      <c r="J378"/>
      <c r="K378"/>
    </row>
    <row r="379" spans="8:11" x14ac:dyDescent="0.2">
      <c r="H379"/>
      <c r="I379"/>
      <c r="J379"/>
      <c r="K379"/>
    </row>
    <row r="380" spans="8:11" x14ac:dyDescent="0.2">
      <c r="H380"/>
      <c r="I380"/>
      <c r="J380"/>
      <c r="K380"/>
    </row>
    <row r="381" spans="8:11" x14ac:dyDescent="0.2">
      <c r="H381"/>
      <c r="I381"/>
      <c r="J381"/>
      <c r="K381"/>
    </row>
    <row r="382" spans="8:11" x14ac:dyDescent="0.2">
      <c r="H382"/>
      <c r="I382"/>
      <c r="J382"/>
      <c r="K382"/>
    </row>
    <row r="383" spans="8:11" x14ac:dyDescent="0.2">
      <c r="H383"/>
      <c r="I383"/>
      <c r="J383"/>
      <c r="K383"/>
    </row>
    <row r="384" spans="8:11" x14ac:dyDescent="0.2">
      <c r="H384"/>
      <c r="I384"/>
      <c r="J384"/>
      <c r="K384"/>
    </row>
    <row r="385" spans="8:11" x14ac:dyDescent="0.2">
      <c r="H385"/>
      <c r="I385"/>
      <c r="J385"/>
      <c r="K385"/>
    </row>
    <row r="386" spans="8:11" x14ac:dyDescent="0.2">
      <c r="H386"/>
      <c r="I386"/>
      <c r="J386"/>
      <c r="K386"/>
    </row>
    <row r="387" spans="8:11" x14ac:dyDescent="0.2">
      <c r="H387"/>
      <c r="I387"/>
      <c r="J387"/>
      <c r="K387"/>
    </row>
    <row r="388" spans="8:11" x14ac:dyDescent="0.2">
      <c r="H388"/>
      <c r="I388"/>
      <c r="J388"/>
      <c r="K388"/>
    </row>
    <row r="389" spans="8:11" x14ac:dyDescent="0.2">
      <c r="H389"/>
      <c r="I389"/>
      <c r="J389"/>
      <c r="K389"/>
    </row>
    <row r="390" spans="8:11" x14ac:dyDescent="0.2">
      <c r="H390"/>
      <c r="I390"/>
      <c r="J390"/>
      <c r="K390"/>
    </row>
    <row r="391" spans="8:11" x14ac:dyDescent="0.2">
      <c r="H391"/>
      <c r="I391"/>
      <c r="J391"/>
      <c r="K391"/>
    </row>
    <row r="392" spans="8:11" x14ac:dyDescent="0.2">
      <c r="H392"/>
      <c r="I392"/>
      <c r="J392"/>
      <c r="K392"/>
    </row>
    <row r="393" spans="8:11" x14ac:dyDescent="0.2">
      <c r="H393"/>
      <c r="I393"/>
      <c r="J393"/>
      <c r="K393"/>
    </row>
    <row r="394" spans="8:11" x14ac:dyDescent="0.2">
      <c r="H394"/>
      <c r="I394"/>
      <c r="J394"/>
      <c r="K394"/>
    </row>
    <row r="395" spans="8:11" x14ac:dyDescent="0.2">
      <c r="H395"/>
      <c r="I395"/>
      <c r="J395"/>
      <c r="K395"/>
    </row>
    <row r="396" spans="8:11" x14ac:dyDescent="0.2">
      <c r="H396"/>
      <c r="I396"/>
      <c r="J396"/>
      <c r="K396"/>
    </row>
    <row r="397" spans="8:11" x14ac:dyDescent="0.2">
      <c r="H397"/>
      <c r="I397"/>
      <c r="J397"/>
      <c r="K397"/>
    </row>
    <row r="398" spans="8:11" x14ac:dyDescent="0.2">
      <c r="H398"/>
      <c r="I398"/>
      <c r="J398"/>
      <c r="K398"/>
    </row>
    <row r="399" spans="8:11" x14ac:dyDescent="0.2">
      <c r="H399"/>
      <c r="I399"/>
      <c r="J399"/>
      <c r="K399"/>
    </row>
    <row r="400" spans="8:11" x14ac:dyDescent="0.2">
      <c r="H400"/>
      <c r="I400"/>
      <c r="J400"/>
      <c r="K400"/>
    </row>
    <row r="401" spans="8:11" x14ac:dyDescent="0.2">
      <c r="H401"/>
      <c r="I401"/>
      <c r="J401"/>
      <c r="K401"/>
    </row>
    <row r="402" spans="8:11" x14ac:dyDescent="0.2">
      <c r="H402"/>
      <c r="I402"/>
      <c r="J402"/>
      <c r="K402"/>
    </row>
    <row r="403" spans="8:11" x14ac:dyDescent="0.2">
      <c r="H403"/>
      <c r="I403"/>
      <c r="J403"/>
      <c r="K403"/>
    </row>
    <row r="404" spans="8:11" x14ac:dyDescent="0.2">
      <c r="H404"/>
      <c r="I404"/>
      <c r="J404"/>
      <c r="K404"/>
    </row>
    <row r="405" spans="8:11" x14ac:dyDescent="0.2">
      <c r="H405"/>
      <c r="I405"/>
      <c r="J405"/>
      <c r="K405"/>
    </row>
    <row r="406" spans="8:11" x14ac:dyDescent="0.2">
      <c r="H406"/>
      <c r="I406"/>
      <c r="J406"/>
      <c r="K406"/>
    </row>
    <row r="407" spans="8:11" x14ac:dyDescent="0.2">
      <c r="H407"/>
      <c r="I407"/>
      <c r="J407"/>
      <c r="K407"/>
    </row>
    <row r="408" spans="8:11" x14ac:dyDescent="0.2">
      <c r="H408"/>
      <c r="I408"/>
      <c r="J408"/>
      <c r="K408"/>
    </row>
    <row r="409" spans="8:11" x14ac:dyDescent="0.2">
      <c r="H409"/>
      <c r="I409"/>
      <c r="J409"/>
      <c r="K409"/>
    </row>
    <row r="410" spans="8:11" x14ac:dyDescent="0.2">
      <c r="H410"/>
      <c r="I410"/>
      <c r="J410"/>
      <c r="K410"/>
    </row>
    <row r="411" spans="8:11" x14ac:dyDescent="0.2">
      <c r="H411"/>
      <c r="I411"/>
      <c r="J411"/>
      <c r="K411"/>
    </row>
    <row r="412" spans="8:11" x14ac:dyDescent="0.2">
      <c r="H412"/>
      <c r="I412"/>
      <c r="J412"/>
      <c r="K412"/>
    </row>
    <row r="413" spans="8:11" x14ac:dyDescent="0.2">
      <c r="H413"/>
      <c r="I413"/>
      <c r="J413"/>
      <c r="K413"/>
    </row>
    <row r="414" spans="8:11" x14ac:dyDescent="0.2">
      <c r="H414"/>
      <c r="I414"/>
      <c r="J414"/>
      <c r="K414"/>
    </row>
    <row r="415" spans="8:11" x14ac:dyDescent="0.2">
      <c r="H415"/>
      <c r="I415"/>
      <c r="J415"/>
      <c r="K415"/>
    </row>
    <row r="416" spans="8:11" x14ac:dyDescent="0.2">
      <c r="H416"/>
      <c r="I416"/>
      <c r="J416"/>
      <c r="K416"/>
    </row>
    <row r="417" spans="8:11" x14ac:dyDescent="0.2">
      <c r="H417"/>
      <c r="I417"/>
      <c r="J417"/>
      <c r="K417"/>
    </row>
    <row r="418" spans="8:11" x14ac:dyDescent="0.2">
      <c r="H418"/>
      <c r="I418"/>
      <c r="J418"/>
      <c r="K418"/>
    </row>
    <row r="419" spans="8:11" x14ac:dyDescent="0.2">
      <c r="H419"/>
      <c r="I419"/>
      <c r="J419"/>
      <c r="K419"/>
    </row>
    <row r="420" spans="8:11" x14ac:dyDescent="0.2">
      <c r="H420"/>
      <c r="I420"/>
      <c r="J420"/>
      <c r="K420"/>
    </row>
    <row r="421" spans="8:11" x14ac:dyDescent="0.2">
      <c r="H421"/>
      <c r="I421"/>
      <c r="J421"/>
      <c r="K421"/>
    </row>
    <row r="422" spans="8:11" x14ac:dyDescent="0.2">
      <c r="H422"/>
      <c r="I422"/>
      <c r="J422"/>
      <c r="K422"/>
    </row>
    <row r="423" spans="8:11" x14ac:dyDescent="0.2">
      <c r="H423"/>
      <c r="I423"/>
      <c r="J423"/>
      <c r="K423"/>
    </row>
    <row r="424" spans="8:11" x14ac:dyDescent="0.2">
      <c r="H424"/>
      <c r="I424"/>
      <c r="J424"/>
      <c r="K424"/>
    </row>
    <row r="425" spans="8:11" x14ac:dyDescent="0.2">
      <c r="H425"/>
      <c r="I425"/>
      <c r="J425"/>
      <c r="K425"/>
    </row>
    <row r="426" spans="8:11" x14ac:dyDescent="0.2">
      <c r="H426"/>
      <c r="I426"/>
      <c r="J426"/>
      <c r="K426"/>
    </row>
    <row r="427" spans="8:11" x14ac:dyDescent="0.2">
      <c r="H427"/>
      <c r="I427"/>
      <c r="J427"/>
      <c r="K427"/>
    </row>
    <row r="428" spans="8:11" x14ac:dyDescent="0.2">
      <c r="H428"/>
      <c r="I428"/>
      <c r="J428"/>
      <c r="K428"/>
    </row>
    <row r="429" spans="8:11" x14ac:dyDescent="0.2">
      <c r="H429"/>
      <c r="I429"/>
      <c r="J429"/>
      <c r="K429"/>
    </row>
    <row r="430" spans="8:11" x14ac:dyDescent="0.2">
      <c r="H430"/>
      <c r="I430"/>
      <c r="J430"/>
      <c r="K430"/>
    </row>
    <row r="431" spans="8:11" x14ac:dyDescent="0.2">
      <c r="H431"/>
      <c r="I431"/>
      <c r="J431"/>
      <c r="K431"/>
    </row>
    <row r="432" spans="8:11" x14ac:dyDescent="0.2">
      <c r="H432"/>
      <c r="I432"/>
      <c r="J432"/>
      <c r="K432"/>
    </row>
    <row r="433" spans="8:11" x14ac:dyDescent="0.2">
      <c r="H433"/>
      <c r="I433"/>
      <c r="J433"/>
      <c r="K433"/>
    </row>
    <row r="434" spans="8:11" x14ac:dyDescent="0.2">
      <c r="H434"/>
      <c r="I434"/>
      <c r="J434"/>
      <c r="K434"/>
    </row>
    <row r="435" spans="8:11" x14ac:dyDescent="0.2">
      <c r="H435"/>
      <c r="I435"/>
      <c r="J435"/>
      <c r="K435"/>
    </row>
    <row r="436" spans="8:11" x14ac:dyDescent="0.2">
      <c r="H436"/>
      <c r="I436"/>
      <c r="J436"/>
      <c r="K436"/>
    </row>
    <row r="437" spans="8:11" x14ac:dyDescent="0.2">
      <c r="H437"/>
      <c r="I437"/>
      <c r="J437"/>
      <c r="K437"/>
    </row>
    <row r="438" spans="8:11" x14ac:dyDescent="0.2">
      <c r="H438"/>
      <c r="I438"/>
      <c r="J438"/>
      <c r="K438"/>
    </row>
    <row r="439" spans="8:11" x14ac:dyDescent="0.2">
      <c r="H439"/>
      <c r="I439"/>
      <c r="J439"/>
      <c r="K439"/>
    </row>
    <row r="440" spans="8:11" x14ac:dyDescent="0.2">
      <c r="H440"/>
      <c r="I440"/>
      <c r="J440"/>
      <c r="K440"/>
    </row>
    <row r="441" spans="8:11" x14ac:dyDescent="0.2">
      <c r="H441"/>
      <c r="I441"/>
      <c r="J441"/>
      <c r="K441"/>
    </row>
    <row r="442" spans="8:11" x14ac:dyDescent="0.2">
      <c r="H442"/>
      <c r="I442"/>
      <c r="J442"/>
      <c r="K442"/>
    </row>
    <row r="443" spans="8:11" x14ac:dyDescent="0.2">
      <c r="H443"/>
      <c r="I443"/>
      <c r="J443"/>
      <c r="K443"/>
    </row>
    <row r="444" spans="8:11" x14ac:dyDescent="0.2">
      <c r="H444"/>
      <c r="I444"/>
      <c r="J444"/>
      <c r="K444"/>
    </row>
    <row r="445" spans="8:11" x14ac:dyDescent="0.2">
      <c r="H445"/>
      <c r="I445"/>
      <c r="J445"/>
      <c r="K445"/>
    </row>
    <row r="446" spans="8:11" x14ac:dyDescent="0.2">
      <c r="H446"/>
      <c r="I446"/>
      <c r="J446"/>
      <c r="K446"/>
    </row>
    <row r="447" spans="8:11" x14ac:dyDescent="0.2">
      <c r="H447"/>
      <c r="I447"/>
      <c r="J447"/>
      <c r="K447"/>
    </row>
    <row r="448" spans="8:11" x14ac:dyDescent="0.2">
      <c r="H448"/>
      <c r="I448"/>
      <c r="J448"/>
      <c r="K448"/>
    </row>
    <row r="449" spans="8:11" x14ac:dyDescent="0.2">
      <c r="H449"/>
      <c r="I449"/>
      <c r="J449"/>
      <c r="K449"/>
    </row>
    <row r="450" spans="8:11" x14ac:dyDescent="0.2">
      <c r="H450"/>
      <c r="I450"/>
      <c r="J450"/>
      <c r="K450"/>
    </row>
    <row r="451" spans="8:11" x14ac:dyDescent="0.2">
      <c r="H451"/>
      <c r="I451"/>
      <c r="J451"/>
      <c r="K451"/>
    </row>
    <row r="452" spans="8:11" x14ac:dyDescent="0.2">
      <c r="H452"/>
      <c r="I452"/>
      <c r="J452"/>
      <c r="K452"/>
    </row>
    <row r="453" spans="8:11" x14ac:dyDescent="0.2">
      <c r="H453"/>
      <c r="I453"/>
      <c r="J453"/>
      <c r="K453"/>
    </row>
    <row r="454" spans="8:11" x14ac:dyDescent="0.2">
      <c r="H454"/>
      <c r="I454"/>
      <c r="J454"/>
      <c r="K454"/>
    </row>
    <row r="455" spans="8:11" x14ac:dyDescent="0.2">
      <c r="H455"/>
      <c r="I455"/>
      <c r="J455"/>
      <c r="K455"/>
    </row>
    <row r="456" spans="8:11" x14ac:dyDescent="0.2">
      <c r="H456"/>
      <c r="I456"/>
      <c r="J456"/>
      <c r="K456"/>
    </row>
    <row r="457" spans="8:11" x14ac:dyDescent="0.2">
      <c r="H457"/>
      <c r="I457"/>
      <c r="J457"/>
      <c r="K457"/>
    </row>
    <row r="458" spans="8:11" x14ac:dyDescent="0.2">
      <c r="H458"/>
      <c r="I458"/>
      <c r="J458"/>
      <c r="K458"/>
    </row>
    <row r="459" spans="8:11" x14ac:dyDescent="0.2">
      <c r="H459"/>
      <c r="I459"/>
      <c r="J459"/>
      <c r="K459"/>
    </row>
    <row r="460" spans="8:11" x14ac:dyDescent="0.2">
      <c r="H460"/>
      <c r="I460"/>
      <c r="J460"/>
      <c r="K460"/>
    </row>
    <row r="461" spans="8:11" x14ac:dyDescent="0.2">
      <c r="H461"/>
      <c r="I461"/>
      <c r="J461"/>
      <c r="K461"/>
    </row>
    <row r="462" spans="8:11" x14ac:dyDescent="0.2">
      <c r="H462"/>
      <c r="I462"/>
      <c r="J462"/>
      <c r="K462"/>
    </row>
    <row r="463" spans="8:11" x14ac:dyDescent="0.2">
      <c r="H463"/>
      <c r="I463"/>
      <c r="J463"/>
      <c r="K463"/>
    </row>
    <row r="464" spans="8:11" x14ac:dyDescent="0.2">
      <c r="H464"/>
      <c r="I464"/>
      <c r="J464"/>
      <c r="K464"/>
    </row>
    <row r="465" spans="8:11" x14ac:dyDescent="0.2">
      <c r="H465"/>
      <c r="I465"/>
      <c r="J465"/>
      <c r="K465"/>
    </row>
    <row r="466" spans="8:11" x14ac:dyDescent="0.2">
      <c r="H466"/>
      <c r="I466"/>
      <c r="J466"/>
      <c r="K466"/>
    </row>
    <row r="467" spans="8:11" x14ac:dyDescent="0.2">
      <c r="H467"/>
      <c r="I467"/>
      <c r="J467"/>
      <c r="K467"/>
    </row>
    <row r="468" spans="8:11" x14ac:dyDescent="0.2">
      <c r="H468"/>
      <c r="I468"/>
      <c r="J468"/>
      <c r="K468"/>
    </row>
    <row r="469" spans="8:11" x14ac:dyDescent="0.2">
      <c r="H469"/>
      <c r="I469"/>
      <c r="J469"/>
      <c r="K469"/>
    </row>
    <row r="470" spans="8:11" x14ac:dyDescent="0.2">
      <c r="H470"/>
      <c r="I470"/>
      <c r="J470"/>
      <c r="K470"/>
    </row>
    <row r="471" spans="8:11" x14ac:dyDescent="0.2">
      <c r="H471"/>
      <c r="I471"/>
      <c r="J471"/>
      <c r="K471"/>
    </row>
    <row r="472" spans="8:11" x14ac:dyDescent="0.2">
      <c r="H472"/>
      <c r="I472"/>
      <c r="J472"/>
      <c r="K472"/>
    </row>
    <row r="473" spans="8:11" x14ac:dyDescent="0.2">
      <c r="H473"/>
      <c r="I473"/>
      <c r="J473"/>
      <c r="K473"/>
    </row>
    <row r="474" spans="8:11" x14ac:dyDescent="0.2">
      <c r="H474"/>
      <c r="I474"/>
      <c r="J474"/>
      <c r="K474"/>
    </row>
    <row r="475" spans="8:11" x14ac:dyDescent="0.2">
      <c r="H475"/>
      <c r="I475"/>
      <c r="J475"/>
      <c r="K475"/>
    </row>
    <row r="476" spans="8:11" x14ac:dyDescent="0.2">
      <c r="H476"/>
      <c r="I476"/>
      <c r="J476"/>
      <c r="K476"/>
    </row>
    <row r="477" spans="8:11" x14ac:dyDescent="0.2">
      <c r="H477"/>
      <c r="I477"/>
      <c r="J477"/>
      <c r="K477"/>
    </row>
    <row r="478" spans="8:11" x14ac:dyDescent="0.2">
      <c r="H478"/>
      <c r="I478"/>
      <c r="J478"/>
      <c r="K478"/>
    </row>
    <row r="479" spans="8:11" x14ac:dyDescent="0.2">
      <c r="H479"/>
      <c r="I479"/>
      <c r="J479"/>
      <c r="K479"/>
    </row>
    <row r="480" spans="8:11" x14ac:dyDescent="0.2">
      <c r="H480"/>
      <c r="I480"/>
      <c r="J480"/>
      <c r="K480"/>
    </row>
    <row r="481" spans="8:11" x14ac:dyDescent="0.2">
      <c r="H481"/>
      <c r="I481"/>
      <c r="J481"/>
      <c r="K481"/>
    </row>
    <row r="482" spans="8:11" x14ac:dyDescent="0.2">
      <c r="H482"/>
      <c r="I482"/>
      <c r="J482"/>
      <c r="K482"/>
    </row>
    <row r="483" spans="8:11" x14ac:dyDescent="0.2">
      <c r="H483"/>
      <c r="I483"/>
      <c r="J483"/>
      <c r="K483"/>
    </row>
    <row r="484" spans="8:11" x14ac:dyDescent="0.2">
      <c r="H484"/>
      <c r="I484"/>
      <c r="J484"/>
      <c r="K484"/>
    </row>
    <row r="485" spans="8:11" x14ac:dyDescent="0.2">
      <c r="H485"/>
      <c r="I485"/>
      <c r="J485"/>
      <c r="K485"/>
    </row>
    <row r="486" spans="8:11" x14ac:dyDescent="0.2">
      <c r="H486"/>
      <c r="I486"/>
      <c r="J486"/>
      <c r="K486"/>
    </row>
    <row r="487" spans="8:11" x14ac:dyDescent="0.2">
      <c r="H487"/>
      <c r="I487"/>
      <c r="J487"/>
      <c r="K487"/>
    </row>
    <row r="488" spans="8:11" x14ac:dyDescent="0.2">
      <c r="H488"/>
      <c r="I488"/>
      <c r="J488"/>
      <c r="K488"/>
    </row>
    <row r="489" spans="8:11" x14ac:dyDescent="0.2">
      <c r="H489"/>
      <c r="I489"/>
      <c r="J489"/>
      <c r="K489"/>
    </row>
    <row r="490" spans="8:11" x14ac:dyDescent="0.2">
      <c r="H490"/>
      <c r="I490"/>
      <c r="J490"/>
      <c r="K490"/>
    </row>
    <row r="491" spans="8:11" x14ac:dyDescent="0.2">
      <c r="H491"/>
      <c r="I491"/>
      <c r="J491"/>
      <c r="K491"/>
    </row>
    <row r="492" spans="8:11" x14ac:dyDescent="0.2">
      <c r="H492"/>
      <c r="I492"/>
      <c r="J492"/>
      <c r="K492"/>
    </row>
    <row r="493" spans="8:11" x14ac:dyDescent="0.2">
      <c r="H493"/>
      <c r="I493"/>
      <c r="J493"/>
      <c r="K493"/>
    </row>
    <row r="494" spans="8:11" x14ac:dyDescent="0.2">
      <c r="H494"/>
      <c r="I494"/>
      <c r="J494"/>
      <c r="K494"/>
    </row>
    <row r="495" spans="8:11" x14ac:dyDescent="0.2">
      <c r="H495"/>
      <c r="I495"/>
      <c r="J495"/>
      <c r="K495"/>
    </row>
    <row r="496" spans="8:11" x14ac:dyDescent="0.2">
      <c r="H496"/>
      <c r="I496"/>
      <c r="J496"/>
      <c r="K496"/>
    </row>
    <row r="497" spans="8:11" x14ac:dyDescent="0.2">
      <c r="H497"/>
      <c r="I497"/>
      <c r="J497"/>
      <c r="K497"/>
    </row>
    <row r="498" spans="8:11" x14ac:dyDescent="0.2">
      <c r="H498"/>
      <c r="I498"/>
      <c r="J498"/>
      <c r="K498"/>
    </row>
    <row r="499" spans="8:11" x14ac:dyDescent="0.2">
      <c r="H499"/>
      <c r="I499"/>
      <c r="J499"/>
      <c r="K499"/>
    </row>
    <row r="500" spans="8:11" x14ac:dyDescent="0.2">
      <c r="H500"/>
      <c r="I500"/>
      <c r="J500"/>
      <c r="K500"/>
    </row>
    <row r="501" spans="8:11" x14ac:dyDescent="0.2">
      <c r="H501"/>
      <c r="I501"/>
      <c r="J501"/>
      <c r="K501"/>
    </row>
    <row r="502" spans="8:11" x14ac:dyDescent="0.2">
      <c r="H502"/>
      <c r="I502"/>
      <c r="J502"/>
      <c r="K502"/>
    </row>
    <row r="503" spans="8:11" x14ac:dyDescent="0.2">
      <c r="H503"/>
      <c r="I503"/>
      <c r="J503"/>
      <c r="K503"/>
    </row>
    <row r="504" spans="8:11" x14ac:dyDescent="0.2">
      <c r="H504"/>
      <c r="I504"/>
      <c r="J504"/>
      <c r="K504"/>
    </row>
    <row r="505" spans="8:11" x14ac:dyDescent="0.2">
      <c r="H505"/>
      <c r="I505"/>
      <c r="J505"/>
      <c r="K505"/>
    </row>
    <row r="506" spans="8:11" x14ac:dyDescent="0.2">
      <c r="H506"/>
      <c r="I506"/>
      <c r="J506"/>
      <c r="K506"/>
    </row>
    <row r="507" spans="8:11" x14ac:dyDescent="0.2">
      <c r="H507"/>
      <c r="I507"/>
      <c r="J507"/>
      <c r="K507"/>
    </row>
    <row r="508" spans="8:11" x14ac:dyDescent="0.2">
      <c r="H508"/>
      <c r="I508"/>
      <c r="J508"/>
      <c r="K508"/>
    </row>
    <row r="509" spans="8:11" x14ac:dyDescent="0.2">
      <c r="H509"/>
      <c r="I509"/>
      <c r="J509"/>
      <c r="K509"/>
    </row>
    <row r="510" spans="8:11" x14ac:dyDescent="0.2">
      <c r="H510"/>
      <c r="I510"/>
      <c r="J510"/>
      <c r="K510"/>
    </row>
    <row r="511" spans="8:11" x14ac:dyDescent="0.2">
      <c r="H511"/>
      <c r="I511"/>
      <c r="J511"/>
      <c r="K511"/>
    </row>
    <row r="512" spans="8:11" x14ac:dyDescent="0.2">
      <c r="H512"/>
      <c r="I512"/>
      <c r="J512"/>
      <c r="K512"/>
    </row>
    <row r="513" spans="8:11" x14ac:dyDescent="0.2">
      <c r="H513"/>
      <c r="I513"/>
      <c r="J513"/>
      <c r="K513"/>
    </row>
    <row r="514" spans="8:11" x14ac:dyDescent="0.2">
      <c r="H514"/>
      <c r="I514"/>
      <c r="J514"/>
      <c r="K514"/>
    </row>
    <row r="515" spans="8:11" x14ac:dyDescent="0.2">
      <c r="H515"/>
      <c r="I515"/>
      <c r="J515"/>
      <c r="K515"/>
    </row>
    <row r="516" spans="8:11" x14ac:dyDescent="0.2">
      <c r="H516"/>
      <c r="I516"/>
      <c r="J516"/>
      <c r="K516"/>
    </row>
    <row r="517" spans="8:11" x14ac:dyDescent="0.2">
      <c r="H517"/>
      <c r="I517"/>
      <c r="J517"/>
      <c r="K517"/>
    </row>
    <row r="518" spans="8:11" x14ac:dyDescent="0.2">
      <c r="H518"/>
      <c r="I518"/>
      <c r="J518"/>
      <c r="K518"/>
    </row>
    <row r="519" spans="8:11" x14ac:dyDescent="0.2">
      <c r="H519"/>
      <c r="I519"/>
      <c r="J519"/>
      <c r="K519"/>
    </row>
    <row r="520" spans="8:11" x14ac:dyDescent="0.2">
      <c r="H520"/>
      <c r="I520"/>
      <c r="J520"/>
      <c r="K520"/>
    </row>
    <row r="521" spans="8:11" x14ac:dyDescent="0.2">
      <c r="H521"/>
      <c r="I521"/>
      <c r="J521"/>
      <c r="K521"/>
    </row>
    <row r="522" spans="8:11" x14ac:dyDescent="0.2">
      <c r="H522"/>
      <c r="I522"/>
      <c r="J522"/>
      <c r="K522"/>
    </row>
    <row r="523" spans="8:11" x14ac:dyDescent="0.2">
      <c r="H523"/>
      <c r="I523"/>
      <c r="J523"/>
      <c r="K523"/>
    </row>
    <row r="524" spans="8:11" x14ac:dyDescent="0.2">
      <c r="H524"/>
      <c r="I524"/>
      <c r="J524"/>
      <c r="K524"/>
    </row>
    <row r="525" spans="8:11" x14ac:dyDescent="0.2">
      <c r="H525"/>
      <c r="I525"/>
      <c r="J525"/>
      <c r="K525"/>
    </row>
    <row r="526" spans="8:11" x14ac:dyDescent="0.2">
      <c r="H526"/>
      <c r="I526"/>
      <c r="J526"/>
      <c r="K526"/>
    </row>
    <row r="527" spans="8:11" x14ac:dyDescent="0.2">
      <c r="H527"/>
      <c r="I527"/>
      <c r="J527"/>
      <c r="K527"/>
    </row>
    <row r="528" spans="8:11" x14ac:dyDescent="0.2">
      <c r="H528"/>
      <c r="I528"/>
      <c r="J528"/>
      <c r="K528"/>
    </row>
    <row r="529" spans="8:11" x14ac:dyDescent="0.2">
      <c r="H529"/>
      <c r="I529"/>
      <c r="J529"/>
      <c r="K529"/>
    </row>
    <row r="530" spans="8:11" x14ac:dyDescent="0.2">
      <c r="H530"/>
      <c r="I530"/>
      <c r="J530"/>
      <c r="K530"/>
    </row>
    <row r="531" spans="8:11" x14ac:dyDescent="0.2">
      <c r="H531"/>
      <c r="I531"/>
      <c r="J531"/>
      <c r="K531"/>
    </row>
    <row r="532" spans="8:11" x14ac:dyDescent="0.2">
      <c r="H532"/>
      <c r="I532"/>
      <c r="J532"/>
      <c r="K532"/>
    </row>
    <row r="533" spans="8:11" x14ac:dyDescent="0.2">
      <c r="H533"/>
      <c r="I533"/>
      <c r="J533"/>
      <c r="K533"/>
    </row>
    <row r="534" spans="8:11" x14ac:dyDescent="0.2">
      <c r="H534"/>
      <c r="I534"/>
      <c r="J534"/>
      <c r="K534"/>
    </row>
    <row r="535" spans="8:11" x14ac:dyDescent="0.2">
      <c r="H535"/>
      <c r="I535"/>
      <c r="J535"/>
      <c r="K535"/>
    </row>
    <row r="536" spans="8:11" x14ac:dyDescent="0.2">
      <c r="H536"/>
      <c r="I536"/>
      <c r="J536"/>
      <c r="K536"/>
    </row>
    <row r="537" spans="8:11" x14ac:dyDescent="0.2">
      <c r="H537"/>
      <c r="I537"/>
      <c r="J537"/>
      <c r="K537"/>
    </row>
    <row r="538" spans="8:11" x14ac:dyDescent="0.2">
      <c r="H538"/>
      <c r="I538"/>
      <c r="J538"/>
      <c r="K538"/>
    </row>
    <row r="539" spans="8:11" x14ac:dyDescent="0.2">
      <c r="H539"/>
      <c r="I539"/>
      <c r="J539"/>
      <c r="K539"/>
    </row>
    <row r="540" spans="8:11" x14ac:dyDescent="0.2">
      <c r="H540"/>
      <c r="I540"/>
      <c r="J540"/>
      <c r="K540"/>
    </row>
    <row r="541" spans="8:11" x14ac:dyDescent="0.2">
      <c r="H541"/>
      <c r="I541"/>
      <c r="J541"/>
      <c r="K541"/>
    </row>
    <row r="542" spans="8:11" x14ac:dyDescent="0.2">
      <c r="H542"/>
      <c r="I542"/>
      <c r="J542"/>
      <c r="K542"/>
    </row>
    <row r="543" spans="8:11" x14ac:dyDescent="0.2">
      <c r="H543"/>
      <c r="I543"/>
      <c r="J543"/>
      <c r="K543"/>
    </row>
    <row r="544" spans="8:11" x14ac:dyDescent="0.2">
      <c r="H544"/>
      <c r="I544"/>
      <c r="J544"/>
      <c r="K544"/>
    </row>
    <row r="545" spans="8:11" x14ac:dyDescent="0.2">
      <c r="H545"/>
      <c r="I545"/>
      <c r="J545"/>
      <c r="K545"/>
    </row>
    <row r="546" spans="8:11" x14ac:dyDescent="0.2">
      <c r="H546"/>
      <c r="I546"/>
      <c r="J546"/>
      <c r="K546"/>
    </row>
    <row r="547" spans="8:11" x14ac:dyDescent="0.2">
      <c r="H547"/>
      <c r="I547"/>
      <c r="J547"/>
      <c r="K547"/>
    </row>
    <row r="548" spans="8:11" x14ac:dyDescent="0.2">
      <c r="H548"/>
      <c r="I548"/>
      <c r="J548"/>
      <c r="K548"/>
    </row>
    <row r="549" spans="8:11" x14ac:dyDescent="0.2">
      <c r="H549"/>
      <c r="I549"/>
      <c r="J549"/>
      <c r="K549"/>
    </row>
    <row r="550" spans="8:11" x14ac:dyDescent="0.2">
      <c r="H550"/>
      <c r="I550"/>
      <c r="J550"/>
      <c r="K550"/>
    </row>
    <row r="551" spans="8:11" x14ac:dyDescent="0.2">
      <c r="H551"/>
      <c r="I551"/>
      <c r="J551"/>
      <c r="K551"/>
    </row>
    <row r="552" spans="8:11" x14ac:dyDescent="0.2">
      <c r="H552"/>
      <c r="I552"/>
      <c r="J552"/>
      <c r="K552"/>
    </row>
    <row r="553" spans="8:11" x14ac:dyDescent="0.2">
      <c r="H553"/>
      <c r="I553"/>
      <c r="J553"/>
      <c r="K553"/>
    </row>
    <row r="554" spans="8:11" x14ac:dyDescent="0.2">
      <c r="H554"/>
      <c r="I554"/>
      <c r="J554"/>
      <c r="K554"/>
    </row>
    <row r="555" spans="8:11" x14ac:dyDescent="0.2">
      <c r="H555"/>
      <c r="I555"/>
      <c r="J555"/>
      <c r="K555"/>
    </row>
    <row r="556" spans="8:11" x14ac:dyDescent="0.2">
      <c r="H556"/>
      <c r="I556"/>
      <c r="J556"/>
      <c r="K556"/>
    </row>
    <row r="557" spans="8:11" x14ac:dyDescent="0.2">
      <c r="H557"/>
      <c r="I557"/>
      <c r="J557"/>
      <c r="K557"/>
    </row>
    <row r="558" spans="8:11" x14ac:dyDescent="0.2">
      <c r="H558"/>
      <c r="I558"/>
      <c r="J558"/>
      <c r="K558"/>
    </row>
    <row r="559" spans="8:11" x14ac:dyDescent="0.2">
      <c r="H559"/>
      <c r="I559"/>
      <c r="J559"/>
      <c r="K559"/>
    </row>
    <row r="560" spans="8:11" x14ac:dyDescent="0.2">
      <c r="H560"/>
      <c r="I560"/>
      <c r="J560"/>
      <c r="K560"/>
    </row>
    <row r="561" spans="8:11" x14ac:dyDescent="0.2">
      <c r="H561"/>
      <c r="I561"/>
      <c r="J561"/>
      <c r="K561"/>
    </row>
    <row r="562" spans="8:11" x14ac:dyDescent="0.2">
      <c r="H562"/>
      <c r="I562"/>
      <c r="J562"/>
      <c r="K562"/>
    </row>
    <row r="563" spans="8:11" x14ac:dyDescent="0.2">
      <c r="H563"/>
      <c r="I563"/>
      <c r="J563"/>
      <c r="K563"/>
    </row>
    <row r="564" spans="8:11" x14ac:dyDescent="0.2">
      <c r="H564"/>
      <c r="I564"/>
      <c r="J564"/>
      <c r="K564"/>
    </row>
    <row r="565" spans="8:11" x14ac:dyDescent="0.2">
      <c r="H565"/>
      <c r="I565"/>
      <c r="J565"/>
      <c r="K565"/>
    </row>
    <row r="566" spans="8:11" x14ac:dyDescent="0.2">
      <c r="H566"/>
      <c r="I566"/>
      <c r="J566"/>
      <c r="K566"/>
    </row>
    <row r="567" spans="8:11" x14ac:dyDescent="0.2">
      <c r="H567"/>
      <c r="I567"/>
      <c r="J567"/>
      <c r="K567"/>
    </row>
    <row r="568" spans="8:11" x14ac:dyDescent="0.2">
      <c r="H568"/>
      <c r="I568"/>
      <c r="J568"/>
      <c r="K568"/>
    </row>
    <row r="569" spans="8:11" x14ac:dyDescent="0.2">
      <c r="H569"/>
      <c r="I569"/>
      <c r="J569"/>
      <c r="K569"/>
    </row>
    <row r="570" spans="8:11" x14ac:dyDescent="0.2">
      <c r="H570"/>
      <c r="I570"/>
      <c r="J570"/>
      <c r="K570"/>
    </row>
    <row r="571" spans="8:11" x14ac:dyDescent="0.2">
      <c r="H571"/>
      <c r="I571"/>
      <c r="J571"/>
      <c r="K571"/>
    </row>
    <row r="572" spans="8:11" x14ac:dyDescent="0.2">
      <c r="H572"/>
      <c r="I572"/>
      <c r="J572"/>
      <c r="K572"/>
    </row>
    <row r="573" spans="8:11" x14ac:dyDescent="0.2">
      <c r="H573"/>
      <c r="I573"/>
      <c r="J573"/>
      <c r="K573"/>
    </row>
    <row r="574" spans="8:11" x14ac:dyDescent="0.2">
      <c r="H574"/>
      <c r="I574"/>
      <c r="J574"/>
      <c r="K574"/>
    </row>
    <row r="575" spans="8:11" x14ac:dyDescent="0.2">
      <c r="H575"/>
      <c r="I575"/>
      <c r="J575"/>
      <c r="K575"/>
    </row>
    <row r="576" spans="8:11" x14ac:dyDescent="0.2">
      <c r="H576"/>
      <c r="I576"/>
      <c r="J576"/>
      <c r="K576"/>
    </row>
    <row r="577" spans="8:11" x14ac:dyDescent="0.2">
      <c r="H577"/>
      <c r="I577"/>
      <c r="J577"/>
      <c r="K577"/>
    </row>
    <row r="578" spans="8:11" x14ac:dyDescent="0.2">
      <c r="H578"/>
      <c r="I578"/>
      <c r="J578"/>
      <c r="K578"/>
    </row>
    <row r="579" spans="8:11" x14ac:dyDescent="0.2">
      <c r="H579"/>
      <c r="I579"/>
      <c r="J579"/>
      <c r="K579"/>
    </row>
    <row r="580" spans="8:11" x14ac:dyDescent="0.2">
      <c r="H580"/>
      <c r="I580"/>
      <c r="J580"/>
      <c r="K580"/>
    </row>
    <row r="581" spans="8:11" x14ac:dyDescent="0.2">
      <c r="H581"/>
      <c r="I581"/>
      <c r="J581"/>
      <c r="K581"/>
    </row>
    <row r="582" spans="8:11" x14ac:dyDescent="0.2">
      <c r="H582"/>
      <c r="I582"/>
      <c r="J582"/>
      <c r="K582"/>
    </row>
    <row r="583" spans="8:11" x14ac:dyDescent="0.2">
      <c r="H583"/>
      <c r="I583"/>
      <c r="J583"/>
      <c r="K583"/>
    </row>
    <row r="584" spans="8:11" x14ac:dyDescent="0.2">
      <c r="H584"/>
      <c r="I584"/>
      <c r="J584"/>
      <c r="K584"/>
    </row>
    <row r="585" spans="8:11" x14ac:dyDescent="0.2">
      <c r="H585"/>
      <c r="I585"/>
      <c r="J585"/>
      <c r="K585"/>
    </row>
    <row r="586" spans="8:11" x14ac:dyDescent="0.2">
      <c r="H586"/>
      <c r="I586"/>
      <c r="J586"/>
      <c r="K586"/>
    </row>
    <row r="587" spans="8:11" x14ac:dyDescent="0.2">
      <c r="H587"/>
      <c r="I587"/>
      <c r="J587"/>
      <c r="K587"/>
    </row>
    <row r="588" spans="8:11" x14ac:dyDescent="0.2">
      <c r="H588"/>
      <c r="I588"/>
      <c r="J588"/>
      <c r="K588"/>
    </row>
    <row r="589" spans="8:11" x14ac:dyDescent="0.2">
      <c r="H589"/>
      <c r="I589"/>
      <c r="J589"/>
      <c r="K589"/>
    </row>
    <row r="590" spans="8:11" x14ac:dyDescent="0.2">
      <c r="H590"/>
      <c r="I590"/>
      <c r="J590"/>
      <c r="K590"/>
    </row>
    <row r="591" spans="8:11" x14ac:dyDescent="0.2">
      <c r="H591"/>
      <c r="I591"/>
      <c r="J591"/>
      <c r="K591"/>
    </row>
    <row r="592" spans="8:11" x14ac:dyDescent="0.2">
      <c r="H592"/>
      <c r="I592"/>
      <c r="J592"/>
      <c r="K592"/>
    </row>
    <row r="593" spans="8:11" x14ac:dyDescent="0.2">
      <c r="H593"/>
      <c r="I593"/>
      <c r="J593"/>
      <c r="K593"/>
    </row>
    <row r="594" spans="8:11" x14ac:dyDescent="0.2">
      <c r="H594"/>
      <c r="I594"/>
      <c r="J594"/>
      <c r="K594"/>
    </row>
    <row r="595" spans="8:11" x14ac:dyDescent="0.2">
      <c r="H595"/>
      <c r="I595"/>
      <c r="J595"/>
      <c r="K595"/>
    </row>
    <row r="596" spans="8:11" x14ac:dyDescent="0.2">
      <c r="H596"/>
      <c r="I596"/>
      <c r="J596"/>
      <c r="K596"/>
    </row>
    <row r="597" spans="8:11" x14ac:dyDescent="0.2">
      <c r="H597"/>
      <c r="I597"/>
      <c r="J597"/>
      <c r="K597"/>
    </row>
    <row r="598" spans="8:11" x14ac:dyDescent="0.2">
      <c r="H598"/>
      <c r="I598"/>
      <c r="J598"/>
      <c r="K598"/>
    </row>
    <row r="599" spans="8:11" x14ac:dyDescent="0.2">
      <c r="H599"/>
      <c r="I599"/>
      <c r="J599"/>
      <c r="K599"/>
    </row>
    <row r="600" spans="8:11" x14ac:dyDescent="0.2">
      <c r="H600"/>
      <c r="I600"/>
      <c r="J600"/>
      <c r="K600"/>
    </row>
    <row r="601" spans="8:11" x14ac:dyDescent="0.2">
      <c r="H601"/>
      <c r="I601"/>
      <c r="J601"/>
      <c r="K601"/>
    </row>
    <row r="602" spans="8:11" x14ac:dyDescent="0.2">
      <c r="H602"/>
      <c r="I602"/>
      <c r="J602"/>
      <c r="K602"/>
    </row>
    <row r="603" spans="8:11" x14ac:dyDescent="0.2">
      <c r="H603"/>
      <c r="I603"/>
      <c r="J603"/>
      <c r="K603"/>
    </row>
    <row r="604" spans="8:11" x14ac:dyDescent="0.2">
      <c r="H604"/>
      <c r="I604"/>
      <c r="J604"/>
      <c r="K604"/>
    </row>
    <row r="605" spans="8:11" x14ac:dyDescent="0.2">
      <c r="H605"/>
      <c r="I605"/>
      <c r="J605"/>
      <c r="K605"/>
    </row>
    <row r="606" spans="8:11" x14ac:dyDescent="0.2">
      <c r="H606"/>
      <c r="I606"/>
      <c r="J606"/>
      <c r="K606"/>
    </row>
    <row r="607" spans="8:11" x14ac:dyDescent="0.2">
      <c r="H607"/>
      <c r="I607"/>
      <c r="J607"/>
      <c r="K607"/>
    </row>
    <row r="608" spans="8:11" x14ac:dyDescent="0.2">
      <c r="H608"/>
      <c r="I608"/>
      <c r="J608"/>
      <c r="K608"/>
    </row>
    <row r="609" spans="8:11" x14ac:dyDescent="0.2">
      <c r="H609"/>
      <c r="I609"/>
      <c r="J609"/>
      <c r="K609"/>
    </row>
    <row r="610" spans="8:11" x14ac:dyDescent="0.2">
      <c r="H610"/>
      <c r="I610"/>
      <c r="J610"/>
      <c r="K610"/>
    </row>
    <row r="611" spans="8:11" x14ac:dyDescent="0.2">
      <c r="H611"/>
      <c r="I611"/>
      <c r="J611"/>
      <c r="K611"/>
    </row>
    <row r="612" spans="8:11" x14ac:dyDescent="0.2">
      <c r="H612"/>
      <c r="I612"/>
      <c r="J612"/>
      <c r="K612"/>
    </row>
    <row r="613" spans="8:11" x14ac:dyDescent="0.2">
      <c r="H613"/>
      <c r="I613"/>
      <c r="J613"/>
      <c r="K613"/>
    </row>
    <row r="614" spans="8:11" x14ac:dyDescent="0.2">
      <c r="H614"/>
      <c r="I614"/>
      <c r="J614"/>
      <c r="K614"/>
    </row>
    <row r="615" spans="8:11" x14ac:dyDescent="0.2">
      <c r="H615"/>
      <c r="I615"/>
      <c r="J615"/>
      <c r="K615"/>
    </row>
    <row r="616" spans="8:11" x14ac:dyDescent="0.2">
      <c r="H616"/>
      <c r="I616"/>
      <c r="J616"/>
      <c r="K616"/>
    </row>
    <row r="617" spans="8:11" x14ac:dyDescent="0.2">
      <c r="H617"/>
      <c r="I617"/>
      <c r="J617"/>
      <c r="K617"/>
    </row>
    <row r="618" spans="8:11" x14ac:dyDescent="0.2">
      <c r="H618"/>
      <c r="I618"/>
      <c r="J618"/>
      <c r="K618"/>
    </row>
    <row r="619" spans="8:11" x14ac:dyDescent="0.2">
      <c r="H619"/>
      <c r="I619"/>
      <c r="J619"/>
      <c r="K619"/>
    </row>
    <row r="620" spans="8:11" x14ac:dyDescent="0.2">
      <c r="H620"/>
      <c r="I620"/>
      <c r="J620"/>
      <c r="K620"/>
    </row>
    <row r="621" spans="8:11" x14ac:dyDescent="0.2">
      <c r="H621"/>
      <c r="I621"/>
      <c r="J621"/>
      <c r="K621"/>
    </row>
    <row r="622" spans="8:11" x14ac:dyDescent="0.2">
      <c r="H622"/>
      <c r="I622"/>
      <c r="J622"/>
      <c r="K622"/>
    </row>
    <row r="623" spans="8:11" x14ac:dyDescent="0.2">
      <c r="H623"/>
      <c r="I623"/>
      <c r="J623"/>
      <c r="K623"/>
    </row>
    <row r="624" spans="8:11" x14ac:dyDescent="0.2">
      <c r="H624"/>
      <c r="I624"/>
      <c r="J624"/>
      <c r="K624"/>
    </row>
    <row r="625" spans="8:11" x14ac:dyDescent="0.2">
      <c r="H625"/>
      <c r="I625"/>
      <c r="J625"/>
      <c r="K625"/>
    </row>
    <row r="626" spans="8:11" x14ac:dyDescent="0.2">
      <c r="H626"/>
      <c r="I626"/>
      <c r="J626"/>
      <c r="K626"/>
    </row>
    <row r="627" spans="8:11" x14ac:dyDescent="0.2">
      <c r="H627"/>
      <c r="I627"/>
      <c r="J627"/>
      <c r="K627"/>
    </row>
    <row r="628" spans="8:11" x14ac:dyDescent="0.2">
      <c r="H628"/>
      <c r="I628"/>
      <c r="J628"/>
      <c r="K628"/>
    </row>
    <row r="629" spans="8:11" x14ac:dyDescent="0.2">
      <c r="H629"/>
      <c r="I629"/>
      <c r="J629"/>
      <c r="K629"/>
    </row>
    <row r="630" spans="8:11" x14ac:dyDescent="0.2">
      <c r="H630"/>
      <c r="I630"/>
      <c r="J630"/>
      <c r="K630"/>
    </row>
    <row r="631" spans="8:11" x14ac:dyDescent="0.2">
      <c r="H631"/>
      <c r="I631"/>
      <c r="J631"/>
      <c r="K631"/>
    </row>
    <row r="632" spans="8:11" x14ac:dyDescent="0.2">
      <c r="H632"/>
      <c r="I632"/>
      <c r="J632"/>
      <c r="K632"/>
    </row>
    <row r="633" spans="8:11" x14ac:dyDescent="0.2">
      <c r="H633"/>
      <c r="I633"/>
      <c r="J633"/>
      <c r="K633"/>
    </row>
    <row r="634" spans="8:11" x14ac:dyDescent="0.2">
      <c r="H634"/>
      <c r="I634"/>
      <c r="J634"/>
      <c r="K634"/>
    </row>
    <row r="635" spans="8:11" x14ac:dyDescent="0.2">
      <c r="H635"/>
      <c r="I635"/>
      <c r="J635"/>
      <c r="K635"/>
    </row>
    <row r="636" spans="8:11" x14ac:dyDescent="0.2">
      <c r="H636"/>
      <c r="I636"/>
      <c r="J636"/>
      <c r="K636"/>
    </row>
    <row r="637" spans="8:11" x14ac:dyDescent="0.2">
      <c r="H637"/>
      <c r="I637"/>
      <c r="J637"/>
      <c r="K637"/>
    </row>
    <row r="638" spans="8:11" x14ac:dyDescent="0.2">
      <c r="H638"/>
      <c r="I638"/>
      <c r="J638"/>
      <c r="K638"/>
    </row>
    <row r="639" spans="8:11" x14ac:dyDescent="0.2">
      <c r="H639"/>
      <c r="I639"/>
      <c r="J639"/>
      <c r="K639"/>
    </row>
    <row r="640" spans="8:11" x14ac:dyDescent="0.2">
      <c r="H640"/>
      <c r="I640"/>
      <c r="J640"/>
      <c r="K640"/>
    </row>
    <row r="641" spans="8:11" x14ac:dyDescent="0.2">
      <c r="H641"/>
      <c r="I641"/>
      <c r="J641"/>
      <c r="K641"/>
    </row>
    <row r="642" spans="8:11" x14ac:dyDescent="0.2">
      <c r="H642"/>
      <c r="I642"/>
      <c r="J642"/>
      <c r="K642"/>
    </row>
    <row r="643" spans="8:11" x14ac:dyDescent="0.2">
      <c r="H643"/>
      <c r="I643"/>
      <c r="J643"/>
      <c r="K643"/>
    </row>
    <row r="644" spans="8:11" x14ac:dyDescent="0.2">
      <c r="H644"/>
      <c r="I644"/>
      <c r="J644"/>
      <c r="K644"/>
    </row>
    <row r="645" spans="8:11" x14ac:dyDescent="0.2">
      <c r="H645"/>
      <c r="I645"/>
      <c r="J645"/>
      <c r="K645"/>
    </row>
    <row r="646" spans="8:11" x14ac:dyDescent="0.2">
      <c r="H646"/>
      <c r="I646"/>
      <c r="J646"/>
      <c r="K646"/>
    </row>
    <row r="647" spans="8:11" x14ac:dyDescent="0.2">
      <c r="H647"/>
      <c r="I647"/>
      <c r="J647"/>
      <c r="K647"/>
    </row>
    <row r="648" spans="8:11" x14ac:dyDescent="0.2">
      <c r="H648"/>
      <c r="I648"/>
      <c r="J648"/>
      <c r="K648"/>
    </row>
    <row r="649" spans="8:11" x14ac:dyDescent="0.2">
      <c r="H649"/>
      <c r="I649"/>
      <c r="J649"/>
      <c r="K649"/>
    </row>
    <row r="650" spans="8:11" x14ac:dyDescent="0.2">
      <c r="H650"/>
      <c r="I650"/>
      <c r="J650"/>
      <c r="K650"/>
    </row>
    <row r="651" spans="8:11" x14ac:dyDescent="0.2">
      <c r="H651"/>
      <c r="I651"/>
      <c r="J651"/>
      <c r="K651"/>
    </row>
    <row r="652" spans="8:11" x14ac:dyDescent="0.2">
      <c r="H652"/>
      <c r="I652"/>
      <c r="J652"/>
      <c r="K652"/>
    </row>
    <row r="653" spans="8:11" x14ac:dyDescent="0.2">
      <c r="H653"/>
      <c r="I653"/>
      <c r="J653"/>
      <c r="K653"/>
    </row>
    <row r="654" spans="8:11" x14ac:dyDescent="0.2">
      <c r="H654"/>
      <c r="I654"/>
      <c r="J654"/>
      <c r="K654"/>
    </row>
    <row r="655" spans="8:11" x14ac:dyDescent="0.2">
      <c r="H655"/>
      <c r="I655"/>
      <c r="J655"/>
      <c r="K655"/>
    </row>
    <row r="656" spans="8:11" x14ac:dyDescent="0.2">
      <c r="H656"/>
      <c r="I656"/>
      <c r="J656"/>
      <c r="K656"/>
    </row>
    <row r="657" spans="8:11" x14ac:dyDescent="0.2">
      <c r="H657"/>
      <c r="I657"/>
      <c r="J657"/>
      <c r="K657"/>
    </row>
    <row r="658" spans="8:11" x14ac:dyDescent="0.2">
      <c r="H658"/>
      <c r="I658"/>
      <c r="J658"/>
      <c r="K658"/>
    </row>
    <row r="659" spans="8:11" x14ac:dyDescent="0.2">
      <c r="H659"/>
      <c r="I659"/>
      <c r="J659"/>
      <c r="K659"/>
    </row>
    <row r="660" spans="8:11" x14ac:dyDescent="0.2">
      <c r="H660"/>
      <c r="I660"/>
      <c r="J660"/>
      <c r="K660"/>
    </row>
    <row r="661" spans="8:11" x14ac:dyDescent="0.2">
      <c r="H661"/>
      <c r="I661"/>
      <c r="J661"/>
      <c r="K661"/>
    </row>
    <row r="662" spans="8:11" x14ac:dyDescent="0.2">
      <c r="H662"/>
      <c r="I662"/>
      <c r="J662"/>
      <c r="K662"/>
    </row>
    <row r="663" spans="8:11" x14ac:dyDescent="0.2">
      <c r="H663"/>
      <c r="I663"/>
      <c r="J663"/>
      <c r="K663"/>
    </row>
    <row r="664" spans="8:11" x14ac:dyDescent="0.2">
      <c r="H664"/>
      <c r="I664"/>
      <c r="J664"/>
      <c r="K664"/>
    </row>
    <row r="665" spans="8:11" x14ac:dyDescent="0.2">
      <c r="H665"/>
      <c r="I665"/>
      <c r="J665"/>
      <c r="K665"/>
    </row>
    <row r="666" spans="8:11" x14ac:dyDescent="0.2">
      <c r="H666"/>
      <c r="I666"/>
      <c r="J666"/>
      <c r="K666"/>
    </row>
    <row r="667" spans="8:11" x14ac:dyDescent="0.2">
      <c r="H667"/>
      <c r="I667"/>
      <c r="J667"/>
      <c r="K667"/>
    </row>
    <row r="668" spans="8:11" x14ac:dyDescent="0.2">
      <c r="H668"/>
      <c r="I668"/>
      <c r="J668"/>
      <c r="K668"/>
    </row>
    <row r="669" spans="8:11" x14ac:dyDescent="0.2">
      <c r="H669"/>
      <c r="I669"/>
      <c r="J669"/>
      <c r="K669"/>
    </row>
    <row r="670" spans="8:11" x14ac:dyDescent="0.2">
      <c r="H670"/>
      <c r="I670"/>
      <c r="J670"/>
      <c r="K670"/>
    </row>
    <row r="671" spans="8:11" x14ac:dyDescent="0.2">
      <c r="H671"/>
      <c r="I671"/>
      <c r="J671"/>
      <c r="K671"/>
    </row>
    <row r="672" spans="8:11" x14ac:dyDescent="0.2">
      <c r="H672"/>
      <c r="I672"/>
      <c r="J672"/>
      <c r="K672"/>
    </row>
    <row r="673" spans="8:11" x14ac:dyDescent="0.2">
      <c r="H673"/>
      <c r="I673"/>
      <c r="J673"/>
      <c r="K673"/>
    </row>
    <row r="674" spans="8:11" x14ac:dyDescent="0.2">
      <c r="H674"/>
      <c r="I674"/>
      <c r="J674"/>
      <c r="K674"/>
    </row>
    <row r="675" spans="8:11" x14ac:dyDescent="0.2">
      <c r="H675"/>
      <c r="I675"/>
      <c r="J675"/>
      <c r="K675"/>
    </row>
    <row r="676" spans="8:11" x14ac:dyDescent="0.2">
      <c r="H676"/>
      <c r="I676"/>
      <c r="J676"/>
      <c r="K676"/>
    </row>
    <row r="677" spans="8:11" x14ac:dyDescent="0.2">
      <c r="H677"/>
      <c r="I677"/>
      <c r="J677"/>
      <c r="K677"/>
    </row>
    <row r="678" spans="8:11" x14ac:dyDescent="0.2">
      <c r="H678"/>
      <c r="I678"/>
      <c r="J678"/>
      <c r="K678"/>
    </row>
    <row r="679" spans="8:11" x14ac:dyDescent="0.2">
      <c r="H679"/>
      <c r="I679"/>
      <c r="J679"/>
      <c r="K679"/>
    </row>
    <row r="680" spans="8:11" x14ac:dyDescent="0.2">
      <c r="H680"/>
      <c r="I680"/>
      <c r="J680"/>
      <c r="K680"/>
    </row>
    <row r="681" spans="8:11" x14ac:dyDescent="0.2">
      <c r="H681"/>
      <c r="I681"/>
      <c r="J681"/>
      <c r="K681"/>
    </row>
    <row r="682" spans="8:11" x14ac:dyDescent="0.2">
      <c r="H682"/>
      <c r="I682"/>
      <c r="J682"/>
      <c r="K682"/>
    </row>
    <row r="683" spans="8:11" x14ac:dyDescent="0.2">
      <c r="H683"/>
      <c r="I683"/>
      <c r="J683"/>
      <c r="K683"/>
    </row>
    <row r="684" spans="8:11" x14ac:dyDescent="0.2">
      <c r="H684"/>
      <c r="I684"/>
      <c r="J684"/>
      <c r="K684"/>
    </row>
    <row r="685" spans="8:11" x14ac:dyDescent="0.2">
      <c r="H685"/>
      <c r="I685"/>
      <c r="J685"/>
      <c r="K685"/>
    </row>
    <row r="686" spans="8:11" x14ac:dyDescent="0.2">
      <c r="H686"/>
      <c r="I686"/>
      <c r="J686"/>
      <c r="K686"/>
    </row>
    <row r="687" spans="8:11" x14ac:dyDescent="0.2">
      <c r="H687"/>
      <c r="I687"/>
      <c r="J687"/>
      <c r="K687"/>
    </row>
    <row r="688" spans="8:11" x14ac:dyDescent="0.2">
      <c r="H688"/>
      <c r="I688"/>
      <c r="J688"/>
      <c r="K688"/>
    </row>
    <row r="689" spans="8:11" x14ac:dyDescent="0.2">
      <c r="H689"/>
      <c r="I689"/>
      <c r="J689"/>
      <c r="K689"/>
    </row>
    <row r="690" spans="8:11" x14ac:dyDescent="0.2">
      <c r="H690"/>
      <c r="I690"/>
      <c r="J690"/>
      <c r="K690"/>
    </row>
    <row r="691" spans="8:11" x14ac:dyDescent="0.2">
      <c r="H691"/>
      <c r="I691"/>
      <c r="J691"/>
      <c r="K691"/>
    </row>
    <row r="692" spans="8:11" x14ac:dyDescent="0.2">
      <c r="H692"/>
      <c r="I692"/>
      <c r="J692"/>
      <c r="K692"/>
    </row>
    <row r="693" spans="8:11" x14ac:dyDescent="0.2">
      <c r="H693"/>
      <c r="I693"/>
      <c r="J693"/>
      <c r="K693"/>
    </row>
    <row r="694" spans="8:11" x14ac:dyDescent="0.2">
      <c r="H694"/>
      <c r="I694"/>
      <c r="J694"/>
      <c r="K694"/>
    </row>
    <row r="695" spans="8:11" x14ac:dyDescent="0.2">
      <c r="H695"/>
      <c r="I695"/>
      <c r="J695"/>
      <c r="K695"/>
    </row>
    <row r="696" spans="8:11" x14ac:dyDescent="0.2">
      <c r="H696"/>
      <c r="I696"/>
      <c r="J696"/>
      <c r="K696"/>
    </row>
    <row r="697" spans="8:11" x14ac:dyDescent="0.2">
      <c r="H697"/>
      <c r="I697"/>
      <c r="J697"/>
      <c r="K697"/>
    </row>
    <row r="698" spans="8:11" x14ac:dyDescent="0.2">
      <c r="H698"/>
      <c r="I698"/>
      <c r="J698"/>
      <c r="K698"/>
    </row>
    <row r="699" spans="8:11" x14ac:dyDescent="0.2">
      <c r="H699"/>
      <c r="I699"/>
      <c r="J699"/>
      <c r="K699"/>
    </row>
    <row r="700" spans="8:11" x14ac:dyDescent="0.2">
      <c r="H700"/>
      <c r="I700"/>
      <c r="J700"/>
      <c r="K700"/>
    </row>
    <row r="701" spans="8:11" x14ac:dyDescent="0.2">
      <c r="H701"/>
      <c r="I701"/>
      <c r="J701"/>
      <c r="K701"/>
    </row>
    <row r="702" spans="8:11" x14ac:dyDescent="0.2">
      <c r="H702"/>
      <c r="I702"/>
      <c r="J702"/>
      <c r="K702"/>
    </row>
    <row r="703" spans="8:11" x14ac:dyDescent="0.2">
      <c r="H703"/>
      <c r="I703"/>
      <c r="J703"/>
      <c r="K703"/>
    </row>
    <row r="704" spans="8:11" x14ac:dyDescent="0.2">
      <c r="H704"/>
      <c r="I704"/>
      <c r="J704"/>
      <c r="K704"/>
    </row>
    <row r="705" spans="8:11" x14ac:dyDescent="0.2">
      <c r="H705"/>
      <c r="I705"/>
      <c r="J705"/>
      <c r="K705"/>
    </row>
    <row r="706" spans="8:11" x14ac:dyDescent="0.2">
      <c r="H706"/>
      <c r="I706"/>
      <c r="J706"/>
      <c r="K706"/>
    </row>
    <row r="707" spans="8:11" x14ac:dyDescent="0.2">
      <c r="H707"/>
      <c r="I707"/>
      <c r="J707"/>
      <c r="K707"/>
    </row>
    <row r="708" spans="8:11" x14ac:dyDescent="0.2">
      <c r="H708"/>
      <c r="I708"/>
      <c r="J708"/>
      <c r="K708"/>
    </row>
    <row r="709" spans="8:11" x14ac:dyDescent="0.2">
      <c r="H709"/>
      <c r="I709"/>
      <c r="J709"/>
      <c r="K709"/>
    </row>
    <row r="710" spans="8:11" x14ac:dyDescent="0.2">
      <c r="H710"/>
      <c r="I710"/>
      <c r="J710"/>
      <c r="K710"/>
    </row>
    <row r="711" spans="8:11" x14ac:dyDescent="0.2">
      <c r="H711"/>
      <c r="I711"/>
      <c r="J711"/>
      <c r="K711"/>
    </row>
    <row r="712" spans="8:11" x14ac:dyDescent="0.2">
      <c r="H712"/>
      <c r="I712"/>
      <c r="J712"/>
      <c r="K712"/>
    </row>
    <row r="713" spans="8:11" x14ac:dyDescent="0.2">
      <c r="H713"/>
      <c r="I713"/>
      <c r="J713"/>
      <c r="K713"/>
    </row>
    <row r="714" spans="8:11" x14ac:dyDescent="0.2">
      <c r="H714"/>
      <c r="I714"/>
      <c r="J714"/>
      <c r="K714"/>
    </row>
    <row r="715" spans="8:11" x14ac:dyDescent="0.2">
      <c r="H715"/>
      <c r="I715"/>
      <c r="J715"/>
      <c r="K715"/>
    </row>
    <row r="716" spans="8:11" x14ac:dyDescent="0.2">
      <c r="H716"/>
      <c r="I716"/>
      <c r="J716"/>
      <c r="K716"/>
    </row>
    <row r="717" spans="8:11" x14ac:dyDescent="0.2">
      <c r="H717"/>
      <c r="I717"/>
      <c r="J717"/>
      <c r="K717"/>
    </row>
    <row r="718" spans="8:11" x14ac:dyDescent="0.2">
      <c r="H718"/>
      <c r="I718"/>
      <c r="J718"/>
      <c r="K718"/>
    </row>
    <row r="719" spans="8:11" x14ac:dyDescent="0.2">
      <c r="H719"/>
      <c r="I719"/>
      <c r="J719"/>
      <c r="K719"/>
    </row>
    <row r="720" spans="8:11" x14ac:dyDescent="0.2">
      <c r="H720"/>
      <c r="I720"/>
      <c r="J720"/>
      <c r="K720"/>
    </row>
    <row r="721" spans="8:11" x14ac:dyDescent="0.2">
      <c r="H721"/>
      <c r="I721"/>
      <c r="J721"/>
      <c r="K721"/>
    </row>
    <row r="722" spans="8:11" x14ac:dyDescent="0.2">
      <c r="H722"/>
      <c r="I722"/>
      <c r="J722"/>
      <c r="K722"/>
    </row>
    <row r="723" spans="8:11" x14ac:dyDescent="0.2">
      <c r="H723"/>
      <c r="I723"/>
      <c r="J723"/>
      <c r="K723"/>
    </row>
    <row r="724" spans="8:11" x14ac:dyDescent="0.2">
      <c r="H724"/>
      <c r="I724"/>
      <c r="J724"/>
      <c r="K724"/>
    </row>
    <row r="725" spans="8:11" x14ac:dyDescent="0.2">
      <c r="H725"/>
      <c r="I725"/>
      <c r="J725"/>
      <c r="K725"/>
    </row>
    <row r="726" spans="8:11" x14ac:dyDescent="0.2">
      <c r="H726"/>
      <c r="I726"/>
      <c r="J726"/>
      <c r="K726"/>
    </row>
    <row r="727" spans="8:11" x14ac:dyDescent="0.2">
      <c r="H727"/>
      <c r="I727"/>
      <c r="J727"/>
      <c r="K727"/>
    </row>
    <row r="728" spans="8:11" x14ac:dyDescent="0.2">
      <c r="H728"/>
      <c r="I728"/>
      <c r="J728"/>
      <c r="K728"/>
    </row>
    <row r="729" spans="8:11" x14ac:dyDescent="0.2">
      <c r="H729"/>
      <c r="I729"/>
      <c r="J729"/>
      <c r="K729"/>
    </row>
    <row r="730" spans="8:11" x14ac:dyDescent="0.2">
      <c r="H730"/>
      <c r="I730"/>
      <c r="J730"/>
      <c r="K730"/>
    </row>
    <row r="731" spans="8:11" x14ac:dyDescent="0.2">
      <c r="H731"/>
      <c r="I731"/>
      <c r="J731"/>
      <c r="K731"/>
    </row>
    <row r="732" spans="8:11" x14ac:dyDescent="0.2">
      <c r="H732"/>
      <c r="I732"/>
      <c r="J732"/>
      <c r="K732"/>
    </row>
    <row r="733" spans="8:11" x14ac:dyDescent="0.2">
      <c r="H733"/>
      <c r="I733"/>
      <c r="J733"/>
      <c r="K733"/>
    </row>
    <row r="734" spans="8:11" x14ac:dyDescent="0.2">
      <c r="H734"/>
      <c r="I734"/>
      <c r="J734"/>
      <c r="K734"/>
    </row>
    <row r="735" spans="8:11" x14ac:dyDescent="0.2">
      <c r="H735"/>
      <c r="I735"/>
      <c r="J735"/>
      <c r="K735"/>
    </row>
    <row r="736" spans="8:11" x14ac:dyDescent="0.2">
      <c r="H736"/>
      <c r="I736"/>
      <c r="J736"/>
      <c r="K736"/>
    </row>
    <row r="737" spans="8:11" x14ac:dyDescent="0.2">
      <c r="H737"/>
      <c r="I737"/>
      <c r="J737"/>
      <c r="K737"/>
    </row>
    <row r="738" spans="8:11" x14ac:dyDescent="0.2">
      <c r="H738"/>
      <c r="I738"/>
      <c r="J738"/>
      <c r="K738"/>
    </row>
    <row r="739" spans="8:11" x14ac:dyDescent="0.2">
      <c r="H739"/>
      <c r="I739"/>
      <c r="J739"/>
      <c r="K739"/>
    </row>
    <row r="740" spans="8:11" x14ac:dyDescent="0.2">
      <c r="H740"/>
      <c r="I740"/>
      <c r="J740"/>
      <c r="K740"/>
    </row>
    <row r="741" spans="8:11" x14ac:dyDescent="0.2">
      <c r="H741"/>
      <c r="I741"/>
      <c r="J741"/>
      <c r="K741"/>
    </row>
    <row r="742" spans="8:11" x14ac:dyDescent="0.2">
      <c r="H742"/>
      <c r="I742"/>
      <c r="J742"/>
      <c r="K742"/>
    </row>
    <row r="743" spans="8:11" x14ac:dyDescent="0.2">
      <c r="H743"/>
      <c r="I743"/>
      <c r="J743"/>
      <c r="K743"/>
    </row>
    <row r="744" spans="8:11" x14ac:dyDescent="0.2">
      <c r="H744"/>
      <c r="I744"/>
      <c r="J744"/>
      <c r="K744"/>
    </row>
    <row r="745" spans="8:11" x14ac:dyDescent="0.2">
      <c r="H745"/>
      <c r="I745"/>
      <c r="J745"/>
      <c r="K745"/>
    </row>
    <row r="746" spans="8:11" x14ac:dyDescent="0.2">
      <c r="H746"/>
      <c r="I746"/>
      <c r="J746"/>
      <c r="K746"/>
    </row>
    <row r="747" spans="8:11" x14ac:dyDescent="0.2">
      <c r="H747"/>
      <c r="I747"/>
      <c r="J747"/>
      <c r="K747"/>
    </row>
    <row r="748" spans="8:11" x14ac:dyDescent="0.2">
      <c r="H748"/>
      <c r="I748"/>
      <c r="J748"/>
      <c r="K748"/>
    </row>
    <row r="749" spans="8:11" x14ac:dyDescent="0.2">
      <c r="H749"/>
      <c r="I749"/>
      <c r="J749"/>
      <c r="K749"/>
    </row>
    <row r="750" spans="8:11" x14ac:dyDescent="0.2">
      <c r="H750"/>
      <c r="I750"/>
      <c r="J750"/>
      <c r="K750"/>
    </row>
    <row r="751" spans="8:11" x14ac:dyDescent="0.2">
      <c r="H751"/>
      <c r="I751"/>
      <c r="J751"/>
      <c r="K751"/>
    </row>
    <row r="752" spans="8:11" x14ac:dyDescent="0.2">
      <c r="H752"/>
      <c r="I752"/>
      <c r="J752"/>
      <c r="K752"/>
    </row>
    <row r="753" spans="8:11" x14ac:dyDescent="0.2">
      <c r="H753"/>
      <c r="I753"/>
      <c r="J753"/>
      <c r="K753"/>
    </row>
    <row r="754" spans="8:11" x14ac:dyDescent="0.2">
      <c r="H754"/>
      <c r="I754"/>
      <c r="J754"/>
      <c r="K754"/>
    </row>
    <row r="755" spans="8:11" x14ac:dyDescent="0.2">
      <c r="H755"/>
      <c r="I755"/>
      <c r="J755"/>
      <c r="K755"/>
    </row>
    <row r="756" spans="8:11" x14ac:dyDescent="0.2">
      <c r="H756"/>
      <c r="I756"/>
      <c r="J756"/>
      <c r="K756"/>
    </row>
    <row r="757" spans="8:11" x14ac:dyDescent="0.2">
      <c r="H757"/>
      <c r="I757"/>
      <c r="J757"/>
      <c r="K757"/>
    </row>
    <row r="758" spans="8:11" x14ac:dyDescent="0.2">
      <c r="H758"/>
      <c r="I758"/>
      <c r="J758"/>
      <c r="K758"/>
    </row>
    <row r="759" spans="8:11" x14ac:dyDescent="0.2">
      <c r="H759"/>
      <c r="I759"/>
      <c r="J759"/>
      <c r="K759"/>
    </row>
    <row r="760" spans="8:11" x14ac:dyDescent="0.2">
      <c r="H760"/>
      <c r="I760"/>
      <c r="J760"/>
      <c r="K760"/>
    </row>
    <row r="761" spans="8:11" x14ac:dyDescent="0.2">
      <c r="H761"/>
      <c r="I761"/>
      <c r="J761"/>
      <c r="K761"/>
    </row>
    <row r="762" spans="8:11" x14ac:dyDescent="0.2">
      <c r="H762"/>
      <c r="I762"/>
      <c r="J762"/>
      <c r="K762"/>
    </row>
    <row r="763" spans="8:11" x14ac:dyDescent="0.2">
      <c r="H763"/>
      <c r="I763"/>
      <c r="J763"/>
      <c r="K763"/>
    </row>
    <row r="764" spans="8:11" x14ac:dyDescent="0.2">
      <c r="H764"/>
      <c r="I764"/>
      <c r="J764"/>
      <c r="K764"/>
    </row>
    <row r="765" spans="8:11" x14ac:dyDescent="0.2">
      <c r="H765"/>
      <c r="I765"/>
      <c r="J765"/>
      <c r="K765"/>
    </row>
    <row r="766" spans="8:11" x14ac:dyDescent="0.2">
      <c r="H766"/>
      <c r="I766"/>
      <c r="J766"/>
      <c r="K766"/>
    </row>
    <row r="767" spans="8:11" x14ac:dyDescent="0.2">
      <c r="H767"/>
      <c r="I767"/>
      <c r="J767"/>
      <c r="K767"/>
    </row>
    <row r="768" spans="8:11" x14ac:dyDescent="0.2">
      <c r="H768"/>
      <c r="I768"/>
      <c r="J768"/>
      <c r="K768"/>
    </row>
    <row r="769" spans="8:11" x14ac:dyDescent="0.2">
      <c r="H769"/>
      <c r="I769"/>
      <c r="J769"/>
      <c r="K769"/>
    </row>
    <row r="770" spans="8:11" x14ac:dyDescent="0.2">
      <c r="H770"/>
      <c r="I770"/>
      <c r="J770"/>
      <c r="K770"/>
    </row>
    <row r="771" spans="8:11" x14ac:dyDescent="0.2">
      <c r="H771"/>
      <c r="I771"/>
      <c r="J771"/>
      <c r="K771"/>
    </row>
    <row r="772" spans="8:11" x14ac:dyDescent="0.2">
      <c r="H772"/>
      <c r="I772"/>
      <c r="J772"/>
      <c r="K772"/>
    </row>
    <row r="773" spans="8:11" x14ac:dyDescent="0.2">
      <c r="H773"/>
      <c r="I773"/>
      <c r="J773"/>
      <c r="K773"/>
    </row>
    <row r="774" spans="8:11" x14ac:dyDescent="0.2">
      <c r="H774"/>
      <c r="I774"/>
      <c r="J774"/>
      <c r="K774"/>
    </row>
    <row r="775" spans="8:11" x14ac:dyDescent="0.2">
      <c r="H775"/>
      <c r="I775"/>
      <c r="J775"/>
      <c r="K775"/>
    </row>
    <row r="776" spans="8:11" x14ac:dyDescent="0.2">
      <c r="H776"/>
      <c r="I776"/>
      <c r="J776"/>
      <c r="K776"/>
    </row>
    <row r="777" spans="8:11" x14ac:dyDescent="0.2">
      <c r="H777"/>
      <c r="I777"/>
      <c r="J777"/>
      <c r="K777"/>
    </row>
    <row r="778" spans="8:11" x14ac:dyDescent="0.2">
      <c r="H778"/>
      <c r="I778"/>
      <c r="J778"/>
      <c r="K778"/>
    </row>
    <row r="779" spans="8:11" x14ac:dyDescent="0.2">
      <c r="H779"/>
      <c r="I779"/>
      <c r="J779"/>
      <c r="K779"/>
    </row>
    <row r="780" spans="8:11" x14ac:dyDescent="0.2">
      <c r="H780"/>
      <c r="I780"/>
      <c r="J780"/>
      <c r="K780"/>
    </row>
    <row r="781" spans="8:11" x14ac:dyDescent="0.2">
      <c r="H781"/>
      <c r="I781"/>
      <c r="J781"/>
      <c r="K781"/>
    </row>
    <row r="782" spans="8:11" x14ac:dyDescent="0.2">
      <c r="H782"/>
      <c r="I782"/>
      <c r="J782"/>
      <c r="K782"/>
    </row>
    <row r="783" spans="8:11" x14ac:dyDescent="0.2">
      <c r="H783"/>
      <c r="I783"/>
      <c r="J783"/>
      <c r="K783"/>
    </row>
    <row r="784" spans="8:11" x14ac:dyDescent="0.2">
      <c r="H784"/>
      <c r="I784"/>
      <c r="J784"/>
      <c r="K784"/>
    </row>
    <row r="785" spans="8:11" x14ac:dyDescent="0.2">
      <c r="H785"/>
      <c r="I785"/>
      <c r="J785"/>
      <c r="K785"/>
    </row>
    <row r="786" spans="8:11" x14ac:dyDescent="0.2">
      <c r="H786"/>
      <c r="I786"/>
      <c r="J786"/>
      <c r="K786"/>
    </row>
    <row r="787" spans="8:11" x14ac:dyDescent="0.2">
      <c r="H787"/>
      <c r="I787"/>
      <c r="J787"/>
      <c r="K787"/>
    </row>
    <row r="788" spans="8:11" x14ac:dyDescent="0.2">
      <c r="H788"/>
      <c r="I788"/>
      <c r="J788"/>
      <c r="K788"/>
    </row>
    <row r="789" spans="8:11" x14ac:dyDescent="0.2">
      <c r="H789"/>
      <c r="I789"/>
      <c r="J789"/>
      <c r="K789"/>
    </row>
    <row r="790" spans="8:11" x14ac:dyDescent="0.2">
      <c r="H790"/>
      <c r="I790"/>
      <c r="J790"/>
      <c r="K790"/>
    </row>
    <row r="791" spans="8:11" x14ac:dyDescent="0.2">
      <c r="H791"/>
      <c r="I791"/>
      <c r="J791"/>
      <c r="K791"/>
    </row>
    <row r="792" spans="8:11" x14ac:dyDescent="0.2">
      <c r="H792"/>
      <c r="I792"/>
      <c r="J792"/>
      <c r="K792"/>
    </row>
    <row r="793" spans="8:11" x14ac:dyDescent="0.2">
      <c r="H793"/>
      <c r="I793"/>
      <c r="J793"/>
      <c r="K793"/>
    </row>
    <row r="794" spans="8:11" x14ac:dyDescent="0.2">
      <c r="H794"/>
      <c r="I794"/>
      <c r="J794"/>
      <c r="K794"/>
    </row>
    <row r="795" spans="8:11" x14ac:dyDescent="0.2">
      <c r="H795"/>
      <c r="I795"/>
      <c r="J795"/>
      <c r="K795"/>
    </row>
    <row r="796" spans="8:11" x14ac:dyDescent="0.2">
      <c r="H796"/>
      <c r="I796"/>
      <c r="J796"/>
      <c r="K796"/>
    </row>
    <row r="797" spans="8:11" x14ac:dyDescent="0.2">
      <c r="H797"/>
      <c r="I797"/>
      <c r="J797"/>
      <c r="K797"/>
    </row>
    <row r="798" spans="8:11" x14ac:dyDescent="0.2">
      <c r="H798"/>
      <c r="I798"/>
      <c r="J798"/>
      <c r="K798"/>
    </row>
    <row r="799" spans="8:11" x14ac:dyDescent="0.2">
      <c r="H799"/>
      <c r="I799"/>
      <c r="J799"/>
      <c r="K799"/>
    </row>
    <row r="800" spans="8:11" x14ac:dyDescent="0.2">
      <c r="H800"/>
      <c r="I800"/>
      <c r="J800"/>
      <c r="K800"/>
    </row>
    <row r="801" spans="8:11" x14ac:dyDescent="0.2">
      <c r="H801"/>
      <c r="I801"/>
      <c r="J801"/>
      <c r="K801"/>
    </row>
    <row r="802" spans="8:11" x14ac:dyDescent="0.2">
      <c r="H802"/>
      <c r="I802"/>
      <c r="J802"/>
      <c r="K802"/>
    </row>
    <row r="803" spans="8:11" x14ac:dyDescent="0.2">
      <c r="H803"/>
      <c r="I803"/>
      <c r="J803"/>
      <c r="K803"/>
    </row>
    <row r="804" spans="8:11" x14ac:dyDescent="0.2">
      <c r="H804"/>
      <c r="I804"/>
      <c r="J804"/>
      <c r="K804"/>
    </row>
    <row r="805" spans="8:11" x14ac:dyDescent="0.2">
      <c r="H805"/>
      <c r="I805"/>
      <c r="J805"/>
      <c r="K805"/>
    </row>
    <row r="806" spans="8:11" x14ac:dyDescent="0.2">
      <c r="H806"/>
      <c r="I806"/>
      <c r="J806"/>
      <c r="K806"/>
    </row>
    <row r="807" spans="8:11" x14ac:dyDescent="0.2">
      <c r="H807"/>
      <c r="I807"/>
      <c r="J807"/>
      <c r="K807"/>
    </row>
    <row r="808" spans="8:11" x14ac:dyDescent="0.2">
      <c r="H808"/>
      <c r="I808"/>
      <c r="J808"/>
      <c r="K808"/>
    </row>
    <row r="809" spans="8:11" x14ac:dyDescent="0.2">
      <c r="H809"/>
      <c r="I809"/>
      <c r="J809"/>
      <c r="K809"/>
    </row>
    <row r="810" spans="8:11" x14ac:dyDescent="0.2">
      <c r="H810"/>
      <c r="I810"/>
      <c r="J810"/>
      <c r="K810"/>
    </row>
    <row r="811" spans="8:11" x14ac:dyDescent="0.2">
      <c r="H811"/>
      <c r="I811"/>
      <c r="J811"/>
      <c r="K811"/>
    </row>
    <row r="812" spans="8:11" x14ac:dyDescent="0.2">
      <c r="H812"/>
      <c r="I812"/>
      <c r="J812"/>
      <c r="K812"/>
    </row>
    <row r="813" spans="8:11" x14ac:dyDescent="0.2">
      <c r="H813"/>
      <c r="I813"/>
      <c r="J813"/>
      <c r="K813"/>
    </row>
    <row r="814" spans="8:11" x14ac:dyDescent="0.2">
      <c r="H814"/>
      <c r="I814"/>
      <c r="J814"/>
      <c r="K814"/>
    </row>
    <row r="815" spans="8:11" x14ac:dyDescent="0.2">
      <c r="H815"/>
      <c r="I815"/>
      <c r="J815"/>
      <c r="K815"/>
    </row>
    <row r="816" spans="8:11" x14ac:dyDescent="0.2">
      <c r="H816"/>
      <c r="I816"/>
      <c r="J816"/>
      <c r="K816"/>
    </row>
    <row r="817" spans="8:11" x14ac:dyDescent="0.2">
      <c r="H817"/>
      <c r="I817"/>
      <c r="J817"/>
      <c r="K817"/>
    </row>
    <row r="818" spans="8:11" x14ac:dyDescent="0.2">
      <c r="H818"/>
      <c r="I818"/>
      <c r="J818"/>
      <c r="K818"/>
    </row>
    <row r="819" spans="8:11" x14ac:dyDescent="0.2">
      <c r="H819"/>
      <c r="I819"/>
      <c r="J819"/>
      <c r="K819"/>
    </row>
    <row r="820" spans="8:11" x14ac:dyDescent="0.2">
      <c r="H820"/>
      <c r="I820"/>
      <c r="J820"/>
      <c r="K820"/>
    </row>
    <row r="821" spans="8:11" x14ac:dyDescent="0.2">
      <c r="H821"/>
      <c r="I821"/>
      <c r="J821"/>
      <c r="K821"/>
    </row>
    <row r="822" spans="8:11" x14ac:dyDescent="0.2">
      <c r="H822"/>
      <c r="I822"/>
      <c r="J822"/>
      <c r="K822"/>
    </row>
    <row r="823" spans="8:11" x14ac:dyDescent="0.2">
      <c r="H823"/>
      <c r="I823"/>
      <c r="J823"/>
      <c r="K823"/>
    </row>
    <row r="824" spans="8:11" x14ac:dyDescent="0.2">
      <c r="H824"/>
      <c r="I824"/>
      <c r="J824"/>
      <c r="K824"/>
    </row>
    <row r="825" spans="8:11" x14ac:dyDescent="0.2">
      <c r="H825"/>
      <c r="I825"/>
      <c r="J825"/>
      <c r="K825"/>
    </row>
    <row r="826" spans="8:11" x14ac:dyDescent="0.2">
      <c r="H826"/>
      <c r="I826"/>
      <c r="J826"/>
      <c r="K826"/>
    </row>
    <row r="827" spans="8:11" x14ac:dyDescent="0.2">
      <c r="H827"/>
      <c r="I827"/>
      <c r="J827"/>
      <c r="K827"/>
    </row>
    <row r="828" spans="8:11" x14ac:dyDescent="0.2">
      <c r="H828"/>
      <c r="I828"/>
      <c r="J828"/>
      <c r="K828"/>
    </row>
    <row r="829" spans="8:11" x14ac:dyDescent="0.2">
      <c r="H829"/>
      <c r="I829"/>
      <c r="J829"/>
      <c r="K829"/>
    </row>
    <row r="830" spans="8:11" x14ac:dyDescent="0.2">
      <c r="H830"/>
      <c r="I830"/>
      <c r="J830"/>
      <c r="K830"/>
    </row>
    <row r="831" spans="8:11" x14ac:dyDescent="0.2">
      <c r="H831"/>
      <c r="I831"/>
      <c r="J831"/>
      <c r="K831"/>
    </row>
    <row r="832" spans="8:11" x14ac:dyDescent="0.2">
      <c r="H832"/>
      <c r="I832"/>
      <c r="J832"/>
      <c r="K832"/>
    </row>
    <row r="833" spans="8:11" x14ac:dyDescent="0.2">
      <c r="H833"/>
      <c r="I833"/>
      <c r="J833"/>
      <c r="K833"/>
    </row>
    <row r="834" spans="8:11" x14ac:dyDescent="0.2">
      <c r="H834"/>
      <c r="I834"/>
      <c r="J834"/>
      <c r="K834"/>
    </row>
    <row r="835" spans="8:11" x14ac:dyDescent="0.2">
      <c r="H835"/>
      <c r="I835"/>
      <c r="J835"/>
      <c r="K835"/>
    </row>
    <row r="836" spans="8:11" x14ac:dyDescent="0.2">
      <c r="H836"/>
      <c r="I836"/>
      <c r="J836"/>
      <c r="K836"/>
    </row>
    <row r="837" spans="8:11" x14ac:dyDescent="0.2">
      <c r="H837"/>
      <c r="I837"/>
      <c r="J837"/>
      <c r="K837"/>
    </row>
    <row r="838" spans="8:11" x14ac:dyDescent="0.2">
      <c r="H838"/>
      <c r="I838"/>
      <c r="J838"/>
      <c r="K838"/>
    </row>
    <row r="839" spans="8:11" x14ac:dyDescent="0.2">
      <c r="H839"/>
      <c r="I839"/>
      <c r="J839"/>
      <c r="K839"/>
    </row>
    <row r="840" spans="8:11" x14ac:dyDescent="0.2">
      <c r="H840"/>
      <c r="I840"/>
      <c r="J840"/>
      <c r="K840"/>
    </row>
    <row r="841" spans="8:11" x14ac:dyDescent="0.2">
      <c r="H841"/>
      <c r="I841"/>
      <c r="J841"/>
      <c r="K841"/>
    </row>
    <row r="842" spans="8:11" x14ac:dyDescent="0.2">
      <c r="H842"/>
      <c r="I842"/>
      <c r="J842"/>
      <c r="K842"/>
    </row>
    <row r="843" spans="8:11" x14ac:dyDescent="0.2">
      <c r="H843"/>
      <c r="I843"/>
      <c r="J843"/>
      <c r="K843"/>
    </row>
    <row r="844" spans="8:11" x14ac:dyDescent="0.2">
      <c r="H844"/>
      <c r="I844"/>
      <c r="J844"/>
      <c r="K844"/>
    </row>
    <row r="845" spans="8:11" x14ac:dyDescent="0.2">
      <c r="H845"/>
      <c r="I845"/>
      <c r="J845"/>
      <c r="K845"/>
    </row>
    <row r="846" spans="8:11" x14ac:dyDescent="0.2">
      <c r="H846"/>
      <c r="I846"/>
      <c r="J846"/>
      <c r="K846"/>
    </row>
    <row r="847" spans="8:11" x14ac:dyDescent="0.2">
      <c r="H847"/>
      <c r="I847"/>
      <c r="J847"/>
      <c r="K847"/>
    </row>
    <row r="848" spans="8:11" x14ac:dyDescent="0.2">
      <c r="H848"/>
      <c r="I848"/>
      <c r="J848"/>
      <c r="K848"/>
    </row>
    <row r="849" spans="8:11" x14ac:dyDescent="0.2">
      <c r="H849"/>
      <c r="I849"/>
      <c r="J849"/>
      <c r="K849"/>
    </row>
    <row r="850" spans="8:11" x14ac:dyDescent="0.2">
      <c r="H850"/>
      <c r="I850"/>
      <c r="J850"/>
      <c r="K850"/>
    </row>
    <row r="851" spans="8:11" x14ac:dyDescent="0.2">
      <c r="H851"/>
      <c r="I851"/>
      <c r="J851"/>
      <c r="K851"/>
    </row>
    <row r="852" spans="8:11" x14ac:dyDescent="0.2">
      <c r="H852"/>
      <c r="I852"/>
      <c r="J852"/>
      <c r="K852"/>
    </row>
    <row r="853" spans="8:11" x14ac:dyDescent="0.2">
      <c r="H853"/>
      <c r="I853"/>
      <c r="J853"/>
      <c r="K853"/>
    </row>
    <row r="854" spans="8:11" x14ac:dyDescent="0.2">
      <c r="H854"/>
      <c r="I854"/>
      <c r="J854"/>
      <c r="K854"/>
    </row>
    <row r="855" spans="8:11" x14ac:dyDescent="0.2">
      <c r="H855"/>
      <c r="I855"/>
      <c r="J855"/>
      <c r="K855"/>
    </row>
    <row r="856" spans="8:11" x14ac:dyDescent="0.2">
      <c r="H856"/>
      <c r="I856"/>
      <c r="J856"/>
      <c r="K856"/>
    </row>
    <row r="857" spans="8:11" x14ac:dyDescent="0.2">
      <c r="H857"/>
      <c r="I857"/>
      <c r="J857"/>
      <c r="K857"/>
    </row>
    <row r="858" spans="8:11" x14ac:dyDescent="0.2">
      <c r="H858"/>
      <c r="I858"/>
      <c r="J858"/>
      <c r="K858"/>
    </row>
    <row r="859" spans="8:11" x14ac:dyDescent="0.2">
      <c r="H859"/>
      <c r="I859"/>
      <c r="J859"/>
      <c r="K859"/>
    </row>
    <row r="860" spans="8:11" x14ac:dyDescent="0.2">
      <c r="H860"/>
      <c r="I860"/>
      <c r="J860"/>
      <c r="K860"/>
    </row>
    <row r="861" spans="8:11" x14ac:dyDescent="0.2">
      <c r="H861"/>
      <c r="I861"/>
      <c r="J861"/>
      <c r="K861"/>
    </row>
    <row r="862" spans="8:11" x14ac:dyDescent="0.2">
      <c r="H862"/>
      <c r="I862"/>
      <c r="J862"/>
      <c r="K862"/>
    </row>
    <row r="863" spans="8:11" x14ac:dyDescent="0.2">
      <c r="H863"/>
      <c r="I863"/>
      <c r="J863"/>
      <c r="K863"/>
    </row>
    <row r="864" spans="8:11" x14ac:dyDescent="0.2">
      <c r="H864"/>
      <c r="I864"/>
      <c r="J864"/>
      <c r="K864"/>
    </row>
    <row r="865" spans="8:11" x14ac:dyDescent="0.2">
      <c r="H865"/>
      <c r="I865"/>
      <c r="J865"/>
      <c r="K865"/>
    </row>
    <row r="866" spans="8:11" x14ac:dyDescent="0.2">
      <c r="H866"/>
      <c r="I866"/>
      <c r="J866"/>
      <c r="K866"/>
    </row>
    <row r="867" spans="8:11" x14ac:dyDescent="0.2">
      <c r="H867"/>
      <c r="I867"/>
      <c r="J867"/>
      <c r="K867"/>
    </row>
    <row r="868" spans="8:11" x14ac:dyDescent="0.2">
      <c r="H868"/>
      <c r="I868"/>
      <c r="J868"/>
      <c r="K868"/>
    </row>
    <row r="869" spans="8:11" x14ac:dyDescent="0.2">
      <c r="H869"/>
      <c r="I869"/>
      <c r="J869"/>
      <c r="K869"/>
    </row>
    <row r="870" spans="8:11" x14ac:dyDescent="0.2">
      <c r="H870"/>
      <c r="I870"/>
      <c r="J870"/>
      <c r="K870"/>
    </row>
    <row r="871" spans="8:11" x14ac:dyDescent="0.2">
      <c r="H871"/>
      <c r="I871"/>
      <c r="J871"/>
      <c r="K871"/>
    </row>
    <row r="872" spans="8:11" x14ac:dyDescent="0.2">
      <c r="H872"/>
      <c r="I872"/>
      <c r="J872"/>
      <c r="K872"/>
    </row>
    <row r="873" spans="8:11" x14ac:dyDescent="0.2">
      <c r="H873"/>
      <c r="I873"/>
      <c r="J873"/>
      <c r="K873"/>
    </row>
    <row r="874" spans="8:11" x14ac:dyDescent="0.2">
      <c r="H874"/>
      <c r="I874"/>
      <c r="J874"/>
      <c r="K874"/>
    </row>
    <row r="875" spans="8:11" x14ac:dyDescent="0.2">
      <c r="H875"/>
      <c r="I875"/>
      <c r="J875"/>
      <c r="K875"/>
    </row>
    <row r="876" spans="8:11" x14ac:dyDescent="0.2">
      <c r="H876"/>
      <c r="I876"/>
      <c r="J876"/>
      <c r="K876"/>
    </row>
    <row r="877" spans="8:11" x14ac:dyDescent="0.2">
      <c r="H877"/>
      <c r="I877"/>
      <c r="J877"/>
      <c r="K877"/>
    </row>
    <row r="878" spans="8:11" x14ac:dyDescent="0.2">
      <c r="H878"/>
      <c r="I878"/>
      <c r="J878"/>
      <c r="K878"/>
    </row>
    <row r="879" spans="8:11" x14ac:dyDescent="0.2">
      <c r="H879"/>
      <c r="I879"/>
      <c r="J879"/>
      <c r="K879"/>
    </row>
    <row r="880" spans="8:11" x14ac:dyDescent="0.2">
      <c r="H880"/>
      <c r="I880"/>
      <c r="J880"/>
      <c r="K880"/>
    </row>
    <row r="881" spans="8:11" x14ac:dyDescent="0.2">
      <c r="H881"/>
      <c r="I881"/>
      <c r="J881"/>
      <c r="K881"/>
    </row>
    <row r="882" spans="8:11" x14ac:dyDescent="0.2">
      <c r="H882"/>
      <c r="I882"/>
      <c r="J882"/>
      <c r="K882"/>
    </row>
    <row r="883" spans="8:11" x14ac:dyDescent="0.2">
      <c r="H883"/>
      <c r="I883"/>
      <c r="J883"/>
      <c r="K883"/>
    </row>
    <row r="884" spans="8:11" x14ac:dyDescent="0.2">
      <c r="H884"/>
      <c r="I884"/>
      <c r="J884"/>
      <c r="K884"/>
    </row>
    <row r="885" spans="8:11" x14ac:dyDescent="0.2">
      <c r="H885"/>
      <c r="I885"/>
      <c r="J885"/>
      <c r="K885"/>
    </row>
    <row r="886" spans="8:11" x14ac:dyDescent="0.2">
      <c r="H886"/>
      <c r="I886"/>
      <c r="J886"/>
      <c r="K886"/>
    </row>
    <row r="887" spans="8:11" x14ac:dyDescent="0.2">
      <c r="H887"/>
      <c r="I887"/>
      <c r="J887"/>
      <c r="K887"/>
    </row>
    <row r="888" spans="8:11" x14ac:dyDescent="0.2">
      <c r="H888"/>
      <c r="I888"/>
      <c r="J888"/>
      <c r="K888"/>
    </row>
    <row r="889" spans="8:11" x14ac:dyDescent="0.2">
      <c r="H889"/>
      <c r="I889"/>
      <c r="J889"/>
      <c r="K889"/>
    </row>
    <row r="890" spans="8:11" x14ac:dyDescent="0.2">
      <c r="H890"/>
      <c r="I890"/>
      <c r="J890"/>
      <c r="K890"/>
    </row>
    <row r="891" spans="8:11" x14ac:dyDescent="0.2">
      <c r="H891"/>
      <c r="I891"/>
      <c r="J891"/>
      <c r="K891"/>
    </row>
    <row r="892" spans="8:11" x14ac:dyDescent="0.2">
      <c r="H892"/>
      <c r="I892"/>
      <c r="J892"/>
      <c r="K892"/>
    </row>
    <row r="893" spans="8:11" x14ac:dyDescent="0.2">
      <c r="H893"/>
      <c r="I893"/>
      <c r="J893"/>
      <c r="K893"/>
    </row>
    <row r="894" spans="8:11" x14ac:dyDescent="0.2">
      <c r="H894"/>
      <c r="I894"/>
      <c r="J894"/>
      <c r="K894"/>
    </row>
    <row r="895" spans="8:11" x14ac:dyDescent="0.2">
      <c r="H895"/>
      <c r="I895"/>
      <c r="J895"/>
      <c r="K895"/>
    </row>
    <row r="896" spans="8:11" x14ac:dyDescent="0.2">
      <c r="H896"/>
      <c r="I896"/>
      <c r="J896"/>
      <c r="K896"/>
    </row>
    <row r="897" spans="8:11" x14ac:dyDescent="0.2">
      <c r="H897"/>
      <c r="I897"/>
      <c r="J897"/>
      <c r="K897"/>
    </row>
    <row r="898" spans="8:11" x14ac:dyDescent="0.2">
      <c r="H898"/>
      <c r="I898"/>
      <c r="J898"/>
      <c r="K898"/>
    </row>
    <row r="899" spans="8:11" x14ac:dyDescent="0.2">
      <c r="H899"/>
      <c r="I899"/>
      <c r="J899"/>
      <c r="K899"/>
    </row>
    <row r="900" spans="8:11" x14ac:dyDescent="0.2">
      <c r="H900"/>
      <c r="I900"/>
      <c r="J900"/>
      <c r="K900"/>
    </row>
    <row r="901" spans="8:11" x14ac:dyDescent="0.2">
      <c r="H901"/>
      <c r="I901"/>
      <c r="J901"/>
      <c r="K901"/>
    </row>
    <row r="902" spans="8:11" x14ac:dyDescent="0.2">
      <c r="H902"/>
      <c r="I902"/>
      <c r="J902"/>
      <c r="K902"/>
    </row>
    <row r="903" spans="8:11" x14ac:dyDescent="0.2">
      <c r="H903"/>
      <c r="I903"/>
      <c r="J903"/>
      <c r="K903"/>
    </row>
    <row r="904" spans="8:11" x14ac:dyDescent="0.2">
      <c r="H904"/>
      <c r="I904"/>
      <c r="J904"/>
      <c r="K904"/>
    </row>
    <row r="905" spans="8:11" x14ac:dyDescent="0.2">
      <c r="H905"/>
      <c r="I905"/>
      <c r="J905"/>
      <c r="K905"/>
    </row>
    <row r="906" spans="8:11" x14ac:dyDescent="0.2">
      <c r="H906"/>
      <c r="I906"/>
      <c r="J906"/>
      <c r="K906"/>
    </row>
    <row r="907" spans="8:11" x14ac:dyDescent="0.2">
      <c r="H907"/>
      <c r="I907"/>
      <c r="J907"/>
      <c r="K907"/>
    </row>
    <row r="908" spans="8:11" x14ac:dyDescent="0.2">
      <c r="H908"/>
      <c r="I908"/>
      <c r="J908"/>
      <c r="K908"/>
    </row>
    <row r="909" spans="8:11" x14ac:dyDescent="0.2">
      <c r="H909"/>
      <c r="I909"/>
      <c r="J909"/>
      <c r="K909"/>
    </row>
    <row r="910" spans="8:11" x14ac:dyDescent="0.2">
      <c r="H910"/>
      <c r="I910"/>
      <c r="J910"/>
      <c r="K910"/>
    </row>
    <row r="911" spans="8:11" x14ac:dyDescent="0.2">
      <c r="H911"/>
      <c r="I911"/>
      <c r="J911"/>
      <c r="K911"/>
    </row>
    <row r="912" spans="8:11" x14ac:dyDescent="0.2">
      <c r="H912"/>
      <c r="I912"/>
      <c r="J912"/>
      <c r="K912"/>
    </row>
    <row r="913" spans="8:11" x14ac:dyDescent="0.2">
      <c r="H913"/>
      <c r="I913"/>
      <c r="J913"/>
      <c r="K913"/>
    </row>
    <row r="914" spans="8:11" x14ac:dyDescent="0.2">
      <c r="H914"/>
      <c r="I914"/>
      <c r="J914"/>
      <c r="K914"/>
    </row>
    <row r="915" spans="8:11" x14ac:dyDescent="0.2">
      <c r="H915"/>
      <c r="I915"/>
      <c r="J915"/>
      <c r="K915"/>
    </row>
    <row r="916" spans="8:11" x14ac:dyDescent="0.2">
      <c r="H916"/>
      <c r="I916"/>
      <c r="J916"/>
      <c r="K916"/>
    </row>
    <row r="917" spans="8:11" x14ac:dyDescent="0.2">
      <c r="H917"/>
      <c r="I917"/>
      <c r="J917"/>
      <c r="K917"/>
    </row>
    <row r="918" spans="8:11" x14ac:dyDescent="0.2">
      <c r="H918"/>
      <c r="I918"/>
      <c r="J918"/>
      <c r="K918"/>
    </row>
    <row r="919" spans="8:11" x14ac:dyDescent="0.2">
      <c r="H919"/>
      <c r="I919"/>
      <c r="J919"/>
      <c r="K919"/>
    </row>
    <row r="920" spans="8:11" x14ac:dyDescent="0.2">
      <c r="H920"/>
      <c r="I920"/>
      <c r="J920"/>
      <c r="K920"/>
    </row>
    <row r="921" spans="8:11" x14ac:dyDescent="0.2">
      <c r="H921"/>
      <c r="I921"/>
      <c r="J921"/>
      <c r="K921"/>
    </row>
    <row r="922" spans="8:11" x14ac:dyDescent="0.2">
      <c r="H922"/>
      <c r="I922"/>
      <c r="J922"/>
      <c r="K922"/>
    </row>
    <row r="923" spans="8:11" x14ac:dyDescent="0.2">
      <c r="H923"/>
      <c r="I923"/>
      <c r="J923"/>
      <c r="K923"/>
    </row>
    <row r="924" spans="8:11" x14ac:dyDescent="0.2">
      <c r="H924"/>
      <c r="I924"/>
      <c r="J924"/>
      <c r="K924"/>
    </row>
    <row r="925" spans="8:11" x14ac:dyDescent="0.2">
      <c r="H925"/>
      <c r="I925"/>
      <c r="J925"/>
      <c r="K925"/>
    </row>
    <row r="926" spans="8:11" x14ac:dyDescent="0.2">
      <c r="H926"/>
      <c r="I926"/>
      <c r="J926"/>
      <c r="K926"/>
    </row>
    <row r="927" spans="8:11" x14ac:dyDescent="0.2">
      <c r="H927"/>
      <c r="I927"/>
      <c r="J927"/>
      <c r="K927"/>
    </row>
    <row r="928" spans="8:11" x14ac:dyDescent="0.2">
      <c r="H928"/>
      <c r="I928"/>
      <c r="J928"/>
      <c r="K928"/>
    </row>
    <row r="929" spans="8:11" x14ac:dyDescent="0.2">
      <c r="H929"/>
      <c r="I929"/>
      <c r="J929"/>
      <c r="K929"/>
    </row>
    <row r="930" spans="8:11" x14ac:dyDescent="0.2">
      <c r="H930"/>
      <c r="I930"/>
      <c r="J930"/>
      <c r="K930"/>
    </row>
    <row r="931" spans="8:11" x14ac:dyDescent="0.2">
      <c r="H931"/>
      <c r="I931"/>
      <c r="J931"/>
      <c r="K931"/>
    </row>
    <row r="932" spans="8:11" x14ac:dyDescent="0.2">
      <c r="H932"/>
      <c r="I932"/>
      <c r="J932"/>
      <c r="K932"/>
    </row>
    <row r="933" spans="8:11" x14ac:dyDescent="0.2">
      <c r="H933"/>
      <c r="I933"/>
      <c r="J933"/>
      <c r="K933"/>
    </row>
    <row r="934" spans="8:11" x14ac:dyDescent="0.2">
      <c r="H934"/>
      <c r="I934"/>
      <c r="J934"/>
      <c r="K934"/>
    </row>
    <row r="935" spans="8:11" x14ac:dyDescent="0.2">
      <c r="H935"/>
      <c r="I935"/>
      <c r="J935"/>
      <c r="K935"/>
    </row>
    <row r="936" spans="8:11" x14ac:dyDescent="0.2">
      <c r="H936"/>
      <c r="I936"/>
      <c r="J936"/>
      <c r="K936"/>
    </row>
    <row r="937" spans="8:11" x14ac:dyDescent="0.2">
      <c r="H937"/>
      <c r="I937"/>
      <c r="J937"/>
      <c r="K937"/>
    </row>
    <row r="938" spans="8:11" x14ac:dyDescent="0.2">
      <c r="H938"/>
      <c r="I938"/>
      <c r="J938"/>
      <c r="K938"/>
    </row>
    <row r="939" spans="8:11" x14ac:dyDescent="0.2">
      <c r="H939"/>
      <c r="I939"/>
      <c r="J939"/>
      <c r="K939"/>
    </row>
    <row r="940" spans="8:11" x14ac:dyDescent="0.2">
      <c r="H940"/>
      <c r="I940"/>
      <c r="J940"/>
      <c r="K940"/>
    </row>
    <row r="941" spans="8:11" x14ac:dyDescent="0.2">
      <c r="H941"/>
      <c r="I941"/>
      <c r="J941"/>
      <c r="K941"/>
    </row>
    <row r="942" spans="8:11" x14ac:dyDescent="0.2">
      <c r="H942"/>
      <c r="I942"/>
      <c r="J942"/>
      <c r="K942"/>
    </row>
    <row r="943" spans="8:11" x14ac:dyDescent="0.2">
      <c r="H943"/>
      <c r="I943"/>
      <c r="J943"/>
      <c r="K943"/>
    </row>
    <row r="944" spans="8:11" x14ac:dyDescent="0.2">
      <c r="H944"/>
      <c r="I944"/>
      <c r="J944"/>
      <c r="K944"/>
    </row>
    <row r="945" spans="8:11" x14ac:dyDescent="0.2">
      <c r="H945"/>
      <c r="I945"/>
      <c r="J945"/>
      <c r="K945"/>
    </row>
    <row r="946" spans="8:11" x14ac:dyDescent="0.2">
      <c r="H946"/>
      <c r="I946"/>
      <c r="J946"/>
      <c r="K946"/>
    </row>
    <row r="947" spans="8:11" x14ac:dyDescent="0.2">
      <c r="H947"/>
      <c r="I947"/>
      <c r="J947"/>
      <c r="K947"/>
    </row>
    <row r="948" spans="8:11" x14ac:dyDescent="0.2">
      <c r="H948"/>
      <c r="I948"/>
      <c r="J948"/>
      <c r="K948"/>
    </row>
    <row r="949" spans="8:11" x14ac:dyDescent="0.2">
      <c r="H949"/>
      <c r="I949"/>
      <c r="J949"/>
      <c r="K949"/>
    </row>
    <row r="950" spans="8:11" x14ac:dyDescent="0.2">
      <c r="H950"/>
      <c r="I950"/>
      <c r="J950"/>
      <c r="K950"/>
    </row>
    <row r="951" spans="8:11" x14ac:dyDescent="0.2">
      <c r="H951"/>
      <c r="I951"/>
      <c r="J951"/>
      <c r="K951"/>
    </row>
    <row r="952" spans="8:11" x14ac:dyDescent="0.2">
      <c r="H952"/>
      <c r="I952"/>
      <c r="J952"/>
      <c r="K952"/>
    </row>
    <row r="953" spans="8:11" x14ac:dyDescent="0.2">
      <c r="H953"/>
      <c r="I953"/>
      <c r="J953"/>
      <c r="K953"/>
    </row>
    <row r="954" spans="8:11" x14ac:dyDescent="0.2">
      <c r="H954"/>
      <c r="I954"/>
      <c r="J954"/>
      <c r="K954"/>
    </row>
    <row r="955" spans="8:11" x14ac:dyDescent="0.2">
      <c r="H955"/>
      <c r="I955"/>
      <c r="J955"/>
      <c r="K955"/>
    </row>
    <row r="956" spans="8:11" x14ac:dyDescent="0.2">
      <c r="H956"/>
      <c r="I956"/>
      <c r="J956"/>
      <c r="K956"/>
    </row>
    <row r="957" spans="8:11" x14ac:dyDescent="0.2">
      <c r="H957"/>
      <c r="I957"/>
      <c r="J957"/>
      <c r="K957"/>
    </row>
    <row r="958" spans="8:11" x14ac:dyDescent="0.2">
      <c r="H958"/>
      <c r="I958"/>
      <c r="J958"/>
      <c r="K958"/>
    </row>
    <row r="959" spans="8:11" x14ac:dyDescent="0.2">
      <c r="H959"/>
      <c r="I959"/>
      <c r="J959"/>
      <c r="K959"/>
    </row>
    <row r="960" spans="8:11" x14ac:dyDescent="0.2">
      <c r="H960"/>
      <c r="I960"/>
      <c r="J960"/>
      <c r="K960"/>
    </row>
    <row r="961" spans="8:11" x14ac:dyDescent="0.2">
      <c r="H961"/>
      <c r="I961"/>
      <c r="J961"/>
      <c r="K961"/>
    </row>
    <row r="962" spans="8:11" x14ac:dyDescent="0.2">
      <c r="H962"/>
      <c r="I962"/>
      <c r="J962"/>
      <c r="K962"/>
    </row>
    <row r="963" spans="8:11" x14ac:dyDescent="0.2">
      <c r="H963"/>
      <c r="I963"/>
      <c r="J963"/>
      <c r="K963"/>
    </row>
    <row r="964" spans="8:11" x14ac:dyDescent="0.2">
      <c r="H964"/>
      <c r="I964"/>
      <c r="J964"/>
      <c r="K964"/>
    </row>
    <row r="965" spans="8:11" x14ac:dyDescent="0.2">
      <c r="H965"/>
      <c r="I965"/>
      <c r="J965"/>
      <c r="K965"/>
    </row>
    <row r="966" spans="8:11" x14ac:dyDescent="0.2">
      <c r="H966"/>
      <c r="I966"/>
      <c r="J966"/>
      <c r="K966"/>
    </row>
    <row r="967" spans="8:11" x14ac:dyDescent="0.2">
      <c r="H967"/>
      <c r="I967"/>
      <c r="J967"/>
      <c r="K967"/>
    </row>
    <row r="968" spans="8:11" x14ac:dyDescent="0.2">
      <c r="H968"/>
      <c r="I968"/>
      <c r="J968"/>
      <c r="K968"/>
    </row>
    <row r="969" spans="8:11" x14ac:dyDescent="0.2">
      <c r="H969"/>
      <c r="I969"/>
      <c r="J969"/>
      <c r="K969"/>
    </row>
    <row r="970" spans="8:11" x14ac:dyDescent="0.2">
      <c r="H970"/>
      <c r="I970"/>
      <c r="J970"/>
      <c r="K970"/>
    </row>
    <row r="971" spans="8:11" x14ac:dyDescent="0.2">
      <c r="H971"/>
      <c r="I971"/>
      <c r="J971"/>
      <c r="K971"/>
    </row>
    <row r="972" spans="8:11" x14ac:dyDescent="0.2">
      <c r="H972"/>
      <c r="I972"/>
      <c r="J972"/>
      <c r="K972"/>
    </row>
    <row r="973" spans="8:11" x14ac:dyDescent="0.2">
      <c r="H973"/>
      <c r="I973"/>
      <c r="J973"/>
      <c r="K973"/>
    </row>
    <row r="974" spans="8:11" x14ac:dyDescent="0.2">
      <c r="H974"/>
      <c r="I974"/>
      <c r="J974"/>
      <c r="K974"/>
    </row>
    <row r="975" spans="8:11" x14ac:dyDescent="0.2">
      <c r="H975"/>
      <c r="I975"/>
      <c r="J975"/>
      <c r="K975"/>
    </row>
    <row r="976" spans="8:11" x14ac:dyDescent="0.2">
      <c r="H976"/>
      <c r="I976"/>
      <c r="J976"/>
      <c r="K976"/>
    </row>
    <row r="977" spans="8:11" x14ac:dyDescent="0.2">
      <c r="H977"/>
      <c r="I977"/>
      <c r="J977"/>
      <c r="K977"/>
    </row>
    <row r="978" spans="8:11" x14ac:dyDescent="0.2">
      <c r="H978"/>
      <c r="I978"/>
      <c r="J978"/>
      <c r="K978"/>
    </row>
    <row r="979" spans="8:11" x14ac:dyDescent="0.2">
      <c r="H979"/>
      <c r="I979"/>
      <c r="J979"/>
      <c r="K979"/>
    </row>
    <row r="980" spans="8:11" x14ac:dyDescent="0.2">
      <c r="H980"/>
      <c r="I980"/>
      <c r="J980"/>
      <c r="K980"/>
    </row>
    <row r="981" spans="8:11" x14ac:dyDescent="0.2">
      <c r="H981"/>
      <c r="I981"/>
      <c r="J981"/>
      <c r="K981"/>
    </row>
    <row r="982" spans="8:11" x14ac:dyDescent="0.2">
      <c r="H982"/>
      <c r="I982"/>
      <c r="J982"/>
      <c r="K982"/>
    </row>
    <row r="983" spans="8:11" x14ac:dyDescent="0.2">
      <c r="H983"/>
      <c r="I983"/>
      <c r="J983"/>
      <c r="K983"/>
    </row>
    <row r="984" spans="8:11" x14ac:dyDescent="0.2">
      <c r="H984"/>
      <c r="I984"/>
      <c r="J984"/>
      <c r="K984"/>
    </row>
    <row r="985" spans="8:11" x14ac:dyDescent="0.2">
      <c r="H985"/>
      <c r="I985"/>
      <c r="J985"/>
      <c r="K985"/>
    </row>
    <row r="986" spans="8:11" x14ac:dyDescent="0.2">
      <c r="H986"/>
      <c r="I986"/>
      <c r="J986"/>
      <c r="K986"/>
    </row>
    <row r="987" spans="8:11" x14ac:dyDescent="0.2">
      <c r="H987"/>
      <c r="I987"/>
      <c r="J987"/>
      <c r="K987"/>
    </row>
    <row r="988" spans="8:11" x14ac:dyDescent="0.2">
      <c r="H988"/>
      <c r="I988"/>
      <c r="J988"/>
      <c r="K988"/>
    </row>
    <row r="989" spans="8:11" x14ac:dyDescent="0.2">
      <c r="H989"/>
      <c r="I989"/>
      <c r="J989"/>
      <c r="K989"/>
    </row>
    <row r="990" spans="8:11" x14ac:dyDescent="0.2">
      <c r="H990"/>
      <c r="I990"/>
      <c r="J990"/>
      <c r="K990"/>
    </row>
    <row r="991" spans="8:11" x14ac:dyDescent="0.2">
      <c r="H991"/>
      <c r="I991"/>
      <c r="J991"/>
      <c r="K991"/>
    </row>
    <row r="992" spans="8:11" x14ac:dyDescent="0.2">
      <c r="H992"/>
      <c r="I992"/>
      <c r="J992"/>
      <c r="K992"/>
    </row>
    <row r="993" spans="8:11" x14ac:dyDescent="0.2">
      <c r="H993"/>
      <c r="I993"/>
      <c r="J993"/>
      <c r="K993"/>
    </row>
    <row r="994" spans="8:11" x14ac:dyDescent="0.2">
      <c r="H994"/>
      <c r="I994"/>
      <c r="J994"/>
      <c r="K994"/>
    </row>
    <row r="995" spans="8:11" x14ac:dyDescent="0.2">
      <c r="H995"/>
      <c r="I995"/>
      <c r="J995"/>
      <c r="K995"/>
    </row>
    <row r="996" spans="8:11" x14ac:dyDescent="0.2">
      <c r="H996"/>
      <c r="I996"/>
      <c r="J996"/>
      <c r="K996"/>
    </row>
    <row r="997" spans="8:11" x14ac:dyDescent="0.2">
      <c r="H997"/>
      <c r="I997"/>
      <c r="J997"/>
      <c r="K997"/>
    </row>
    <row r="998" spans="8:11" x14ac:dyDescent="0.2">
      <c r="H998"/>
      <c r="I998"/>
      <c r="J998"/>
      <c r="K998"/>
    </row>
    <row r="999" spans="8:11" x14ac:dyDescent="0.2">
      <c r="H999"/>
      <c r="I999"/>
      <c r="J999"/>
      <c r="K999"/>
    </row>
    <row r="1000" spans="8:11" x14ac:dyDescent="0.2">
      <c r="H1000"/>
      <c r="I1000"/>
      <c r="J1000"/>
      <c r="K1000"/>
    </row>
    <row r="1001" spans="8:11" x14ac:dyDescent="0.2">
      <c r="H1001"/>
      <c r="I1001"/>
      <c r="J1001"/>
      <c r="K1001"/>
    </row>
    <row r="1002" spans="8:11" x14ac:dyDescent="0.2">
      <c r="H1002"/>
      <c r="I1002"/>
      <c r="J1002"/>
      <c r="K1002"/>
    </row>
    <row r="1003" spans="8:11" x14ac:dyDescent="0.2">
      <c r="H1003"/>
      <c r="I1003"/>
      <c r="J1003"/>
      <c r="K1003"/>
    </row>
    <row r="1004" spans="8:11" x14ac:dyDescent="0.2">
      <c r="H1004"/>
      <c r="I1004"/>
      <c r="J1004"/>
      <c r="K1004"/>
    </row>
    <row r="1005" spans="8:11" x14ac:dyDescent="0.2">
      <c r="H1005"/>
      <c r="I1005"/>
      <c r="J1005"/>
      <c r="K1005"/>
    </row>
    <row r="1006" spans="8:11" x14ac:dyDescent="0.2">
      <c r="H1006"/>
      <c r="I1006"/>
      <c r="J1006"/>
      <c r="K1006"/>
    </row>
    <row r="1007" spans="8:11" x14ac:dyDescent="0.2">
      <c r="H1007"/>
      <c r="I1007"/>
      <c r="J1007"/>
      <c r="K1007"/>
    </row>
    <row r="1008" spans="8:11" x14ac:dyDescent="0.2">
      <c r="H1008"/>
      <c r="I1008"/>
      <c r="J1008"/>
      <c r="K1008"/>
    </row>
    <row r="1009" spans="8:11" x14ac:dyDescent="0.2">
      <c r="H1009"/>
      <c r="I1009"/>
      <c r="J1009"/>
      <c r="K1009"/>
    </row>
    <row r="1010" spans="8:11" x14ac:dyDescent="0.2">
      <c r="H1010"/>
      <c r="I1010"/>
      <c r="J1010"/>
      <c r="K1010"/>
    </row>
    <row r="1011" spans="8:11" x14ac:dyDescent="0.2">
      <c r="H1011"/>
      <c r="I1011"/>
      <c r="J1011"/>
      <c r="K1011"/>
    </row>
    <row r="1012" spans="8:11" x14ac:dyDescent="0.2">
      <c r="H1012"/>
      <c r="I1012"/>
      <c r="J1012"/>
      <c r="K1012"/>
    </row>
    <row r="1013" spans="8:11" x14ac:dyDescent="0.2">
      <c r="H1013"/>
      <c r="I1013"/>
      <c r="J1013"/>
      <c r="K1013"/>
    </row>
    <row r="1014" spans="8:11" x14ac:dyDescent="0.2">
      <c r="H1014"/>
      <c r="I1014"/>
      <c r="J1014"/>
      <c r="K1014"/>
    </row>
    <row r="1015" spans="8:11" x14ac:dyDescent="0.2">
      <c r="H1015"/>
      <c r="I1015"/>
      <c r="J1015"/>
      <c r="K1015"/>
    </row>
    <row r="1016" spans="8:11" x14ac:dyDescent="0.2">
      <c r="H1016"/>
      <c r="I1016"/>
      <c r="J1016"/>
      <c r="K1016"/>
    </row>
    <row r="1017" spans="8:11" x14ac:dyDescent="0.2">
      <c r="H1017"/>
      <c r="I1017"/>
      <c r="J1017"/>
      <c r="K1017"/>
    </row>
    <row r="1018" spans="8:11" x14ac:dyDescent="0.2">
      <c r="H1018"/>
      <c r="I1018"/>
      <c r="J1018"/>
      <c r="K1018"/>
    </row>
    <row r="1019" spans="8:11" x14ac:dyDescent="0.2">
      <c r="H1019"/>
      <c r="I1019"/>
      <c r="J1019"/>
      <c r="K1019"/>
    </row>
    <row r="1020" spans="8:11" x14ac:dyDescent="0.2">
      <c r="H1020"/>
      <c r="I1020"/>
      <c r="J1020"/>
      <c r="K1020"/>
    </row>
    <row r="1021" spans="8:11" x14ac:dyDescent="0.2">
      <c r="H1021"/>
      <c r="I1021"/>
      <c r="J1021"/>
      <c r="K1021"/>
    </row>
    <row r="1022" spans="8:11" x14ac:dyDescent="0.2">
      <c r="H1022"/>
      <c r="I1022"/>
      <c r="J1022"/>
      <c r="K1022"/>
    </row>
    <row r="1023" spans="8:11" x14ac:dyDescent="0.2">
      <c r="H1023"/>
      <c r="I1023"/>
      <c r="J1023"/>
      <c r="K1023"/>
    </row>
    <row r="1024" spans="8:11" x14ac:dyDescent="0.2">
      <c r="H1024"/>
      <c r="I1024"/>
      <c r="J1024"/>
      <c r="K1024"/>
    </row>
    <row r="1025" spans="8:11" x14ac:dyDescent="0.2">
      <c r="H1025"/>
      <c r="I1025"/>
      <c r="J1025"/>
      <c r="K1025"/>
    </row>
    <row r="1026" spans="8:11" x14ac:dyDescent="0.2">
      <c r="H1026"/>
      <c r="I1026"/>
      <c r="J1026"/>
      <c r="K1026"/>
    </row>
    <row r="1027" spans="8:11" x14ac:dyDescent="0.2">
      <c r="H1027"/>
      <c r="I1027"/>
      <c r="J1027"/>
      <c r="K1027"/>
    </row>
    <row r="1028" spans="8:11" x14ac:dyDescent="0.2">
      <c r="H1028"/>
      <c r="I1028"/>
      <c r="J1028"/>
      <c r="K1028"/>
    </row>
    <row r="1029" spans="8:11" x14ac:dyDescent="0.2">
      <c r="H1029"/>
      <c r="I1029"/>
      <c r="J1029"/>
      <c r="K1029"/>
    </row>
    <row r="1030" spans="8:11" x14ac:dyDescent="0.2">
      <c r="H1030"/>
      <c r="I1030"/>
      <c r="J1030"/>
      <c r="K1030"/>
    </row>
    <row r="1031" spans="8:11" x14ac:dyDescent="0.2">
      <c r="H1031"/>
      <c r="I1031"/>
      <c r="J1031"/>
      <c r="K1031"/>
    </row>
    <row r="1032" spans="8:11" x14ac:dyDescent="0.2">
      <c r="H1032"/>
      <c r="I1032"/>
      <c r="J1032"/>
      <c r="K1032"/>
    </row>
    <row r="1033" spans="8:11" x14ac:dyDescent="0.2">
      <c r="H1033"/>
      <c r="I1033"/>
      <c r="J1033"/>
      <c r="K1033"/>
    </row>
    <row r="1034" spans="8:11" x14ac:dyDescent="0.2">
      <c r="H1034"/>
      <c r="I1034"/>
      <c r="J1034"/>
      <c r="K1034"/>
    </row>
    <row r="1035" spans="8:11" x14ac:dyDescent="0.2">
      <c r="H1035"/>
      <c r="I1035"/>
      <c r="J1035"/>
      <c r="K1035"/>
    </row>
    <row r="1036" spans="8:11" x14ac:dyDescent="0.2">
      <c r="H1036"/>
      <c r="I1036"/>
      <c r="J1036"/>
      <c r="K1036"/>
    </row>
    <row r="1037" spans="8:11" x14ac:dyDescent="0.2">
      <c r="H1037"/>
      <c r="I1037"/>
      <c r="J1037"/>
      <c r="K1037"/>
    </row>
    <row r="1038" spans="8:11" x14ac:dyDescent="0.2">
      <c r="H1038"/>
      <c r="I1038"/>
      <c r="J1038"/>
      <c r="K1038"/>
    </row>
    <row r="1039" spans="8:11" x14ac:dyDescent="0.2">
      <c r="H1039"/>
      <c r="I1039"/>
      <c r="J1039"/>
      <c r="K1039"/>
    </row>
    <row r="1040" spans="8:11" x14ac:dyDescent="0.2">
      <c r="H1040"/>
      <c r="I1040"/>
      <c r="J1040"/>
      <c r="K1040"/>
    </row>
    <row r="1041" spans="8:11" x14ac:dyDescent="0.2">
      <c r="H1041"/>
      <c r="I1041"/>
      <c r="J1041"/>
      <c r="K1041"/>
    </row>
    <row r="1042" spans="8:11" x14ac:dyDescent="0.2">
      <c r="H1042"/>
      <c r="I1042"/>
      <c r="J1042"/>
      <c r="K1042"/>
    </row>
    <row r="1043" spans="8:11" x14ac:dyDescent="0.2">
      <c r="H1043"/>
      <c r="I1043"/>
      <c r="J1043"/>
      <c r="K1043"/>
    </row>
    <row r="1044" spans="8:11" x14ac:dyDescent="0.2">
      <c r="H1044"/>
      <c r="I1044"/>
      <c r="J1044"/>
      <c r="K1044"/>
    </row>
    <row r="1045" spans="8:11" x14ac:dyDescent="0.2">
      <c r="H1045"/>
      <c r="I1045"/>
      <c r="J1045"/>
      <c r="K1045"/>
    </row>
    <row r="1046" spans="8:11" x14ac:dyDescent="0.2">
      <c r="H1046"/>
      <c r="I1046"/>
      <c r="J1046"/>
      <c r="K1046"/>
    </row>
    <row r="1047" spans="8:11" x14ac:dyDescent="0.2">
      <c r="H1047"/>
      <c r="I1047"/>
      <c r="J1047"/>
      <c r="K1047"/>
    </row>
    <row r="1048" spans="8:11" x14ac:dyDescent="0.2">
      <c r="H1048"/>
      <c r="I1048"/>
      <c r="J1048"/>
      <c r="K1048"/>
    </row>
    <row r="1049" spans="8:11" x14ac:dyDescent="0.2">
      <c r="H1049"/>
      <c r="I1049"/>
      <c r="J1049"/>
      <c r="K1049"/>
    </row>
    <row r="1050" spans="8:11" x14ac:dyDescent="0.2">
      <c r="H1050"/>
      <c r="I1050"/>
      <c r="J1050"/>
      <c r="K1050"/>
    </row>
    <row r="1051" spans="8:11" x14ac:dyDescent="0.2">
      <c r="H1051"/>
      <c r="I1051"/>
      <c r="J1051"/>
      <c r="K1051"/>
    </row>
    <row r="1052" spans="8:11" x14ac:dyDescent="0.2">
      <c r="H1052"/>
      <c r="I1052"/>
      <c r="J1052"/>
      <c r="K1052"/>
    </row>
    <row r="1053" spans="8:11" x14ac:dyDescent="0.2">
      <c r="H1053"/>
      <c r="I1053"/>
      <c r="J1053"/>
      <c r="K1053"/>
    </row>
    <row r="1054" spans="8:11" x14ac:dyDescent="0.2">
      <c r="H1054"/>
      <c r="I1054"/>
      <c r="J1054"/>
      <c r="K1054"/>
    </row>
    <row r="1055" spans="8:11" x14ac:dyDescent="0.2">
      <c r="H1055"/>
      <c r="I1055"/>
      <c r="J1055"/>
      <c r="K1055"/>
    </row>
    <row r="1056" spans="8:11" x14ac:dyDescent="0.2">
      <c r="H1056"/>
      <c r="I1056"/>
      <c r="J1056"/>
      <c r="K1056"/>
    </row>
    <row r="1057" spans="8:11" x14ac:dyDescent="0.2">
      <c r="H1057"/>
      <c r="I1057"/>
      <c r="J1057"/>
      <c r="K1057"/>
    </row>
    <row r="1058" spans="8:11" x14ac:dyDescent="0.2">
      <c r="H1058"/>
      <c r="I1058"/>
      <c r="J1058"/>
      <c r="K1058"/>
    </row>
    <row r="1059" spans="8:11" x14ac:dyDescent="0.2">
      <c r="H1059"/>
      <c r="I1059"/>
      <c r="J1059"/>
      <c r="K1059"/>
    </row>
    <row r="1060" spans="8:11" x14ac:dyDescent="0.2">
      <c r="H1060"/>
      <c r="I1060"/>
      <c r="J1060"/>
      <c r="K1060"/>
    </row>
    <row r="1061" spans="8:11" x14ac:dyDescent="0.2">
      <c r="H1061"/>
      <c r="I1061"/>
      <c r="J1061"/>
      <c r="K1061"/>
    </row>
    <row r="1062" spans="8:11" x14ac:dyDescent="0.2">
      <c r="H1062"/>
      <c r="I1062"/>
      <c r="J1062"/>
      <c r="K1062"/>
    </row>
    <row r="1063" spans="8:11" x14ac:dyDescent="0.2">
      <c r="H1063"/>
      <c r="I1063"/>
      <c r="J1063"/>
      <c r="K1063"/>
    </row>
    <row r="1064" spans="8:11" x14ac:dyDescent="0.2">
      <c r="H1064"/>
      <c r="I1064"/>
      <c r="J1064"/>
      <c r="K1064"/>
    </row>
    <row r="1065" spans="8:11" x14ac:dyDescent="0.2">
      <c r="H1065"/>
      <c r="I1065"/>
      <c r="J1065"/>
      <c r="K1065"/>
    </row>
    <row r="1066" spans="8:11" x14ac:dyDescent="0.2">
      <c r="H1066"/>
      <c r="I1066"/>
      <c r="J1066"/>
      <c r="K1066"/>
    </row>
    <row r="1067" spans="8:11" x14ac:dyDescent="0.2">
      <c r="H1067"/>
      <c r="I1067"/>
      <c r="J1067"/>
      <c r="K1067"/>
    </row>
    <row r="1068" spans="8:11" x14ac:dyDescent="0.2">
      <c r="H1068"/>
      <c r="I1068"/>
      <c r="J1068"/>
      <c r="K1068"/>
    </row>
    <row r="1069" spans="8:11" x14ac:dyDescent="0.2">
      <c r="H1069"/>
      <c r="I1069"/>
      <c r="J1069"/>
      <c r="K1069"/>
    </row>
    <row r="1070" spans="8:11" x14ac:dyDescent="0.2">
      <c r="H1070"/>
      <c r="I1070"/>
      <c r="J1070"/>
      <c r="K1070"/>
    </row>
    <row r="1071" spans="8:11" x14ac:dyDescent="0.2">
      <c r="H1071"/>
      <c r="I1071"/>
      <c r="J1071"/>
      <c r="K1071"/>
    </row>
    <row r="1072" spans="8:11" x14ac:dyDescent="0.2">
      <c r="H1072"/>
      <c r="I1072"/>
      <c r="J1072"/>
      <c r="K1072"/>
    </row>
    <row r="1073" spans="8:11" x14ac:dyDescent="0.2">
      <c r="H1073"/>
      <c r="I1073"/>
      <c r="J1073"/>
      <c r="K1073"/>
    </row>
    <row r="1074" spans="8:11" x14ac:dyDescent="0.2">
      <c r="H1074"/>
      <c r="I1074"/>
      <c r="J1074"/>
      <c r="K1074"/>
    </row>
    <row r="1075" spans="8:11" x14ac:dyDescent="0.2">
      <c r="H1075"/>
      <c r="I1075"/>
      <c r="J1075"/>
      <c r="K1075"/>
    </row>
    <row r="1076" spans="8:11" x14ac:dyDescent="0.2">
      <c r="H1076"/>
      <c r="I1076"/>
      <c r="J1076"/>
      <c r="K1076"/>
    </row>
    <row r="1077" spans="8:11" x14ac:dyDescent="0.2">
      <c r="H1077"/>
      <c r="I1077"/>
      <c r="J1077"/>
      <c r="K1077"/>
    </row>
    <row r="1078" spans="8:11" x14ac:dyDescent="0.2">
      <c r="H1078"/>
      <c r="I1078"/>
      <c r="J1078"/>
      <c r="K1078"/>
    </row>
    <row r="1079" spans="8:11" x14ac:dyDescent="0.2">
      <c r="H1079"/>
      <c r="I1079"/>
      <c r="J1079"/>
      <c r="K1079"/>
    </row>
    <row r="1080" spans="8:11" x14ac:dyDescent="0.2">
      <c r="H1080"/>
      <c r="I1080"/>
      <c r="J1080"/>
      <c r="K1080"/>
    </row>
    <row r="1081" spans="8:11" x14ac:dyDescent="0.2">
      <c r="H1081"/>
      <c r="I1081"/>
      <c r="J1081"/>
      <c r="K1081"/>
    </row>
    <row r="1082" spans="8:11" x14ac:dyDescent="0.2">
      <c r="H1082"/>
      <c r="I1082"/>
      <c r="J1082"/>
      <c r="K1082"/>
    </row>
    <row r="1083" spans="8:11" x14ac:dyDescent="0.2">
      <c r="H1083"/>
      <c r="I1083"/>
      <c r="J1083"/>
      <c r="K1083"/>
    </row>
    <row r="1084" spans="8:11" x14ac:dyDescent="0.2">
      <c r="H1084"/>
      <c r="I1084"/>
      <c r="J1084"/>
      <c r="K1084"/>
    </row>
    <row r="1085" spans="8:11" x14ac:dyDescent="0.2">
      <c r="H1085"/>
      <c r="I1085"/>
      <c r="J1085"/>
      <c r="K1085"/>
    </row>
    <row r="1086" spans="8:11" x14ac:dyDescent="0.2">
      <c r="H1086"/>
      <c r="I1086"/>
      <c r="J1086"/>
      <c r="K1086"/>
    </row>
    <row r="1087" spans="8:11" x14ac:dyDescent="0.2">
      <c r="H1087"/>
      <c r="I1087"/>
      <c r="J1087"/>
      <c r="K1087"/>
    </row>
    <row r="1088" spans="8:11" x14ac:dyDescent="0.2">
      <c r="H1088"/>
      <c r="I1088"/>
      <c r="J1088"/>
      <c r="K1088"/>
    </row>
    <row r="1089" spans="8:11" x14ac:dyDescent="0.2">
      <c r="H1089"/>
      <c r="I1089"/>
      <c r="J1089"/>
      <c r="K1089"/>
    </row>
    <row r="1090" spans="8:11" x14ac:dyDescent="0.2">
      <c r="H1090"/>
      <c r="I1090"/>
      <c r="J1090"/>
      <c r="K1090"/>
    </row>
    <row r="1091" spans="8:11" x14ac:dyDescent="0.2">
      <c r="H1091"/>
      <c r="I1091"/>
      <c r="J1091"/>
      <c r="K1091"/>
    </row>
    <row r="1092" spans="8:11" x14ac:dyDescent="0.2">
      <c r="H1092"/>
      <c r="I1092"/>
      <c r="J1092"/>
      <c r="K1092"/>
    </row>
    <row r="1093" spans="8:11" x14ac:dyDescent="0.2">
      <c r="H1093"/>
      <c r="I1093"/>
      <c r="J1093"/>
      <c r="K1093"/>
    </row>
    <row r="1094" spans="8:11" x14ac:dyDescent="0.2">
      <c r="H1094"/>
      <c r="I1094"/>
      <c r="J1094"/>
      <c r="K1094"/>
    </row>
    <row r="1095" spans="8:11" x14ac:dyDescent="0.2">
      <c r="H1095"/>
      <c r="I1095"/>
      <c r="J1095"/>
      <c r="K1095"/>
    </row>
    <row r="1096" spans="8:11" x14ac:dyDescent="0.2">
      <c r="H1096"/>
      <c r="I1096"/>
      <c r="J1096"/>
      <c r="K1096"/>
    </row>
    <row r="1097" spans="8:11" x14ac:dyDescent="0.2">
      <c r="H1097"/>
      <c r="I1097"/>
      <c r="J1097"/>
      <c r="K1097"/>
    </row>
    <row r="1098" spans="8:11" x14ac:dyDescent="0.2">
      <c r="H1098"/>
      <c r="I1098"/>
      <c r="J1098"/>
      <c r="K1098"/>
    </row>
    <row r="1099" spans="8:11" x14ac:dyDescent="0.2">
      <c r="H1099"/>
      <c r="I1099"/>
      <c r="J1099"/>
      <c r="K1099"/>
    </row>
    <row r="1100" spans="8:11" x14ac:dyDescent="0.2">
      <c r="H1100"/>
      <c r="I1100"/>
      <c r="J1100"/>
      <c r="K1100"/>
    </row>
    <row r="1101" spans="8:11" x14ac:dyDescent="0.2">
      <c r="H1101"/>
      <c r="I1101"/>
      <c r="J1101"/>
      <c r="K1101"/>
    </row>
    <row r="1102" spans="8:11" x14ac:dyDescent="0.2">
      <c r="H1102"/>
      <c r="I1102"/>
      <c r="J1102"/>
      <c r="K1102"/>
    </row>
    <row r="1103" spans="8:11" x14ac:dyDescent="0.2">
      <c r="H1103"/>
      <c r="I1103"/>
      <c r="J1103"/>
      <c r="K1103"/>
    </row>
    <row r="1104" spans="8:11" x14ac:dyDescent="0.2">
      <c r="H1104"/>
      <c r="I1104"/>
      <c r="J1104"/>
      <c r="K1104"/>
    </row>
    <row r="1105" spans="8:11" x14ac:dyDescent="0.2">
      <c r="H1105"/>
      <c r="I1105"/>
      <c r="J1105"/>
      <c r="K1105"/>
    </row>
    <row r="1106" spans="8:11" x14ac:dyDescent="0.2">
      <c r="H1106"/>
      <c r="I1106"/>
      <c r="J1106"/>
      <c r="K1106"/>
    </row>
    <row r="1107" spans="8:11" x14ac:dyDescent="0.2">
      <c r="H1107"/>
      <c r="I1107"/>
      <c r="J1107"/>
      <c r="K1107"/>
    </row>
    <row r="1108" spans="8:11" x14ac:dyDescent="0.2">
      <c r="H1108"/>
      <c r="I1108"/>
      <c r="J1108"/>
      <c r="K1108"/>
    </row>
    <row r="1109" spans="8:11" x14ac:dyDescent="0.2">
      <c r="H1109"/>
      <c r="I1109"/>
      <c r="J1109"/>
      <c r="K1109"/>
    </row>
    <row r="1110" spans="8:11" x14ac:dyDescent="0.2">
      <c r="H1110"/>
      <c r="I1110"/>
      <c r="J1110"/>
      <c r="K1110"/>
    </row>
    <row r="1111" spans="8:11" x14ac:dyDescent="0.2">
      <c r="H1111"/>
      <c r="I1111"/>
      <c r="J1111"/>
      <c r="K1111"/>
    </row>
    <row r="1112" spans="8:11" x14ac:dyDescent="0.2">
      <c r="H1112"/>
      <c r="I1112"/>
      <c r="J1112"/>
      <c r="K1112"/>
    </row>
    <row r="1113" spans="8:11" x14ac:dyDescent="0.2">
      <c r="H1113"/>
      <c r="I1113"/>
      <c r="J1113"/>
      <c r="K1113"/>
    </row>
    <row r="1114" spans="8:11" x14ac:dyDescent="0.2">
      <c r="H1114"/>
      <c r="I1114"/>
      <c r="J1114"/>
      <c r="K1114"/>
    </row>
    <row r="1115" spans="8:11" x14ac:dyDescent="0.2">
      <c r="H1115"/>
      <c r="I1115"/>
      <c r="J1115"/>
      <c r="K1115"/>
    </row>
    <row r="1116" spans="8:11" x14ac:dyDescent="0.2">
      <c r="H1116"/>
      <c r="I1116"/>
      <c r="J1116"/>
      <c r="K1116"/>
    </row>
    <row r="1117" spans="8:11" x14ac:dyDescent="0.2">
      <c r="H1117"/>
      <c r="I1117"/>
      <c r="J1117"/>
      <c r="K1117"/>
    </row>
    <row r="1118" spans="8:11" x14ac:dyDescent="0.2">
      <c r="H1118"/>
      <c r="I1118"/>
      <c r="J1118"/>
      <c r="K1118"/>
    </row>
    <row r="1119" spans="8:11" x14ac:dyDescent="0.2">
      <c r="H1119"/>
      <c r="I1119"/>
      <c r="J1119"/>
      <c r="K1119"/>
    </row>
    <row r="1120" spans="8:11" x14ac:dyDescent="0.2">
      <c r="H1120"/>
      <c r="I1120"/>
      <c r="J1120"/>
      <c r="K1120"/>
    </row>
    <row r="1121" spans="8:11" x14ac:dyDescent="0.2">
      <c r="H1121"/>
      <c r="I1121"/>
      <c r="J1121"/>
      <c r="K1121"/>
    </row>
    <row r="1122" spans="8:11" x14ac:dyDescent="0.2">
      <c r="H1122"/>
      <c r="I1122"/>
      <c r="J1122"/>
      <c r="K1122"/>
    </row>
    <row r="1123" spans="8:11" x14ac:dyDescent="0.2">
      <c r="H1123"/>
      <c r="I1123"/>
      <c r="J1123"/>
      <c r="K1123"/>
    </row>
    <row r="1124" spans="8:11" x14ac:dyDescent="0.2">
      <c r="H1124"/>
      <c r="I1124"/>
      <c r="J1124"/>
      <c r="K1124"/>
    </row>
    <row r="1125" spans="8:11" x14ac:dyDescent="0.2">
      <c r="H1125"/>
      <c r="I1125"/>
      <c r="J1125"/>
      <c r="K1125"/>
    </row>
    <row r="1126" spans="8:11" x14ac:dyDescent="0.2">
      <c r="H1126"/>
      <c r="I1126"/>
      <c r="J1126"/>
      <c r="K1126"/>
    </row>
    <row r="1127" spans="8:11" x14ac:dyDescent="0.2">
      <c r="H1127"/>
      <c r="I1127"/>
      <c r="J1127"/>
      <c r="K1127"/>
    </row>
    <row r="1128" spans="8:11" x14ac:dyDescent="0.2">
      <c r="H1128"/>
      <c r="I1128"/>
      <c r="J1128"/>
      <c r="K1128"/>
    </row>
    <row r="1129" spans="8:11" x14ac:dyDescent="0.2">
      <c r="H1129"/>
      <c r="I1129"/>
      <c r="J1129"/>
      <c r="K1129"/>
    </row>
    <row r="1130" spans="8:11" x14ac:dyDescent="0.2">
      <c r="H1130"/>
      <c r="I1130"/>
      <c r="J1130"/>
      <c r="K1130"/>
    </row>
    <row r="1131" spans="8:11" x14ac:dyDescent="0.2">
      <c r="H1131"/>
      <c r="I1131"/>
      <c r="J1131"/>
      <c r="K1131"/>
    </row>
    <row r="1132" spans="8:11" x14ac:dyDescent="0.2">
      <c r="H1132"/>
      <c r="I1132"/>
      <c r="J1132"/>
      <c r="K1132"/>
    </row>
    <row r="1133" spans="8:11" x14ac:dyDescent="0.2">
      <c r="H1133"/>
      <c r="I1133"/>
      <c r="J1133"/>
      <c r="K1133"/>
    </row>
    <row r="1134" spans="8:11" x14ac:dyDescent="0.2">
      <c r="H1134"/>
      <c r="I1134"/>
      <c r="J1134"/>
      <c r="K1134"/>
    </row>
    <row r="1135" spans="8:11" x14ac:dyDescent="0.2">
      <c r="H1135"/>
      <c r="I1135"/>
      <c r="J1135"/>
      <c r="K1135"/>
    </row>
    <row r="1136" spans="8:11" x14ac:dyDescent="0.2">
      <c r="H1136"/>
      <c r="I1136"/>
      <c r="J1136"/>
      <c r="K1136"/>
    </row>
    <row r="1137" spans="8:11" x14ac:dyDescent="0.2">
      <c r="H1137"/>
      <c r="I1137"/>
      <c r="J1137"/>
      <c r="K1137"/>
    </row>
    <row r="1138" spans="8:11" x14ac:dyDescent="0.2">
      <c r="H1138"/>
      <c r="I1138"/>
      <c r="J1138"/>
      <c r="K1138"/>
    </row>
    <row r="1139" spans="8:11" x14ac:dyDescent="0.2">
      <c r="H1139"/>
      <c r="I1139"/>
      <c r="J1139"/>
      <c r="K1139"/>
    </row>
    <row r="1140" spans="8:11" x14ac:dyDescent="0.2">
      <c r="H1140"/>
      <c r="I1140"/>
      <c r="J1140"/>
      <c r="K1140"/>
    </row>
    <row r="1141" spans="8:11" x14ac:dyDescent="0.2">
      <c r="H1141"/>
      <c r="I1141"/>
      <c r="J1141"/>
      <c r="K1141"/>
    </row>
    <row r="1142" spans="8:11" x14ac:dyDescent="0.2">
      <c r="H1142"/>
      <c r="I1142"/>
      <c r="J1142"/>
      <c r="K1142"/>
    </row>
    <row r="1143" spans="8:11" x14ac:dyDescent="0.2">
      <c r="H1143"/>
      <c r="I1143"/>
      <c r="J1143"/>
      <c r="K1143"/>
    </row>
    <row r="1144" spans="8:11" x14ac:dyDescent="0.2">
      <c r="H1144"/>
      <c r="I1144"/>
      <c r="J1144"/>
      <c r="K1144"/>
    </row>
    <row r="1145" spans="8:11" x14ac:dyDescent="0.2">
      <c r="H1145"/>
      <c r="I1145"/>
      <c r="J1145"/>
      <c r="K1145"/>
    </row>
    <row r="1146" spans="8:11" x14ac:dyDescent="0.2">
      <c r="H1146"/>
      <c r="I1146"/>
      <c r="J1146"/>
      <c r="K1146"/>
    </row>
    <row r="1147" spans="8:11" x14ac:dyDescent="0.2">
      <c r="H1147"/>
      <c r="I1147"/>
      <c r="J1147"/>
      <c r="K1147"/>
    </row>
    <row r="1148" spans="8:11" x14ac:dyDescent="0.2">
      <c r="H1148"/>
      <c r="I1148"/>
      <c r="J1148"/>
      <c r="K1148"/>
    </row>
    <row r="1149" spans="8:11" x14ac:dyDescent="0.2">
      <c r="H1149"/>
      <c r="I1149"/>
      <c r="J1149"/>
      <c r="K1149"/>
    </row>
    <row r="1150" spans="8:11" x14ac:dyDescent="0.2">
      <c r="H1150"/>
      <c r="I1150"/>
      <c r="J1150"/>
      <c r="K1150"/>
    </row>
    <row r="1151" spans="8:11" x14ac:dyDescent="0.2">
      <c r="H1151"/>
      <c r="I1151"/>
      <c r="J1151"/>
      <c r="K1151"/>
    </row>
    <row r="1152" spans="8:11" x14ac:dyDescent="0.2">
      <c r="H1152"/>
      <c r="I1152"/>
      <c r="J1152"/>
      <c r="K1152"/>
    </row>
    <row r="1153" spans="8:11" x14ac:dyDescent="0.2">
      <c r="H1153"/>
      <c r="I1153"/>
      <c r="J1153"/>
      <c r="K1153"/>
    </row>
    <row r="1154" spans="8:11" x14ac:dyDescent="0.2">
      <c r="H1154"/>
      <c r="I1154"/>
      <c r="J1154"/>
      <c r="K1154"/>
    </row>
    <row r="1155" spans="8:11" x14ac:dyDescent="0.2">
      <c r="H1155"/>
      <c r="I1155"/>
      <c r="J1155"/>
      <c r="K1155"/>
    </row>
    <row r="1156" spans="8:11" x14ac:dyDescent="0.2">
      <c r="H1156"/>
      <c r="I1156"/>
      <c r="J1156"/>
      <c r="K1156"/>
    </row>
    <row r="1157" spans="8:11" x14ac:dyDescent="0.2">
      <c r="H1157"/>
      <c r="I1157"/>
      <c r="J1157"/>
      <c r="K1157"/>
    </row>
    <row r="1158" spans="8:11" x14ac:dyDescent="0.2">
      <c r="H1158"/>
      <c r="I1158"/>
      <c r="J1158"/>
      <c r="K1158"/>
    </row>
    <row r="1159" spans="8:11" x14ac:dyDescent="0.2">
      <c r="H1159"/>
      <c r="I1159"/>
      <c r="J1159"/>
      <c r="K1159"/>
    </row>
    <row r="1160" spans="8:11" x14ac:dyDescent="0.2">
      <c r="H1160"/>
      <c r="I1160"/>
      <c r="J1160"/>
      <c r="K1160"/>
    </row>
    <row r="1161" spans="8:11" x14ac:dyDescent="0.2">
      <c r="H1161"/>
      <c r="I1161"/>
      <c r="J1161"/>
      <c r="K1161"/>
    </row>
    <row r="1162" spans="8:11" x14ac:dyDescent="0.2">
      <c r="H1162"/>
      <c r="I1162"/>
      <c r="J1162"/>
      <c r="K1162"/>
    </row>
    <row r="1163" spans="8:11" x14ac:dyDescent="0.2">
      <c r="H1163"/>
      <c r="I1163"/>
      <c r="J1163"/>
      <c r="K1163"/>
    </row>
    <row r="1164" spans="8:11" x14ac:dyDescent="0.2">
      <c r="H1164"/>
      <c r="I1164"/>
      <c r="J1164"/>
      <c r="K1164"/>
    </row>
    <row r="1165" spans="8:11" x14ac:dyDescent="0.2">
      <c r="H1165"/>
      <c r="I1165"/>
      <c r="J1165"/>
      <c r="K1165"/>
    </row>
    <row r="1166" spans="8:11" x14ac:dyDescent="0.2">
      <c r="H1166"/>
      <c r="I1166"/>
      <c r="J1166"/>
      <c r="K1166"/>
    </row>
    <row r="1167" spans="8:11" x14ac:dyDescent="0.2">
      <c r="H1167"/>
      <c r="I1167"/>
      <c r="J1167"/>
      <c r="K1167"/>
    </row>
    <row r="1168" spans="8:11" x14ac:dyDescent="0.2">
      <c r="H1168"/>
      <c r="I1168"/>
      <c r="J1168"/>
      <c r="K1168"/>
    </row>
    <row r="1169" spans="8:11" x14ac:dyDescent="0.2">
      <c r="H1169"/>
      <c r="I1169"/>
      <c r="J1169"/>
      <c r="K1169"/>
    </row>
    <row r="1170" spans="8:11" x14ac:dyDescent="0.2">
      <c r="H1170"/>
      <c r="I1170"/>
      <c r="J1170"/>
      <c r="K1170"/>
    </row>
    <row r="1171" spans="8:11" x14ac:dyDescent="0.2">
      <c r="H1171"/>
      <c r="I1171"/>
      <c r="J1171"/>
      <c r="K1171"/>
    </row>
    <row r="1172" spans="8:11" x14ac:dyDescent="0.2">
      <c r="H1172"/>
      <c r="I1172"/>
      <c r="J1172"/>
      <c r="K1172"/>
    </row>
    <row r="1173" spans="8:11" x14ac:dyDescent="0.2">
      <c r="H1173"/>
      <c r="I1173"/>
      <c r="J1173"/>
      <c r="K1173"/>
    </row>
    <row r="1174" spans="8:11" x14ac:dyDescent="0.2">
      <c r="H1174"/>
      <c r="I1174"/>
      <c r="J1174"/>
      <c r="K1174"/>
    </row>
    <row r="1175" spans="8:11" x14ac:dyDescent="0.2">
      <c r="H1175"/>
      <c r="I1175"/>
      <c r="J1175"/>
      <c r="K1175"/>
    </row>
    <row r="1176" spans="8:11" x14ac:dyDescent="0.2">
      <c r="H1176"/>
      <c r="I1176"/>
      <c r="J1176"/>
      <c r="K1176"/>
    </row>
    <row r="1177" spans="8:11" x14ac:dyDescent="0.2">
      <c r="H1177"/>
      <c r="I1177"/>
      <c r="J1177"/>
      <c r="K1177"/>
    </row>
    <row r="1178" spans="8:11" x14ac:dyDescent="0.2">
      <c r="H1178"/>
      <c r="I1178"/>
      <c r="J1178"/>
      <c r="K1178"/>
    </row>
    <row r="1179" spans="8:11" x14ac:dyDescent="0.2">
      <c r="H1179"/>
      <c r="I1179"/>
      <c r="J1179"/>
      <c r="K1179"/>
    </row>
    <row r="1180" spans="8:11" x14ac:dyDescent="0.2">
      <c r="H1180"/>
      <c r="I1180"/>
      <c r="J1180"/>
      <c r="K1180"/>
    </row>
    <row r="1181" spans="8:11" x14ac:dyDescent="0.2">
      <c r="H1181"/>
      <c r="I1181"/>
      <c r="J1181"/>
      <c r="K1181"/>
    </row>
    <row r="1182" spans="8:11" x14ac:dyDescent="0.2">
      <c r="H1182"/>
      <c r="I1182"/>
      <c r="J1182"/>
      <c r="K1182"/>
    </row>
    <row r="1183" spans="8:11" x14ac:dyDescent="0.2">
      <c r="H1183"/>
      <c r="I1183"/>
      <c r="J1183"/>
      <c r="K1183"/>
    </row>
    <row r="1184" spans="8:11" x14ac:dyDescent="0.2">
      <c r="H1184"/>
      <c r="I1184"/>
      <c r="J1184"/>
      <c r="K1184"/>
    </row>
    <row r="1185" spans="8:11" x14ac:dyDescent="0.2">
      <c r="H1185"/>
      <c r="I1185"/>
      <c r="J1185"/>
      <c r="K1185"/>
    </row>
    <row r="1186" spans="8:11" x14ac:dyDescent="0.2">
      <c r="H1186"/>
      <c r="I1186"/>
      <c r="J1186"/>
      <c r="K1186"/>
    </row>
    <row r="1187" spans="8:11" x14ac:dyDescent="0.2">
      <c r="H1187"/>
      <c r="I1187"/>
      <c r="J1187"/>
      <c r="K1187"/>
    </row>
    <row r="1188" spans="8:11" x14ac:dyDescent="0.2">
      <c r="H1188"/>
      <c r="I1188"/>
      <c r="J1188"/>
      <c r="K1188"/>
    </row>
    <row r="1189" spans="8:11" x14ac:dyDescent="0.2">
      <c r="H1189"/>
      <c r="I1189"/>
      <c r="J1189"/>
      <c r="K1189"/>
    </row>
    <row r="1190" spans="8:11" x14ac:dyDescent="0.2">
      <c r="H1190"/>
      <c r="I1190"/>
      <c r="J1190"/>
      <c r="K1190"/>
    </row>
    <row r="1191" spans="8:11" x14ac:dyDescent="0.2">
      <c r="H1191"/>
      <c r="I1191"/>
      <c r="J1191"/>
      <c r="K1191"/>
    </row>
    <row r="1192" spans="8:11" x14ac:dyDescent="0.2">
      <c r="H1192"/>
      <c r="I1192"/>
      <c r="J1192"/>
      <c r="K1192"/>
    </row>
    <row r="1193" spans="8:11" x14ac:dyDescent="0.2">
      <c r="H1193"/>
      <c r="I1193"/>
      <c r="J1193"/>
      <c r="K1193"/>
    </row>
    <row r="1194" spans="8:11" x14ac:dyDescent="0.2">
      <c r="H1194"/>
      <c r="I1194"/>
      <c r="J1194"/>
      <c r="K1194"/>
    </row>
    <row r="1195" spans="8:11" x14ac:dyDescent="0.2">
      <c r="H1195"/>
      <c r="I1195"/>
      <c r="J1195"/>
      <c r="K1195"/>
    </row>
    <row r="1196" spans="8:11" x14ac:dyDescent="0.2">
      <c r="H1196"/>
      <c r="I1196"/>
      <c r="J1196"/>
      <c r="K1196"/>
    </row>
    <row r="1197" spans="8:11" x14ac:dyDescent="0.2">
      <c r="H1197"/>
      <c r="I1197"/>
      <c r="J1197"/>
      <c r="K1197"/>
    </row>
    <row r="1198" spans="8:11" x14ac:dyDescent="0.2">
      <c r="H1198"/>
      <c r="I1198"/>
      <c r="J1198"/>
      <c r="K1198"/>
    </row>
    <row r="1199" spans="8:11" x14ac:dyDescent="0.2">
      <c r="H1199"/>
      <c r="I1199"/>
      <c r="J1199"/>
      <c r="K1199"/>
    </row>
    <row r="1200" spans="8:11" x14ac:dyDescent="0.2">
      <c r="H1200"/>
      <c r="I1200"/>
      <c r="J1200"/>
      <c r="K1200"/>
    </row>
    <row r="1201" spans="8:11" x14ac:dyDescent="0.2">
      <c r="H1201"/>
      <c r="I1201"/>
      <c r="J1201"/>
      <c r="K1201"/>
    </row>
    <row r="1202" spans="8:11" x14ac:dyDescent="0.2">
      <c r="H1202"/>
      <c r="I1202"/>
      <c r="J1202"/>
      <c r="K1202"/>
    </row>
    <row r="1203" spans="8:11" x14ac:dyDescent="0.2">
      <c r="H1203"/>
      <c r="I1203"/>
      <c r="J1203"/>
      <c r="K1203"/>
    </row>
    <row r="1204" spans="8:11" x14ac:dyDescent="0.2">
      <c r="H1204"/>
      <c r="I1204"/>
      <c r="J1204"/>
      <c r="K1204"/>
    </row>
    <row r="1205" spans="8:11" x14ac:dyDescent="0.2">
      <c r="H1205"/>
      <c r="I1205"/>
      <c r="J1205"/>
      <c r="K1205"/>
    </row>
    <row r="1206" spans="8:11" x14ac:dyDescent="0.2">
      <c r="H1206"/>
      <c r="I1206"/>
      <c r="J1206"/>
      <c r="K1206"/>
    </row>
    <row r="1207" spans="8:11" x14ac:dyDescent="0.2">
      <c r="H1207"/>
      <c r="I1207"/>
      <c r="J1207"/>
      <c r="K1207"/>
    </row>
    <row r="1208" spans="8:11" x14ac:dyDescent="0.2">
      <c r="H1208"/>
      <c r="I1208"/>
      <c r="J1208"/>
      <c r="K1208"/>
    </row>
    <row r="1209" spans="8:11" x14ac:dyDescent="0.2">
      <c r="H1209"/>
      <c r="I1209"/>
      <c r="J1209"/>
      <c r="K1209"/>
    </row>
    <row r="1210" spans="8:11" x14ac:dyDescent="0.2">
      <c r="H1210"/>
      <c r="I1210"/>
      <c r="J1210"/>
      <c r="K1210"/>
    </row>
    <row r="1211" spans="8:11" x14ac:dyDescent="0.2">
      <c r="H1211"/>
      <c r="I1211"/>
      <c r="J1211"/>
      <c r="K1211"/>
    </row>
    <row r="1212" spans="8:11" x14ac:dyDescent="0.2">
      <c r="H1212"/>
      <c r="I1212"/>
      <c r="J1212"/>
      <c r="K1212"/>
    </row>
    <row r="1213" spans="8:11" x14ac:dyDescent="0.2">
      <c r="H1213"/>
      <c r="I1213"/>
      <c r="J1213"/>
      <c r="K1213"/>
    </row>
    <row r="1214" spans="8:11" x14ac:dyDescent="0.2">
      <c r="H1214"/>
      <c r="I1214"/>
      <c r="J1214"/>
      <c r="K1214"/>
    </row>
    <row r="1215" spans="8:11" x14ac:dyDescent="0.2">
      <c r="H1215"/>
      <c r="I1215"/>
      <c r="J1215"/>
      <c r="K1215"/>
    </row>
    <row r="1216" spans="8:11" x14ac:dyDescent="0.2">
      <c r="H1216"/>
      <c r="I1216"/>
      <c r="J1216"/>
      <c r="K1216"/>
    </row>
    <row r="1217" spans="8:11" x14ac:dyDescent="0.2">
      <c r="H1217"/>
      <c r="I1217"/>
      <c r="J1217"/>
      <c r="K1217"/>
    </row>
    <row r="1218" spans="8:11" x14ac:dyDescent="0.2">
      <c r="H1218"/>
      <c r="I1218"/>
      <c r="J1218"/>
      <c r="K1218"/>
    </row>
    <row r="1219" spans="8:11" x14ac:dyDescent="0.2">
      <c r="H1219"/>
      <c r="I1219"/>
      <c r="J1219"/>
      <c r="K1219"/>
    </row>
    <row r="1220" spans="8:11" x14ac:dyDescent="0.2">
      <c r="H1220"/>
      <c r="I1220"/>
      <c r="J1220"/>
      <c r="K1220"/>
    </row>
    <row r="1221" spans="8:11" x14ac:dyDescent="0.2">
      <c r="H1221"/>
      <c r="I1221"/>
      <c r="J1221"/>
      <c r="K1221"/>
    </row>
    <row r="1222" spans="8:11" x14ac:dyDescent="0.2">
      <c r="H1222"/>
      <c r="I1222"/>
      <c r="J1222"/>
      <c r="K1222"/>
    </row>
    <row r="1223" spans="8:11" x14ac:dyDescent="0.2">
      <c r="H1223"/>
      <c r="I1223"/>
      <c r="J1223"/>
      <c r="K1223"/>
    </row>
    <row r="1224" spans="8:11" x14ac:dyDescent="0.2">
      <c r="H1224"/>
      <c r="I1224"/>
      <c r="J1224"/>
      <c r="K1224"/>
    </row>
    <row r="1225" spans="8:11" x14ac:dyDescent="0.2">
      <c r="H1225"/>
      <c r="I1225"/>
      <c r="J1225"/>
      <c r="K1225"/>
    </row>
    <row r="1226" spans="8:11" x14ac:dyDescent="0.2">
      <c r="H1226"/>
      <c r="I1226"/>
      <c r="J1226"/>
      <c r="K1226"/>
    </row>
    <row r="1227" spans="8:11" x14ac:dyDescent="0.2">
      <c r="H1227"/>
      <c r="I1227"/>
      <c r="J1227"/>
      <c r="K1227"/>
    </row>
    <row r="1228" spans="8:11" x14ac:dyDescent="0.2">
      <c r="H1228"/>
      <c r="I1228"/>
      <c r="J1228"/>
      <c r="K1228"/>
    </row>
    <row r="1229" spans="8:11" x14ac:dyDescent="0.2">
      <c r="H1229"/>
      <c r="I1229"/>
      <c r="J1229"/>
      <c r="K1229"/>
    </row>
    <row r="1230" spans="8:11" x14ac:dyDescent="0.2">
      <c r="H1230"/>
      <c r="I1230"/>
      <c r="J1230"/>
      <c r="K1230"/>
    </row>
    <row r="1231" spans="8:11" x14ac:dyDescent="0.2">
      <c r="H1231"/>
      <c r="I1231"/>
      <c r="J1231"/>
      <c r="K1231"/>
    </row>
    <row r="1232" spans="8:11" x14ac:dyDescent="0.2">
      <c r="H1232"/>
      <c r="I1232"/>
      <c r="J1232"/>
      <c r="K1232"/>
    </row>
    <row r="1233" spans="8:11" x14ac:dyDescent="0.2">
      <c r="H1233"/>
      <c r="I1233"/>
      <c r="J1233"/>
      <c r="K1233"/>
    </row>
    <row r="1234" spans="8:11" x14ac:dyDescent="0.2">
      <c r="H1234"/>
      <c r="I1234"/>
      <c r="J1234"/>
      <c r="K1234"/>
    </row>
    <row r="1235" spans="8:11" x14ac:dyDescent="0.2">
      <c r="H1235"/>
      <c r="I1235"/>
      <c r="J1235"/>
      <c r="K1235"/>
    </row>
    <row r="1236" spans="8:11" x14ac:dyDescent="0.2">
      <c r="H1236"/>
      <c r="I1236"/>
      <c r="J1236"/>
      <c r="K1236"/>
    </row>
    <row r="1237" spans="8:11" x14ac:dyDescent="0.2">
      <c r="H1237"/>
      <c r="I1237"/>
      <c r="J1237"/>
      <c r="K1237"/>
    </row>
    <row r="1238" spans="8:11" x14ac:dyDescent="0.2">
      <c r="H1238"/>
      <c r="I1238"/>
      <c r="J1238"/>
      <c r="K1238"/>
    </row>
    <row r="1239" spans="8:11" x14ac:dyDescent="0.2">
      <c r="H1239"/>
      <c r="I1239"/>
      <c r="J1239"/>
      <c r="K1239"/>
    </row>
    <row r="1240" spans="8:11" x14ac:dyDescent="0.2">
      <c r="H1240"/>
      <c r="I1240"/>
      <c r="J1240"/>
      <c r="K1240"/>
    </row>
    <row r="1241" spans="8:11" x14ac:dyDescent="0.2">
      <c r="H1241"/>
      <c r="I1241"/>
      <c r="J1241"/>
      <c r="K1241"/>
    </row>
    <row r="1242" spans="8:11" x14ac:dyDescent="0.2">
      <c r="H1242"/>
      <c r="I1242"/>
      <c r="J1242"/>
      <c r="K1242"/>
    </row>
    <row r="1243" spans="8:11" x14ac:dyDescent="0.2">
      <c r="H1243"/>
      <c r="I1243"/>
      <c r="J1243"/>
      <c r="K1243"/>
    </row>
    <row r="1244" spans="8:11" x14ac:dyDescent="0.2">
      <c r="H1244"/>
      <c r="I1244"/>
      <c r="J1244"/>
      <c r="K1244"/>
    </row>
    <row r="1245" spans="8:11" x14ac:dyDescent="0.2">
      <c r="H1245"/>
      <c r="I1245"/>
      <c r="J1245"/>
      <c r="K1245"/>
    </row>
    <row r="1246" spans="8:11" x14ac:dyDescent="0.2">
      <c r="H1246"/>
      <c r="I1246"/>
      <c r="J1246"/>
      <c r="K1246"/>
    </row>
    <row r="1247" spans="8:11" x14ac:dyDescent="0.2">
      <c r="H1247"/>
      <c r="I1247"/>
      <c r="J1247"/>
      <c r="K1247"/>
    </row>
    <row r="1248" spans="8:11" x14ac:dyDescent="0.2">
      <c r="H1248"/>
      <c r="I1248"/>
      <c r="J1248"/>
      <c r="K1248"/>
    </row>
    <row r="1249" spans="8:11" x14ac:dyDescent="0.2">
      <c r="H1249"/>
      <c r="I1249"/>
      <c r="J1249"/>
      <c r="K1249"/>
    </row>
    <row r="1250" spans="8:11" x14ac:dyDescent="0.2">
      <c r="H1250"/>
      <c r="I1250"/>
      <c r="J1250"/>
      <c r="K1250"/>
    </row>
    <row r="1251" spans="8:11" x14ac:dyDescent="0.2">
      <c r="H1251"/>
      <c r="I1251"/>
      <c r="J1251"/>
      <c r="K1251"/>
    </row>
    <row r="1252" spans="8:11" x14ac:dyDescent="0.2">
      <c r="H1252"/>
      <c r="I1252"/>
      <c r="J1252"/>
      <c r="K1252"/>
    </row>
    <row r="1253" spans="8:11" x14ac:dyDescent="0.2">
      <c r="H1253"/>
      <c r="I1253"/>
      <c r="J1253"/>
      <c r="K1253"/>
    </row>
    <row r="1254" spans="8:11" x14ac:dyDescent="0.2">
      <c r="H1254"/>
      <c r="I1254"/>
      <c r="J1254"/>
      <c r="K1254"/>
    </row>
    <row r="1255" spans="8:11" x14ac:dyDescent="0.2">
      <c r="H1255"/>
      <c r="I1255"/>
      <c r="J1255"/>
      <c r="K1255"/>
    </row>
    <row r="1256" spans="8:11" x14ac:dyDescent="0.2">
      <c r="H1256"/>
      <c r="I1256"/>
      <c r="J1256"/>
      <c r="K1256"/>
    </row>
    <row r="1257" spans="8:11" x14ac:dyDescent="0.2">
      <c r="H1257"/>
      <c r="I1257"/>
      <c r="J1257"/>
      <c r="K1257"/>
    </row>
    <row r="1258" spans="8:11" x14ac:dyDescent="0.2">
      <c r="H1258"/>
      <c r="I1258"/>
      <c r="J1258"/>
      <c r="K1258"/>
    </row>
    <row r="1259" spans="8:11" x14ac:dyDescent="0.2">
      <c r="H1259"/>
      <c r="I1259"/>
      <c r="J1259"/>
      <c r="K1259"/>
    </row>
    <row r="1260" spans="8:11" x14ac:dyDescent="0.2">
      <c r="H1260"/>
      <c r="I1260"/>
      <c r="J1260"/>
      <c r="K1260"/>
    </row>
    <row r="1261" spans="8:11" x14ac:dyDescent="0.2">
      <c r="H1261"/>
      <c r="I1261"/>
      <c r="J1261"/>
      <c r="K1261"/>
    </row>
    <row r="1262" spans="8:11" x14ac:dyDescent="0.2">
      <c r="H1262"/>
      <c r="I1262"/>
      <c r="J1262"/>
      <c r="K1262"/>
    </row>
    <row r="1263" spans="8:11" x14ac:dyDescent="0.2">
      <c r="H1263"/>
      <c r="I1263"/>
      <c r="J1263"/>
      <c r="K1263"/>
    </row>
    <row r="1264" spans="8:11" x14ac:dyDescent="0.2">
      <c r="H1264"/>
      <c r="I1264"/>
      <c r="J1264"/>
      <c r="K1264"/>
    </row>
    <row r="1265" spans="8:11" x14ac:dyDescent="0.2">
      <c r="H1265"/>
      <c r="I1265"/>
      <c r="J1265"/>
      <c r="K1265"/>
    </row>
    <row r="1266" spans="8:11" x14ac:dyDescent="0.2">
      <c r="H1266"/>
      <c r="I1266"/>
      <c r="J1266"/>
      <c r="K1266"/>
    </row>
    <row r="1267" spans="8:11" x14ac:dyDescent="0.2">
      <c r="H1267"/>
      <c r="I1267"/>
      <c r="J1267"/>
      <c r="K1267"/>
    </row>
    <row r="1268" spans="8:11" x14ac:dyDescent="0.2">
      <c r="H1268"/>
      <c r="I1268"/>
      <c r="J1268"/>
      <c r="K1268"/>
    </row>
    <row r="1269" spans="8:11" x14ac:dyDescent="0.2">
      <c r="H1269"/>
      <c r="I1269"/>
      <c r="J1269"/>
      <c r="K1269"/>
    </row>
    <row r="1270" spans="8:11" x14ac:dyDescent="0.2">
      <c r="H1270"/>
      <c r="I1270"/>
      <c r="J1270"/>
      <c r="K1270"/>
    </row>
    <row r="1271" spans="8:11" x14ac:dyDescent="0.2">
      <c r="H1271"/>
      <c r="I1271"/>
      <c r="J1271"/>
      <c r="K1271"/>
    </row>
    <row r="1272" spans="8:11" x14ac:dyDescent="0.2">
      <c r="H1272"/>
      <c r="I1272"/>
      <c r="J1272"/>
      <c r="K1272"/>
    </row>
    <row r="1273" spans="8:11" x14ac:dyDescent="0.2">
      <c r="H1273"/>
      <c r="I1273"/>
      <c r="J1273"/>
      <c r="K1273"/>
    </row>
    <row r="1274" spans="8:11" x14ac:dyDescent="0.2">
      <c r="H1274"/>
      <c r="I1274"/>
      <c r="J1274"/>
      <c r="K1274"/>
    </row>
    <row r="1275" spans="8:11" x14ac:dyDescent="0.2">
      <c r="H1275"/>
      <c r="I1275"/>
      <c r="J1275"/>
      <c r="K1275"/>
    </row>
    <row r="1276" spans="8:11" x14ac:dyDescent="0.2">
      <c r="H1276"/>
      <c r="I1276"/>
      <c r="J1276"/>
      <c r="K1276"/>
    </row>
    <row r="1277" spans="8:11" x14ac:dyDescent="0.2">
      <c r="H1277"/>
      <c r="I1277"/>
      <c r="J1277"/>
      <c r="K1277"/>
    </row>
    <row r="1278" spans="8:11" x14ac:dyDescent="0.2">
      <c r="H1278"/>
      <c r="I1278"/>
      <c r="J1278"/>
      <c r="K1278"/>
    </row>
    <row r="1279" spans="8:11" x14ac:dyDescent="0.2">
      <c r="H1279"/>
      <c r="I1279"/>
      <c r="J1279"/>
      <c r="K1279"/>
    </row>
    <row r="1280" spans="8:11" x14ac:dyDescent="0.2">
      <c r="H1280"/>
      <c r="I1280"/>
      <c r="J1280"/>
      <c r="K1280"/>
    </row>
    <row r="1281" spans="8:11" x14ac:dyDescent="0.2">
      <c r="H1281"/>
      <c r="I1281"/>
      <c r="J1281"/>
      <c r="K1281"/>
    </row>
    <row r="1282" spans="8:11" x14ac:dyDescent="0.2">
      <c r="H1282"/>
      <c r="I1282"/>
      <c r="J1282"/>
      <c r="K1282"/>
    </row>
    <row r="1283" spans="8:11" x14ac:dyDescent="0.2">
      <c r="H1283"/>
      <c r="I1283"/>
      <c r="J1283"/>
      <c r="K1283"/>
    </row>
    <row r="1284" spans="8:11" x14ac:dyDescent="0.2">
      <c r="H1284"/>
      <c r="I1284"/>
      <c r="J1284"/>
      <c r="K1284"/>
    </row>
    <row r="1285" spans="8:11" x14ac:dyDescent="0.2">
      <c r="H1285"/>
      <c r="I1285"/>
      <c r="J1285"/>
      <c r="K1285"/>
    </row>
    <row r="1286" spans="8:11" x14ac:dyDescent="0.2">
      <c r="H1286"/>
      <c r="I1286"/>
      <c r="J1286"/>
      <c r="K1286"/>
    </row>
    <row r="1287" spans="8:11" x14ac:dyDescent="0.2">
      <c r="H1287"/>
      <c r="I1287"/>
      <c r="J1287"/>
      <c r="K1287"/>
    </row>
    <row r="1288" spans="8:11" x14ac:dyDescent="0.2">
      <c r="H1288"/>
      <c r="I1288"/>
      <c r="J1288"/>
      <c r="K1288"/>
    </row>
    <row r="1289" spans="8:11" x14ac:dyDescent="0.2">
      <c r="H1289"/>
      <c r="I1289"/>
      <c r="J1289"/>
      <c r="K1289"/>
    </row>
    <row r="1290" spans="8:11" x14ac:dyDescent="0.2">
      <c r="H1290"/>
      <c r="I1290"/>
      <c r="J1290"/>
      <c r="K1290"/>
    </row>
    <row r="1291" spans="8:11" x14ac:dyDescent="0.2">
      <c r="H1291"/>
      <c r="I1291"/>
      <c r="J1291"/>
      <c r="K1291"/>
    </row>
    <row r="1292" spans="8:11" x14ac:dyDescent="0.2">
      <c r="H1292"/>
      <c r="I1292"/>
      <c r="J1292"/>
      <c r="K1292"/>
    </row>
    <row r="1293" spans="8:11" x14ac:dyDescent="0.2">
      <c r="H1293"/>
      <c r="I1293"/>
      <c r="J1293"/>
      <c r="K1293"/>
    </row>
    <row r="1294" spans="8:11" x14ac:dyDescent="0.2">
      <c r="H1294"/>
      <c r="I1294"/>
      <c r="J1294"/>
      <c r="K1294"/>
    </row>
    <row r="1295" spans="8:11" x14ac:dyDescent="0.2">
      <c r="H1295"/>
      <c r="I1295"/>
      <c r="J1295"/>
      <c r="K1295"/>
    </row>
    <row r="1296" spans="8:11" x14ac:dyDescent="0.2">
      <c r="H1296"/>
      <c r="I1296"/>
      <c r="J1296"/>
      <c r="K1296"/>
    </row>
    <row r="1297" spans="8:11" x14ac:dyDescent="0.2">
      <c r="H1297"/>
      <c r="I1297"/>
      <c r="J1297"/>
      <c r="K1297"/>
    </row>
    <row r="1298" spans="8:11" x14ac:dyDescent="0.2">
      <c r="H1298"/>
      <c r="I1298"/>
      <c r="J1298"/>
      <c r="K1298"/>
    </row>
    <row r="1299" spans="8:11" x14ac:dyDescent="0.2">
      <c r="H1299"/>
      <c r="I1299"/>
      <c r="J1299"/>
      <c r="K1299"/>
    </row>
    <row r="1300" spans="8:11" x14ac:dyDescent="0.2">
      <c r="H1300"/>
      <c r="I1300"/>
      <c r="J1300"/>
      <c r="K1300"/>
    </row>
    <row r="1301" spans="8:11" x14ac:dyDescent="0.2">
      <c r="H1301"/>
      <c r="I1301"/>
      <c r="J1301"/>
      <c r="K1301"/>
    </row>
    <row r="1302" spans="8:11" x14ac:dyDescent="0.2">
      <c r="H1302"/>
      <c r="I1302"/>
      <c r="J1302"/>
      <c r="K1302"/>
    </row>
    <row r="1303" spans="8:11" x14ac:dyDescent="0.2">
      <c r="H1303"/>
      <c r="I1303"/>
      <c r="J1303"/>
      <c r="K1303"/>
    </row>
    <row r="1304" spans="8:11" x14ac:dyDescent="0.2">
      <c r="H1304"/>
      <c r="I1304"/>
      <c r="J1304"/>
      <c r="K1304"/>
    </row>
    <row r="1305" spans="8:11" x14ac:dyDescent="0.2">
      <c r="H1305"/>
      <c r="I1305"/>
      <c r="J1305"/>
      <c r="K1305"/>
    </row>
    <row r="1306" spans="8:11" x14ac:dyDescent="0.2">
      <c r="H1306"/>
      <c r="I1306"/>
      <c r="J1306"/>
      <c r="K1306"/>
    </row>
    <row r="1307" spans="8:11" x14ac:dyDescent="0.2">
      <c r="H1307"/>
      <c r="I1307"/>
      <c r="J1307"/>
      <c r="K1307"/>
    </row>
    <row r="1308" spans="8:11" x14ac:dyDescent="0.2">
      <c r="H1308"/>
      <c r="I1308"/>
      <c r="J1308"/>
      <c r="K1308"/>
    </row>
    <row r="1309" spans="8:11" x14ac:dyDescent="0.2">
      <c r="H1309"/>
      <c r="I1309"/>
      <c r="J1309"/>
      <c r="K1309"/>
    </row>
    <row r="1310" spans="8:11" x14ac:dyDescent="0.2">
      <c r="H1310"/>
      <c r="I1310"/>
      <c r="J1310"/>
      <c r="K1310"/>
    </row>
    <row r="1311" spans="8:11" x14ac:dyDescent="0.2">
      <c r="H1311"/>
      <c r="I1311"/>
      <c r="J1311"/>
      <c r="K1311"/>
    </row>
    <row r="1312" spans="8:11" x14ac:dyDescent="0.2">
      <c r="H1312"/>
      <c r="I1312"/>
      <c r="J1312"/>
      <c r="K1312"/>
    </row>
    <row r="1313" spans="8:11" x14ac:dyDescent="0.2">
      <c r="H1313"/>
      <c r="I1313"/>
      <c r="J1313"/>
      <c r="K1313"/>
    </row>
    <row r="1314" spans="8:11" x14ac:dyDescent="0.2">
      <c r="H1314"/>
      <c r="I1314"/>
      <c r="J1314"/>
      <c r="K1314"/>
    </row>
    <row r="1315" spans="8:11" x14ac:dyDescent="0.2">
      <c r="H1315"/>
      <c r="I1315"/>
      <c r="J1315"/>
      <c r="K1315"/>
    </row>
    <row r="1316" spans="8:11" x14ac:dyDescent="0.2">
      <c r="H1316"/>
      <c r="I1316"/>
      <c r="J1316"/>
      <c r="K1316"/>
    </row>
    <row r="1317" spans="8:11" x14ac:dyDescent="0.2">
      <c r="H1317"/>
      <c r="I1317"/>
      <c r="J1317"/>
      <c r="K1317"/>
    </row>
    <row r="1318" spans="8:11" x14ac:dyDescent="0.2">
      <c r="H1318"/>
      <c r="I1318"/>
      <c r="J1318"/>
      <c r="K1318"/>
    </row>
    <row r="1319" spans="8:11" x14ac:dyDescent="0.2">
      <c r="H1319"/>
      <c r="I1319"/>
      <c r="J1319"/>
      <c r="K1319"/>
    </row>
    <row r="1320" spans="8:11" x14ac:dyDescent="0.2">
      <c r="H1320"/>
      <c r="I1320"/>
      <c r="J1320"/>
      <c r="K1320"/>
    </row>
    <row r="1321" spans="8:11" x14ac:dyDescent="0.2">
      <c r="H1321"/>
      <c r="I1321"/>
      <c r="J1321"/>
      <c r="K1321"/>
    </row>
    <row r="1322" spans="8:11" x14ac:dyDescent="0.2">
      <c r="H1322"/>
      <c r="I1322"/>
      <c r="J1322"/>
      <c r="K1322"/>
    </row>
    <row r="1323" spans="8:11" x14ac:dyDescent="0.2">
      <c r="H1323"/>
      <c r="I1323"/>
      <c r="J1323"/>
      <c r="K1323"/>
    </row>
    <row r="1324" spans="8:11" x14ac:dyDescent="0.2">
      <c r="H1324"/>
      <c r="I1324"/>
      <c r="J1324"/>
      <c r="K1324"/>
    </row>
    <row r="1325" spans="8:11" x14ac:dyDescent="0.2">
      <c r="H1325"/>
      <c r="I1325"/>
      <c r="J1325"/>
      <c r="K1325"/>
    </row>
    <row r="1326" spans="8:11" x14ac:dyDescent="0.2">
      <c r="H1326"/>
      <c r="I1326"/>
      <c r="J1326"/>
      <c r="K1326"/>
    </row>
    <row r="1327" spans="8:11" x14ac:dyDescent="0.2">
      <c r="H1327"/>
      <c r="I1327"/>
      <c r="J1327"/>
      <c r="K1327"/>
    </row>
    <row r="1328" spans="8:11" x14ac:dyDescent="0.2">
      <c r="H1328"/>
      <c r="I1328"/>
      <c r="J1328"/>
      <c r="K1328"/>
    </row>
    <row r="1329" spans="8:11" x14ac:dyDescent="0.2">
      <c r="H1329"/>
      <c r="I1329"/>
      <c r="J1329"/>
      <c r="K1329"/>
    </row>
    <row r="1330" spans="8:11" x14ac:dyDescent="0.2">
      <c r="H1330"/>
      <c r="I1330"/>
      <c r="J1330"/>
      <c r="K1330"/>
    </row>
    <row r="1331" spans="8:11" x14ac:dyDescent="0.2">
      <c r="H1331"/>
      <c r="I1331"/>
      <c r="J1331"/>
      <c r="K1331"/>
    </row>
    <row r="1332" spans="8:11" x14ac:dyDescent="0.2">
      <c r="H1332"/>
      <c r="I1332"/>
      <c r="J1332"/>
      <c r="K1332"/>
    </row>
    <row r="1333" spans="8:11" x14ac:dyDescent="0.2">
      <c r="H1333"/>
      <c r="I1333"/>
      <c r="J1333"/>
      <c r="K1333"/>
    </row>
    <row r="1334" spans="8:11" x14ac:dyDescent="0.2">
      <c r="H1334"/>
      <c r="I1334"/>
      <c r="J1334"/>
      <c r="K1334"/>
    </row>
    <row r="1335" spans="8:11" x14ac:dyDescent="0.2">
      <c r="H1335"/>
      <c r="I1335"/>
      <c r="J1335"/>
      <c r="K1335"/>
    </row>
    <row r="1336" spans="8:11" x14ac:dyDescent="0.2">
      <c r="H1336"/>
      <c r="I1336"/>
      <c r="J1336"/>
      <c r="K1336"/>
    </row>
    <row r="1337" spans="8:11" x14ac:dyDescent="0.2">
      <c r="H1337"/>
      <c r="I1337"/>
      <c r="J1337"/>
      <c r="K1337"/>
    </row>
    <row r="1338" spans="8:11" x14ac:dyDescent="0.2">
      <c r="H1338"/>
      <c r="I1338"/>
      <c r="J1338"/>
      <c r="K1338"/>
    </row>
    <row r="1339" spans="8:11" x14ac:dyDescent="0.2">
      <c r="H1339"/>
      <c r="I1339"/>
      <c r="J1339"/>
      <c r="K1339"/>
    </row>
    <row r="1340" spans="8:11" x14ac:dyDescent="0.2">
      <c r="H1340"/>
      <c r="I1340"/>
      <c r="J1340"/>
      <c r="K1340"/>
    </row>
    <row r="1341" spans="8:11" x14ac:dyDescent="0.2">
      <c r="H1341"/>
      <c r="I1341"/>
      <c r="J1341"/>
      <c r="K1341"/>
    </row>
    <row r="1342" spans="8:11" x14ac:dyDescent="0.2">
      <c r="H1342"/>
      <c r="I1342"/>
      <c r="J1342"/>
      <c r="K1342"/>
    </row>
    <row r="1343" spans="8:11" x14ac:dyDescent="0.2">
      <c r="H1343"/>
      <c r="I1343"/>
      <c r="J1343"/>
      <c r="K1343"/>
    </row>
    <row r="1344" spans="8:11" x14ac:dyDescent="0.2">
      <c r="H1344"/>
      <c r="I1344"/>
      <c r="J1344"/>
      <c r="K1344"/>
    </row>
    <row r="1345" spans="8:11" x14ac:dyDescent="0.2">
      <c r="H1345"/>
      <c r="I1345"/>
      <c r="J1345"/>
      <c r="K1345"/>
    </row>
    <row r="1346" spans="8:11" x14ac:dyDescent="0.2">
      <c r="H1346"/>
      <c r="I1346"/>
      <c r="J1346"/>
      <c r="K1346"/>
    </row>
    <row r="1347" spans="8:11" x14ac:dyDescent="0.2">
      <c r="H1347"/>
      <c r="I1347"/>
      <c r="J1347"/>
      <c r="K1347"/>
    </row>
    <row r="1348" spans="8:11" x14ac:dyDescent="0.2">
      <c r="H1348"/>
      <c r="I1348"/>
      <c r="J1348"/>
      <c r="K1348"/>
    </row>
    <row r="1349" spans="8:11" x14ac:dyDescent="0.2">
      <c r="H1349"/>
      <c r="I1349"/>
      <c r="J1349"/>
      <c r="K1349"/>
    </row>
    <row r="1350" spans="8:11" x14ac:dyDescent="0.2">
      <c r="H1350"/>
      <c r="I1350"/>
      <c r="J1350"/>
      <c r="K1350"/>
    </row>
    <row r="1351" spans="8:11" x14ac:dyDescent="0.2">
      <c r="H1351"/>
      <c r="I1351"/>
      <c r="J1351"/>
      <c r="K1351"/>
    </row>
    <row r="1352" spans="8:11" x14ac:dyDescent="0.2">
      <c r="H1352"/>
      <c r="I1352"/>
      <c r="J1352"/>
      <c r="K1352"/>
    </row>
    <row r="1353" spans="8:11" x14ac:dyDescent="0.2">
      <c r="H1353"/>
      <c r="I1353"/>
      <c r="J1353"/>
      <c r="K1353"/>
    </row>
    <row r="1354" spans="8:11" x14ac:dyDescent="0.2">
      <c r="H1354"/>
      <c r="I1354"/>
      <c r="J1354"/>
      <c r="K1354"/>
    </row>
    <row r="1355" spans="8:11" x14ac:dyDescent="0.2">
      <c r="H1355"/>
      <c r="I1355"/>
      <c r="J1355"/>
      <c r="K1355"/>
    </row>
    <row r="1356" spans="8:11" x14ac:dyDescent="0.2">
      <c r="H1356"/>
      <c r="I1356"/>
      <c r="J1356"/>
      <c r="K1356"/>
    </row>
    <row r="1357" spans="8:11" x14ac:dyDescent="0.2">
      <c r="H1357"/>
      <c r="I1357"/>
      <c r="J1357"/>
      <c r="K1357"/>
    </row>
    <row r="1358" spans="8:11" x14ac:dyDescent="0.2">
      <c r="H1358"/>
      <c r="I1358"/>
      <c r="J1358"/>
      <c r="K1358"/>
    </row>
    <row r="1359" spans="8:11" x14ac:dyDescent="0.2">
      <c r="H1359"/>
      <c r="I1359"/>
      <c r="J1359"/>
      <c r="K1359"/>
    </row>
    <row r="1360" spans="8:11" x14ac:dyDescent="0.2">
      <c r="H1360"/>
      <c r="I1360"/>
      <c r="J1360"/>
      <c r="K1360"/>
    </row>
    <row r="1361" spans="8:11" x14ac:dyDescent="0.2">
      <c r="H1361"/>
      <c r="I1361"/>
      <c r="J1361"/>
      <c r="K1361"/>
    </row>
    <row r="1362" spans="8:11" x14ac:dyDescent="0.2">
      <c r="H1362"/>
      <c r="I1362"/>
      <c r="J1362"/>
      <c r="K1362"/>
    </row>
    <row r="1363" spans="8:11" x14ac:dyDescent="0.2">
      <c r="H1363"/>
      <c r="I1363"/>
      <c r="J1363"/>
      <c r="K1363"/>
    </row>
    <row r="1364" spans="8:11" x14ac:dyDescent="0.2">
      <c r="H1364"/>
      <c r="I1364"/>
      <c r="J1364"/>
      <c r="K1364"/>
    </row>
    <row r="1365" spans="8:11" x14ac:dyDescent="0.2">
      <c r="H1365"/>
      <c r="I1365"/>
      <c r="J1365"/>
      <c r="K1365"/>
    </row>
    <row r="1366" spans="8:11" x14ac:dyDescent="0.2">
      <c r="H1366"/>
      <c r="I1366"/>
      <c r="J1366"/>
      <c r="K1366"/>
    </row>
    <row r="1367" spans="8:11" x14ac:dyDescent="0.2">
      <c r="H1367"/>
      <c r="I1367"/>
      <c r="J1367"/>
      <c r="K1367"/>
    </row>
    <row r="1368" spans="8:11" x14ac:dyDescent="0.2">
      <c r="H1368"/>
      <c r="I1368"/>
      <c r="J1368"/>
      <c r="K1368"/>
    </row>
    <row r="1369" spans="8:11" x14ac:dyDescent="0.2">
      <c r="H1369"/>
      <c r="I1369"/>
      <c r="J1369"/>
      <c r="K1369"/>
    </row>
    <row r="1370" spans="8:11" x14ac:dyDescent="0.2">
      <c r="H1370"/>
      <c r="I1370"/>
      <c r="J1370"/>
      <c r="K1370"/>
    </row>
    <row r="1371" spans="8:11" x14ac:dyDescent="0.2">
      <c r="H1371"/>
      <c r="I1371"/>
      <c r="J1371"/>
      <c r="K1371"/>
    </row>
    <row r="1372" spans="8:11" x14ac:dyDescent="0.2">
      <c r="H1372"/>
      <c r="I1372"/>
      <c r="J1372"/>
      <c r="K1372"/>
    </row>
    <row r="1373" spans="8:11" x14ac:dyDescent="0.2">
      <c r="H1373"/>
      <c r="I1373"/>
      <c r="J1373"/>
      <c r="K1373"/>
    </row>
    <row r="1374" spans="8:11" x14ac:dyDescent="0.2">
      <c r="H1374"/>
      <c r="I1374"/>
      <c r="J1374"/>
      <c r="K1374"/>
    </row>
    <row r="1375" spans="8:11" x14ac:dyDescent="0.2">
      <c r="H1375"/>
      <c r="I1375"/>
      <c r="J1375"/>
      <c r="K1375"/>
    </row>
    <row r="1376" spans="8:11" x14ac:dyDescent="0.2">
      <c r="H1376"/>
      <c r="I1376"/>
      <c r="J1376"/>
      <c r="K1376"/>
    </row>
    <row r="1377" spans="8:11" x14ac:dyDescent="0.2">
      <c r="H1377"/>
      <c r="I1377"/>
      <c r="J1377"/>
      <c r="K1377"/>
    </row>
    <row r="1378" spans="8:11" x14ac:dyDescent="0.2">
      <c r="H1378"/>
      <c r="I1378"/>
      <c r="J1378"/>
      <c r="K1378"/>
    </row>
    <row r="1379" spans="8:11" x14ac:dyDescent="0.2">
      <c r="H1379"/>
      <c r="I1379"/>
      <c r="J1379"/>
      <c r="K1379"/>
    </row>
    <row r="1380" spans="8:11" x14ac:dyDescent="0.2">
      <c r="H1380"/>
      <c r="I1380"/>
      <c r="J1380"/>
      <c r="K1380"/>
    </row>
    <row r="1381" spans="8:11" x14ac:dyDescent="0.2">
      <c r="H1381"/>
      <c r="I1381"/>
      <c r="J1381"/>
      <c r="K1381"/>
    </row>
    <row r="1382" spans="8:11" x14ac:dyDescent="0.2">
      <c r="H1382"/>
      <c r="I1382"/>
      <c r="J1382"/>
      <c r="K1382"/>
    </row>
    <row r="1383" spans="8:11" x14ac:dyDescent="0.2">
      <c r="H1383"/>
      <c r="I1383"/>
      <c r="J1383"/>
      <c r="K1383"/>
    </row>
    <row r="1384" spans="8:11" x14ac:dyDescent="0.2">
      <c r="H1384"/>
      <c r="I1384"/>
      <c r="J1384"/>
      <c r="K1384"/>
    </row>
    <row r="1385" spans="8:11" x14ac:dyDescent="0.2">
      <c r="H1385"/>
      <c r="I1385"/>
      <c r="J1385"/>
      <c r="K1385"/>
    </row>
    <row r="1386" spans="8:11" x14ac:dyDescent="0.2">
      <c r="H1386"/>
      <c r="I1386"/>
      <c r="J1386"/>
      <c r="K1386"/>
    </row>
    <row r="1387" spans="8:11" x14ac:dyDescent="0.2">
      <c r="H1387"/>
      <c r="I1387"/>
      <c r="J1387"/>
      <c r="K1387"/>
    </row>
    <row r="1388" spans="8:11" x14ac:dyDescent="0.2">
      <c r="H1388"/>
      <c r="I1388"/>
      <c r="J1388"/>
      <c r="K1388"/>
    </row>
    <row r="1389" spans="8:11" x14ac:dyDescent="0.2">
      <c r="H1389"/>
      <c r="I1389"/>
      <c r="J1389"/>
      <c r="K1389"/>
    </row>
    <row r="1390" spans="8:11" x14ac:dyDescent="0.2">
      <c r="H1390"/>
      <c r="I1390"/>
      <c r="J1390"/>
      <c r="K1390"/>
    </row>
    <row r="1391" spans="8:11" x14ac:dyDescent="0.2">
      <c r="H1391"/>
      <c r="I1391"/>
      <c r="J1391"/>
      <c r="K1391"/>
    </row>
    <row r="1392" spans="8:11" x14ac:dyDescent="0.2">
      <c r="H1392"/>
      <c r="I1392"/>
      <c r="J1392"/>
      <c r="K1392"/>
    </row>
    <row r="1393" spans="8:11" x14ac:dyDescent="0.2">
      <c r="H1393"/>
      <c r="I1393"/>
      <c r="J1393"/>
      <c r="K1393"/>
    </row>
    <row r="1394" spans="8:11" x14ac:dyDescent="0.2">
      <c r="H1394"/>
      <c r="I1394"/>
      <c r="J1394"/>
      <c r="K1394"/>
    </row>
    <row r="1395" spans="8:11" x14ac:dyDescent="0.2">
      <c r="H1395"/>
      <c r="I1395"/>
      <c r="J1395"/>
      <c r="K1395"/>
    </row>
    <row r="1396" spans="8:11" x14ac:dyDescent="0.2">
      <c r="H1396"/>
      <c r="I1396"/>
      <c r="J1396"/>
      <c r="K1396"/>
    </row>
    <row r="1397" spans="8:11" x14ac:dyDescent="0.2">
      <c r="H1397"/>
      <c r="I1397"/>
      <c r="J1397"/>
      <c r="K1397"/>
    </row>
    <row r="1398" spans="8:11" x14ac:dyDescent="0.2">
      <c r="H1398"/>
      <c r="I1398"/>
      <c r="J1398"/>
      <c r="K1398"/>
    </row>
    <row r="1399" spans="8:11" x14ac:dyDescent="0.2">
      <c r="H1399"/>
      <c r="I1399"/>
      <c r="J1399"/>
      <c r="K1399"/>
    </row>
    <row r="1400" spans="8:11" x14ac:dyDescent="0.2">
      <c r="H1400"/>
      <c r="I1400"/>
      <c r="J1400"/>
      <c r="K1400"/>
    </row>
    <row r="1401" spans="8:11" x14ac:dyDescent="0.2">
      <c r="H1401"/>
      <c r="I1401"/>
      <c r="J1401"/>
      <c r="K1401"/>
    </row>
    <row r="1402" spans="8:11" x14ac:dyDescent="0.2">
      <c r="H1402"/>
      <c r="I1402"/>
      <c r="J1402"/>
      <c r="K1402"/>
    </row>
    <row r="1403" spans="8:11" x14ac:dyDescent="0.2">
      <c r="H1403"/>
      <c r="I1403"/>
      <c r="J1403"/>
      <c r="K1403"/>
    </row>
    <row r="1404" spans="8:11" x14ac:dyDescent="0.2">
      <c r="H1404"/>
      <c r="I1404"/>
      <c r="J1404"/>
      <c r="K1404"/>
    </row>
    <row r="1405" spans="8:11" x14ac:dyDescent="0.2">
      <c r="H1405"/>
      <c r="I1405"/>
      <c r="J1405"/>
      <c r="K1405"/>
    </row>
    <row r="1406" spans="8:11" x14ac:dyDescent="0.2">
      <c r="H1406"/>
      <c r="I1406"/>
      <c r="J1406"/>
      <c r="K1406"/>
    </row>
    <row r="1407" spans="8:11" x14ac:dyDescent="0.2">
      <c r="H1407"/>
      <c r="I1407"/>
      <c r="J1407"/>
      <c r="K1407"/>
    </row>
    <row r="1408" spans="8:11" x14ac:dyDescent="0.2">
      <c r="H1408"/>
      <c r="I1408"/>
      <c r="J1408"/>
      <c r="K1408"/>
    </row>
    <row r="1409" spans="8:11" x14ac:dyDescent="0.2">
      <c r="H1409"/>
      <c r="I1409"/>
      <c r="J1409"/>
      <c r="K1409"/>
    </row>
    <row r="1410" spans="8:11" x14ac:dyDescent="0.2">
      <c r="H1410"/>
      <c r="I1410"/>
      <c r="J1410"/>
      <c r="K1410"/>
    </row>
    <row r="1411" spans="8:11" x14ac:dyDescent="0.2">
      <c r="H1411"/>
      <c r="I1411"/>
      <c r="J1411"/>
      <c r="K1411"/>
    </row>
    <row r="1412" spans="8:11" x14ac:dyDescent="0.2">
      <c r="H1412"/>
      <c r="I1412"/>
      <c r="J1412"/>
      <c r="K1412"/>
    </row>
    <row r="1413" spans="8:11" x14ac:dyDescent="0.2">
      <c r="H1413"/>
      <c r="I1413"/>
      <c r="J1413"/>
      <c r="K1413"/>
    </row>
    <row r="1414" spans="8:11" x14ac:dyDescent="0.2">
      <c r="H1414"/>
      <c r="I1414"/>
      <c r="J1414"/>
      <c r="K1414"/>
    </row>
    <row r="1415" spans="8:11" x14ac:dyDescent="0.2">
      <c r="H1415"/>
      <c r="I1415"/>
      <c r="J1415"/>
      <c r="K1415"/>
    </row>
    <row r="1416" spans="8:11" x14ac:dyDescent="0.2">
      <c r="H1416"/>
      <c r="I1416"/>
      <c r="J1416"/>
      <c r="K1416"/>
    </row>
    <row r="1417" spans="8:11" x14ac:dyDescent="0.2">
      <c r="H1417"/>
      <c r="I1417"/>
      <c r="J1417"/>
      <c r="K1417"/>
    </row>
    <row r="1418" spans="8:11" x14ac:dyDescent="0.2">
      <c r="H1418"/>
      <c r="I1418"/>
      <c r="J1418"/>
      <c r="K1418"/>
    </row>
    <row r="1419" spans="8:11" x14ac:dyDescent="0.2">
      <c r="H1419"/>
      <c r="I1419"/>
      <c r="J1419"/>
      <c r="K1419"/>
    </row>
    <row r="1420" spans="8:11" x14ac:dyDescent="0.2">
      <c r="H1420"/>
      <c r="I1420"/>
      <c r="J1420"/>
      <c r="K1420"/>
    </row>
    <row r="1421" spans="8:11" x14ac:dyDescent="0.2">
      <c r="H1421"/>
      <c r="I1421"/>
      <c r="J1421"/>
      <c r="K1421"/>
    </row>
    <row r="1422" spans="8:11" x14ac:dyDescent="0.2">
      <c r="H1422"/>
      <c r="I1422"/>
      <c r="J1422"/>
      <c r="K1422"/>
    </row>
    <row r="1423" spans="8:11" x14ac:dyDescent="0.2">
      <c r="H1423"/>
      <c r="I1423"/>
      <c r="J1423"/>
      <c r="K1423"/>
    </row>
    <row r="1424" spans="8:11" x14ac:dyDescent="0.2">
      <c r="H1424"/>
      <c r="I1424"/>
      <c r="J1424"/>
      <c r="K1424"/>
    </row>
    <row r="1425" spans="8:11" x14ac:dyDescent="0.2">
      <c r="H1425"/>
      <c r="I1425"/>
      <c r="J1425"/>
      <c r="K1425"/>
    </row>
    <row r="1426" spans="8:11" x14ac:dyDescent="0.2">
      <c r="H1426"/>
      <c r="I1426"/>
      <c r="J1426"/>
      <c r="K1426"/>
    </row>
    <row r="1427" spans="8:11" x14ac:dyDescent="0.2">
      <c r="H1427"/>
      <c r="I1427"/>
      <c r="J1427"/>
      <c r="K1427"/>
    </row>
    <row r="1428" spans="8:11" x14ac:dyDescent="0.2">
      <c r="H1428"/>
      <c r="I1428"/>
      <c r="J1428"/>
      <c r="K1428"/>
    </row>
    <row r="1429" spans="8:11" x14ac:dyDescent="0.2">
      <c r="H1429"/>
      <c r="I1429"/>
      <c r="J1429"/>
      <c r="K1429"/>
    </row>
    <row r="1430" spans="8:11" x14ac:dyDescent="0.2">
      <c r="H1430"/>
      <c r="I1430"/>
      <c r="J1430"/>
      <c r="K1430"/>
    </row>
    <row r="1431" spans="8:11" x14ac:dyDescent="0.2">
      <c r="H1431"/>
      <c r="I1431"/>
      <c r="J1431"/>
      <c r="K1431"/>
    </row>
    <row r="1432" spans="8:11" x14ac:dyDescent="0.2">
      <c r="H1432"/>
      <c r="I1432"/>
      <c r="J1432"/>
      <c r="K1432"/>
    </row>
    <row r="1433" spans="8:11" x14ac:dyDescent="0.2">
      <c r="H1433"/>
      <c r="I1433"/>
      <c r="J1433"/>
      <c r="K1433"/>
    </row>
    <row r="1434" spans="8:11" x14ac:dyDescent="0.2">
      <c r="H1434"/>
      <c r="I1434"/>
      <c r="J1434"/>
      <c r="K1434"/>
    </row>
    <row r="1435" spans="8:11" x14ac:dyDescent="0.2">
      <c r="H1435"/>
      <c r="I1435"/>
      <c r="J1435"/>
      <c r="K1435"/>
    </row>
    <row r="1436" spans="8:11" x14ac:dyDescent="0.2">
      <c r="H1436"/>
      <c r="I1436"/>
      <c r="J1436"/>
      <c r="K1436"/>
    </row>
    <row r="1437" spans="8:11" x14ac:dyDescent="0.2">
      <c r="H1437"/>
      <c r="I1437"/>
      <c r="J1437"/>
      <c r="K1437"/>
    </row>
    <row r="1438" spans="8:11" x14ac:dyDescent="0.2">
      <c r="H1438"/>
      <c r="I1438"/>
      <c r="J1438"/>
      <c r="K1438"/>
    </row>
    <row r="1439" spans="8:11" x14ac:dyDescent="0.2">
      <c r="H1439"/>
      <c r="I1439"/>
      <c r="J1439"/>
      <c r="K1439"/>
    </row>
    <row r="1440" spans="8:11" x14ac:dyDescent="0.2">
      <c r="H1440"/>
      <c r="I1440"/>
      <c r="J1440"/>
      <c r="K1440"/>
    </row>
    <row r="1441" spans="8:11" x14ac:dyDescent="0.2">
      <c r="H1441"/>
      <c r="I1441"/>
      <c r="J1441"/>
      <c r="K1441"/>
    </row>
    <row r="1442" spans="8:11" x14ac:dyDescent="0.2">
      <c r="H1442"/>
      <c r="I1442"/>
      <c r="J1442"/>
      <c r="K1442"/>
    </row>
    <row r="1443" spans="8:11" x14ac:dyDescent="0.2">
      <c r="H1443"/>
      <c r="I1443"/>
      <c r="J1443"/>
      <c r="K1443"/>
    </row>
    <row r="1444" spans="8:11" x14ac:dyDescent="0.2">
      <c r="H1444"/>
      <c r="I1444"/>
      <c r="J1444"/>
      <c r="K1444"/>
    </row>
    <row r="1445" spans="8:11" x14ac:dyDescent="0.2">
      <c r="H1445"/>
      <c r="I1445"/>
      <c r="J1445"/>
      <c r="K1445"/>
    </row>
    <row r="1446" spans="8:11" x14ac:dyDescent="0.2">
      <c r="H1446"/>
      <c r="I1446"/>
      <c r="J1446"/>
      <c r="K1446"/>
    </row>
    <row r="1447" spans="8:11" x14ac:dyDescent="0.2">
      <c r="H1447"/>
      <c r="I1447"/>
      <c r="J1447"/>
      <c r="K1447"/>
    </row>
    <row r="1448" spans="8:11" x14ac:dyDescent="0.2">
      <c r="H1448"/>
      <c r="I1448"/>
      <c r="J1448"/>
      <c r="K1448"/>
    </row>
    <row r="1449" spans="8:11" x14ac:dyDescent="0.2">
      <c r="H1449"/>
      <c r="I1449"/>
      <c r="J1449"/>
      <c r="K1449"/>
    </row>
    <row r="1450" spans="8:11" x14ac:dyDescent="0.2">
      <c r="H1450"/>
      <c r="I1450"/>
      <c r="J1450"/>
      <c r="K1450"/>
    </row>
    <row r="1451" spans="8:11" x14ac:dyDescent="0.2">
      <c r="H1451"/>
      <c r="I1451"/>
      <c r="J1451"/>
      <c r="K1451"/>
    </row>
    <row r="1452" spans="8:11" x14ac:dyDescent="0.2">
      <c r="H1452"/>
      <c r="I1452"/>
      <c r="J1452"/>
      <c r="K1452"/>
    </row>
    <row r="1453" spans="8:11" x14ac:dyDescent="0.2">
      <c r="H1453"/>
      <c r="I1453"/>
      <c r="J1453"/>
      <c r="K1453"/>
    </row>
    <row r="1454" spans="8:11" x14ac:dyDescent="0.2">
      <c r="H1454"/>
      <c r="I1454"/>
      <c r="J1454"/>
      <c r="K1454"/>
    </row>
    <row r="1455" spans="8:11" x14ac:dyDescent="0.2">
      <c r="H1455"/>
      <c r="I1455"/>
      <c r="J1455"/>
      <c r="K1455"/>
    </row>
    <row r="1456" spans="8:11" x14ac:dyDescent="0.2">
      <c r="H1456"/>
      <c r="I1456"/>
      <c r="J1456"/>
      <c r="K1456"/>
    </row>
    <row r="1457" spans="8:11" x14ac:dyDescent="0.2">
      <c r="H1457"/>
      <c r="I1457"/>
      <c r="J1457"/>
      <c r="K1457"/>
    </row>
    <row r="1458" spans="8:11" x14ac:dyDescent="0.2">
      <c r="H1458"/>
      <c r="I1458"/>
      <c r="J1458"/>
      <c r="K1458"/>
    </row>
    <row r="1459" spans="8:11" x14ac:dyDescent="0.2">
      <c r="H1459"/>
      <c r="I1459"/>
      <c r="J1459"/>
      <c r="K1459"/>
    </row>
    <row r="1460" spans="8:11" x14ac:dyDescent="0.2">
      <c r="H1460"/>
      <c r="I1460"/>
      <c r="J1460"/>
      <c r="K1460"/>
    </row>
    <row r="1461" spans="8:11" x14ac:dyDescent="0.2">
      <c r="H1461"/>
      <c r="I1461"/>
      <c r="J1461"/>
      <c r="K1461"/>
    </row>
    <row r="1462" spans="8:11" x14ac:dyDescent="0.2">
      <c r="H1462"/>
      <c r="I1462"/>
      <c r="J1462"/>
      <c r="K1462"/>
    </row>
    <row r="1463" spans="8:11" x14ac:dyDescent="0.2">
      <c r="H1463"/>
      <c r="I1463"/>
      <c r="J1463"/>
      <c r="K1463"/>
    </row>
    <row r="1464" spans="8:11" x14ac:dyDescent="0.2">
      <c r="H1464"/>
      <c r="I1464"/>
      <c r="J1464"/>
      <c r="K1464"/>
    </row>
    <row r="1465" spans="8:11" x14ac:dyDescent="0.2">
      <c r="H1465"/>
      <c r="I1465"/>
      <c r="J1465"/>
      <c r="K1465"/>
    </row>
    <row r="1466" spans="8:11" x14ac:dyDescent="0.2">
      <c r="H1466"/>
      <c r="I1466"/>
      <c r="J1466"/>
      <c r="K1466"/>
    </row>
    <row r="1467" spans="8:11" x14ac:dyDescent="0.2">
      <c r="H1467"/>
      <c r="I1467"/>
      <c r="J1467"/>
      <c r="K1467"/>
    </row>
    <row r="1468" spans="8:11" x14ac:dyDescent="0.2">
      <c r="H1468"/>
      <c r="I1468"/>
      <c r="J1468"/>
      <c r="K1468"/>
    </row>
    <row r="1469" spans="8:11" x14ac:dyDescent="0.2">
      <c r="H1469"/>
      <c r="I1469"/>
      <c r="J1469"/>
      <c r="K1469"/>
    </row>
    <row r="1470" spans="8:11" x14ac:dyDescent="0.2">
      <c r="H1470"/>
      <c r="I1470"/>
      <c r="J1470"/>
      <c r="K1470"/>
    </row>
    <row r="1471" spans="8:11" x14ac:dyDescent="0.2">
      <c r="H1471"/>
      <c r="I1471"/>
      <c r="J1471"/>
      <c r="K1471"/>
    </row>
    <row r="1472" spans="8:11" x14ac:dyDescent="0.2">
      <c r="H1472"/>
      <c r="I1472"/>
      <c r="J1472"/>
      <c r="K1472"/>
    </row>
    <row r="1473" spans="8:11" x14ac:dyDescent="0.2">
      <c r="H1473"/>
      <c r="I1473"/>
      <c r="J1473"/>
      <c r="K1473"/>
    </row>
    <row r="1474" spans="8:11" x14ac:dyDescent="0.2">
      <c r="H1474"/>
      <c r="I1474"/>
      <c r="J1474"/>
      <c r="K1474"/>
    </row>
    <row r="1475" spans="8:11" x14ac:dyDescent="0.2">
      <c r="H1475"/>
      <c r="I1475"/>
      <c r="J1475"/>
      <c r="K1475"/>
    </row>
    <row r="1476" spans="8:11" x14ac:dyDescent="0.2">
      <c r="H1476"/>
      <c r="I1476"/>
      <c r="J1476"/>
      <c r="K1476"/>
    </row>
    <row r="1477" spans="8:11" x14ac:dyDescent="0.2">
      <c r="H1477"/>
      <c r="I1477"/>
      <c r="J1477"/>
      <c r="K1477"/>
    </row>
    <row r="1478" spans="8:11" x14ac:dyDescent="0.2">
      <c r="H1478"/>
      <c r="I1478"/>
      <c r="J1478"/>
      <c r="K1478"/>
    </row>
    <row r="1479" spans="8:11" x14ac:dyDescent="0.2">
      <c r="H1479"/>
      <c r="I1479"/>
      <c r="J1479"/>
      <c r="K1479"/>
    </row>
    <row r="1480" spans="8:11" x14ac:dyDescent="0.2">
      <c r="H1480"/>
      <c r="I1480"/>
      <c r="J1480"/>
      <c r="K1480"/>
    </row>
    <row r="1481" spans="8:11" x14ac:dyDescent="0.2">
      <c r="H1481"/>
      <c r="I1481"/>
      <c r="J1481"/>
      <c r="K1481"/>
    </row>
    <row r="1482" spans="8:11" x14ac:dyDescent="0.2">
      <c r="H1482"/>
      <c r="I1482"/>
      <c r="J1482"/>
      <c r="K1482"/>
    </row>
    <row r="1483" spans="8:11" x14ac:dyDescent="0.2">
      <c r="H1483"/>
      <c r="I1483"/>
      <c r="J1483"/>
      <c r="K1483"/>
    </row>
    <row r="1484" spans="8:11" x14ac:dyDescent="0.2">
      <c r="H1484"/>
      <c r="I1484"/>
      <c r="J1484"/>
      <c r="K1484"/>
    </row>
    <row r="1485" spans="8:11" x14ac:dyDescent="0.2">
      <c r="H1485"/>
      <c r="I1485"/>
      <c r="J1485"/>
      <c r="K1485"/>
    </row>
    <row r="1486" spans="8:11" x14ac:dyDescent="0.2">
      <c r="H1486"/>
      <c r="I1486"/>
      <c r="J1486"/>
      <c r="K1486"/>
    </row>
    <row r="1487" spans="8:11" x14ac:dyDescent="0.2">
      <c r="H1487"/>
      <c r="I1487"/>
      <c r="J1487"/>
      <c r="K1487"/>
    </row>
    <row r="1488" spans="8:11" x14ac:dyDescent="0.2">
      <c r="H1488"/>
      <c r="I1488"/>
      <c r="J1488"/>
      <c r="K1488"/>
    </row>
    <row r="1489" spans="8:11" x14ac:dyDescent="0.2">
      <c r="H1489"/>
      <c r="I1489"/>
      <c r="J1489"/>
      <c r="K1489"/>
    </row>
    <row r="1490" spans="8:11" x14ac:dyDescent="0.2">
      <c r="H1490"/>
      <c r="I1490"/>
      <c r="J1490"/>
      <c r="K1490"/>
    </row>
    <row r="1491" spans="8:11" x14ac:dyDescent="0.2">
      <c r="H1491"/>
      <c r="I1491"/>
      <c r="J1491"/>
      <c r="K1491"/>
    </row>
    <row r="1492" spans="8:11" x14ac:dyDescent="0.2">
      <c r="H1492"/>
      <c r="I1492"/>
      <c r="J1492"/>
      <c r="K1492"/>
    </row>
    <row r="1493" spans="8:11" x14ac:dyDescent="0.2">
      <c r="H1493"/>
      <c r="I1493"/>
      <c r="J1493"/>
      <c r="K1493"/>
    </row>
    <row r="1494" spans="8:11" x14ac:dyDescent="0.2">
      <c r="H1494"/>
      <c r="I1494"/>
      <c r="J1494"/>
      <c r="K1494"/>
    </row>
    <row r="1495" spans="8:11" x14ac:dyDescent="0.2">
      <c r="H1495"/>
      <c r="I1495"/>
      <c r="J1495"/>
      <c r="K1495"/>
    </row>
    <row r="1496" spans="8:11" x14ac:dyDescent="0.2">
      <c r="H1496"/>
      <c r="I1496"/>
      <c r="J1496"/>
      <c r="K1496"/>
    </row>
    <row r="1497" spans="8:11" x14ac:dyDescent="0.2">
      <c r="H1497"/>
      <c r="I1497"/>
      <c r="J1497"/>
      <c r="K1497"/>
    </row>
    <row r="1498" spans="8:11" x14ac:dyDescent="0.2">
      <c r="H1498"/>
      <c r="I1498"/>
      <c r="J1498"/>
      <c r="K1498"/>
    </row>
    <row r="1499" spans="8:11" x14ac:dyDescent="0.2">
      <c r="H1499"/>
      <c r="I1499"/>
      <c r="J1499"/>
      <c r="K1499"/>
    </row>
    <row r="1500" spans="8:11" x14ac:dyDescent="0.2">
      <c r="H1500"/>
      <c r="I1500"/>
      <c r="J1500"/>
      <c r="K1500"/>
    </row>
    <row r="1501" spans="8:11" x14ac:dyDescent="0.2">
      <c r="H1501"/>
      <c r="I1501"/>
      <c r="J1501"/>
      <c r="K1501"/>
    </row>
    <row r="1502" spans="8:11" x14ac:dyDescent="0.2">
      <c r="H1502"/>
      <c r="I1502"/>
      <c r="J1502"/>
      <c r="K1502"/>
    </row>
    <row r="1503" spans="8:11" x14ac:dyDescent="0.2">
      <c r="H1503"/>
      <c r="I1503"/>
      <c r="J1503"/>
      <c r="K1503"/>
    </row>
    <row r="1504" spans="8:11" x14ac:dyDescent="0.2">
      <c r="H1504"/>
      <c r="I1504"/>
      <c r="J1504"/>
      <c r="K1504"/>
    </row>
    <row r="1505" spans="8:11" x14ac:dyDescent="0.2">
      <c r="H1505"/>
      <c r="I1505"/>
      <c r="J1505"/>
      <c r="K1505"/>
    </row>
    <row r="1506" spans="8:11" x14ac:dyDescent="0.2">
      <c r="H1506"/>
      <c r="I1506"/>
      <c r="J1506"/>
      <c r="K1506"/>
    </row>
    <row r="1507" spans="8:11" x14ac:dyDescent="0.2">
      <c r="H1507"/>
      <c r="I1507"/>
      <c r="J1507"/>
      <c r="K1507"/>
    </row>
    <row r="1508" spans="8:11" x14ac:dyDescent="0.2">
      <c r="H1508"/>
      <c r="I1508"/>
      <c r="J1508"/>
      <c r="K1508"/>
    </row>
    <row r="1509" spans="8:11" x14ac:dyDescent="0.2">
      <c r="H1509"/>
      <c r="I1509"/>
      <c r="J1509"/>
      <c r="K1509"/>
    </row>
    <row r="1510" spans="8:11" x14ac:dyDescent="0.2">
      <c r="H1510"/>
      <c r="I1510"/>
      <c r="J1510"/>
      <c r="K1510"/>
    </row>
    <row r="1511" spans="8:11" x14ac:dyDescent="0.2">
      <c r="H1511"/>
      <c r="I1511"/>
      <c r="J1511"/>
      <c r="K1511"/>
    </row>
    <row r="1512" spans="8:11" x14ac:dyDescent="0.2">
      <c r="H1512"/>
      <c r="I1512"/>
      <c r="J1512"/>
      <c r="K1512"/>
    </row>
    <row r="1513" spans="8:11" x14ac:dyDescent="0.2">
      <c r="H1513"/>
      <c r="I1513"/>
      <c r="J1513"/>
      <c r="K1513"/>
    </row>
    <row r="1514" spans="8:11" x14ac:dyDescent="0.2">
      <c r="H1514"/>
      <c r="I1514"/>
      <c r="J1514"/>
      <c r="K1514"/>
    </row>
    <row r="1515" spans="8:11" x14ac:dyDescent="0.2">
      <c r="H1515"/>
      <c r="I1515"/>
      <c r="J1515"/>
      <c r="K1515"/>
    </row>
    <row r="1516" spans="8:11" x14ac:dyDescent="0.2">
      <c r="H1516"/>
      <c r="I1516"/>
      <c r="J1516"/>
      <c r="K1516"/>
    </row>
    <row r="1517" spans="8:11" x14ac:dyDescent="0.2">
      <c r="H1517"/>
      <c r="I1517"/>
      <c r="J1517"/>
      <c r="K1517"/>
    </row>
    <row r="1518" spans="8:11" x14ac:dyDescent="0.2">
      <c r="H1518"/>
      <c r="I1518"/>
      <c r="J1518"/>
      <c r="K1518"/>
    </row>
    <row r="1519" spans="8:11" x14ac:dyDescent="0.2">
      <c r="H1519"/>
      <c r="I1519"/>
      <c r="J1519"/>
      <c r="K1519"/>
    </row>
    <row r="1520" spans="8:11" x14ac:dyDescent="0.2">
      <c r="H1520"/>
      <c r="I1520"/>
      <c r="J1520"/>
      <c r="K1520"/>
    </row>
    <row r="1521" spans="8:11" x14ac:dyDescent="0.2">
      <c r="H1521"/>
      <c r="I1521"/>
      <c r="J1521"/>
      <c r="K1521"/>
    </row>
    <row r="1522" spans="8:11" x14ac:dyDescent="0.2">
      <c r="H1522"/>
      <c r="I1522"/>
      <c r="J1522"/>
      <c r="K1522"/>
    </row>
    <row r="1523" spans="8:11" x14ac:dyDescent="0.2">
      <c r="H1523"/>
      <c r="I1523"/>
      <c r="J1523"/>
      <c r="K1523"/>
    </row>
    <row r="1524" spans="8:11" x14ac:dyDescent="0.2">
      <c r="H1524"/>
      <c r="I1524"/>
      <c r="J1524"/>
      <c r="K1524"/>
    </row>
    <row r="1525" spans="8:11" x14ac:dyDescent="0.2">
      <c r="H1525"/>
      <c r="I1525"/>
      <c r="J1525"/>
      <c r="K1525"/>
    </row>
    <row r="1526" spans="8:11" x14ac:dyDescent="0.2">
      <c r="H1526"/>
      <c r="I1526"/>
      <c r="J1526"/>
      <c r="K1526"/>
    </row>
    <row r="1527" spans="8:11" x14ac:dyDescent="0.2">
      <c r="H1527"/>
      <c r="I1527"/>
      <c r="J1527"/>
      <c r="K1527"/>
    </row>
    <row r="1528" spans="8:11" x14ac:dyDescent="0.2">
      <c r="H1528"/>
      <c r="I1528"/>
      <c r="J1528"/>
      <c r="K1528"/>
    </row>
    <row r="1529" spans="8:11" x14ac:dyDescent="0.2">
      <c r="H1529"/>
      <c r="I1529"/>
      <c r="J1529"/>
      <c r="K1529"/>
    </row>
    <row r="1530" spans="8:11" x14ac:dyDescent="0.2">
      <c r="H1530"/>
      <c r="I1530"/>
      <c r="J1530"/>
      <c r="K1530"/>
    </row>
    <row r="1531" spans="8:11" x14ac:dyDescent="0.2">
      <c r="H1531"/>
      <c r="I1531"/>
      <c r="J1531"/>
      <c r="K1531"/>
    </row>
    <row r="1532" spans="8:11" x14ac:dyDescent="0.2">
      <c r="H1532"/>
      <c r="I1532"/>
      <c r="J1532"/>
      <c r="K1532"/>
    </row>
    <row r="1533" spans="8:11" x14ac:dyDescent="0.2">
      <c r="H1533"/>
      <c r="I1533"/>
      <c r="J1533"/>
      <c r="K1533"/>
    </row>
    <row r="1534" spans="8:11" x14ac:dyDescent="0.2">
      <c r="H1534"/>
      <c r="I1534"/>
      <c r="J1534"/>
      <c r="K1534"/>
    </row>
    <row r="1535" spans="8:11" x14ac:dyDescent="0.2">
      <c r="H1535"/>
      <c r="I1535"/>
      <c r="J1535"/>
      <c r="K1535"/>
    </row>
    <row r="1536" spans="8:11" x14ac:dyDescent="0.2">
      <c r="H1536"/>
      <c r="I1536"/>
      <c r="J1536"/>
      <c r="K1536"/>
    </row>
    <row r="1537" spans="8:11" x14ac:dyDescent="0.2">
      <c r="H1537"/>
      <c r="I1537"/>
      <c r="J1537"/>
      <c r="K1537"/>
    </row>
    <row r="1538" spans="8:11" x14ac:dyDescent="0.2">
      <c r="H1538"/>
      <c r="I1538"/>
      <c r="J1538"/>
      <c r="K1538"/>
    </row>
    <row r="1539" spans="8:11" x14ac:dyDescent="0.2">
      <c r="H1539"/>
      <c r="I1539"/>
      <c r="J1539"/>
      <c r="K1539"/>
    </row>
    <row r="1540" spans="8:11" x14ac:dyDescent="0.2">
      <c r="H1540"/>
      <c r="I1540"/>
      <c r="J1540"/>
      <c r="K1540"/>
    </row>
    <row r="1541" spans="8:11" x14ac:dyDescent="0.2">
      <c r="H1541"/>
      <c r="I1541"/>
      <c r="J1541"/>
      <c r="K1541"/>
    </row>
    <row r="1542" spans="8:11" x14ac:dyDescent="0.2">
      <c r="H1542"/>
      <c r="I1542"/>
      <c r="J1542"/>
      <c r="K1542"/>
    </row>
    <row r="1543" spans="8:11" x14ac:dyDescent="0.2">
      <c r="H1543"/>
      <c r="I1543"/>
      <c r="J1543"/>
      <c r="K1543"/>
    </row>
    <row r="1544" spans="8:11" x14ac:dyDescent="0.2">
      <c r="H1544"/>
      <c r="I1544"/>
      <c r="J1544"/>
      <c r="K1544"/>
    </row>
    <row r="1545" spans="8:11" x14ac:dyDescent="0.2">
      <c r="H1545"/>
      <c r="I1545"/>
      <c r="J1545"/>
      <c r="K1545"/>
    </row>
    <row r="1546" spans="8:11" x14ac:dyDescent="0.2">
      <c r="H1546"/>
      <c r="I1546"/>
      <c r="J1546"/>
      <c r="K1546"/>
    </row>
    <row r="1547" spans="8:11" x14ac:dyDescent="0.2">
      <c r="H1547"/>
      <c r="I1547"/>
      <c r="J1547"/>
      <c r="K1547"/>
    </row>
    <row r="1548" spans="8:11" x14ac:dyDescent="0.2">
      <c r="H1548"/>
      <c r="I1548"/>
      <c r="J1548"/>
      <c r="K1548"/>
    </row>
    <row r="1549" spans="8:11" x14ac:dyDescent="0.2">
      <c r="H1549"/>
      <c r="I1549"/>
      <c r="J1549"/>
      <c r="K1549"/>
    </row>
    <row r="1550" spans="8:11" x14ac:dyDescent="0.2">
      <c r="H1550"/>
      <c r="I1550"/>
      <c r="J1550"/>
      <c r="K1550"/>
    </row>
    <row r="1551" spans="8:11" x14ac:dyDescent="0.2">
      <c r="H1551"/>
      <c r="I1551"/>
      <c r="J1551"/>
      <c r="K1551"/>
    </row>
    <row r="1552" spans="8:11" x14ac:dyDescent="0.2">
      <c r="H1552"/>
      <c r="I1552"/>
      <c r="J1552"/>
      <c r="K1552"/>
    </row>
    <row r="1553" spans="8:11" x14ac:dyDescent="0.2">
      <c r="H1553"/>
      <c r="I1553"/>
      <c r="J1553"/>
      <c r="K1553"/>
    </row>
    <row r="1554" spans="8:11" x14ac:dyDescent="0.2">
      <c r="H1554"/>
      <c r="I1554"/>
      <c r="J1554"/>
      <c r="K1554"/>
    </row>
    <row r="1555" spans="8:11" x14ac:dyDescent="0.2">
      <c r="H1555"/>
      <c r="I1555"/>
      <c r="J1555"/>
      <c r="K1555"/>
    </row>
    <row r="1556" spans="8:11" x14ac:dyDescent="0.2">
      <c r="H1556"/>
      <c r="I1556"/>
      <c r="J1556"/>
      <c r="K1556"/>
    </row>
    <row r="1557" spans="8:11" x14ac:dyDescent="0.2">
      <c r="H1557"/>
      <c r="I1557"/>
      <c r="J1557"/>
      <c r="K1557"/>
    </row>
    <row r="1558" spans="8:11" x14ac:dyDescent="0.2">
      <c r="H1558"/>
      <c r="I1558"/>
      <c r="J1558"/>
      <c r="K1558"/>
    </row>
    <row r="1559" spans="8:11" x14ac:dyDescent="0.2">
      <c r="H1559"/>
      <c r="I1559"/>
      <c r="J1559"/>
      <c r="K1559"/>
    </row>
    <row r="1560" spans="8:11" x14ac:dyDescent="0.2">
      <c r="H1560"/>
      <c r="I1560"/>
      <c r="J1560"/>
      <c r="K1560"/>
    </row>
    <row r="1561" spans="8:11" x14ac:dyDescent="0.2">
      <c r="H1561"/>
      <c r="I1561"/>
      <c r="J1561"/>
      <c r="K1561"/>
    </row>
    <row r="1562" spans="8:11" x14ac:dyDescent="0.2">
      <c r="H1562"/>
      <c r="I1562"/>
      <c r="J1562"/>
      <c r="K1562"/>
    </row>
    <row r="1563" spans="8:11" x14ac:dyDescent="0.2">
      <c r="H1563"/>
      <c r="I1563"/>
      <c r="J1563"/>
      <c r="K1563"/>
    </row>
    <row r="1564" spans="8:11" x14ac:dyDescent="0.2">
      <c r="H1564"/>
      <c r="I1564"/>
      <c r="J1564"/>
      <c r="K1564"/>
    </row>
    <row r="1565" spans="8:11" x14ac:dyDescent="0.2">
      <c r="H1565"/>
      <c r="I1565"/>
      <c r="J1565"/>
      <c r="K1565"/>
    </row>
    <row r="1566" spans="8:11" x14ac:dyDescent="0.2">
      <c r="H1566"/>
      <c r="I1566"/>
      <c r="J1566"/>
      <c r="K1566"/>
    </row>
    <row r="1567" spans="8:11" x14ac:dyDescent="0.2">
      <c r="H1567"/>
      <c r="I1567"/>
      <c r="J1567"/>
      <c r="K1567"/>
    </row>
    <row r="1568" spans="8:11" x14ac:dyDescent="0.2">
      <c r="H1568"/>
      <c r="I1568"/>
      <c r="J1568"/>
      <c r="K1568"/>
    </row>
    <row r="1569" spans="8:11" x14ac:dyDescent="0.2">
      <c r="H1569"/>
      <c r="I1569"/>
      <c r="J1569"/>
      <c r="K1569"/>
    </row>
    <row r="1570" spans="8:11" x14ac:dyDescent="0.2">
      <c r="H1570"/>
      <c r="I1570"/>
      <c r="J1570"/>
      <c r="K1570"/>
    </row>
    <row r="1571" spans="8:11" x14ac:dyDescent="0.2">
      <c r="H1571"/>
      <c r="I1571"/>
      <c r="J1571"/>
      <c r="K1571"/>
    </row>
    <row r="1572" spans="8:11" x14ac:dyDescent="0.2">
      <c r="H1572"/>
      <c r="I1572"/>
      <c r="J1572"/>
      <c r="K1572"/>
    </row>
    <row r="1573" spans="8:11" x14ac:dyDescent="0.2">
      <c r="H1573"/>
      <c r="I1573"/>
      <c r="J1573"/>
      <c r="K1573"/>
    </row>
    <row r="1574" spans="8:11" x14ac:dyDescent="0.2">
      <c r="H1574"/>
      <c r="I1574"/>
      <c r="J1574"/>
      <c r="K1574"/>
    </row>
    <row r="1575" spans="8:11" x14ac:dyDescent="0.2">
      <c r="H1575"/>
      <c r="I1575"/>
      <c r="J1575"/>
      <c r="K1575"/>
    </row>
    <row r="1576" spans="8:11" x14ac:dyDescent="0.2">
      <c r="H1576"/>
      <c r="I1576"/>
      <c r="J1576"/>
      <c r="K1576"/>
    </row>
    <row r="1577" spans="8:11" x14ac:dyDescent="0.2">
      <c r="H1577"/>
      <c r="I1577"/>
      <c r="J1577"/>
      <c r="K1577"/>
    </row>
    <row r="1578" spans="8:11" x14ac:dyDescent="0.2">
      <c r="H1578"/>
      <c r="I1578"/>
      <c r="J1578"/>
      <c r="K1578"/>
    </row>
    <row r="1579" spans="8:11" x14ac:dyDescent="0.2">
      <c r="H1579"/>
      <c r="I1579"/>
      <c r="J1579"/>
      <c r="K1579"/>
    </row>
    <row r="1580" spans="8:11" x14ac:dyDescent="0.2">
      <c r="H1580"/>
      <c r="I1580"/>
      <c r="J1580"/>
      <c r="K1580"/>
    </row>
    <row r="1581" spans="8:11" x14ac:dyDescent="0.2">
      <c r="H1581"/>
      <c r="I1581"/>
      <c r="J1581"/>
      <c r="K1581"/>
    </row>
    <row r="1582" spans="8:11" x14ac:dyDescent="0.2">
      <c r="H1582"/>
      <c r="I1582"/>
      <c r="J1582"/>
      <c r="K1582"/>
    </row>
    <row r="1583" spans="8:11" x14ac:dyDescent="0.2">
      <c r="H1583"/>
      <c r="I1583"/>
      <c r="J1583"/>
      <c r="K1583"/>
    </row>
    <row r="1584" spans="8:11" x14ac:dyDescent="0.2">
      <c r="H1584"/>
      <c r="I1584"/>
      <c r="J1584"/>
      <c r="K1584"/>
    </row>
    <row r="1585" spans="8:11" x14ac:dyDescent="0.2">
      <c r="H1585"/>
      <c r="I1585"/>
      <c r="J1585"/>
      <c r="K1585"/>
    </row>
    <row r="1586" spans="8:11" x14ac:dyDescent="0.2">
      <c r="H1586"/>
      <c r="I1586"/>
      <c r="J1586"/>
      <c r="K1586"/>
    </row>
    <row r="1587" spans="8:11" x14ac:dyDescent="0.2">
      <c r="H1587"/>
      <c r="I1587"/>
      <c r="J1587"/>
      <c r="K1587"/>
    </row>
    <row r="1588" spans="8:11" x14ac:dyDescent="0.2">
      <c r="H1588"/>
      <c r="I1588"/>
      <c r="J1588"/>
      <c r="K1588"/>
    </row>
    <row r="1589" spans="8:11" x14ac:dyDescent="0.2">
      <c r="H1589"/>
      <c r="I1589"/>
      <c r="J1589"/>
      <c r="K1589"/>
    </row>
    <row r="1590" spans="8:11" x14ac:dyDescent="0.2">
      <c r="H1590"/>
      <c r="I1590"/>
      <c r="J1590"/>
      <c r="K1590"/>
    </row>
    <row r="1591" spans="8:11" x14ac:dyDescent="0.2">
      <c r="H1591"/>
      <c r="I1591"/>
      <c r="J1591"/>
      <c r="K1591"/>
    </row>
    <row r="1592" spans="8:11" x14ac:dyDescent="0.2">
      <c r="H1592"/>
      <c r="I1592"/>
      <c r="J1592"/>
      <c r="K1592"/>
    </row>
    <row r="1593" spans="8:11" x14ac:dyDescent="0.2">
      <c r="H1593"/>
      <c r="I1593"/>
      <c r="J1593"/>
      <c r="K1593"/>
    </row>
    <row r="1594" spans="8:11" x14ac:dyDescent="0.2">
      <c r="H1594"/>
      <c r="I1594"/>
      <c r="J1594"/>
      <c r="K1594"/>
    </row>
    <row r="1595" spans="8:11" x14ac:dyDescent="0.2">
      <c r="H1595"/>
      <c r="I1595"/>
      <c r="J1595"/>
      <c r="K1595"/>
    </row>
    <row r="1596" spans="8:11" x14ac:dyDescent="0.2">
      <c r="H1596"/>
      <c r="I1596"/>
      <c r="J1596"/>
      <c r="K1596"/>
    </row>
    <row r="1597" spans="8:11" x14ac:dyDescent="0.2">
      <c r="H1597"/>
      <c r="I1597"/>
      <c r="J1597"/>
      <c r="K1597"/>
    </row>
    <row r="1598" spans="8:11" x14ac:dyDescent="0.2">
      <c r="H1598"/>
      <c r="I1598"/>
      <c r="J1598"/>
      <c r="K1598"/>
    </row>
    <row r="1599" spans="8:11" x14ac:dyDescent="0.2">
      <c r="H1599"/>
      <c r="I1599"/>
      <c r="J1599"/>
      <c r="K1599"/>
    </row>
    <row r="1600" spans="8:11" x14ac:dyDescent="0.2">
      <c r="H1600"/>
      <c r="I1600"/>
      <c r="J1600"/>
      <c r="K1600"/>
    </row>
    <row r="1601" spans="8:11" x14ac:dyDescent="0.2">
      <c r="H1601"/>
      <c r="I1601"/>
      <c r="J1601"/>
      <c r="K1601"/>
    </row>
    <row r="1602" spans="8:11" x14ac:dyDescent="0.2">
      <c r="H1602"/>
      <c r="I1602"/>
      <c r="J1602"/>
      <c r="K1602"/>
    </row>
    <row r="1603" spans="8:11" x14ac:dyDescent="0.2">
      <c r="H1603"/>
      <c r="I1603"/>
      <c r="J1603"/>
      <c r="K1603"/>
    </row>
    <row r="1604" spans="8:11" x14ac:dyDescent="0.2">
      <c r="H1604"/>
      <c r="I1604"/>
      <c r="J1604"/>
      <c r="K1604"/>
    </row>
    <row r="1605" spans="8:11" x14ac:dyDescent="0.2">
      <c r="H1605"/>
      <c r="I1605"/>
      <c r="J1605"/>
      <c r="K1605"/>
    </row>
    <row r="1606" spans="8:11" x14ac:dyDescent="0.2">
      <c r="H1606"/>
      <c r="I1606"/>
      <c r="J1606"/>
      <c r="K1606"/>
    </row>
    <row r="1607" spans="8:11" x14ac:dyDescent="0.2">
      <c r="H1607"/>
      <c r="I1607"/>
      <c r="J1607"/>
      <c r="K1607"/>
    </row>
    <row r="1608" spans="8:11" x14ac:dyDescent="0.2">
      <c r="H1608"/>
      <c r="I1608"/>
      <c r="J1608"/>
      <c r="K1608"/>
    </row>
    <row r="1609" spans="8:11" x14ac:dyDescent="0.2">
      <c r="H1609"/>
      <c r="I1609"/>
      <c r="J1609"/>
      <c r="K1609"/>
    </row>
    <row r="1610" spans="8:11" x14ac:dyDescent="0.2">
      <c r="H1610"/>
      <c r="I1610"/>
      <c r="J1610"/>
      <c r="K1610"/>
    </row>
    <row r="1611" spans="8:11" x14ac:dyDescent="0.2">
      <c r="H1611"/>
      <c r="I1611"/>
      <c r="J1611"/>
      <c r="K1611"/>
    </row>
    <row r="1612" spans="8:11" x14ac:dyDescent="0.2">
      <c r="H1612"/>
      <c r="I1612"/>
      <c r="J1612"/>
      <c r="K1612"/>
    </row>
    <row r="1613" spans="8:11" x14ac:dyDescent="0.2">
      <c r="H1613"/>
      <c r="I1613"/>
      <c r="J1613"/>
      <c r="K1613"/>
    </row>
    <row r="1614" spans="8:11" x14ac:dyDescent="0.2">
      <c r="H1614"/>
      <c r="I1614"/>
      <c r="J1614"/>
      <c r="K1614"/>
    </row>
    <row r="1615" spans="8:11" x14ac:dyDescent="0.2">
      <c r="H1615"/>
      <c r="I1615"/>
      <c r="J1615"/>
      <c r="K1615"/>
    </row>
    <row r="1616" spans="8:11" x14ac:dyDescent="0.2">
      <c r="H1616"/>
      <c r="I1616"/>
      <c r="J1616"/>
      <c r="K1616"/>
    </row>
    <row r="1617" spans="8:11" x14ac:dyDescent="0.2">
      <c r="H1617"/>
      <c r="I1617"/>
      <c r="J1617"/>
      <c r="K1617"/>
    </row>
    <row r="1618" spans="8:11" x14ac:dyDescent="0.2">
      <c r="H1618"/>
      <c r="I1618"/>
      <c r="J1618"/>
      <c r="K1618"/>
    </row>
    <row r="1619" spans="8:11" x14ac:dyDescent="0.2">
      <c r="H1619"/>
      <c r="I1619"/>
      <c r="J1619"/>
      <c r="K1619"/>
    </row>
    <row r="1620" spans="8:11" x14ac:dyDescent="0.2">
      <c r="H1620"/>
      <c r="I1620"/>
      <c r="J1620"/>
      <c r="K1620"/>
    </row>
    <row r="1621" spans="8:11" x14ac:dyDescent="0.2">
      <c r="H1621"/>
      <c r="I1621"/>
      <c r="J1621"/>
      <c r="K1621"/>
    </row>
    <row r="1622" spans="8:11" x14ac:dyDescent="0.2">
      <c r="H1622"/>
      <c r="I1622"/>
      <c r="J1622"/>
      <c r="K1622"/>
    </row>
    <row r="1623" spans="8:11" x14ac:dyDescent="0.2">
      <c r="H1623"/>
      <c r="I1623"/>
      <c r="J1623"/>
      <c r="K1623"/>
    </row>
    <row r="1624" spans="8:11" x14ac:dyDescent="0.2">
      <c r="H1624"/>
      <c r="I1624"/>
      <c r="J1624"/>
      <c r="K1624"/>
    </row>
    <row r="1625" spans="8:11" x14ac:dyDescent="0.2">
      <c r="H1625"/>
      <c r="I1625"/>
      <c r="J1625"/>
      <c r="K1625"/>
    </row>
    <row r="1626" spans="8:11" x14ac:dyDescent="0.2">
      <c r="H1626"/>
      <c r="I1626"/>
      <c r="J1626"/>
      <c r="K1626"/>
    </row>
    <row r="1627" spans="8:11" x14ac:dyDescent="0.2">
      <c r="H1627"/>
      <c r="I1627"/>
      <c r="J1627"/>
      <c r="K1627"/>
    </row>
    <row r="1628" spans="8:11" x14ac:dyDescent="0.2">
      <c r="H1628"/>
      <c r="I1628"/>
      <c r="J1628"/>
      <c r="K1628"/>
    </row>
    <row r="1629" spans="8:11" x14ac:dyDescent="0.2">
      <c r="H1629"/>
      <c r="I1629"/>
      <c r="J1629"/>
      <c r="K1629"/>
    </row>
    <row r="1630" spans="8:11" x14ac:dyDescent="0.2">
      <c r="H1630"/>
      <c r="I1630"/>
      <c r="J1630"/>
      <c r="K1630"/>
    </row>
    <row r="1631" spans="8:11" x14ac:dyDescent="0.2">
      <c r="H1631"/>
      <c r="I1631"/>
      <c r="J1631"/>
      <c r="K1631"/>
    </row>
    <row r="1632" spans="8:11" x14ac:dyDescent="0.2">
      <c r="H1632"/>
      <c r="I1632"/>
      <c r="J1632"/>
      <c r="K1632"/>
    </row>
    <row r="1633" spans="8:11" x14ac:dyDescent="0.2">
      <c r="H1633"/>
      <c r="I1633"/>
      <c r="J1633"/>
      <c r="K1633"/>
    </row>
    <row r="1634" spans="8:11" x14ac:dyDescent="0.2">
      <c r="H1634"/>
      <c r="I1634"/>
      <c r="J1634"/>
      <c r="K1634"/>
    </row>
    <row r="1635" spans="8:11" x14ac:dyDescent="0.2">
      <c r="H1635"/>
      <c r="I1635"/>
      <c r="J1635"/>
      <c r="K1635"/>
    </row>
    <row r="1636" spans="8:11" x14ac:dyDescent="0.2">
      <c r="H1636"/>
      <c r="I1636"/>
      <c r="J1636"/>
      <c r="K1636"/>
    </row>
    <row r="1637" spans="8:11" x14ac:dyDescent="0.2">
      <c r="H1637"/>
      <c r="I1637"/>
      <c r="J1637"/>
      <c r="K1637"/>
    </row>
    <row r="1638" spans="8:11" x14ac:dyDescent="0.2">
      <c r="H1638"/>
      <c r="I1638"/>
      <c r="J1638"/>
      <c r="K1638"/>
    </row>
    <row r="1639" spans="8:11" x14ac:dyDescent="0.2">
      <c r="H1639"/>
      <c r="I1639"/>
      <c r="J1639"/>
      <c r="K1639"/>
    </row>
    <row r="1640" spans="8:11" x14ac:dyDescent="0.2">
      <c r="H1640"/>
      <c r="I1640"/>
      <c r="J1640"/>
      <c r="K1640"/>
    </row>
    <row r="1641" spans="8:11" x14ac:dyDescent="0.2">
      <c r="H1641"/>
      <c r="I1641"/>
      <c r="J1641"/>
      <c r="K1641"/>
    </row>
    <row r="1642" spans="8:11" x14ac:dyDescent="0.2">
      <c r="H1642"/>
      <c r="I1642"/>
      <c r="J1642"/>
      <c r="K1642"/>
    </row>
    <row r="1643" spans="8:11" x14ac:dyDescent="0.2">
      <c r="H1643"/>
      <c r="I1643"/>
      <c r="J1643"/>
      <c r="K1643"/>
    </row>
    <row r="1644" spans="8:11" x14ac:dyDescent="0.2">
      <c r="H1644"/>
      <c r="I1644"/>
      <c r="J1644"/>
      <c r="K1644"/>
    </row>
    <row r="1645" spans="8:11" x14ac:dyDescent="0.2">
      <c r="H1645"/>
      <c r="I1645"/>
      <c r="J1645"/>
      <c r="K1645"/>
    </row>
    <row r="1646" spans="8:11" x14ac:dyDescent="0.2">
      <c r="H1646"/>
      <c r="I1646"/>
      <c r="J1646"/>
      <c r="K1646"/>
    </row>
    <row r="1647" spans="8:11" x14ac:dyDescent="0.2">
      <c r="H1647"/>
      <c r="I1647"/>
      <c r="J1647"/>
      <c r="K1647"/>
    </row>
    <row r="1648" spans="8:11" x14ac:dyDescent="0.2">
      <c r="H1648"/>
      <c r="I1648"/>
      <c r="J1648"/>
      <c r="K1648"/>
    </row>
    <row r="1649" spans="8:11" x14ac:dyDescent="0.2">
      <c r="H1649"/>
      <c r="I1649"/>
      <c r="J1649"/>
      <c r="K1649"/>
    </row>
    <row r="1650" spans="8:11" x14ac:dyDescent="0.2">
      <c r="H1650"/>
      <c r="I1650"/>
      <c r="J1650"/>
      <c r="K1650"/>
    </row>
    <row r="1651" spans="8:11" x14ac:dyDescent="0.2">
      <c r="H1651"/>
      <c r="I1651"/>
      <c r="J1651"/>
      <c r="K1651"/>
    </row>
    <row r="1652" spans="8:11" x14ac:dyDescent="0.2">
      <c r="H1652"/>
      <c r="I1652"/>
      <c r="J1652"/>
      <c r="K1652"/>
    </row>
    <row r="1653" spans="8:11" x14ac:dyDescent="0.2">
      <c r="H1653"/>
      <c r="I1653"/>
      <c r="J1653"/>
      <c r="K1653"/>
    </row>
    <row r="1654" spans="8:11" x14ac:dyDescent="0.2">
      <c r="H1654"/>
      <c r="I1654"/>
      <c r="J1654"/>
      <c r="K1654"/>
    </row>
    <row r="1655" spans="8:11" x14ac:dyDescent="0.2">
      <c r="H1655"/>
      <c r="I1655"/>
      <c r="J1655"/>
      <c r="K1655"/>
    </row>
    <row r="1656" spans="8:11" x14ac:dyDescent="0.2">
      <c r="H1656"/>
      <c r="I1656"/>
      <c r="J1656"/>
      <c r="K1656"/>
    </row>
    <row r="1657" spans="8:11" x14ac:dyDescent="0.2">
      <c r="H1657"/>
      <c r="I1657"/>
      <c r="J1657"/>
      <c r="K1657"/>
    </row>
    <row r="1658" spans="8:11" x14ac:dyDescent="0.2">
      <c r="H1658"/>
      <c r="I1658"/>
      <c r="J1658"/>
      <c r="K1658"/>
    </row>
    <row r="1659" spans="8:11" x14ac:dyDescent="0.2">
      <c r="H1659"/>
      <c r="I1659"/>
      <c r="J1659"/>
      <c r="K1659"/>
    </row>
    <row r="1660" spans="8:11" x14ac:dyDescent="0.2">
      <c r="H1660"/>
      <c r="I1660"/>
      <c r="J1660"/>
      <c r="K1660"/>
    </row>
    <row r="1661" spans="8:11" x14ac:dyDescent="0.2">
      <c r="H1661"/>
      <c r="I1661"/>
      <c r="J1661"/>
      <c r="K1661"/>
    </row>
    <row r="1662" spans="8:11" x14ac:dyDescent="0.2">
      <c r="H1662"/>
      <c r="I1662"/>
      <c r="J1662"/>
      <c r="K1662"/>
    </row>
    <row r="1663" spans="8:11" x14ac:dyDescent="0.2">
      <c r="H1663"/>
      <c r="I1663"/>
      <c r="J1663"/>
      <c r="K1663"/>
    </row>
    <row r="1664" spans="8:11" x14ac:dyDescent="0.2">
      <c r="H1664"/>
      <c r="I1664"/>
      <c r="J1664"/>
      <c r="K1664"/>
    </row>
    <row r="1665" spans="8:11" x14ac:dyDescent="0.2">
      <c r="H1665"/>
      <c r="I1665"/>
      <c r="J1665"/>
      <c r="K1665"/>
    </row>
    <row r="1666" spans="8:11" x14ac:dyDescent="0.2">
      <c r="H1666"/>
      <c r="I1666"/>
      <c r="J1666"/>
      <c r="K1666"/>
    </row>
    <row r="1667" spans="8:11" x14ac:dyDescent="0.2">
      <c r="H1667"/>
      <c r="I1667"/>
      <c r="J1667"/>
      <c r="K1667"/>
    </row>
    <row r="1668" spans="8:11" x14ac:dyDescent="0.2">
      <c r="H1668"/>
      <c r="I1668"/>
      <c r="J1668"/>
      <c r="K1668"/>
    </row>
    <row r="1669" spans="8:11" x14ac:dyDescent="0.2">
      <c r="H1669"/>
      <c r="I1669"/>
      <c r="J1669"/>
      <c r="K1669"/>
    </row>
    <row r="1670" spans="8:11" x14ac:dyDescent="0.2">
      <c r="H1670"/>
      <c r="I1670"/>
      <c r="J1670"/>
      <c r="K1670"/>
    </row>
    <row r="1671" spans="8:11" x14ac:dyDescent="0.2">
      <c r="H1671"/>
      <c r="I1671"/>
      <c r="J1671"/>
      <c r="K1671"/>
    </row>
    <row r="1672" spans="8:11" x14ac:dyDescent="0.2">
      <c r="H1672"/>
      <c r="I1672"/>
      <c r="J1672"/>
      <c r="K1672"/>
    </row>
    <row r="1673" spans="8:11" x14ac:dyDescent="0.2">
      <c r="H1673"/>
      <c r="I1673"/>
      <c r="J1673"/>
      <c r="K1673"/>
    </row>
    <row r="1674" spans="8:11" x14ac:dyDescent="0.2">
      <c r="H1674"/>
      <c r="I1674"/>
      <c r="J1674"/>
      <c r="K1674"/>
    </row>
    <row r="1675" spans="8:11" x14ac:dyDescent="0.2">
      <c r="H1675"/>
      <c r="I1675"/>
      <c r="J1675"/>
      <c r="K1675"/>
    </row>
    <row r="1676" spans="8:11" x14ac:dyDescent="0.2">
      <c r="H1676"/>
      <c r="I1676"/>
      <c r="J1676"/>
      <c r="K1676"/>
    </row>
    <row r="1677" spans="8:11" x14ac:dyDescent="0.2">
      <c r="H1677"/>
      <c r="I1677"/>
      <c r="J1677"/>
      <c r="K1677"/>
    </row>
    <row r="1678" spans="8:11" x14ac:dyDescent="0.2">
      <c r="H1678"/>
      <c r="I1678"/>
      <c r="J1678"/>
      <c r="K1678"/>
    </row>
    <row r="1679" spans="8:11" x14ac:dyDescent="0.2">
      <c r="H1679"/>
      <c r="I1679"/>
      <c r="J1679"/>
      <c r="K1679"/>
    </row>
    <row r="1680" spans="8:11" x14ac:dyDescent="0.2">
      <c r="H1680"/>
      <c r="I1680"/>
      <c r="J1680"/>
      <c r="K1680"/>
    </row>
    <row r="1681" spans="8:11" x14ac:dyDescent="0.2">
      <c r="H1681"/>
      <c r="I1681"/>
      <c r="J1681"/>
      <c r="K1681"/>
    </row>
    <row r="1682" spans="8:11" x14ac:dyDescent="0.2">
      <c r="H1682"/>
      <c r="I1682"/>
      <c r="J1682"/>
      <c r="K1682"/>
    </row>
    <row r="1683" spans="8:11" x14ac:dyDescent="0.2">
      <c r="H1683"/>
      <c r="I1683"/>
      <c r="J1683"/>
      <c r="K1683"/>
    </row>
    <row r="1684" spans="8:11" x14ac:dyDescent="0.2">
      <c r="H1684"/>
      <c r="I1684"/>
      <c r="J1684"/>
      <c r="K1684"/>
    </row>
    <row r="1685" spans="8:11" x14ac:dyDescent="0.2">
      <c r="H1685"/>
      <c r="I1685"/>
      <c r="J1685"/>
      <c r="K1685"/>
    </row>
    <row r="1686" spans="8:11" x14ac:dyDescent="0.2">
      <c r="H1686"/>
      <c r="I1686"/>
      <c r="J1686"/>
      <c r="K1686"/>
    </row>
    <row r="1687" spans="8:11" x14ac:dyDescent="0.2">
      <c r="H1687"/>
      <c r="I1687"/>
      <c r="J1687"/>
      <c r="K1687"/>
    </row>
    <row r="1688" spans="8:11" x14ac:dyDescent="0.2">
      <c r="H1688"/>
      <c r="I1688"/>
      <c r="J1688"/>
      <c r="K1688"/>
    </row>
    <row r="1689" spans="8:11" x14ac:dyDescent="0.2">
      <c r="H1689"/>
      <c r="I1689"/>
      <c r="J1689"/>
      <c r="K1689"/>
    </row>
    <row r="1690" spans="8:11" x14ac:dyDescent="0.2">
      <c r="H1690"/>
      <c r="I1690"/>
      <c r="J1690"/>
      <c r="K1690"/>
    </row>
    <row r="1691" spans="8:11" x14ac:dyDescent="0.2">
      <c r="H1691"/>
      <c r="I1691"/>
      <c r="J1691"/>
      <c r="K1691"/>
    </row>
    <row r="1692" spans="8:11" x14ac:dyDescent="0.2">
      <c r="H1692"/>
      <c r="I1692"/>
      <c r="J1692"/>
      <c r="K1692"/>
    </row>
    <row r="1693" spans="8:11" x14ac:dyDescent="0.2">
      <c r="H1693"/>
      <c r="I1693"/>
      <c r="J1693"/>
      <c r="K1693"/>
    </row>
    <row r="1694" spans="8:11" x14ac:dyDescent="0.2">
      <c r="H1694"/>
      <c r="I1694"/>
      <c r="J1694"/>
      <c r="K1694"/>
    </row>
    <row r="1695" spans="8:11" x14ac:dyDescent="0.2">
      <c r="H1695"/>
      <c r="I1695"/>
      <c r="J1695"/>
      <c r="K1695"/>
    </row>
    <row r="1696" spans="8:11" x14ac:dyDescent="0.2">
      <c r="H1696"/>
      <c r="I1696"/>
      <c r="J1696"/>
      <c r="K1696"/>
    </row>
    <row r="1697" spans="8:11" x14ac:dyDescent="0.2">
      <c r="H1697"/>
      <c r="I1697"/>
      <c r="J1697"/>
      <c r="K1697"/>
    </row>
    <row r="1698" spans="8:11" x14ac:dyDescent="0.2">
      <c r="H1698"/>
      <c r="I1698"/>
      <c r="J1698"/>
      <c r="K1698"/>
    </row>
    <row r="1699" spans="8:11" x14ac:dyDescent="0.2">
      <c r="H1699"/>
      <c r="I1699"/>
      <c r="J1699"/>
      <c r="K1699"/>
    </row>
    <row r="1700" spans="8:11" x14ac:dyDescent="0.2">
      <c r="H1700"/>
      <c r="I1700"/>
      <c r="J1700"/>
      <c r="K1700"/>
    </row>
    <row r="1701" spans="8:11" x14ac:dyDescent="0.2">
      <c r="H1701"/>
      <c r="I1701"/>
      <c r="J1701"/>
      <c r="K1701"/>
    </row>
    <row r="1702" spans="8:11" x14ac:dyDescent="0.2">
      <c r="H1702"/>
      <c r="I1702"/>
      <c r="J1702"/>
      <c r="K1702"/>
    </row>
    <row r="1703" spans="8:11" x14ac:dyDescent="0.2">
      <c r="H1703"/>
      <c r="I1703"/>
      <c r="J1703"/>
      <c r="K1703"/>
    </row>
    <row r="1704" spans="8:11" x14ac:dyDescent="0.2">
      <c r="H1704"/>
      <c r="I1704"/>
      <c r="J1704"/>
      <c r="K1704"/>
    </row>
    <row r="1705" spans="8:11" x14ac:dyDescent="0.2">
      <c r="H1705"/>
      <c r="I1705"/>
      <c r="J1705"/>
      <c r="K1705"/>
    </row>
    <row r="1706" spans="8:11" x14ac:dyDescent="0.2">
      <c r="H1706"/>
      <c r="I1706"/>
      <c r="J1706"/>
      <c r="K1706"/>
    </row>
    <row r="1707" spans="8:11" x14ac:dyDescent="0.2">
      <c r="H1707"/>
      <c r="I1707"/>
      <c r="J1707"/>
      <c r="K1707"/>
    </row>
    <row r="1708" spans="8:11" x14ac:dyDescent="0.2">
      <c r="H1708"/>
      <c r="I1708"/>
      <c r="J1708"/>
      <c r="K1708"/>
    </row>
    <row r="1709" spans="8:11" x14ac:dyDescent="0.2">
      <c r="H1709"/>
      <c r="I1709"/>
      <c r="J1709"/>
      <c r="K1709"/>
    </row>
    <row r="1710" spans="8:11" x14ac:dyDescent="0.2">
      <c r="H1710"/>
      <c r="I1710"/>
      <c r="J1710"/>
      <c r="K1710"/>
    </row>
    <row r="1711" spans="8:11" x14ac:dyDescent="0.2">
      <c r="H1711"/>
      <c r="I1711"/>
      <c r="J1711"/>
      <c r="K1711"/>
    </row>
    <row r="1712" spans="8:11" x14ac:dyDescent="0.2">
      <c r="H1712"/>
      <c r="I1712"/>
      <c r="J1712"/>
      <c r="K1712"/>
    </row>
    <row r="1713" spans="8:11" x14ac:dyDescent="0.2">
      <c r="H1713"/>
      <c r="I1713"/>
      <c r="J1713"/>
      <c r="K1713"/>
    </row>
    <row r="1714" spans="8:11" x14ac:dyDescent="0.2">
      <c r="H1714"/>
      <c r="I1714"/>
      <c r="J1714"/>
      <c r="K1714"/>
    </row>
    <row r="1715" spans="8:11" x14ac:dyDescent="0.2">
      <c r="H1715"/>
      <c r="I1715"/>
      <c r="J1715"/>
      <c r="K1715"/>
    </row>
    <row r="1716" spans="8:11" x14ac:dyDescent="0.2">
      <c r="H1716"/>
      <c r="I1716"/>
      <c r="J1716"/>
      <c r="K1716"/>
    </row>
    <row r="1717" spans="8:11" x14ac:dyDescent="0.2">
      <c r="H1717"/>
      <c r="I1717"/>
      <c r="J1717"/>
      <c r="K1717"/>
    </row>
    <row r="1718" spans="8:11" x14ac:dyDescent="0.2">
      <c r="H1718"/>
      <c r="I1718"/>
      <c r="J1718"/>
      <c r="K1718"/>
    </row>
    <row r="1719" spans="8:11" x14ac:dyDescent="0.2">
      <c r="H1719"/>
      <c r="I1719"/>
      <c r="J1719"/>
      <c r="K1719"/>
    </row>
    <row r="1720" spans="8:11" x14ac:dyDescent="0.2">
      <c r="H1720"/>
      <c r="I1720"/>
      <c r="J1720"/>
      <c r="K1720"/>
    </row>
    <row r="1721" spans="8:11" x14ac:dyDescent="0.2">
      <c r="H1721"/>
      <c r="I1721"/>
      <c r="J1721"/>
      <c r="K1721"/>
    </row>
    <row r="1722" spans="8:11" x14ac:dyDescent="0.2">
      <c r="H1722"/>
      <c r="I1722"/>
      <c r="J1722"/>
      <c r="K1722"/>
    </row>
    <row r="1723" spans="8:11" x14ac:dyDescent="0.2">
      <c r="H1723"/>
      <c r="I1723"/>
      <c r="J1723"/>
      <c r="K1723"/>
    </row>
    <row r="1724" spans="8:11" x14ac:dyDescent="0.2">
      <c r="H1724"/>
      <c r="I1724"/>
      <c r="J1724"/>
      <c r="K1724"/>
    </row>
    <row r="1725" spans="8:11" x14ac:dyDescent="0.2">
      <c r="H1725"/>
      <c r="I1725"/>
      <c r="J1725"/>
      <c r="K1725"/>
    </row>
    <row r="1726" spans="8:11" x14ac:dyDescent="0.2">
      <c r="H1726"/>
      <c r="I1726"/>
      <c r="J1726"/>
      <c r="K1726"/>
    </row>
    <row r="1727" spans="8:11" x14ac:dyDescent="0.2">
      <c r="H1727"/>
      <c r="I1727"/>
      <c r="J1727"/>
      <c r="K1727"/>
    </row>
    <row r="1728" spans="8:11" x14ac:dyDescent="0.2">
      <c r="H1728"/>
      <c r="I1728"/>
      <c r="J1728"/>
      <c r="K1728"/>
    </row>
    <row r="1729" spans="8:11" x14ac:dyDescent="0.2">
      <c r="H1729"/>
      <c r="I1729"/>
      <c r="J1729"/>
      <c r="K1729"/>
    </row>
    <row r="1730" spans="8:11" x14ac:dyDescent="0.2">
      <c r="H1730"/>
      <c r="I1730"/>
      <c r="J1730"/>
      <c r="K1730"/>
    </row>
    <row r="1731" spans="8:11" x14ac:dyDescent="0.2">
      <c r="H1731"/>
      <c r="I1731"/>
      <c r="J1731"/>
      <c r="K1731"/>
    </row>
    <row r="1732" spans="8:11" x14ac:dyDescent="0.2">
      <c r="H1732"/>
      <c r="I1732"/>
      <c r="J1732"/>
      <c r="K1732"/>
    </row>
    <row r="1733" spans="8:11" x14ac:dyDescent="0.2">
      <c r="H1733"/>
      <c r="I1733"/>
      <c r="J1733"/>
      <c r="K1733"/>
    </row>
    <row r="1734" spans="8:11" x14ac:dyDescent="0.2">
      <c r="H1734"/>
      <c r="I1734"/>
      <c r="J1734"/>
      <c r="K1734"/>
    </row>
    <row r="1735" spans="8:11" x14ac:dyDescent="0.2">
      <c r="H1735"/>
      <c r="I1735"/>
      <c r="J1735"/>
      <c r="K1735"/>
    </row>
    <row r="1736" spans="8:11" x14ac:dyDescent="0.2">
      <c r="H1736"/>
      <c r="I1736"/>
      <c r="J1736"/>
      <c r="K1736"/>
    </row>
    <row r="1737" spans="8:11" x14ac:dyDescent="0.2">
      <c r="H1737"/>
      <c r="I1737"/>
      <c r="J1737"/>
      <c r="K1737"/>
    </row>
    <row r="1738" spans="8:11" x14ac:dyDescent="0.2">
      <c r="H1738"/>
      <c r="I1738"/>
      <c r="J1738"/>
      <c r="K1738"/>
    </row>
    <row r="1739" spans="8:11" x14ac:dyDescent="0.2">
      <c r="H1739"/>
      <c r="I1739"/>
      <c r="J1739"/>
      <c r="K1739"/>
    </row>
    <row r="1740" spans="8:11" x14ac:dyDescent="0.2">
      <c r="H1740"/>
      <c r="I1740"/>
      <c r="J1740"/>
      <c r="K1740"/>
    </row>
    <row r="1741" spans="8:11" x14ac:dyDescent="0.2">
      <c r="H1741"/>
      <c r="I1741"/>
      <c r="J1741"/>
      <c r="K1741"/>
    </row>
    <row r="1742" spans="8:11" x14ac:dyDescent="0.2">
      <c r="H1742"/>
      <c r="I1742"/>
      <c r="J1742"/>
      <c r="K1742"/>
    </row>
    <row r="1743" spans="8:11" x14ac:dyDescent="0.2">
      <c r="H1743"/>
      <c r="I1743"/>
      <c r="J1743"/>
      <c r="K1743"/>
    </row>
    <row r="1744" spans="8:11" x14ac:dyDescent="0.2">
      <c r="H1744"/>
      <c r="I1744"/>
      <c r="J1744"/>
      <c r="K1744"/>
    </row>
    <row r="1745" spans="8:11" x14ac:dyDescent="0.2">
      <c r="H1745"/>
      <c r="I1745"/>
      <c r="J1745"/>
      <c r="K1745"/>
    </row>
    <row r="1746" spans="8:11" x14ac:dyDescent="0.2">
      <c r="H1746"/>
      <c r="I1746"/>
      <c r="J1746"/>
      <c r="K1746"/>
    </row>
    <row r="1747" spans="8:11" x14ac:dyDescent="0.2">
      <c r="H1747"/>
      <c r="I1747"/>
      <c r="J1747"/>
      <c r="K1747"/>
    </row>
    <row r="1748" spans="8:11" x14ac:dyDescent="0.2">
      <c r="H1748"/>
      <c r="I1748"/>
      <c r="J1748"/>
      <c r="K1748"/>
    </row>
    <row r="1749" spans="8:11" x14ac:dyDescent="0.2">
      <c r="H1749"/>
      <c r="I1749"/>
      <c r="J1749"/>
      <c r="K1749"/>
    </row>
    <row r="1750" spans="8:11" x14ac:dyDescent="0.2">
      <c r="H1750"/>
      <c r="I1750"/>
      <c r="J1750"/>
      <c r="K1750"/>
    </row>
    <row r="1751" spans="8:11" x14ac:dyDescent="0.2">
      <c r="H1751"/>
      <c r="I1751"/>
      <c r="J1751"/>
      <c r="K1751"/>
    </row>
    <row r="1752" spans="8:11" x14ac:dyDescent="0.2">
      <c r="H1752"/>
      <c r="I1752"/>
      <c r="J1752"/>
      <c r="K1752"/>
    </row>
    <row r="1753" spans="8:11" x14ac:dyDescent="0.2">
      <c r="H1753"/>
      <c r="I1753"/>
      <c r="J1753"/>
      <c r="K1753"/>
    </row>
    <row r="1754" spans="8:11" x14ac:dyDescent="0.2">
      <c r="H1754"/>
      <c r="I1754"/>
      <c r="J1754"/>
      <c r="K1754"/>
    </row>
    <row r="1755" spans="8:11" x14ac:dyDescent="0.2">
      <c r="H1755"/>
      <c r="I1755"/>
      <c r="J1755"/>
      <c r="K1755"/>
    </row>
    <row r="1756" spans="8:11" x14ac:dyDescent="0.2">
      <c r="H1756"/>
      <c r="I1756"/>
      <c r="J1756"/>
      <c r="K1756"/>
    </row>
    <row r="1757" spans="8:11" x14ac:dyDescent="0.2">
      <c r="H1757"/>
      <c r="I1757"/>
      <c r="J1757"/>
      <c r="K1757"/>
    </row>
    <row r="1758" spans="8:11" x14ac:dyDescent="0.2">
      <c r="H1758"/>
      <c r="I1758"/>
      <c r="J1758"/>
      <c r="K1758"/>
    </row>
    <row r="1759" spans="8:11" x14ac:dyDescent="0.2">
      <c r="H1759"/>
      <c r="I1759"/>
      <c r="J1759"/>
      <c r="K1759"/>
    </row>
    <row r="1760" spans="8:11" x14ac:dyDescent="0.2">
      <c r="H1760"/>
      <c r="I1760"/>
      <c r="J1760"/>
      <c r="K1760"/>
    </row>
    <row r="1761" spans="8:11" x14ac:dyDescent="0.2">
      <c r="H1761"/>
      <c r="I1761"/>
      <c r="J1761"/>
      <c r="K1761"/>
    </row>
    <row r="1762" spans="8:11" x14ac:dyDescent="0.2">
      <c r="H1762"/>
      <c r="I1762"/>
      <c r="J1762"/>
      <c r="K1762"/>
    </row>
    <row r="1763" spans="8:11" x14ac:dyDescent="0.2">
      <c r="H1763"/>
      <c r="I1763"/>
      <c r="J1763"/>
      <c r="K1763"/>
    </row>
    <row r="1764" spans="8:11" x14ac:dyDescent="0.2">
      <c r="H1764"/>
      <c r="I1764"/>
      <c r="J1764"/>
      <c r="K1764"/>
    </row>
    <row r="1765" spans="8:11" x14ac:dyDescent="0.2">
      <c r="H1765"/>
      <c r="I1765"/>
      <c r="J1765"/>
      <c r="K1765"/>
    </row>
    <row r="1766" spans="8:11" x14ac:dyDescent="0.2">
      <c r="H1766"/>
      <c r="I1766"/>
      <c r="J1766"/>
      <c r="K1766"/>
    </row>
    <row r="1767" spans="8:11" x14ac:dyDescent="0.2">
      <c r="H1767"/>
      <c r="I1767"/>
      <c r="J1767"/>
      <c r="K1767"/>
    </row>
    <row r="1768" spans="8:11" x14ac:dyDescent="0.2">
      <c r="H1768"/>
      <c r="I1768"/>
      <c r="J1768"/>
      <c r="K1768"/>
    </row>
    <row r="1769" spans="8:11" x14ac:dyDescent="0.2">
      <c r="H1769"/>
      <c r="I1769"/>
      <c r="J1769"/>
      <c r="K1769"/>
    </row>
    <row r="1770" spans="8:11" x14ac:dyDescent="0.2">
      <c r="H1770"/>
      <c r="I1770"/>
      <c r="J1770"/>
      <c r="K1770"/>
    </row>
    <row r="1771" spans="8:11" x14ac:dyDescent="0.2">
      <c r="H1771"/>
      <c r="I1771"/>
      <c r="J1771"/>
      <c r="K1771"/>
    </row>
    <row r="1772" spans="8:11" x14ac:dyDescent="0.2">
      <c r="H1772"/>
      <c r="I1772"/>
      <c r="J1772"/>
      <c r="K1772"/>
    </row>
    <row r="1773" spans="8:11" x14ac:dyDescent="0.2">
      <c r="H1773"/>
      <c r="I1773"/>
      <c r="J1773"/>
      <c r="K1773"/>
    </row>
    <row r="1774" spans="8:11" x14ac:dyDescent="0.2">
      <c r="H1774"/>
      <c r="I1774"/>
      <c r="J1774"/>
      <c r="K1774"/>
    </row>
    <row r="1775" spans="8:11" x14ac:dyDescent="0.2">
      <c r="H1775"/>
      <c r="I1775"/>
      <c r="J1775"/>
      <c r="K1775"/>
    </row>
    <row r="1776" spans="8:11" x14ac:dyDescent="0.2">
      <c r="H1776"/>
      <c r="I1776"/>
      <c r="J1776"/>
      <c r="K1776"/>
    </row>
    <row r="1777" spans="8:11" x14ac:dyDescent="0.2">
      <c r="H1777"/>
      <c r="I1777"/>
      <c r="J1777"/>
      <c r="K1777"/>
    </row>
    <row r="1778" spans="8:11" x14ac:dyDescent="0.2">
      <c r="H1778"/>
      <c r="I1778"/>
      <c r="J1778"/>
      <c r="K1778"/>
    </row>
    <row r="1779" spans="8:11" x14ac:dyDescent="0.2">
      <c r="H1779"/>
      <c r="I1779"/>
      <c r="J1779"/>
      <c r="K1779"/>
    </row>
    <row r="1780" spans="8:11" x14ac:dyDescent="0.2">
      <c r="H1780"/>
      <c r="I1780"/>
      <c r="J1780"/>
      <c r="K1780"/>
    </row>
    <row r="1781" spans="8:11" x14ac:dyDescent="0.2">
      <c r="H1781"/>
      <c r="I1781"/>
      <c r="J1781"/>
      <c r="K1781"/>
    </row>
    <row r="1782" spans="8:11" x14ac:dyDescent="0.2">
      <c r="H1782"/>
      <c r="I1782"/>
      <c r="J1782"/>
      <c r="K1782"/>
    </row>
    <row r="1783" spans="8:11" x14ac:dyDescent="0.2">
      <c r="H1783"/>
      <c r="I1783"/>
      <c r="J1783"/>
      <c r="K1783"/>
    </row>
    <row r="1784" spans="8:11" x14ac:dyDescent="0.2">
      <c r="H1784"/>
      <c r="I1784"/>
      <c r="J1784"/>
      <c r="K1784"/>
    </row>
    <row r="1785" spans="8:11" x14ac:dyDescent="0.2">
      <c r="H1785"/>
      <c r="I1785"/>
      <c r="J1785"/>
      <c r="K1785"/>
    </row>
    <row r="1786" spans="8:11" x14ac:dyDescent="0.2">
      <c r="H1786"/>
      <c r="I1786"/>
      <c r="J1786"/>
      <c r="K1786"/>
    </row>
    <row r="1787" spans="8:11" x14ac:dyDescent="0.2">
      <c r="H1787"/>
      <c r="I1787"/>
      <c r="J1787"/>
      <c r="K1787"/>
    </row>
    <row r="1788" spans="8:11" x14ac:dyDescent="0.2">
      <c r="H1788"/>
      <c r="I1788"/>
      <c r="J1788"/>
      <c r="K1788"/>
    </row>
    <row r="1789" spans="8:11" x14ac:dyDescent="0.2">
      <c r="H1789"/>
      <c r="I1789"/>
      <c r="J1789"/>
      <c r="K1789"/>
    </row>
    <row r="1790" spans="8:11" x14ac:dyDescent="0.2">
      <c r="H1790"/>
      <c r="I1790"/>
      <c r="J1790"/>
      <c r="K1790"/>
    </row>
    <row r="1791" spans="8:11" x14ac:dyDescent="0.2">
      <c r="H1791"/>
      <c r="I1791"/>
      <c r="J1791"/>
      <c r="K1791"/>
    </row>
    <row r="1792" spans="8:11" x14ac:dyDescent="0.2">
      <c r="H1792"/>
      <c r="I1792"/>
      <c r="J1792"/>
      <c r="K1792"/>
    </row>
    <row r="1793" spans="8:11" x14ac:dyDescent="0.2">
      <c r="H1793"/>
      <c r="I1793"/>
      <c r="J1793"/>
      <c r="K1793"/>
    </row>
    <row r="1794" spans="8:11" x14ac:dyDescent="0.2">
      <c r="H1794"/>
      <c r="I1794"/>
      <c r="J1794"/>
      <c r="K1794"/>
    </row>
    <row r="1795" spans="8:11" x14ac:dyDescent="0.2">
      <c r="H1795"/>
      <c r="I1795"/>
      <c r="J1795"/>
      <c r="K1795"/>
    </row>
    <row r="1796" spans="8:11" x14ac:dyDescent="0.2">
      <c r="H1796"/>
      <c r="I1796"/>
      <c r="J1796"/>
      <c r="K1796"/>
    </row>
    <row r="1797" spans="8:11" x14ac:dyDescent="0.2">
      <c r="H1797"/>
      <c r="I1797"/>
      <c r="J1797"/>
      <c r="K1797"/>
    </row>
    <row r="1798" spans="8:11" x14ac:dyDescent="0.2">
      <c r="H1798"/>
      <c r="I1798"/>
      <c r="J1798"/>
      <c r="K1798"/>
    </row>
    <row r="1799" spans="8:11" x14ac:dyDescent="0.2">
      <c r="H1799"/>
      <c r="I1799"/>
      <c r="J1799"/>
      <c r="K1799"/>
    </row>
    <row r="1800" spans="8:11" x14ac:dyDescent="0.2">
      <c r="H1800"/>
      <c r="I1800"/>
      <c r="J1800"/>
      <c r="K1800"/>
    </row>
    <row r="1801" spans="8:11" x14ac:dyDescent="0.2">
      <c r="H1801"/>
      <c r="I1801"/>
      <c r="J1801"/>
      <c r="K1801"/>
    </row>
    <row r="1802" spans="8:11" x14ac:dyDescent="0.2">
      <c r="H1802"/>
      <c r="I1802"/>
      <c r="J1802"/>
      <c r="K1802"/>
    </row>
    <row r="1803" spans="8:11" x14ac:dyDescent="0.2">
      <c r="H1803"/>
      <c r="I1803"/>
      <c r="J1803"/>
      <c r="K1803"/>
    </row>
    <row r="1804" spans="8:11" x14ac:dyDescent="0.2">
      <c r="H1804"/>
      <c r="I1804"/>
      <c r="J1804"/>
      <c r="K1804"/>
    </row>
    <row r="1805" spans="8:11" x14ac:dyDescent="0.2">
      <c r="H1805"/>
      <c r="I1805"/>
      <c r="J1805"/>
      <c r="K1805"/>
    </row>
    <row r="1806" spans="8:11" x14ac:dyDescent="0.2">
      <c r="H1806"/>
      <c r="I1806"/>
      <c r="J1806"/>
      <c r="K1806"/>
    </row>
    <row r="1807" spans="8:11" x14ac:dyDescent="0.2">
      <c r="H1807"/>
      <c r="I1807"/>
      <c r="J1807"/>
      <c r="K1807"/>
    </row>
    <row r="1808" spans="8:11" x14ac:dyDescent="0.2">
      <c r="H1808"/>
      <c r="I1808"/>
      <c r="J1808"/>
      <c r="K1808"/>
    </row>
    <row r="1809" spans="8:11" x14ac:dyDescent="0.2">
      <c r="H1809"/>
      <c r="I1809"/>
      <c r="J1809"/>
      <c r="K1809"/>
    </row>
    <row r="1810" spans="8:11" x14ac:dyDescent="0.2">
      <c r="H1810"/>
      <c r="I1810"/>
      <c r="J1810"/>
      <c r="K1810"/>
    </row>
    <row r="1811" spans="8:11" x14ac:dyDescent="0.2">
      <c r="H1811"/>
      <c r="I1811"/>
      <c r="J1811"/>
      <c r="K1811"/>
    </row>
    <row r="1812" spans="8:11" x14ac:dyDescent="0.2">
      <c r="H1812"/>
      <c r="I1812"/>
      <c r="J1812"/>
      <c r="K1812"/>
    </row>
    <row r="1813" spans="8:11" x14ac:dyDescent="0.2">
      <c r="H1813"/>
      <c r="I1813"/>
      <c r="J1813"/>
      <c r="K1813"/>
    </row>
    <row r="1814" spans="8:11" x14ac:dyDescent="0.2">
      <c r="H1814"/>
      <c r="I1814"/>
      <c r="J1814"/>
      <c r="K1814"/>
    </row>
    <row r="1815" spans="8:11" x14ac:dyDescent="0.2">
      <c r="H1815"/>
      <c r="I1815"/>
      <c r="J1815"/>
      <c r="K1815"/>
    </row>
    <row r="1816" spans="8:11" x14ac:dyDescent="0.2">
      <c r="H1816"/>
      <c r="I1816"/>
      <c r="J1816"/>
      <c r="K1816"/>
    </row>
    <row r="1817" spans="8:11" x14ac:dyDescent="0.2">
      <c r="H1817"/>
      <c r="I1817"/>
      <c r="J1817"/>
      <c r="K1817"/>
    </row>
    <row r="1818" spans="8:11" x14ac:dyDescent="0.2">
      <c r="H1818"/>
      <c r="I1818"/>
      <c r="J1818"/>
      <c r="K1818"/>
    </row>
    <row r="1819" spans="8:11" x14ac:dyDescent="0.2">
      <c r="H1819"/>
      <c r="I1819"/>
      <c r="J1819"/>
      <c r="K1819"/>
    </row>
    <row r="1820" spans="8:11" x14ac:dyDescent="0.2">
      <c r="H1820"/>
      <c r="I1820"/>
      <c r="J1820"/>
      <c r="K1820"/>
    </row>
    <row r="1821" spans="8:11" x14ac:dyDescent="0.2">
      <c r="H1821"/>
      <c r="I1821"/>
      <c r="J1821"/>
      <c r="K1821"/>
    </row>
    <row r="1822" spans="8:11" x14ac:dyDescent="0.2">
      <c r="H1822"/>
      <c r="I1822"/>
      <c r="J1822"/>
      <c r="K1822"/>
    </row>
    <row r="1823" spans="8:11" x14ac:dyDescent="0.2">
      <c r="H1823"/>
      <c r="I1823"/>
      <c r="J1823"/>
      <c r="K1823"/>
    </row>
    <row r="1824" spans="8:11" x14ac:dyDescent="0.2">
      <c r="H1824"/>
      <c r="I1824"/>
      <c r="J1824"/>
      <c r="K1824"/>
    </row>
    <row r="1825" spans="8:11" x14ac:dyDescent="0.2">
      <c r="H1825"/>
      <c r="I1825"/>
      <c r="J1825"/>
      <c r="K1825"/>
    </row>
    <row r="1826" spans="8:11" x14ac:dyDescent="0.2">
      <c r="H1826"/>
      <c r="I1826"/>
      <c r="J1826"/>
      <c r="K1826"/>
    </row>
    <row r="1827" spans="8:11" x14ac:dyDescent="0.2">
      <c r="H1827"/>
      <c r="I1827"/>
      <c r="J1827"/>
      <c r="K1827"/>
    </row>
    <row r="1828" spans="8:11" x14ac:dyDescent="0.2">
      <c r="H1828"/>
      <c r="I1828"/>
      <c r="J1828"/>
      <c r="K1828"/>
    </row>
    <row r="1829" spans="8:11" x14ac:dyDescent="0.2">
      <c r="H1829"/>
      <c r="I1829"/>
      <c r="J1829"/>
      <c r="K1829"/>
    </row>
    <row r="1830" spans="8:11" x14ac:dyDescent="0.2">
      <c r="H1830"/>
      <c r="I1830"/>
      <c r="J1830"/>
      <c r="K1830"/>
    </row>
    <row r="1831" spans="8:11" x14ac:dyDescent="0.2">
      <c r="H1831"/>
      <c r="I1831"/>
      <c r="J1831"/>
      <c r="K1831"/>
    </row>
    <row r="1832" spans="8:11" x14ac:dyDescent="0.2">
      <c r="H1832"/>
      <c r="I1832"/>
      <c r="J1832"/>
      <c r="K1832"/>
    </row>
    <row r="1833" spans="8:11" x14ac:dyDescent="0.2">
      <c r="H1833"/>
      <c r="I1833"/>
      <c r="J1833"/>
      <c r="K1833"/>
    </row>
    <row r="1834" spans="8:11" x14ac:dyDescent="0.2">
      <c r="H1834"/>
      <c r="I1834"/>
      <c r="J1834"/>
      <c r="K1834"/>
    </row>
    <row r="1835" spans="8:11" x14ac:dyDescent="0.2">
      <c r="H1835"/>
      <c r="I1835"/>
      <c r="J1835"/>
      <c r="K1835"/>
    </row>
    <row r="1836" spans="8:11" x14ac:dyDescent="0.2">
      <c r="H1836"/>
      <c r="I1836"/>
      <c r="J1836"/>
      <c r="K1836"/>
    </row>
    <row r="1837" spans="8:11" x14ac:dyDescent="0.2">
      <c r="H1837"/>
      <c r="I1837"/>
      <c r="J1837"/>
      <c r="K1837"/>
    </row>
    <row r="1838" spans="8:11" x14ac:dyDescent="0.2">
      <c r="H1838"/>
      <c r="I1838"/>
      <c r="J1838"/>
      <c r="K1838"/>
    </row>
    <row r="1839" spans="8:11" x14ac:dyDescent="0.2">
      <c r="H1839"/>
      <c r="I1839"/>
      <c r="J1839"/>
      <c r="K1839"/>
    </row>
    <row r="1840" spans="8:11" x14ac:dyDescent="0.2">
      <c r="H1840"/>
      <c r="I1840"/>
      <c r="J1840"/>
      <c r="K1840"/>
    </row>
    <row r="1841" spans="8:11" x14ac:dyDescent="0.2">
      <c r="H1841"/>
      <c r="I1841"/>
      <c r="J1841"/>
      <c r="K1841"/>
    </row>
    <row r="1842" spans="8:11" x14ac:dyDescent="0.2">
      <c r="H1842"/>
      <c r="I1842"/>
      <c r="J1842"/>
      <c r="K1842"/>
    </row>
    <row r="1843" spans="8:11" x14ac:dyDescent="0.2">
      <c r="H1843"/>
      <c r="I1843"/>
      <c r="J1843"/>
      <c r="K1843"/>
    </row>
    <row r="1844" spans="8:11" x14ac:dyDescent="0.2">
      <c r="H1844"/>
      <c r="I1844"/>
      <c r="J1844"/>
      <c r="K1844"/>
    </row>
    <row r="1845" spans="8:11" x14ac:dyDescent="0.2">
      <c r="H1845"/>
      <c r="I1845"/>
      <c r="J1845"/>
      <c r="K1845"/>
    </row>
    <row r="1846" spans="8:11" x14ac:dyDescent="0.2">
      <c r="H1846"/>
      <c r="I1846"/>
      <c r="J1846"/>
      <c r="K1846"/>
    </row>
    <row r="1847" spans="8:11" x14ac:dyDescent="0.2">
      <c r="H1847"/>
      <c r="I1847"/>
      <c r="J1847"/>
      <c r="K1847"/>
    </row>
    <row r="1848" spans="8:11" x14ac:dyDescent="0.2">
      <c r="H1848"/>
      <c r="I1848"/>
      <c r="J1848"/>
      <c r="K1848"/>
    </row>
    <row r="1849" spans="8:11" x14ac:dyDescent="0.2">
      <c r="H1849"/>
      <c r="I1849"/>
      <c r="J1849"/>
      <c r="K1849"/>
    </row>
    <row r="1850" spans="8:11" x14ac:dyDescent="0.2">
      <c r="H1850"/>
      <c r="I1850"/>
      <c r="J1850"/>
      <c r="K1850"/>
    </row>
    <row r="1851" spans="8:11" x14ac:dyDescent="0.2">
      <c r="H1851"/>
      <c r="I1851"/>
      <c r="J1851"/>
      <c r="K1851"/>
    </row>
    <row r="1852" spans="8:11" x14ac:dyDescent="0.2">
      <c r="H1852"/>
      <c r="I1852"/>
      <c r="J1852"/>
      <c r="K1852"/>
    </row>
    <row r="1853" spans="8:11" x14ac:dyDescent="0.2">
      <c r="H1853"/>
      <c r="I1853"/>
      <c r="J1853"/>
      <c r="K1853"/>
    </row>
    <row r="1854" spans="8:11" x14ac:dyDescent="0.2">
      <c r="H1854"/>
      <c r="I1854"/>
      <c r="J1854"/>
      <c r="K1854"/>
    </row>
    <row r="1855" spans="8:11" x14ac:dyDescent="0.2">
      <c r="H1855"/>
      <c r="I1855"/>
      <c r="J1855"/>
      <c r="K1855"/>
    </row>
    <row r="1856" spans="8:11" x14ac:dyDescent="0.2">
      <c r="H1856"/>
      <c r="I1856"/>
      <c r="J1856"/>
      <c r="K1856"/>
    </row>
    <row r="1857" spans="8:11" x14ac:dyDescent="0.2">
      <c r="H1857"/>
      <c r="I1857"/>
      <c r="J1857"/>
      <c r="K1857"/>
    </row>
    <row r="1858" spans="8:11" x14ac:dyDescent="0.2">
      <c r="H1858"/>
      <c r="I1858"/>
      <c r="J1858"/>
      <c r="K1858"/>
    </row>
    <row r="1859" spans="8:11" x14ac:dyDescent="0.2">
      <c r="H1859"/>
      <c r="I1859"/>
      <c r="J1859"/>
      <c r="K1859"/>
    </row>
    <row r="1860" spans="8:11" x14ac:dyDescent="0.2">
      <c r="H1860"/>
      <c r="I1860"/>
      <c r="J1860"/>
      <c r="K1860"/>
    </row>
    <row r="1861" spans="8:11" x14ac:dyDescent="0.2">
      <c r="H1861"/>
      <c r="I1861"/>
      <c r="J1861"/>
      <c r="K1861"/>
    </row>
    <row r="1862" spans="8:11" x14ac:dyDescent="0.2">
      <c r="H1862"/>
      <c r="I1862"/>
      <c r="J1862"/>
      <c r="K1862"/>
    </row>
    <row r="1863" spans="8:11" x14ac:dyDescent="0.2">
      <c r="H1863"/>
      <c r="I1863"/>
      <c r="J1863"/>
      <c r="K1863"/>
    </row>
    <row r="1864" spans="8:11" x14ac:dyDescent="0.2">
      <c r="H1864"/>
      <c r="I1864"/>
      <c r="J1864"/>
      <c r="K1864"/>
    </row>
    <row r="1865" spans="8:11" x14ac:dyDescent="0.2">
      <c r="H1865"/>
      <c r="I1865"/>
      <c r="J1865"/>
      <c r="K1865"/>
    </row>
    <row r="1866" spans="8:11" x14ac:dyDescent="0.2">
      <c r="H1866"/>
      <c r="I1866"/>
      <c r="J1866"/>
      <c r="K1866"/>
    </row>
    <row r="1867" spans="8:11" x14ac:dyDescent="0.2">
      <c r="H1867"/>
      <c r="I1867"/>
      <c r="J1867"/>
      <c r="K1867"/>
    </row>
    <row r="1868" spans="8:11" x14ac:dyDescent="0.2">
      <c r="H1868"/>
      <c r="I1868"/>
      <c r="J1868"/>
      <c r="K1868"/>
    </row>
    <row r="1869" spans="8:11" x14ac:dyDescent="0.2">
      <c r="H1869"/>
      <c r="I1869"/>
      <c r="J1869"/>
      <c r="K1869"/>
    </row>
    <row r="1870" spans="8:11" x14ac:dyDescent="0.2">
      <c r="H1870"/>
      <c r="I1870"/>
      <c r="J1870"/>
      <c r="K1870"/>
    </row>
    <row r="1871" spans="8:11" x14ac:dyDescent="0.2">
      <c r="H1871"/>
      <c r="I1871"/>
      <c r="J1871"/>
      <c r="K1871"/>
    </row>
    <row r="1872" spans="8:11" x14ac:dyDescent="0.2">
      <c r="H1872"/>
      <c r="I1872"/>
      <c r="J1872"/>
      <c r="K1872"/>
    </row>
    <row r="1873" spans="8:11" x14ac:dyDescent="0.2">
      <c r="H1873"/>
      <c r="I1873"/>
      <c r="J1873"/>
      <c r="K1873"/>
    </row>
    <row r="1874" spans="8:11" x14ac:dyDescent="0.2">
      <c r="H1874"/>
      <c r="I1874"/>
      <c r="J1874"/>
      <c r="K1874"/>
    </row>
    <row r="1875" spans="8:11" x14ac:dyDescent="0.2">
      <c r="H1875"/>
      <c r="I1875"/>
      <c r="J1875"/>
      <c r="K1875"/>
    </row>
    <row r="1876" spans="8:11" x14ac:dyDescent="0.2">
      <c r="H1876"/>
      <c r="I1876"/>
      <c r="J1876"/>
      <c r="K1876"/>
    </row>
    <row r="1877" spans="8:11" x14ac:dyDescent="0.2">
      <c r="H1877"/>
      <c r="I1877"/>
      <c r="J1877"/>
      <c r="K1877"/>
    </row>
    <row r="1878" spans="8:11" x14ac:dyDescent="0.2">
      <c r="H1878"/>
      <c r="I1878"/>
      <c r="J1878"/>
      <c r="K1878"/>
    </row>
    <row r="1879" spans="8:11" x14ac:dyDescent="0.2">
      <c r="H1879"/>
      <c r="I1879"/>
      <c r="J1879"/>
      <c r="K1879"/>
    </row>
    <row r="1880" spans="8:11" x14ac:dyDescent="0.2">
      <c r="H1880"/>
      <c r="I1880"/>
      <c r="J1880"/>
      <c r="K1880"/>
    </row>
    <row r="1881" spans="8:11" x14ac:dyDescent="0.2">
      <c r="H1881"/>
      <c r="I1881"/>
      <c r="J1881"/>
      <c r="K1881"/>
    </row>
    <row r="1882" spans="8:11" x14ac:dyDescent="0.2">
      <c r="H1882"/>
      <c r="I1882"/>
      <c r="J1882"/>
      <c r="K1882"/>
    </row>
    <row r="1883" spans="8:11" x14ac:dyDescent="0.2">
      <c r="H1883"/>
      <c r="I1883"/>
      <c r="J1883"/>
      <c r="K1883"/>
    </row>
    <row r="1884" spans="8:11" x14ac:dyDescent="0.2">
      <c r="H1884"/>
      <c r="I1884"/>
      <c r="J1884"/>
      <c r="K1884"/>
    </row>
    <row r="1885" spans="8:11" x14ac:dyDescent="0.2">
      <c r="H1885"/>
      <c r="I1885"/>
      <c r="J1885"/>
      <c r="K1885"/>
    </row>
    <row r="1886" spans="8:11" x14ac:dyDescent="0.2">
      <c r="H1886"/>
      <c r="I1886"/>
      <c r="J1886"/>
      <c r="K1886"/>
    </row>
    <row r="1887" spans="8:11" x14ac:dyDescent="0.2">
      <c r="H1887"/>
      <c r="I1887"/>
      <c r="J1887"/>
      <c r="K1887"/>
    </row>
    <row r="1888" spans="8:11" x14ac:dyDescent="0.2">
      <c r="H1888"/>
      <c r="I1888"/>
      <c r="J1888"/>
      <c r="K1888"/>
    </row>
    <row r="1889" spans="8:11" x14ac:dyDescent="0.2">
      <c r="H1889"/>
      <c r="I1889"/>
      <c r="J1889"/>
      <c r="K1889"/>
    </row>
    <row r="1890" spans="8:11" x14ac:dyDescent="0.2">
      <c r="H1890"/>
      <c r="I1890"/>
      <c r="J1890"/>
      <c r="K1890"/>
    </row>
    <row r="1891" spans="8:11" x14ac:dyDescent="0.2">
      <c r="H1891"/>
      <c r="I1891"/>
      <c r="J1891"/>
      <c r="K1891"/>
    </row>
    <row r="1892" spans="8:11" x14ac:dyDescent="0.2">
      <c r="H1892"/>
      <c r="I1892"/>
      <c r="J1892"/>
      <c r="K1892"/>
    </row>
    <row r="1893" spans="8:11" x14ac:dyDescent="0.2">
      <c r="H1893"/>
      <c r="I1893"/>
      <c r="J1893"/>
      <c r="K1893"/>
    </row>
    <row r="1894" spans="8:11" x14ac:dyDescent="0.2">
      <c r="H1894"/>
      <c r="I1894"/>
      <c r="J1894"/>
      <c r="K1894"/>
    </row>
    <row r="1895" spans="8:11" x14ac:dyDescent="0.2">
      <c r="H1895"/>
      <c r="I1895"/>
      <c r="J1895"/>
      <c r="K1895"/>
    </row>
    <row r="1896" spans="8:11" x14ac:dyDescent="0.2">
      <c r="H1896"/>
      <c r="I1896"/>
      <c r="J1896"/>
      <c r="K1896"/>
    </row>
    <row r="1897" spans="8:11" x14ac:dyDescent="0.2">
      <c r="H1897"/>
      <c r="I1897"/>
      <c r="J1897"/>
      <c r="K1897"/>
    </row>
    <row r="1898" spans="8:11" x14ac:dyDescent="0.2">
      <c r="H1898"/>
      <c r="I1898"/>
      <c r="J1898"/>
      <c r="K1898"/>
    </row>
    <row r="1899" spans="8:11" x14ac:dyDescent="0.2">
      <c r="H1899"/>
      <c r="I1899"/>
      <c r="J1899"/>
      <c r="K1899"/>
    </row>
    <row r="1900" spans="8:11" x14ac:dyDescent="0.2">
      <c r="H1900"/>
      <c r="I1900"/>
      <c r="J1900"/>
      <c r="K1900"/>
    </row>
    <row r="1901" spans="8:11" x14ac:dyDescent="0.2">
      <c r="H1901"/>
      <c r="I1901"/>
      <c r="J1901"/>
      <c r="K1901"/>
    </row>
    <row r="1902" spans="8:11" x14ac:dyDescent="0.2">
      <c r="H1902"/>
      <c r="I1902"/>
      <c r="J1902"/>
      <c r="K1902"/>
    </row>
    <row r="1903" spans="8:11" x14ac:dyDescent="0.2">
      <c r="H1903"/>
      <c r="I1903"/>
      <c r="J1903"/>
      <c r="K1903"/>
    </row>
    <row r="1904" spans="8:11" x14ac:dyDescent="0.2">
      <c r="H1904"/>
      <c r="I1904"/>
      <c r="J1904"/>
      <c r="K1904"/>
    </row>
    <row r="1905" spans="8:11" x14ac:dyDescent="0.2">
      <c r="H1905"/>
      <c r="I1905"/>
      <c r="J1905"/>
      <c r="K1905"/>
    </row>
    <row r="1906" spans="8:11" x14ac:dyDescent="0.2">
      <c r="H1906"/>
      <c r="I1906"/>
      <c r="J1906"/>
      <c r="K1906"/>
    </row>
    <row r="1907" spans="8:11" x14ac:dyDescent="0.2">
      <c r="H1907"/>
      <c r="I1907"/>
      <c r="J1907"/>
      <c r="K1907"/>
    </row>
    <row r="1908" spans="8:11" x14ac:dyDescent="0.2">
      <c r="H1908"/>
      <c r="I1908"/>
      <c r="J1908"/>
      <c r="K1908"/>
    </row>
    <row r="1909" spans="8:11" x14ac:dyDescent="0.2">
      <c r="H1909"/>
      <c r="I1909"/>
      <c r="J1909"/>
      <c r="K1909"/>
    </row>
    <row r="1910" spans="8:11" x14ac:dyDescent="0.2">
      <c r="H1910"/>
      <c r="I1910"/>
      <c r="J1910"/>
      <c r="K1910"/>
    </row>
    <row r="1911" spans="8:11" x14ac:dyDescent="0.2">
      <c r="H1911"/>
      <c r="I1911"/>
      <c r="J1911"/>
      <c r="K1911"/>
    </row>
    <row r="1912" spans="8:11" x14ac:dyDescent="0.2">
      <c r="H1912"/>
      <c r="I1912"/>
      <c r="J1912"/>
      <c r="K1912"/>
    </row>
    <row r="1913" spans="8:11" x14ac:dyDescent="0.2">
      <c r="H1913"/>
      <c r="I1913"/>
      <c r="J1913"/>
      <c r="K1913"/>
    </row>
    <row r="1914" spans="8:11" x14ac:dyDescent="0.2">
      <c r="H1914"/>
      <c r="I1914"/>
      <c r="J1914"/>
      <c r="K1914"/>
    </row>
    <row r="1915" spans="8:11" x14ac:dyDescent="0.2">
      <c r="H1915"/>
      <c r="I1915"/>
      <c r="J1915"/>
      <c r="K1915"/>
    </row>
    <row r="1916" spans="8:11" x14ac:dyDescent="0.2">
      <c r="H1916"/>
      <c r="I1916"/>
      <c r="J1916"/>
      <c r="K1916"/>
    </row>
    <row r="1917" spans="8:11" x14ac:dyDescent="0.2">
      <c r="H1917"/>
      <c r="I1917"/>
      <c r="J1917"/>
      <c r="K1917"/>
    </row>
    <row r="1918" spans="8:11" x14ac:dyDescent="0.2">
      <c r="H1918"/>
      <c r="I1918"/>
      <c r="J1918"/>
      <c r="K1918"/>
    </row>
    <row r="1919" spans="8:11" x14ac:dyDescent="0.2">
      <c r="H1919"/>
      <c r="I1919"/>
      <c r="J1919"/>
      <c r="K1919"/>
    </row>
    <row r="1920" spans="8:11" x14ac:dyDescent="0.2">
      <c r="H1920"/>
      <c r="I1920"/>
      <c r="J1920"/>
      <c r="K1920"/>
    </row>
    <row r="1921" spans="8:11" x14ac:dyDescent="0.2">
      <c r="H1921"/>
      <c r="I1921"/>
      <c r="J1921"/>
      <c r="K1921"/>
    </row>
    <row r="1922" spans="8:11" x14ac:dyDescent="0.2">
      <c r="H1922"/>
      <c r="I1922"/>
      <c r="J1922"/>
      <c r="K1922"/>
    </row>
    <row r="1923" spans="8:11" x14ac:dyDescent="0.2">
      <c r="H1923"/>
      <c r="I1923"/>
      <c r="J1923"/>
      <c r="K1923"/>
    </row>
    <row r="1924" spans="8:11" x14ac:dyDescent="0.2">
      <c r="H1924"/>
      <c r="I1924"/>
      <c r="J1924"/>
      <c r="K1924"/>
    </row>
    <row r="1925" spans="8:11" x14ac:dyDescent="0.2">
      <c r="H1925"/>
      <c r="I1925"/>
      <c r="J1925"/>
      <c r="K1925"/>
    </row>
    <row r="1926" spans="8:11" x14ac:dyDescent="0.2">
      <c r="H1926"/>
      <c r="I1926"/>
      <c r="J1926"/>
      <c r="K1926"/>
    </row>
    <row r="1927" spans="8:11" x14ac:dyDescent="0.2">
      <c r="H1927"/>
      <c r="I1927"/>
      <c r="J1927"/>
      <c r="K1927"/>
    </row>
    <row r="1928" spans="8:11" x14ac:dyDescent="0.2">
      <c r="H1928"/>
      <c r="I1928"/>
      <c r="J1928"/>
      <c r="K1928"/>
    </row>
    <row r="1929" spans="8:11" x14ac:dyDescent="0.2">
      <c r="H1929"/>
      <c r="I1929"/>
      <c r="J1929"/>
      <c r="K1929"/>
    </row>
    <row r="1930" spans="8:11" x14ac:dyDescent="0.2">
      <c r="H1930"/>
      <c r="I1930"/>
      <c r="J1930"/>
      <c r="K1930"/>
    </row>
    <row r="1931" spans="8:11" x14ac:dyDescent="0.2">
      <c r="H1931"/>
      <c r="I1931"/>
      <c r="J1931"/>
      <c r="K1931"/>
    </row>
    <row r="1932" spans="8:11" x14ac:dyDescent="0.2">
      <c r="H1932"/>
      <c r="I1932"/>
      <c r="J1932"/>
      <c r="K1932"/>
    </row>
    <row r="1933" spans="8:11" x14ac:dyDescent="0.2">
      <c r="H1933"/>
      <c r="I1933"/>
      <c r="J1933"/>
      <c r="K1933"/>
    </row>
    <row r="1934" spans="8:11" x14ac:dyDescent="0.2">
      <c r="H1934"/>
      <c r="I1934"/>
      <c r="J1934"/>
      <c r="K1934"/>
    </row>
    <row r="1935" spans="8:11" x14ac:dyDescent="0.2">
      <c r="H1935"/>
      <c r="I1935"/>
      <c r="J1935"/>
      <c r="K1935"/>
    </row>
    <row r="1936" spans="8:11" x14ac:dyDescent="0.2">
      <c r="H1936"/>
      <c r="I1936"/>
      <c r="J1936"/>
      <c r="K1936"/>
    </row>
    <row r="1937" spans="8:11" x14ac:dyDescent="0.2">
      <c r="H1937"/>
      <c r="I1937"/>
      <c r="J1937"/>
      <c r="K1937"/>
    </row>
    <row r="1938" spans="8:11" x14ac:dyDescent="0.2">
      <c r="H1938"/>
      <c r="I1938"/>
      <c r="J1938"/>
      <c r="K1938"/>
    </row>
    <row r="1939" spans="8:11" x14ac:dyDescent="0.2">
      <c r="H1939"/>
      <c r="I1939"/>
      <c r="J1939"/>
      <c r="K1939"/>
    </row>
    <row r="1940" spans="8:11" x14ac:dyDescent="0.2">
      <c r="H1940"/>
      <c r="I1940"/>
      <c r="J1940"/>
      <c r="K1940"/>
    </row>
    <row r="1941" spans="8:11" x14ac:dyDescent="0.2">
      <c r="H1941"/>
      <c r="I1941"/>
      <c r="J1941"/>
      <c r="K1941"/>
    </row>
    <row r="1942" spans="8:11" x14ac:dyDescent="0.2">
      <c r="H1942"/>
      <c r="I1942"/>
      <c r="J1942"/>
      <c r="K1942"/>
    </row>
    <row r="1943" spans="8:11" x14ac:dyDescent="0.2">
      <c r="H1943"/>
      <c r="I1943"/>
      <c r="J1943"/>
      <c r="K1943"/>
    </row>
    <row r="1944" spans="8:11" x14ac:dyDescent="0.2">
      <c r="H1944"/>
      <c r="I1944"/>
      <c r="J1944"/>
      <c r="K1944"/>
    </row>
    <row r="1945" spans="8:11" x14ac:dyDescent="0.2">
      <c r="H1945"/>
      <c r="I1945"/>
      <c r="J1945"/>
      <c r="K1945"/>
    </row>
    <row r="1946" spans="8:11" x14ac:dyDescent="0.2">
      <c r="H1946"/>
      <c r="I1946"/>
      <c r="J1946"/>
      <c r="K1946"/>
    </row>
    <row r="1947" spans="8:11" x14ac:dyDescent="0.2">
      <c r="H1947"/>
      <c r="I1947"/>
      <c r="J1947"/>
      <c r="K1947"/>
    </row>
    <row r="1948" spans="8:11" x14ac:dyDescent="0.2">
      <c r="H1948"/>
      <c r="I1948"/>
      <c r="J1948"/>
      <c r="K1948"/>
    </row>
    <row r="1949" spans="8:11" x14ac:dyDescent="0.2">
      <c r="H1949"/>
      <c r="I1949"/>
      <c r="J1949"/>
      <c r="K1949"/>
    </row>
    <row r="1950" spans="8:11" x14ac:dyDescent="0.2">
      <c r="H1950"/>
      <c r="I1950"/>
      <c r="J1950"/>
      <c r="K1950"/>
    </row>
    <row r="1951" spans="8:11" x14ac:dyDescent="0.2">
      <c r="H1951"/>
      <c r="I1951"/>
      <c r="J1951"/>
      <c r="K1951"/>
    </row>
    <row r="1952" spans="8:11" x14ac:dyDescent="0.2">
      <c r="H1952"/>
      <c r="I1952"/>
      <c r="J1952"/>
      <c r="K1952"/>
    </row>
    <row r="1953" spans="8:11" x14ac:dyDescent="0.2">
      <c r="H1953"/>
      <c r="I1953"/>
      <c r="J1953"/>
      <c r="K1953"/>
    </row>
    <row r="1954" spans="8:11" x14ac:dyDescent="0.2">
      <c r="H1954"/>
      <c r="I1954"/>
      <c r="J1954"/>
      <c r="K1954"/>
    </row>
    <row r="1955" spans="8:11" x14ac:dyDescent="0.2">
      <c r="H1955"/>
      <c r="I1955"/>
      <c r="J1955"/>
      <c r="K1955"/>
    </row>
    <row r="1956" spans="8:11" x14ac:dyDescent="0.2">
      <c r="H1956"/>
      <c r="I1956"/>
      <c r="J1956"/>
      <c r="K1956"/>
    </row>
    <row r="1957" spans="8:11" x14ac:dyDescent="0.2">
      <c r="H1957"/>
      <c r="I1957"/>
      <c r="J1957"/>
      <c r="K1957"/>
    </row>
    <row r="1958" spans="8:11" x14ac:dyDescent="0.2">
      <c r="H1958"/>
      <c r="I1958"/>
      <c r="J1958"/>
      <c r="K1958"/>
    </row>
    <row r="1959" spans="8:11" x14ac:dyDescent="0.2">
      <c r="H1959"/>
      <c r="I1959"/>
      <c r="J1959"/>
      <c r="K1959"/>
    </row>
    <row r="1960" spans="8:11" x14ac:dyDescent="0.2">
      <c r="H1960"/>
      <c r="I1960"/>
      <c r="J1960"/>
      <c r="K1960"/>
    </row>
    <row r="1961" spans="8:11" x14ac:dyDescent="0.2">
      <c r="H1961"/>
      <c r="I1961"/>
      <c r="J1961"/>
      <c r="K1961"/>
    </row>
    <row r="1962" spans="8:11" x14ac:dyDescent="0.2">
      <c r="H1962"/>
      <c r="I1962"/>
      <c r="J1962"/>
      <c r="K1962"/>
    </row>
    <row r="1963" spans="8:11" x14ac:dyDescent="0.2">
      <c r="H1963"/>
      <c r="I1963"/>
      <c r="J1963"/>
      <c r="K1963"/>
    </row>
    <row r="1964" spans="8:11" x14ac:dyDescent="0.2">
      <c r="H1964"/>
      <c r="I1964"/>
      <c r="J1964"/>
      <c r="K1964"/>
    </row>
    <row r="1965" spans="8:11" x14ac:dyDescent="0.2">
      <c r="H1965"/>
      <c r="I1965"/>
      <c r="J1965"/>
      <c r="K1965"/>
    </row>
    <row r="1966" spans="8:11" x14ac:dyDescent="0.2">
      <c r="H1966"/>
      <c r="I1966"/>
      <c r="J1966"/>
      <c r="K1966"/>
    </row>
    <row r="1967" spans="8:11" x14ac:dyDescent="0.2">
      <c r="H1967"/>
      <c r="I1967"/>
      <c r="J1967"/>
      <c r="K1967"/>
    </row>
    <row r="1968" spans="8:11" x14ac:dyDescent="0.2">
      <c r="H1968"/>
      <c r="I1968"/>
      <c r="J1968"/>
      <c r="K1968"/>
    </row>
    <row r="1969" spans="8:11" x14ac:dyDescent="0.2">
      <c r="H1969"/>
      <c r="I1969"/>
      <c r="J1969"/>
      <c r="K1969"/>
    </row>
    <row r="1970" spans="8:11" x14ac:dyDescent="0.2">
      <c r="H1970"/>
      <c r="I1970"/>
      <c r="J1970"/>
      <c r="K1970"/>
    </row>
    <row r="1971" spans="8:11" x14ac:dyDescent="0.2">
      <c r="H1971"/>
      <c r="I1971"/>
      <c r="J1971"/>
      <c r="K1971"/>
    </row>
    <row r="1972" spans="8:11" x14ac:dyDescent="0.2">
      <c r="H1972"/>
      <c r="I1972"/>
      <c r="J1972"/>
      <c r="K1972"/>
    </row>
    <row r="1973" spans="8:11" x14ac:dyDescent="0.2">
      <c r="H1973"/>
      <c r="I1973"/>
      <c r="J1973"/>
      <c r="K1973"/>
    </row>
    <row r="1974" spans="8:11" x14ac:dyDescent="0.2">
      <c r="H1974"/>
      <c r="I1974"/>
      <c r="J1974"/>
      <c r="K1974"/>
    </row>
    <row r="1975" spans="8:11" x14ac:dyDescent="0.2">
      <c r="H1975"/>
      <c r="I1975"/>
      <c r="J1975"/>
      <c r="K1975"/>
    </row>
    <row r="1976" spans="8:11" x14ac:dyDescent="0.2">
      <c r="H1976"/>
      <c r="I1976"/>
      <c r="J1976"/>
      <c r="K1976"/>
    </row>
    <row r="1977" spans="8:11" x14ac:dyDescent="0.2">
      <c r="H1977"/>
      <c r="I1977"/>
      <c r="J1977"/>
      <c r="K1977"/>
    </row>
    <row r="1978" spans="8:11" x14ac:dyDescent="0.2">
      <c r="H1978"/>
      <c r="I1978"/>
      <c r="J1978"/>
      <c r="K1978"/>
    </row>
    <row r="1979" spans="8:11" x14ac:dyDescent="0.2">
      <c r="H1979"/>
      <c r="I1979"/>
      <c r="J1979"/>
      <c r="K1979"/>
    </row>
    <row r="1980" spans="8:11" x14ac:dyDescent="0.2">
      <c r="H1980"/>
      <c r="I1980"/>
      <c r="J1980"/>
      <c r="K1980"/>
    </row>
    <row r="1981" spans="8:11" x14ac:dyDescent="0.2">
      <c r="H1981"/>
      <c r="I1981"/>
      <c r="J1981"/>
      <c r="K1981"/>
    </row>
    <row r="1982" spans="8:11" x14ac:dyDescent="0.2">
      <c r="H1982"/>
      <c r="I1982"/>
      <c r="J1982"/>
      <c r="K1982"/>
    </row>
    <row r="1983" spans="8:11" x14ac:dyDescent="0.2">
      <c r="H1983"/>
      <c r="I1983"/>
      <c r="J1983"/>
      <c r="K1983"/>
    </row>
    <row r="1984" spans="8:11" x14ac:dyDescent="0.2">
      <c r="H1984"/>
      <c r="I1984"/>
      <c r="J1984"/>
      <c r="K1984"/>
    </row>
    <row r="1985" spans="8:11" x14ac:dyDescent="0.2">
      <c r="H1985"/>
      <c r="I1985"/>
      <c r="J1985"/>
      <c r="K1985"/>
    </row>
    <row r="1986" spans="8:11" x14ac:dyDescent="0.2">
      <c r="H1986"/>
      <c r="I1986"/>
      <c r="J1986"/>
      <c r="K1986"/>
    </row>
    <row r="1987" spans="8:11" x14ac:dyDescent="0.2">
      <c r="H1987"/>
      <c r="I1987"/>
      <c r="J1987"/>
      <c r="K1987"/>
    </row>
    <row r="1988" spans="8:11" x14ac:dyDescent="0.2">
      <c r="H1988"/>
      <c r="I1988"/>
      <c r="J1988"/>
      <c r="K1988"/>
    </row>
    <row r="1989" spans="8:11" x14ac:dyDescent="0.2">
      <c r="H1989"/>
      <c r="I1989"/>
      <c r="J1989"/>
      <c r="K1989"/>
    </row>
    <row r="1990" spans="8:11" x14ac:dyDescent="0.2">
      <c r="H1990"/>
      <c r="I1990"/>
      <c r="J1990"/>
      <c r="K1990"/>
    </row>
    <row r="1991" spans="8:11" x14ac:dyDescent="0.2">
      <c r="H1991"/>
      <c r="I1991"/>
      <c r="J1991"/>
      <c r="K1991"/>
    </row>
    <row r="1992" spans="8:11" x14ac:dyDescent="0.2">
      <c r="H1992"/>
      <c r="I1992"/>
      <c r="J1992"/>
      <c r="K1992"/>
    </row>
    <row r="1993" spans="8:11" x14ac:dyDescent="0.2">
      <c r="H1993"/>
      <c r="I1993"/>
      <c r="J1993"/>
      <c r="K1993"/>
    </row>
    <row r="1994" spans="8:11" x14ac:dyDescent="0.2">
      <c r="H1994"/>
      <c r="I1994"/>
      <c r="J1994"/>
      <c r="K1994"/>
    </row>
    <row r="1995" spans="8:11" x14ac:dyDescent="0.2">
      <c r="H1995"/>
      <c r="I1995"/>
      <c r="J1995"/>
      <c r="K1995"/>
    </row>
    <row r="1996" spans="8:11" x14ac:dyDescent="0.2">
      <c r="H1996"/>
      <c r="I1996"/>
      <c r="J1996"/>
      <c r="K1996"/>
    </row>
    <row r="1997" spans="8:11" x14ac:dyDescent="0.2">
      <c r="H1997"/>
      <c r="I1997"/>
      <c r="J1997"/>
      <c r="K1997"/>
    </row>
    <row r="1998" spans="8:11" x14ac:dyDescent="0.2">
      <c r="H1998"/>
      <c r="I1998"/>
      <c r="J1998"/>
      <c r="K1998"/>
    </row>
    <row r="1999" spans="8:11" x14ac:dyDescent="0.2">
      <c r="H1999"/>
      <c r="I1999"/>
      <c r="J1999"/>
      <c r="K1999"/>
    </row>
    <row r="2000" spans="8:11" x14ac:dyDescent="0.2">
      <c r="H2000"/>
      <c r="I2000"/>
      <c r="J2000"/>
      <c r="K2000"/>
    </row>
    <row r="2001" spans="8:11" x14ac:dyDescent="0.2">
      <c r="H2001"/>
      <c r="I2001"/>
      <c r="J2001"/>
      <c r="K2001"/>
    </row>
    <row r="2002" spans="8:11" x14ac:dyDescent="0.2">
      <c r="H2002"/>
      <c r="I2002"/>
      <c r="J2002"/>
      <c r="K2002"/>
    </row>
    <row r="2003" spans="8:11" x14ac:dyDescent="0.2">
      <c r="H2003"/>
      <c r="I2003"/>
      <c r="J2003"/>
      <c r="K2003"/>
    </row>
    <row r="2004" spans="8:11" x14ac:dyDescent="0.2">
      <c r="H2004"/>
      <c r="I2004"/>
      <c r="J2004"/>
      <c r="K2004"/>
    </row>
    <row r="2005" spans="8:11" x14ac:dyDescent="0.2">
      <c r="H2005"/>
      <c r="I2005"/>
      <c r="J2005"/>
      <c r="K2005"/>
    </row>
    <row r="2006" spans="8:11" x14ac:dyDescent="0.2">
      <c r="H2006"/>
      <c r="I2006"/>
      <c r="J2006"/>
      <c r="K2006"/>
    </row>
    <row r="2007" spans="8:11" x14ac:dyDescent="0.2">
      <c r="H2007"/>
      <c r="I2007"/>
      <c r="J2007"/>
      <c r="K2007"/>
    </row>
    <row r="2008" spans="8:11" x14ac:dyDescent="0.2">
      <c r="H2008"/>
      <c r="I2008"/>
      <c r="J2008"/>
      <c r="K2008"/>
    </row>
    <row r="2009" spans="8:11" x14ac:dyDescent="0.2">
      <c r="H2009"/>
      <c r="I2009"/>
      <c r="J2009"/>
      <c r="K2009"/>
    </row>
    <row r="2010" spans="8:11" x14ac:dyDescent="0.2">
      <c r="H2010"/>
      <c r="I2010"/>
      <c r="J2010"/>
      <c r="K2010"/>
    </row>
    <row r="2011" spans="8:11" x14ac:dyDescent="0.2">
      <c r="H2011"/>
      <c r="I2011"/>
      <c r="J2011"/>
      <c r="K2011"/>
    </row>
    <row r="2012" spans="8:11" x14ac:dyDescent="0.2">
      <c r="H2012"/>
      <c r="I2012"/>
      <c r="J2012"/>
      <c r="K2012"/>
    </row>
    <row r="2013" spans="8:11" x14ac:dyDescent="0.2">
      <c r="H2013"/>
      <c r="I2013"/>
      <c r="J2013"/>
      <c r="K2013"/>
    </row>
    <row r="2014" spans="8:11" x14ac:dyDescent="0.2">
      <c r="H2014"/>
      <c r="I2014"/>
      <c r="J2014"/>
      <c r="K2014"/>
    </row>
    <row r="2015" spans="8:11" x14ac:dyDescent="0.2">
      <c r="H2015"/>
      <c r="I2015"/>
      <c r="J2015"/>
      <c r="K2015"/>
    </row>
    <row r="2016" spans="8:11" x14ac:dyDescent="0.2">
      <c r="H2016"/>
      <c r="I2016"/>
      <c r="J2016"/>
      <c r="K2016"/>
    </row>
    <row r="2017" spans="8:11" x14ac:dyDescent="0.2">
      <c r="H2017"/>
      <c r="I2017"/>
      <c r="J2017"/>
      <c r="K2017"/>
    </row>
    <row r="2018" spans="8:11" x14ac:dyDescent="0.2">
      <c r="H2018"/>
      <c r="I2018"/>
      <c r="J2018"/>
      <c r="K2018"/>
    </row>
    <row r="2019" spans="8:11" x14ac:dyDescent="0.2">
      <c r="H2019"/>
      <c r="I2019"/>
      <c r="J2019"/>
      <c r="K2019"/>
    </row>
    <row r="2020" spans="8:11" x14ac:dyDescent="0.2">
      <c r="H2020"/>
      <c r="I2020"/>
      <c r="J2020"/>
      <c r="K2020"/>
    </row>
    <row r="2021" spans="8:11" x14ac:dyDescent="0.2">
      <c r="H2021"/>
      <c r="I2021"/>
      <c r="J2021"/>
      <c r="K2021"/>
    </row>
    <row r="2022" spans="8:11" x14ac:dyDescent="0.2">
      <c r="H2022"/>
      <c r="I2022"/>
      <c r="J2022"/>
      <c r="K2022"/>
    </row>
    <row r="2023" spans="8:11" x14ac:dyDescent="0.2">
      <c r="H2023"/>
      <c r="I2023"/>
      <c r="J2023"/>
      <c r="K2023"/>
    </row>
    <row r="2024" spans="8:11" x14ac:dyDescent="0.2">
      <c r="H2024"/>
      <c r="I2024"/>
      <c r="J2024"/>
      <c r="K2024"/>
    </row>
    <row r="2025" spans="8:11" x14ac:dyDescent="0.2">
      <c r="H2025"/>
      <c r="I2025"/>
      <c r="J2025"/>
      <c r="K2025"/>
    </row>
    <row r="2026" spans="8:11" x14ac:dyDescent="0.2">
      <c r="H2026"/>
      <c r="I2026"/>
      <c r="J2026"/>
      <c r="K2026"/>
    </row>
    <row r="2027" spans="8:11" x14ac:dyDescent="0.2">
      <c r="H2027"/>
      <c r="I2027"/>
      <c r="J2027"/>
      <c r="K2027"/>
    </row>
    <row r="2028" spans="8:11" x14ac:dyDescent="0.2">
      <c r="H2028"/>
      <c r="I2028"/>
      <c r="J2028"/>
      <c r="K2028"/>
    </row>
    <row r="2029" spans="8:11" x14ac:dyDescent="0.2">
      <c r="H2029"/>
      <c r="I2029"/>
      <c r="J2029"/>
      <c r="K2029"/>
    </row>
    <row r="2030" spans="8:11" x14ac:dyDescent="0.2">
      <c r="H2030"/>
      <c r="I2030"/>
      <c r="J2030"/>
      <c r="K2030"/>
    </row>
    <row r="2031" spans="8:11" x14ac:dyDescent="0.2">
      <c r="H2031"/>
      <c r="I2031"/>
      <c r="J2031"/>
      <c r="K2031"/>
    </row>
    <row r="2032" spans="8:11" x14ac:dyDescent="0.2">
      <c r="H2032"/>
      <c r="I2032"/>
      <c r="J2032"/>
      <c r="K2032"/>
    </row>
    <row r="2033" spans="8:11" x14ac:dyDescent="0.2">
      <c r="H2033"/>
      <c r="I2033"/>
      <c r="J2033"/>
      <c r="K2033"/>
    </row>
    <row r="2034" spans="8:11" x14ac:dyDescent="0.2">
      <c r="H2034"/>
      <c r="I2034"/>
      <c r="J2034"/>
      <c r="K2034"/>
    </row>
    <row r="2035" spans="8:11" x14ac:dyDescent="0.2">
      <c r="H2035"/>
      <c r="I2035"/>
      <c r="J2035"/>
      <c r="K2035"/>
    </row>
    <row r="2036" spans="8:11" x14ac:dyDescent="0.2">
      <c r="H2036"/>
      <c r="I2036"/>
      <c r="J2036"/>
      <c r="K2036"/>
    </row>
    <row r="2037" spans="8:11" x14ac:dyDescent="0.2">
      <c r="H2037"/>
      <c r="I2037"/>
      <c r="J2037"/>
      <c r="K2037"/>
    </row>
    <row r="2038" spans="8:11" x14ac:dyDescent="0.2">
      <c r="H2038"/>
      <c r="I2038"/>
      <c r="J2038"/>
      <c r="K2038"/>
    </row>
    <row r="2039" spans="8:11" x14ac:dyDescent="0.2">
      <c r="H2039"/>
      <c r="I2039"/>
      <c r="J2039"/>
      <c r="K2039"/>
    </row>
    <row r="2040" spans="8:11" x14ac:dyDescent="0.2">
      <c r="H2040"/>
      <c r="I2040"/>
      <c r="J2040"/>
      <c r="K2040"/>
    </row>
    <row r="2041" spans="8:11" x14ac:dyDescent="0.2">
      <c r="H2041"/>
      <c r="I2041"/>
      <c r="J2041"/>
      <c r="K2041"/>
    </row>
    <row r="2042" spans="8:11" x14ac:dyDescent="0.2">
      <c r="H2042"/>
      <c r="I2042"/>
      <c r="J2042"/>
      <c r="K2042"/>
    </row>
    <row r="2043" spans="8:11" x14ac:dyDescent="0.2">
      <c r="H2043"/>
      <c r="I2043"/>
      <c r="J2043"/>
      <c r="K2043"/>
    </row>
    <row r="2044" spans="8:11" x14ac:dyDescent="0.2">
      <c r="H2044"/>
      <c r="I2044"/>
      <c r="J2044"/>
      <c r="K2044"/>
    </row>
    <row r="2045" spans="8:11" x14ac:dyDescent="0.2">
      <c r="H2045"/>
      <c r="I2045"/>
      <c r="J2045"/>
      <c r="K2045"/>
    </row>
    <row r="2046" spans="8:11" x14ac:dyDescent="0.2">
      <c r="H2046"/>
      <c r="I2046"/>
      <c r="J2046"/>
      <c r="K2046"/>
    </row>
    <row r="2047" spans="8:11" x14ac:dyDescent="0.2">
      <c r="H2047"/>
      <c r="I2047"/>
      <c r="J2047"/>
      <c r="K2047"/>
    </row>
    <row r="2048" spans="8:11" x14ac:dyDescent="0.2">
      <c r="H2048"/>
      <c r="I2048"/>
      <c r="J2048"/>
      <c r="K2048"/>
    </row>
    <row r="2049" spans="8:11" x14ac:dyDescent="0.2">
      <c r="H2049"/>
      <c r="I2049"/>
      <c r="J2049"/>
      <c r="K2049"/>
    </row>
    <row r="2050" spans="8:11" x14ac:dyDescent="0.2">
      <c r="H2050"/>
      <c r="I2050"/>
      <c r="J2050"/>
      <c r="K2050"/>
    </row>
    <row r="2051" spans="8:11" x14ac:dyDescent="0.2">
      <c r="H2051"/>
      <c r="I2051"/>
      <c r="J2051"/>
      <c r="K2051"/>
    </row>
    <row r="2052" spans="8:11" x14ac:dyDescent="0.2">
      <c r="H2052"/>
      <c r="I2052"/>
      <c r="J2052"/>
      <c r="K2052"/>
    </row>
    <row r="2053" spans="8:11" x14ac:dyDescent="0.2">
      <c r="H2053"/>
      <c r="I2053"/>
      <c r="J2053"/>
      <c r="K2053"/>
    </row>
    <row r="2054" spans="8:11" x14ac:dyDescent="0.2">
      <c r="H2054"/>
      <c r="I2054"/>
      <c r="J2054"/>
      <c r="K2054"/>
    </row>
    <row r="2055" spans="8:11" x14ac:dyDescent="0.2">
      <c r="H2055"/>
      <c r="I2055"/>
      <c r="J2055"/>
      <c r="K2055"/>
    </row>
    <row r="2056" spans="8:11" x14ac:dyDescent="0.2">
      <c r="H2056"/>
      <c r="I2056"/>
      <c r="J2056"/>
      <c r="K2056"/>
    </row>
    <row r="2057" spans="8:11" x14ac:dyDescent="0.2">
      <c r="H2057"/>
      <c r="I2057"/>
      <c r="J2057"/>
      <c r="K2057"/>
    </row>
    <row r="2058" spans="8:11" x14ac:dyDescent="0.2">
      <c r="H2058"/>
      <c r="I2058"/>
      <c r="J2058"/>
      <c r="K2058"/>
    </row>
    <row r="2059" spans="8:11" x14ac:dyDescent="0.2">
      <c r="H2059"/>
      <c r="I2059"/>
      <c r="J2059"/>
      <c r="K2059"/>
    </row>
    <row r="2060" spans="8:11" x14ac:dyDescent="0.2">
      <c r="H2060"/>
      <c r="I2060"/>
      <c r="J2060"/>
      <c r="K2060"/>
    </row>
    <row r="2061" spans="8:11" x14ac:dyDescent="0.2">
      <c r="H2061"/>
      <c r="I2061"/>
      <c r="J2061"/>
      <c r="K2061"/>
    </row>
    <row r="2062" spans="8:11" x14ac:dyDescent="0.2">
      <c r="H2062"/>
      <c r="I2062"/>
      <c r="J2062"/>
      <c r="K2062"/>
    </row>
    <row r="2063" spans="8:11" x14ac:dyDescent="0.2">
      <c r="H2063"/>
      <c r="I2063"/>
      <c r="J2063"/>
      <c r="K2063"/>
    </row>
    <row r="2064" spans="8:11" x14ac:dyDescent="0.2">
      <c r="H2064"/>
      <c r="I2064"/>
      <c r="J2064"/>
      <c r="K2064"/>
    </row>
    <row r="2065" spans="8:11" x14ac:dyDescent="0.2">
      <c r="H2065"/>
      <c r="I2065"/>
      <c r="J2065"/>
      <c r="K2065"/>
    </row>
    <row r="2066" spans="8:11" x14ac:dyDescent="0.2">
      <c r="H2066"/>
      <c r="I2066"/>
      <c r="J2066"/>
      <c r="K2066"/>
    </row>
    <row r="2067" spans="8:11" x14ac:dyDescent="0.2">
      <c r="H2067"/>
      <c r="I2067"/>
      <c r="J2067"/>
      <c r="K2067"/>
    </row>
    <row r="2068" spans="8:11" x14ac:dyDescent="0.2">
      <c r="H2068"/>
      <c r="I2068"/>
      <c r="J2068"/>
      <c r="K2068"/>
    </row>
    <row r="2069" spans="8:11" x14ac:dyDescent="0.2">
      <c r="H2069"/>
      <c r="I2069"/>
      <c r="J2069"/>
      <c r="K2069"/>
    </row>
    <row r="2070" spans="8:11" x14ac:dyDescent="0.2">
      <c r="H2070"/>
      <c r="I2070"/>
      <c r="J2070"/>
      <c r="K2070"/>
    </row>
    <row r="2071" spans="8:11" x14ac:dyDescent="0.2">
      <c r="H2071"/>
      <c r="I2071"/>
      <c r="J2071"/>
      <c r="K2071"/>
    </row>
    <row r="2072" spans="8:11" x14ac:dyDescent="0.2">
      <c r="H2072"/>
      <c r="I2072"/>
      <c r="J2072"/>
      <c r="K2072"/>
    </row>
    <row r="2073" spans="8:11" x14ac:dyDescent="0.2">
      <c r="H2073"/>
      <c r="I2073"/>
      <c r="J2073"/>
      <c r="K2073"/>
    </row>
    <row r="2074" spans="8:11" x14ac:dyDescent="0.2">
      <c r="H2074"/>
      <c r="I2074"/>
      <c r="J2074"/>
      <c r="K2074"/>
    </row>
    <row r="2075" spans="8:11" x14ac:dyDescent="0.2">
      <c r="H2075"/>
      <c r="I2075"/>
      <c r="J2075"/>
      <c r="K2075"/>
    </row>
    <row r="2076" spans="8:11" x14ac:dyDescent="0.2">
      <c r="H2076"/>
      <c r="I2076"/>
      <c r="J2076"/>
      <c r="K2076"/>
    </row>
    <row r="2077" spans="8:11" x14ac:dyDescent="0.2">
      <c r="H2077"/>
      <c r="I2077"/>
      <c r="J2077"/>
      <c r="K2077"/>
    </row>
    <row r="2078" spans="8:11" x14ac:dyDescent="0.2">
      <c r="H2078"/>
      <c r="I2078"/>
      <c r="J2078"/>
      <c r="K2078"/>
    </row>
    <row r="2079" spans="8:11" x14ac:dyDescent="0.2">
      <c r="H2079"/>
      <c r="I2079"/>
      <c r="J2079"/>
      <c r="K2079"/>
    </row>
    <row r="2080" spans="8:11" x14ac:dyDescent="0.2">
      <c r="H2080"/>
      <c r="I2080"/>
      <c r="J2080"/>
      <c r="K2080"/>
    </row>
    <row r="2081" spans="8:11" x14ac:dyDescent="0.2">
      <c r="H2081"/>
      <c r="I2081"/>
      <c r="J2081"/>
      <c r="K2081"/>
    </row>
    <row r="2082" spans="8:11" x14ac:dyDescent="0.2">
      <c r="H2082"/>
      <c r="I2082"/>
      <c r="J2082"/>
      <c r="K2082"/>
    </row>
    <row r="2083" spans="8:11" x14ac:dyDescent="0.2">
      <c r="H2083"/>
      <c r="I2083"/>
      <c r="J2083"/>
      <c r="K2083"/>
    </row>
    <row r="2084" spans="8:11" x14ac:dyDescent="0.2">
      <c r="H2084"/>
      <c r="I2084"/>
      <c r="J2084"/>
      <c r="K2084"/>
    </row>
    <row r="2085" spans="8:11" x14ac:dyDescent="0.2">
      <c r="H2085"/>
      <c r="I2085"/>
      <c r="J2085"/>
      <c r="K2085"/>
    </row>
    <row r="2086" spans="8:11" x14ac:dyDescent="0.2">
      <c r="H2086"/>
      <c r="I2086"/>
      <c r="J2086"/>
      <c r="K2086"/>
    </row>
    <row r="2087" spans="8:11" x14ac:dyDescent="0.2">
      <c r="H2087"/>
      <c r="I2087"/>
      <c r="J2087"/>
      <c r="K2087"/>
    </row>
    <row r="2088" spans="8:11" x14ac:dyDescent="0.2">
      <c r="H2088"/>
      <c r="I2088"/>
      <c r="J2088"/>
      <c r="K2088"/>
    </row>
    <row r="2089" spans="8:11" x14ac:dyDescent="0.2">
      <c r="H2089"/>
      <c r="I2089"/>
      <c r="J2089"/>
      <c r="K2089"/>
    </row>
    <row r="2090" spans="8:11" x14ac:dyDescent="0.2">
      <c r="H2090"/>
      <c r="I2090"/>
      <c r="J2090"/>
      <c r="K2090"/>
    </row>
    <row r="2091" spans="8:11" x14ac:dyDescent="0.2">
      <c r="H2091"/>
      <c r="I2091"/>
      <c r="J2091"/>
      <c r="K2091"/>
    </row>
    <row r="2092" spans="8:11" x14ac:dyDescent="0.2">
      <c r="H2092"/>
      <c r="I2092"/>
      <c r="J2092"/>
      <c r="K2092"/>
    </row>
    <row r="2093" spans="8:11" x14ac:dyDescent="0.2">
      <c r="H2093"/>
      <c r="I2093"/>
      <c r="J2093"/>
      <c r="K2093"/>
    </row>
    <row r="2094" spans="8:11" x14ac:dyDescent="0.2">
      <c r="H2094"/>
      <c r="I2094"/>
      <c r="J2094"/>
      <c r="K2094"/>
    </row>
    <row r="2095" spans="8:11" x14ac:dyDescent="0.2">
      <c r="H2095"/>
      <c r="I2095"/>
      <c r="J2095"/>
      <c r="K2095"/>
    </row>
    <row r="2096" spans="8:11" x14ac:dyDescent="0.2">
      <c r="H2096"/>
      <c r="I2096"/>
      <c r="J2096"/>
      <c r="K2096"/>
    </row>
    <row r="2097" spans="8:11" x14ac:dyDescent="0.2">
      <c r="H2097"/>
      <c r="I2097"/>
      <c r="J2097"/>
      <c r="K2097"/>
    </row>
    <row r="2098" spans="8:11" x14ac:dyDescent="0.2">
      <c r="H2098"/>
      <c r="I2098"/>
      <c r="J2098"/>
      <c r="K2098"/>
    </row>
    <row r="2099" spans="8:11" x14ac:dyDescent="0.2">
      <c r="H2099"/>
      <c r="I2099"/>
      <c r="J2099"/>
      <c r="K2099"/>
    </row>
    <row r="2100" spans="8:11" x14ac:dyDescent="0.2">
      <c r="H2100"/>
      <c r="I2100"/>
      <c r="J2100"/>
      <c r="K2100"/>
    </row>
    <row r="2101" spans="8:11" x14ac:dyDescent="0.2">
      <c r="H2101"/>
      <c r="I2101"/>
      <c r="J2101"/>
      <c r="K2101"/>
    </row>
    <row r="2102" spans="8:11" x14ac:dyDescent="0.2">
      <c r="H2102"/>
      <c r="I2102"/>
      <c r="J2102"/>
      <c r="K2102"/>
    </row>
    <row r="2103" spans="8:11" x14ac:dyDescent="0.2">
      <c r="H2103"/>
      <c r="I2103"/>
      <c r="J2103"/>
      <c r="K2103"/>
    </row>
    <row r="2104" spans="8:11" x14ac:dyDescent="0.2">
      <c r="H2104"/>
      <c r="I2104"/>
      <c r="J2104"/>
      <c r="K2104"/>
    </row>
    <row r="2105" spans="8:11" x14ac:dyDescent="0.2">
      <c r="H2105"/>
      <c r="I2105"/>
      <c r="J2105"/>
      <c r="K2105"/>
    </row>
    <row r="2106" spans="8:11" x14ac:dyDescent="0.2">
      <c r="H2106"/>
      <c r="I2106"/>
      <c r="J2106"/>
      <c r="K2106"/>
    </row>
    <row r="2107" spans="8:11" x14ac:dyDescent="0.2">
      <c r="H2107"/>
      <c r="I2107"/>
      <c r="J2107"/>
      <c r="K2107"/>
    </row>
    <row r="2108" spans="8:11" x14ac:dyDescent="0.2">
      <c r="H2108"/>
      <c r="I2108"/>
      <c r="J2108"/>
      <c r="K2108"/>
    </row>
    <row r="2109" spans="8:11" x14ac:dyDescent="0.2">
      <c r="H2109"/>
      <c r="I2109"/>
      <c r="J2109"/>
      <c r="K2109"/>
    </row>
    <row r="2110" spans="8:11" x14ac:dyDescent="0.2">
      <c r="H2110"/>
      <c r="I2110"/>
      <c r="J2110"/>
      <c r="K2110"/>
    </row>
    <row r="2111" spans="8:11" x14ac:dyDescent="0.2">
      <c r="H2111"/>
      <c r="I2111"/>
      <c r="J2111"/>
      <c r="K2111"/>
    </row>
    <row r="2112" spans="8:11" x14ac:dyDescent="0.2">
      <c r="H2112"/>
      <c r="I2112"/>
      <c r="J2112"/>
      <c r="K2112"/>
    </row>
    <row r="2113" spans="8:11" x14ac:dyDescent="0.2">
      <c r="H2113"/>
      <c r="I2113"/>
      <c r="J2113"/>
      <c r="K2113"/>
    </row>
    <row r="2114" spans="8:11" x14ac:dyDescent="0.2">
      <c r="H2114"/>
      <c r="I2114"/>
      <c r="J2114"/>
      <c r="K2114"/>
    </row>
    <row r="2115" spans="8:11" x14ac:dyDescent="0.2">
      <c r="H2115"/>
      <c r="I2115"/>
      <c r="J2115"/>
      <c r="K2115"/>
    </row>
    <row r="2116" spans="8:11" x14ac:dyDescent="0.2">
      <c r="H2116"/>
      <c r="I2116"/>
      <c r="J2116"/>
      <c r="K2116"/>
    </row>
    <row r="2117" spans="8:11" x14ac:dyDescent="0.2">
      <c r="H2117"/>
      <c r="I2117"/>
      <c r="J2117"/>
      <c r="K2117"/>
    </row>
    <row r="2118" spans="8:11" x14ac:dyDescent="0.2">
      <c r="H2118"/>
      <c r="I2118"/>
      <c r="J2118"/>
      <c r="K2118"/>
    </row>
    <row r="2119" spans="8:11" x14ac:dyDescent="0.2">
      <c r="H2119"/>
      <c r="I2119"/>
      <c r="J2119"/>
      <c r="K2119"/>
    </row>
    <row r="2120" spans="8:11" x14ac:dyDescent="0.2">
      <c r="H2120"/>
      <c r="I2120"/>
      <c r="J2120"/>
      <c r="K2120"/>
    </row>
    <row r="2121" spans="8:11" x14ac:dyDescent="0.2">
      <c r="H2121"/>
      <c r="I2121"/>
      <c r="J2121"/>
      <c r="K2121"/>
    </row>
    <row r="2122" spans="8:11" x14ac:dyDescent="0.2">
      <c r="H2122"/>
      <c r="I2122"/>
      <c r="J2122"/>
      <c r="K2122"/>
    </row>
    <row r="2123" spans="8:11" x14ac:dyDescent="0.2">
      <c r="H2123"/>
      <c r="I2123"/>
      <c r="J2123"/>
      <c r="K2123"/>
    </row>
    <row r="2124" spans="8:11" x14ac:dyDescent="0.2">
      <c r="H2124"/>
      <c r="I2124"/>
      <c r="J2124"/>
      <c r="K2124"/>
    </row>
    <row r="2125" spans="8:11" x14ac:dyDescent="0.2">
      <c r="H2125"/>
      <c r="I2125"/>
      <c r="J2125"/>
      <c r="K2125"/>
    </row>
    <row r="2126" spans="8:11" x14ac:dyDescent="0.2">
      <c r="H2126"/>
      <c r="I2126"/>
      <c r="J2126"/>
      <c r="K2126"/>
    </row>
    <row r="2127" spans="8:11" x14ac:dyDescent="0.2">
      <c r="H2127"/>
      <c r="I2127"/>
      <c r="J2127"/>
      <c r="K2127"/>
    </row>
    <row r="2128" spans="8:11" x14ac:dyDescent="0.2">
      <c r="H2128"/>
      <c r="I2128"/>
      <c r="J2128"/>
      <c r="K2128"/>
    </row>
    <row r="2129" spans="8:11" x14ac:dyDescent="0.2">
      <c r="H2129"/>
      <c r="I2129"/>
      <c r="J2129"/>
      <c r="K2129"/>
    </row>
    <row r="2130" spans="8:11" x14ac:dyDescent="0.2">
      <c r="H2130"/>
      <c r="I2130"/>
      <c r="J2130"/>
      <c r="K2130"/>
    </row>
    <row r="2131" spans="8:11" x14ac:dyDescent="0.2">
      <c r="H2131"/>
      <c r="I2131"/>
      <c r="J2131"/>
      <c r="K2131"/>
    </row>
    <row r="2132" spans="8:11" x14ac:dyDescent="0.2">
      <c r="H2132"/>
      <c r="I2132"/>
      <c r="J2132"/>
      <c r="K2132"/>
    </row>
    <row r="2133" spans="8:11" x14ac:dyDescent="0.2">
      <c r="H2133"/>
      <c r="I2133"/>
      <c r="J2133"/>
      <c r="K2133"/>
    </row>
    <row r="2134" spans="8:11" x14ac:dyDescent="0.2">
      <c r="H2134"/>
      <c r="I2134"/>
      <c r="J2134"/>
      <c r="K2134"/>
    </row>
    <row r="2135" spans="8:11" x14ac:dyDescent="0.2">
      <c r="H2135"/>
      <c r="I2135"/>
      <c r="J2135"/>
      <c r="K2135"/>
    </row>
    <row r="2136" spans="8:11" x14ac:dyDescent="0.2">
      <c r="H2136"/>
      <c r="I2136"/>
      <c r="J2136"/>
      <c r="K2136"/>
    </row>
    <row r="2137" spans="8:11" x14ac:dyDescent="0.2">
      <c r="H2137"/>
      <c r="I2137"/>
      <c r="J2137"/>
      <c r="K2137"/>
    </row>
    <row r="2138" spans="8:11" x14ac:dyDescent="0.2">
      <c r="H2138"/>
      <c r="I2138"/>
      <c r="J2138"/>
      <c r="K2138"/>
    </row>
    <row r="2139" spans="8:11" x14ac:dyDescent="0.2">
      <c r="H2139"/>
      <c r="I2139"/>
      <c r="J2139"/>
      <c r="K2139"/>
    </row>
    <row r="2140" spans="8:11" x14ac:dyDescent="0.2">
      <c r="H2140"/>
      <c r="I2140"/>
      <c r="J2140"/>
      <c r="K2140"/>
    </row>
    <row r="2141" spans="8:11" x14ac:dyDescent="0.2">
      <c r="H2141"/>
      <c r="I2141"/>
      <c r="J2141"/>
      <c r="K2141"/>
    </row>
    <row r="2142" spans="8:11" x14ac:dyDescent="0.2">
      <c r="H2142"/>
      <c r="I2142"/>
      <c r="J2142"/>
      <c r="K2142"/>
    </row>
    <row r="2143" spans="8:11" x14ac:dyDescent="0.2">
      <c r="H2143"/>
      <c r="I2143"/>
      <c r="J2143"/>
      <c r="K2143"/>
    </row>
    <row r="2144" spans="8:11" x14ac:dyDescent="0.2">
      <c r="H2144"/>
      <c r="I2144"/>
      <c r="J2144"/>
      <c r="K2144"/>
    </row>
    <row r="2145" spans="8:11" x14ac:dyDescent="0.2">
      <c r="H2145"/>
      <c r="I2145"/>
      <c r="J2145"/>
      <c r="K2145"/>
    </row>
    <row r="2146" spans="8:11" x14ac:dyDescent="0.2">
      <c r="H2146"/>
      <c r="I2146"/>
      <c r="J2146"/>
      <c r="K2146"/>
    </row>
    <row r="2147" spans="8:11" x14ac:dyDescent="0.2">
      <c r="H2147"/>
      <c r="I2147"/>
      <c r="J2147"/>
      <c r="K2147"/>
    </row>
    <row r="2148" spans="8:11" x14ac:dyDescent="0.2">
      <c r="H2148"/>
      <c r="I2148"/>
      <c r="J2148"/>
      <c r="K2148"/>
    </row>
    <row r="2149" spans="8:11" x14ac:dyDescent="0.2">
      <c r="H2149"/>
      <c r="I2149"/>
      <c r="J2149"/>
      <c r="K2149"/>
    </row>
    <row r="2150" spans="8:11" x14ac:dyDescent="0.2">
      <c r="H2150"/>
      <c r="I2150"/>
      <c r="J2150"/>
      <c r="K2150"/>
    </row>
    <row r="2151" spans="8:11" x14ac:dyDescent="0.2">
      <c r="H2151"/>
      <c r="I2151"/>
      <c r="J2151"/>
      <c r="K2151"/>
    </row>
    <row r="2152" spans="8:11" x14ac:dyDescent="0.2">
      <c r="H2152"/>
      <c r="I2152"/>
      <c r="J2152"/>
      <c r="K2152"/>
    </row>
    <row r="2153" spans="8:11" x14ac:dyDescent="0.2">
      <c r="H2153"/>
      <c r="I2153"/>
      <c r="J2153"/>
      <c r="K2153"/>
    </row>
    <row r="2154" spans="8:11" x14ac:dyDescent="0.2">
      <c r="H2154"/>
      <c r="I2154"/>
      <c r="J2154"/>
      <c r="K2154"/>
    </row>
    <row r="2155" spans="8:11" x14ac:dyDescent="0.2">
      <c r="H2155"/>
      <c r="I2155"/>
      <c r="J2155"/>
      <c r="K2155"/>
    </row>
    <row r="2156" spans="8:11" x14ac:dyDescent="0.2">
      <c r="H2156"/>
      <c r="I2156"/>
      <c r="J2156"/>
      <c r="K2156"/>
    </row>
    <row r="2157" spans="8:11" x14ac:dyDescent="0.2">
      <c r="H2157"/>
      <c r="I2157"/>
      <c r="J2157"/>
      <c r="K2157"/>
    </row>
    <row r="2158" spans="8:11" x14ac:dyDescent="0.2">
      <c r="H2158"/>
      <c r="I2158"/>
      <c r="J2158"/>
      <c r="K2158"/>
    </row>
    <row r="2159" spans="8:11" x14ac:dyDescent="0.2">
      <c r="H2159"/>
      <c r="I2159"/>
      <c r="J2159"/>
      <c r="K2159"/>
    </row>
    <row r="2160" spans="8:11" x14ac:dyDescent="0.2">
      <c r="H2160"/>
      <c r="I2160"/>
      <c r="J2160"/>
      <c r="K2160"/>
    </row>
    <row r="2161" spans="8:11" x14ac:dyDescent="0.2">
      <c r="H2161"/>
      <c r="I2161"/>
      <c r="J2161"/>
      <c r="K2161"/>
    </row>
    <row r="2162" spans="8:11" x14ac:dyDescent="0.2">
      <c r="H2162"/>
      <c r="I2162"/>
      <c r="J2162"/>
      <c r="K2162"/>
    </row>
    <row r="2163" spans="8:11" x14ac:dyDescent="0.2">
      <c r="H2163"/>
      <c r="I2163"/>
      <c r="J2163"/>
      <c r="K2163"/>
    </row>
    <row r="2164" spans="8:11" x14ac:dyDescent="0.2">
      <c r="H2164"/>
      <c r="I2164"/>
      <c r="J2164"/>
      <c r="K2164"/>
    </row>
    <row r="2165" spans="8:11" x14ac:dyDescent="0.2">
      <c r="H2165"/>
      <c r="I2165"/>
      <c r="J2165"/>
      <c r="K2165"/>
    </row>
    <row r="2166" spans="8:11" x14ac:dyDescent="0.2">
      <c r="H2166"/>
      <c r="I2166"/>
      <c r="J2166"/>
      <c r="K2166"/>
    </row>
    <row r="2167" spans="8:11" x14ac:dyDescent="0.2">
      <c r="H2167"/>
      <c r="I2167"/>
      <c r="J2167"/>
      <c r="K2167"/>
    </row>
    <row r="2168" spans="8:11" x14ac:dyDescent="0.2">
      <c r="H2168"/>
      <c r="I2168"/>
      <c r="J2168"/>
      <c r="K2168"/>
    </row>
    <row r="2169" spans="8:11" x14ac:dyDescent="0.2">
      <c r="H2169"/>
      <c r="I2169"/>
      <c r="J2169"/>
      <c r="K2169"/>
    </row>
    <row r="2170" spans="8:11" x14ac:dyDescent="0.2">
      <c r="H2170"/>
      <c r="I2170"/>
      <c r="J2170"/>
      <c r="K2170"/>
    </row>
    <row r="2171" spans="8:11" x14ac:dyDescent="0.2">
      <c r="H2171"/>
      <c r="I2171"/>
      <c r="J2171"/>
      <c r="K2171"/>
    </row>
    <row r="2172" spans="8:11" x14ac:dyDescent="0.2">
      <c r="H2172"/>
      <c r="I2172"/>
      <c r="J2172"/>
      <c r="K2172"/>
    </row>
    <row r="2173" spans="8:11" x14ac:dyDescent="0.2">
      <c r="H2173"/>
      <c r="I2173"/>
      <c r="J2173"/>
      <c r="K2173"/>
    </row>
    <row r="2174" spans="8:11" x14ac:dyDescent="0.2">
      <c r="H2174"/>
      <c r="I2174"/>
      <c r="J2174"/>
      <c r="K2174"/>
    </row>
    <row r="2175" spans="8:11" x14ac:dyDescent="0.2">
      <c r="H2175"/>
      <c r="I2175"/>
      <c r="J2175"/>
      <c r="K2175"/>
    </row>
    <row r="2176" spans="8:11" x14ac:dyDescent="0.2">
      <c r="H2176"/>
      <c r="I2176"/>
      <c r="J2176"/>
      <c r="K2176"/>
    </row>
    <row r="2177" spans="8:11" x14ac:dyDescent="0.2">
      <c r="H2177"/>
      <c r="I2177"/>
      <c r="J2177"/>
      <c r="K2177"/>
    </row>
    <row r="2178" spans="8:11" x14ac:dyDescent="0.2">
      <c r="H2178"/>
      <c r="I2178"/>
      <c r="J2178"/>
      <c r="K2178"/>
    </row>
    <row r="2179" spans="8:11" x14ac:dyDescent="0.2">
      <c r="H2179"/>
      <c r="I2179"/>
      <c r="J2179"/>
      <c r="K2179"/>
    </row>
    <row r="2180" spans="8:11" x14ac:dyDescent="0.2">
      <c r="H2180"/>
      <c r="I2180"/>
      <c r="J2180"/>
      <c r="K2180"/>
    </row>
    <row r="2181" spans="8:11" x14ac:dyDescent="0.2">
      <c r="H2181"/>
      <c r="I2181"/>
      <c r="J2181"/>
      <c r="K2181"/>
    </row>
    <row r="2182" spans="8:11" x14ac:dyDescent="0.2">
      <c r="H2182"/>
      <c r="I2182"/>
      <c r="J2182"/>
      <c r="K2182"/>
    </row>
    <row r="2183" spans="8:11" x14ac:dyDescent="0.2">
      <c r="H2183"/>
      <c r="I2183"/>
      <c r="J2183"/>
      <c r="K2183"/>
    </row>
    <row r="2184" spans="8:11" x14ac:dyDescent="0.2">
      <c r="H2184"/>
      <c r="I2184"/>
      <c r="J2184"/>
      <c r="K2184"/>
    </row>
    <row r="2185" spans="8:11" x14ac:dyDescent="0.2">
      <c r="H2185"/>
      <c r="I2185"/>
      <c r="J2185"/>
      <c r="K2185"/>
    </row>
    <row r="2186" spans="8:11" x14ac:dyDescent="0.2">
      <c r="H2186"/>
      <c r="I2186"/>
      <c r="J2186"/>
      <c r="K2186"/>
    </row>
    <row r="2187" spans="8:11" x14ac:dyDescent="0.2">
      <c r="H2187"/>
      <c r="I2187"/>
      <c r="J2187"/>
      <c r="K2187"/>
    </row>
    <row r="2188" spans="8:11" x14ac:dyDescent="0.2">
      <c r="H2188"/>
      <c r="I2188"/>
      <c r="J2188"/>
      <c r="K2188"/>
    </row>
    <row r="2189" spans="8:11" x14ac:dyDescent="0.2">
      <c r="H2189"/>
      <c r="I2189"/>
      <c r="J2189"/>
      <c r="K2189"/>
    </row>
    <row r="2190" spans="8:11" x14ac:dyDescent="0.2">
      <c r="H2190"/>
      <c r="I2190"/>
      <c r="J2190"/>
      <c r="K2190"/>
    </row>
    <row r="2191" spans="8:11" x14ac:dyDescent="0.2">
      <c r="H2191"/>
      <c r="I2191"/>
      <c r="J2191"/>
      <c r="K2191"/>
    </row>
    <row r="2192" spans="8:11" x14ac:dyDescent="0.2">
      <c r="H2192"/>
      <c r="I2192"/>
      <c r="J2192"/>
      <c r="K2192"/>
    </row>
    <row r="2193" spans="8:11" x14ac:dyDescent="0.2">
      <c r="H2193"/>
      <c r="I2193"/>
      <c r="J2193"/>
      <c r="K2193"/>
    </row>
    <row r="2194" spans="8:11" x14ac:dyDescent="0.2">
      <c r="H2194"/>
      <c r="I2194"/>
      <c r="J2194"/>
      <c r="K2194"/>
    </row>
    <row r="2195" spans="8:11" x14ac:dyDescent="0.2">
      <c r="H2195"/>
      <c r="I2195"/>
      <c r="J2195"/>
      <c r="K2195"/>
    </row>
    <row r="2196" spans="8:11" x14ac:dyDescent="0.2">
      <c r="H2196"/>
      <c r="I2196"/>
      <c r="J2196"/>
      <c r="K2196"/>
    </row>
    <row r="2197" spans="8:11" x14ac:dyDescent="0.2">
      <c r="H2197"/>
      <c r="I2197"/>
      <c r="J2197"/>
      <c r="K2197"/>
    </row>
    <row r="2198" spans="8:11" x14ac:dyDescent="0.2">
      <c r="H2198"/>
      <c r="I2198"/>
      <c r="J2198"/>
      <c r="K2198"/>
    </row>
    <row r="2199" spans="8:11" x14ac:dyDescent="0.2">
      <c r="H2199"/>
      <c r="I2199"/>
      <c r="J2199"/>
      <c r="K2199"/>
    </row>
    <row r="2200" spans="8:11" x14ac:dyDescent="0.2">
      <c r="H2200"/>
      <c r="I2200"/>
      <c r="J2200"/>
      <c r="K2200"/>
    </row>
    <row r="2201" spans="8:11" x14ac:dyDescent="0.2">
      <c r="H2201"/>
      <c r="I2201"/>
      <c r="J2201"/>
      <c r="K2201"/>
    </row>
    <row r="2202" spans="8:11" x14ac:dyDescent="0.2">
      <c r="H2202"/>
      <c r="I2202"/>
      <c r="J2202"/>
      <c r="K2202"/>
    </row>
    <row r="2203" spans="8:11" x14ac:dyDescent="0.2">
      <c r="H2203"/>
      <c r="I2203"/>
      <c r="J2203"/>
      <c r="K2203"/>
    </row>
    <row r="2204" spans="8:11" x14ac:dyDescent="0.2">
      <c r="H2204"/>
      <c r="I2204"/>
      <c r="J2204"/>
      <c r="K2204"/>
    </row>
    <row r="2205" spans="8:11" x14ac:dyDescent="0.2">
      <c r="H2205"/>
      <c r="I2205"/>
      <c r="J2205"/>
      <c r="K2205"/>
    </row>
    <row r="2206" spans="8:11" x14ac:dyDescent="0.2">
      <c r="H2206"/>
      <c r="I2206"/>
      <c r="J2206"/>
      <c r="K2206"/>
    </row>
    <row r="2207" spans="8:11" x14ac:dyDescent="0.2">
      <c r="H2207"/>
      <c r="I2207"/>
      <c r="J2207"/>
      <c r="K2207"/>
    </row>
    <row r="2208" spans="8:11" x14ac:dyDescent="0.2">
      <c r="H2208"/>
      <c r="I2208"/>
      <c r="J2208"/>
      <c r="K2208"/>
    </row>
    <row r="2209" spans="8:11" x14ac:dyDescent="0.2">
      <c r="H2209"/>
      <c r="I2209"/>
      <c r="J2209"/>
      <c r="K2209"/>
    </row>
    <row r="2210" spans="8:11" x14ac:dyDescent="0.2">
      <c r="H2210"/>
      <c r="I2210"/>
      <c r="J2210"/>
      <c r="K2210"/>
    </row>
    <row r="2211" spans="8:11" x14ac:dyDescent="0.2">
      <c r="H2211"/>
      <c r="I2211"/>
      <c r="J2211"/>
      <c r="K2211"/>
    </row>
    <row r="2212" spans="8:11" x14ac:dyDescent="0.2">
      <c r="H2212"/>
      <c r="I2212"/>
      <c r="J2212"/>
      <c r="K2212"/>
    </row>
    <row r="2213" spans="8:11" x14ac:dyDescent="0.2">
      <c r="H2213"/>
      <c r="I2213"/>
      <c r="J2213"/>
      <c r="K2213"/>
    </row>
    <row r="2214" spans="8:11" x14ac:dyDescent="0.2">
      <c r="H2214"/>
      <c r="I2214"/>
      <c r="J2214"/>
      <c r="K2214"/>
    </row>
    <row r="2215" spans="8:11" x14ac:dyDescent="0.2">
      <c r="H2215"/>
      <c r="I2215"/>
      <c r="J2215"/>
      <c r="K2215"/>
    </row>
    <row r="2216" spans="8:11" x14ac:dyDescent="0.2">
      <c r="H2216"/>
      <c r="I2216"/>
      <c r="J2216"/>
      <c r="K2216"/>
    </row>
    <row r="2217" spans="8:11" x14ac:dyDescent="0.2">
      <c r="H2217"/>
      <c r="I2217"/>
      <c r="J2217"/>
      <c r="K2217"/>
    </row>
    <row r="2218" spans="8:11" x14ac:dyDescent="0.2">
      <c r="H2218"/>
      <c r="I2218"/>
      <c r="J2218"/>
      <c r="K2218"/>
    </row>
    <row r="2219" spans="8:11" x14ac:dyDescent="0.2">
      <c r="H2219"/>
      <c r="I2219"/>
      <c r="J2219"/>
      <c r="K2219"/>
    </row>
    <row r="2220" spans="8:11" x14ac:dyDescent="0.2">
      <c r="H2220"/>
      <c r="I2220"/>
      <c r="J2220"/>
      <c r="K2220"/>
    </row>
    <row r="2221" spans="8:11" x14ac:dyDescent="0.2">
      <c r="H2221"/>
      <c r="I2221"/>
      <c r="J2221"/>
      <c r="K2221"/>
    </row>
    <row r="2222" spans="8:11" x14ac:dyDescent="0.2">
      <c r="H2222"/>
      <c r="I2222"/>
      <c r="J2222"/>
      <c r="K2222"/>
    </row>
    <row r="2223" spans="8:11" x14ac:dyDescent="0.2">
      <c r="H2223"/>
      <c r="I2223"/>
      <c r="J2223"/>
      <c r="K2223"/>
    </row>
    <row r="2224" spans="8:11" x14ac:dyDescent="0.2">
      <c r="H2224"/>
      <c r="I2224"/>
      <c r="J2224"/>
      <c r="K2224"/>
    </row>
    <row r="2225" spans="8:11" x14ac:dyDescent="0.2">
      <c r="H2225"/>
      <c r="I2225"/>
      <c r="J2225"/>
      <c r="K2225"/>
    </row>
    <row r="2226" spans="8:11" x14ac:dyDescent="0.2">
      <c r="H2226"/>
      <c r="I2226"/>
      <c r="J2226"/>
      <c r="K2226"/>
    </row>
    <row r="2227" spans="8:11" x14ac:dyDescent="0.2">
      <c r="H2227"/>
      <c r="I2227"/>
      <c r="J2227"/>
      <c r="K2227"/>
    </row>
    <row r="2228" spans="8:11" x14ac:dyDescent="0.2">
      <c r="H2228"/>
      <c r="I2228"/>
      <c r="J2228"/>
      <c r="K2228"/>
    </row>
    <row r="2229" spans="8:11" x14ac:dyDescent="0.2">
      <c r="H2229"/>
      <c r="I2229"/>
      <c r="J2229"/>
      <c r="K2229"/>
    </row>
    <row r="2230" spans="8:11" x14ac:dyDescent="0.2">
      <c r="H2230"/>
      <c r="I2230"/>
      <c r="J2230"/>
      <c r="K2230"/>
    </row>
    <row r="2231" spans="8:11" x14ac:dyDescent="0.2">
      <c r="H2231"/>
      <c r="I2231"/>
      <c r="J2231"/>
      <c r="K2231"/>
    </row>
    <row r="2232" spans="8:11" x14ac:dyDescent="0.2">
      <c r="H2232"/>
      <c r="I2232"/>
      <c r="J2232"/>
      <c r="K2232"/>
    </row>
    <row r="2233" spans="8:11" x14ac:dyDescent="0.2">
      <c r="H2233"/>
      <c r="I2233"/>
      <c r="J2233"/>
      <c r="K2233"/>
    </row>
    <row r="2234" spans="8:11" x14ac:dyDescent="0.2">
      <c r="H2234"/>
      <c r="I2234"/>
      <c r="J2234"/>
      <c r="K2234"/>
    </row>
    <row r="2235" spans="8:11" x14ac:dyDescent="0.2">
      <c r="H2235"/>
      <c r="I2235"/>
      <c r="J2235"/>
      <c r="K2235"/>
    </row>
    <row r="2236" spans="8:11" x14ac:dyDescent="0.2">
      <c r="H2236"/>
      <c r="I2236"/>
      <c r="J2236"/>
      <c r="K2236"/>
    </row>
    <row r="2237" spans="8:11" x14ac:dyDescent="0.2">
      <c r="H2237"/>
      <c r="I2237"/>
      <c r="J2237"/>
      <c r="K2237"/>
    </row>
    <row r="2238" spans="8:11" x14ac:dyDescent="0.2">
      <c r="H2238"/>
      <c r="I2238"/>
      <c r="J2238"/>
      <c r="K2238"/>
    </row>
    <row r="2239" spans="8:11" x14ac:dyDescent="0.2">
      <c r="H2239"/>
      <c r="I2239"/>
      <c r="J2239"/>
      <c r="K2239"/>
    </row>
    <row r="2240" spans="8:11" x14ac:dyDescent="0.2">
      <c r="H2240"/>
      <c r="I2240"/>
      <c r="J2240"/>
      <c r="K2240"/>
    </row>
    <row r="2241" spans="8:11" x14ac:dyDescent="0.2">
      <c r="H2241"/>
      <c r="I2241"/>
      <c r="J2241"/>
      <c r="K2241"/>
    </row>
    <row r="2242" spans="8:11" x14ac:dyDescent="0.2">
      <c r="H2242"/>
      <c r="I2242"/>
      <c r="J2242"/>
      <c r="K2242"/>
    </row>
    <row r="2243" spans="8:11" x14ac:dyDescent="0.2">
      <c r="H2243"/>
      <c r="I2243"/>
      <c r="J2243"/>
      <c r="K2243"/>
    </row>
    <row r="2244" spans="8:11" x14ac:dyDescent="0.2">
      <c r="H2244"/>
      <c r="I2244"/>
      <c r="J2244"/>
      <c r="K2244"/>
    </row>
    <row r="2245" spans="8:11" x14ac:dyDescent="0.2">
      <c r="H2245"/>
      <c r="I2245"/>
      <c r="J2245"/>
      <c r="K2245"/>
    </row>
    <row r="2246" spans="8:11" x14ac:dyDescent="0.2">
      <c r="H2246"/>
      <c r="I2246"/>
      <c r="J2246"/>
      <c r="K2246"/>
    </row>
    <row r="2247" spans="8:11" x14ac:dyDescent="0.2">
      <c r="H2247"/>
      <c r="I2247"/>
      <c r="J2247"/>
      <c r="K2247"/>
    </row>
    <row r="2248" spans="8:11" x14ac:dyDescent="0.2">
      <c r="H2248"/>
      <c r="I2248"/>
      <c r="J2248"/>
      <c r="K2248"/>
    </row>
    <row r="2249" spans="8:11" x14ac:dyDescent="0.2">
      <c r="H2249"/>
      <c r="I2249"/>
      <c r="J2249"/>
      <c r="K2249"/>
    </row>
    <row r="2250" spans="8:11" x14ac:dyDescent="0.2">
      <c r="H2250"/>
      <c r="I2250"/>
      <c r="J2250"/>
      <c r="K2250"/>
    </row>
    <row r="2251" spans="8:11" x14ac:dyDescent="0.2">
      <c r="H2251"/>
      <c r="I2251"/>
      <c r="J2251"/>
      <c r="K2251"/>
    </row>
    <row r="2252" spans="8:11" x14ac:dyDescent="0.2">
      <c r="H2252"/>
      <c r="I2252"/>
      <c r="J2252"/>
      <c r="K2252"/>
    </row>
    <row r="2253" spans="8:11" x14ac:dyDescent="0.2">
      <c r="H2253"/>
      <c r="I2253"/>
      <c r="J2253"/>
      <c r="K2253"/>
    </row>
    <row r="2254" spans="8:11" x14ac:dyDescent="0.2">
      <c r="H2254"/>
      <c r="I2254"/>
      <c r="J2254"/>
      <c r="K2254"/>
    </row>
    <row r="2255" spans="8:11" x14ac:dyDescent="0.2">
      <c r="H2255"/>
      <c r="I2255"/>
      <c r="J2255"/>
      <c r="K2255"/>
    </row>
    <row r="2256" spans="8:11" x14ac:dyDescent="0.2">
      <c r="H2256"/>
      <c r="I2256"/>
      <c r="J2256"/>
      <c r="K2256"/>
    </row>
    <row r="2257" spans="8:11" x14ac:dyDescent="0.2">
      <c r="H2257"/>
      <c r="I2257"/>
      <c r="J2257"/>
      <c r="K2257"/>
    </row>
    <row r="2258" spans="8:11" x14ac:dyDescent="0.2">
      <c r="H2258"/>
      <c r="I2258"/>
      <c r="J2258"/>
      <c r="K2258"/>
    </row>
    <row r="2259" spans="8:11" x14ac:dyDescent="0.2">
      <c r="H2259"/>
      <c r="I2259"/>
      <c r="J2259"/>
      <c r="K2259"/>
    </row>
    <row r="2260" spans="8:11" x14ac:dyDescent="0.2">
      <c r="H2260"/>
      <c r="I2260"/>
      <c r="J2260"/>
      <c r="K2260"/>
    </row>
    <row r="2261" spans="8:11" x14ac:dyDescent="0.2">
      <c r="H2261"/>
      <c r="I2261"/>
      <c r="J2261"/>
      <c r="K2261"/>
    </row>
    <row r="2262" spans="8:11" x14ac:dyDescent="0.2">
      <c r="H2262"/>
      <c r="I2262"/>
      <c r="J2262"/>
      <c r="K2262"/>
    </row>
    <row r="2263" spans="8:11" x14ac:dyDescent="0.2">
      <c r="H2263"/>
      <c r="I2263"/>
      <c r="J2263"/>
      <c r="K2263"/>
    </row>
    <row r="2264" spans="8:11" x14ac:dyDescent="0.2">
      <c r="H2264"/>
      <c r="I2264"/>
      <c r="J2264"/>
      <c r="K2264"/>
    </row>
    <row r="2265" spans="8:11" x14ac:dyDescent="0.2">
      <c r="H2265"/>
      <c r="I2265"/>
      <c r="J2265"/>
      <c r="K2265"/>
    </row>
    <row r="2266" spans="8:11" x14ac:dyDescent="0.2">
      <c r="H2266"/>
      <c r="I2266"/>
      <c r="J2266"/>
      <c r="K2266"/>
    </row>
    <row r="2267" spans="8:11" x14ac:dyDescent="0.2">
      <c r="H2267"/>
      <c r="I2267"/>
      <c r="J2267"/>
      <c r="K2267"/>
    </row>
    <row r="2268" spans="8:11" x14ac:dyDescent="0.2">
      <c r="H2268"/>
      <c r="I2268"/>
      <c r="J2268"/>
      <c r="K2268"/>
    </row>
    <row r="2269" spans="8:11" x14ac:dyDescent="0.2">
      <c r="H2269"/>
      <c r="I2269"/>
      <c r="J2269"/>
      <c r="K2269"/>
    </row>
    <row r="2270" spans="8:11" x14ac:dyDescent="0.2">
      <c r="H2270"/>
      <c r="I2270"/>
      <c r="J2270"/>
      <c r="K2270"/>
    </row>
    <row r="2271" spans="8:11" x14ac:dyDescent="0.2">
      <c r="H2271"/>
      <c r="I2271"/>
      <c r="J2271"/>
      <c r="K2271"/>
    </row>
    <row r="2272" spans="8:11" x14ac:dyDescent="0.2">
      <c r="H2272"/>
      <c r="I2272"/>
      <c r="J2272"/>
      <c r="K2272"/>
    </row>
    <row r="2273" spans="8:11" x14ac:dyDescent="0.2">
      <c r="H2273"/>
      <c r="I2273"/>
      <c r="J2273"/>
      <c r="K2273"/>
    </row>
    <row r="2274" spans="8:11" x14ac:dyDescent="0.2">
      <c r="H2274"/>
      <c r="I2274"/>
      <c r="J2274"/>
      <c r="K2274"/>
    </row>
    <row r="2275" spans="8:11" x14ac:dyDescent="0.2">
      <c r="H2275"/>
      <c r="I2275"/>
      <c r="J2275"/>
      <c r="K2275"/>
    </row>
    <row r="2276" spans="8:11" x14ac:dyDescent="0.2">
      <c r="H2276"/>
      <c r="I2276"/>
      <c r="J2276"/>
      <c r="K2276"/>
    </row>
    <row r="2277" spans="8:11" x14ac:dyDescent="0.2">
      <c r="H2277"/>
      <c r="I2277"/>
      <c r="J2277"/>
      <c r="K2277"/>
    </row>
    <row r="2278" spans="8:11" x14ac:dyDescent="0.2">
      <c r="H2278"/>
      <c r="I2278"/>
      <c r="J2278"/>
      <c r="K2278"/>
    </row>
    <row r="2279" spans="8:11" x14ac:dyDescent="0.2">
      <c r="H2279"/>
      <c r="I2279"/>
      <c r="J2279"/>
      <c r="K2279"/>
    </row>
    <row r="2280" spans="8:11" x14ac:dyDescent="0.2">
      <c r="H2280"/>
      <c r="I2280"/>
      <c r="J2280"/>
      <c r="K2280"/>
    </row>
    <row r="2281" spans="8:11" x14ac:dyDescent="0.2">
      <c r="H2281"/>
      <c r="I2281"/>
      <c r="J2281"/>
      <c r="K2281"/>
    </row>
    <row r="2282" spans="8:11" x14ac:dyDescent="0.2">
      <c r="H2282"/>
      <c r="I2282"/>
      <c r="J2282"/>
      <c r="K2282"/>
    </row>
    <row r="2283" spans="8:11" x14ac:dyDescent="0.2">
      <c r="H2283"/>
      <c r="I2283"/>
      <c r="J2283"/>
      <c r="K2283"/>
    </row>
    <row r="2284" spans="8:11" x14ac:dyDescent="0.2">
      <c r="H2284"/>
      <c r="I2284"/>
      <c r="J2284"/>
      <c r="K2284"/>
    </row>
    <row r="2285" spans="8:11" x14ac:dyDescent="0.2">
      <c r="H2285"/>
      <c r="I2285"/>
      <c r="J2285"/>
      <c r="K2285"/>
    </row>
    <row r="2286" spans="8:11" x14ac:dyDescent="0.2">
      <c r="H2286"/>
      <c r="I2286"/>
      <c r="J2286"/>
      <c r="K2286"/>
    </row>
    <row r="2287" spans="8:11" x14ac:dyDescent="0.2">
      <c r="H2287"/>
      <c r="I2287"/>
      <c r="J2287"/>
      <c r="K2287"/>
    </row>
    <row r="2288" spans="8:11" x14ac:dyDescent="0.2">
      <c r="H2288"/>
      <c r="I2288"/>
      <c r="J2288"/>
      <c r="K2288"/>
    </row>
    <row r="2289" spans="8:11" x14ac:dyDescent="0.2">
      <c r="H2289"/>
      <c r="I2289"/>
      <c r="J2289"/>
      <c r="K2289"/>
    </row>
    <row r="2290" spans="8:11" x14ac:dyDescent="0.2">
      <c r="H2290"/>
      <c r="I2290"/>
      <c r="J2290"/>
      <c r="K2290"/>
    </row>
    <row r="2291" spans="8:11" x14ac:dyDescent="0.2">
      <c r="H2291"/>
      <c r="I2291"/>
      <c r="J2291"/>
      <c r="K2291"/>
    </row>
    <row r="2292" spans="8:11" x14ac:dyDescent="0.2">
      <c r="H2292"/>
      <c r="I2292"/>
      <c r="J2292"/>
      <c r="K2292"/>
    </row>
    <row r="2293" spans="8:11" x14ac:dyDescent="0.2">
      <c r="H2293"/>
      <c r="I2293"/>
      <c r="J2293"/>
      <c r="K2293"/>
    </row>
    <row r="2294" spans="8:11" x14ac:dyDescent="0.2">
      <c r="H2294"/>
      <c r="I2294"/>
      <c r="J2294"/>
      <c r="K2294"/>
    </row>
    <row r="2295" spans="8:11" x14ac:dyDescent="0.2">
      <c r="H2295"/>
      <c r="I2295"/>
      <c r="J2295"/>
      <c r="K2295"/>
    </row>
    <row r="2296" spans="8:11" x14ac:dyDescent="0.2">
      <c r="H2296"/>
      <c r="I2296"/>
      <c r="J2296"/>
      <c r="K2296"/>
    </row>
    <row r="2297" spans="8:11" x14ac:dyDescent="0.2">
      <c r="H2297"/>
      <c r="I2297"/>
      <c r="J2297"/>
      <c r="K2297"/>
    </row>
    <row r="2298" spans="8:11" x14ac:dyDescent="0.2">
      <c r="H2298"/>
      <c r="I2298"/>
      <c r="J2298"/>
      <c r="K2298"/>
    </row>
    <row r="2299" spans="8:11" x14ac:dyDescent="0.2">
      <c r="H2299"/>
      <c r="I2299"/>
      <c r="J2299"/>
      <c r="K2299"/>
    </row>
    <row r="2300" spans="8:11" x14ac:dyDescent="0.2">
      <c r="H2300"/>
      <c r="I2300"/>
      <c r="J2300"/>
      <c r="K2300"/>
    </row>
    <row r="2301" spans="8:11" x14ac:dyDescent="0.2">
      <c r="H2301"/>
      <c r="I2301"/>
      <c r="J2301"/>
      <c r="K2301"/>
    </row>
    <row r="2302" spans="8:11" x14ac:dyDescent="0.2">
      <c r="H2302"/>
      <c r="I2302"/>
      <c r="J2302"/>
      <c r="K2302"/>
    </row>
    <row r="2303" spans="8:11" x14ac:dyDescent="0.2">
      <c r="H2303"/>
      <c r="I2303"/>
      <c r="J2303"/>
      <c r="K2303"/>
    </row>
    <row r="2304" spans="8:11" x14ac:dyDescent="0.2">
      <c r="H2304"/>
      <c r="I2304"/>
      <c r="J2304"/>
      <c r="K2304"/>
    </row>
    <row r="2305" spans="8:11" x14ac:dyDescent="0.2">
      <c r="H2305"/>
      <c r="I2305"/>
      <c r="J2305"/>
      <c r="K2305"/>
    </row>
    <row r="2306" spans="8:11" x14ac:dyDescent="0.2">
      <c r="H2306"/>
      <c r="I2306"/>
      <c r="J2306"/>
      <c r="K2306"/>
    </row>
    <row r="2307" spans="8:11" x14ac:dyDescent="0.2">
      <c r="H2307"/>
      <c r="I2307"/>
      <c r="J2307"/>
      <c r="K2307"/>
    </row>
    <row r="2308" spans="8:11" x14ac:dyDescent="0.2">
      <c r="H2308"/>
      <c r="I2308"/>
      <c r="J2308"/>
      <c r="K2308"/>
    </row>
    <row r="2309" spans="8:11" x14ac:dyDescent="0.2">
      <c r="H2309"/>
      <c r="I2309"/>
      <c r="J2309"/>
      <c r="K2309"/>
    </row>
    <row r="2310" spans="8:11" x14ac:dyDescent="0.2">
      <c r="H2310"/>
      <c r="I2310"/>
      <c r="J2310"/>
      <c r="K2310"/>
    </row>
    <row r="2311" spans="8:11" x14ac:dyDescent="0.2">
      <c r="H2311"/>
      <c r="I2311"/>
      <c r="J2311"/>
      <c r="K2311"/>
    </row>
    <row r="2312" spans="8:11" x14ac:dyDescent="0.2">
      <c r="H2312"/>
      <c r="I2312"/>
      <c r="J2312"/>
      <c r="K2312"/>
    </row>
    <row r="2313" spans="8:11" x14ac:dyDescent="0.2">
      <c r="H2313"/>
      <c r="I2313"/>
      <c r="J2313"/>
      <c r="K2313"/>
    </row>
    <row r="2314" spans="8:11" x14ac:dyDescent="0.2">
      <c r="H2314"/>
      <c r="I2314"/>
      <c r="J2314"/>
      <c r="K2314"/>
    </row>
    <row r="2315" spans="8:11" x14ac:dyDescent="0.2">
      <c r="H2315"/>
      <c r="I2315"/>
      <c r="J2315"/>
      <c r="K2315"/>
    </row>
    <row r="2316" spans="8:11" x14ac:dyDescent="0.2">
      <c r="H2316"/>
      <c r="I2316"/>
      <c r="J2316"/>
      <c r="K2316"/>
    </row>
    <row r="2317" spans="8:11" x14ac:dyDescent="0.2">
      <c r="H2317"/>
      <c r="I2317"/>
      <c r="J2317"/>
      <c r="K2317"/>
    </row>
    <row r="2318" spans="8:11" x14ac:dyDescent="0.2">
      <c r="H2318"/>
      <c r="I2318"/>
      <c r="J2318"/>
      <c r="K2318"/>
    </row>
    <row r="2319" spans="8:11" x14ac:dyDescent="0.2">
      <c r="H2319"/>
      <c r="I2319"/>
      <c r="J2319"/>
      <c r="K2319"/>
    </row>
    <row r="2320" spans="8:11" x14ac:dyDescent="0.2">
      <c r="H2320"/>
      <c r="I2320"/>
      <c r="J2320"/>
      <c r="K2320"/>
    </row>
    <row r="2321" spans="8:11" x14ac:dyDescent="0.2">
      <c r="H2321"/>
      <c r="I2321"/>
      <c r="J2321"/>
      <c r="K2321"/>
    </row>
    <row r="2322" spans="8:11" x14ac:dyDescent="0.2">
      <c r="H2322"/>
      <c r="I2322"/>
      <c r="J2322"/>
      <c r="K2322"/>
    </row>
    <row r="2323" spans="8:11" x14ac:dyDescent="0.2">
      <c r="H2323"/>
      <c r="I2323"/>
      <c r="J2323"/>
      <c r="K2323"/>
    </row>
    <row r="2324" spans="8:11" x14ac:dyDescent="0.2">
      <c r="H2324"/>
      <c r="I2324"/>
      <c r="J2324"/>
      <c r="K2324"/>
    </row>
    <row r="2325" spans="8:11" x14ac:dyDescent="0.2">
      <c r="H2325"/>
      <c r="I2325"/>
      <c r="J2325"/>
      <c r="K2325"/>
    </row>
    <row r="2326" spans="8:11" x14ac:dyDescent="0.2">
      <c r="H2326"/>
      <c r="I2326"/>
      <c r="J2326"/>
      <c r="K2326"/>
    </row>
    <row r="2327" spans="8:11" x14ac:dyDescent="0.2">
      <c r="H2327"/>
      <c r="I2327"/>
      <c r="J2327"/>
      <c r="K2327"/>
    </row>
    <row r="2328" spans="8:11" x14ac:dyDescent="0.2">
      <c r="H2328"/>
      <c r="I2328"/>
      <c r="J2328"/>
      <c r="K2328"/>
    </row>
    <row r="2329" spans="8:11" x14ac:dyDescent="0.2">
      <c r="H2329"/>
      <c r="I2329"/>
      <c r="J2329"/>
      <c r="K2329"/>
    </row>
    <row r="2330" spans="8:11" x14ac:dyDescent="0.2">
      <c r="H2330"/>
      <c r="I2330"/>
      <c r="J2330"/>
      <c r="K2330"/>
    </row>
    <row r="2331" spans="8:11" x14ac:dyDescent="0.2">
      <c r="H2331"/>
      <c r="I2331"/>
      <c r="J2331"/>
      <c r="K2331"/>
    </row>
    <row r="2332" spans="8:11" x14ac:dyDescent="0.2">
      <c r="H2332"/>
      <c r="I2332"/>
      <c r="J2332"/>
      <c r="K2332"/>
    </row>
    <row r="2333" spans="8:11" x14ac:dyDescent="0.2">
      <c r="H2333"/>
      <c r="I2333"/>
      <c r="J2333"/>
      <c r="K2333"/>
    </row>
    <row r="2334" spans="8:11" x14ac:dyDescent="0.2">
      <c r="H2334"/>
      <c r="I2334"/>
      <c r="J2334"/>
      <c r="K2334"/>
    </row>
    <row r="2335" spans="8:11" x14ac:dyDescent="0.2">
      <c r="H2335"/>
      <c r="I2335"/>
      <c r="J2335"/>
      <c r="K2335"/>
    </row>
    <row r="2336" spans="8:11" x14ac:dyDescent="0.2">
      <c r="H2336"/>
      <c r="I2336"/>
      <c r="J2336"/>
      <c r="K2336"/>
    </row>
    <row r="2337" spans="8:11" x14ac:dyDescent="0.2">
      <c r="H2337"/>
      <c r="I2337"/>
      <c r="J2337"/>
      <c r="K2337"/>
    </row>
    <row r="2338" spans="8:11" x14ac:dyDescent="0.2">
      <c r="H2338"/>
      <c r="I2338"/>
      <c r="J2338"/>
      <c r="K2338"/>
    </row>
    <row r="2339" spans="8:11" x14ac:dyDescent="0.2">
      <c r="H2339"/>
      <c r="I2339"/>
      <c r="J2339"/>
      <c r="K2339"/>
    </row>
    <row r="2340" spans="8:11" x14ac:dyDescent="0.2">
      <c r="H2340"/>
      <c r="I2340"/>
      <c r="J2340"/>
      <c r="K2340"/>
    </row>
    <row r="2341" spans="8:11" x14ac:dyDescent="0.2">
      <c r="H2341"/>
      <c r="I2341"/>
      <c r="J2341"/>
      <c r="K2341"/>
    </row>
    <row r="2342" spans="8:11" x14ac:dyDescent="0.2">
      <c r="H2342"/>
      <c r="I2342"/>
      <c r="J2342"/>
      <c r="K2342"/>
    </row>
    <row r="2343" spans="8:11" x14ac:dyDescent="0.2">
      <c r="H2343"/>
      <c r="I2343"/>
      <c r="J2343"/>
      <c r="K2343"/>
    </row>
    <row r="2344" spans="8:11" x14ac:dyDescent="0.2">
      <c r="H2344"/>
      <c r="I2344"/>
      <c r="J2344"/>
      <c r="K2344"/>
    </row>
    <row r="2345" spans="8:11" x14ac:dyDescent="0.2">
      <c r="H2345"/>
      <c r="I2345"/>
      <c r="J2345"/>
      <c r="K2345"/>
    </row>
    <row r="2346" spans="8:11" x14ac:dyDescent="0.2">
      <c r="H2346"/>
      <c r="I2346"/>
      <c r="J2346"/>
      <c r="K2346"/>
    </row>
    <row r="2347" spans="8:11" x14ac:dyDescent="0.2">
      <c r="H2347"/>
      <c r="I2347"/>
      <c r="J2347"/>
      <c r="K2347"/>
    </row>
    <row r="2348" spans="8:11" x14ac:dyDescent="0.2">
      <c r="H2348"/>
      <c r="I2348"/>
      <c r="J2348"/>
      <c r="K2348"/>
    </row>
    <row r="2349" spans="8:11" x14ac:dyDescent="0.2">
      <c r="H2349"/>
      <c r="I2349"/>
      <c r="J2349"/>
      <c r="K2349"/>
    </row>
    <row r="2350" spans="8:11" x14ac:dyDescent="0.2">
      <c r="H2350"/>
      <c r="I2350"/>
      <c r="J2350"/>
      <c r="K2350"/>
    </row>
    <row r="2351" spans="8:11" x14ac:dyDescent="0.2">
      <c r="H2351"/>
      <c r="I2351"/>
      <c r="J2351"/>
      <c r="K2351"/>
    </row>
    <row r="2352" spans="8:11" x14ac:dyDescent="0.2">
      <c r="H2352"/>
      <c r="I2352"/>
      <c r="J2352"/>
      <c r="K2352"/>
    </row>
    <row r="2353" spans="8:11" x14ac:dyDescent="0.2">
      <c r="H2353"/>
      <c r="I2353"/>
      <c r="J2353"/>
      <c r="K2353"/>
    </row>
    <row r="2354" spans="8:11" x14ac:dyDescent="0.2">
      <c r="H2354"/>
      <c r="I2354"/>
      <c r="J2354"/>
      <c r="K2354"/>
    </row>
    <row r="2355" spans="8:11" x14ac:dyDescent="0.2">
      <c r="H2355"/>
      <c r="I2355"/>
      <c r="J2355"/>
      <c r="K2355"/>
    </row>
    <row r="2356" spans="8:11" x14ac:dyDescent="0.2">
      <c r="H2356"/>
      <c r="I2356"/>
      <c r="J2356"/>
      <c r="K2356"/>
    </row>
    <row r="2357" spans="8:11" x14ac:dyDescent="0.2">
      <c r="H2357"/>
      <c r="I2357"/>
      <c r="J2357"/>
      <c r="K2357"/>
    </row>
    <row r="2358" spans="8:11" x14ac:dyDescent="0.2">
      <c r="H2358"/>
      <c r="I2358"/>
      <c r="J2358"/>
      <c r="K2358"/>
    </row>
    <row r="2359" spans="8:11" x14ac:dyDescent="0.2">
      <c r="H2359"/>
      <c r="I2359"/>
      <c r="J2359"/>
      <c r="K2359"/>
    </row>
    <row r="2360" spans="8:11" x14ac:dyDescent="0.2">
      <c r="H2360"/>
      <c r="I2360"/>
      <c r="J2360"/>
      <c r="K2360"/>
    </row>
    <row r="2361" spans="8:11" x14ac:dyDescent="0.2">
      <c r="H2361"/>
      <c r="I2361"/>
      <c r="J2361"/>
      <c r="K2361"/>
    </row>
    <row r="2362" spans="8:11" x14ac:dyDescent="0.2">
      <c r="H2362"/>
      <c r="I2362"/>
      <c r="J2362"/>
      <c r="K2362"/>
    </row>
    <row r="2363" spans="8:11" x14ac:dyDescent="0.2">
      <c r="H2363"/>
      <c r="I2363"/>
      <c r="J2363"/>
      <c r="K2363"/>
    </row>
    <row r="2364" spans="8:11" x14ac:dyDescent="0.2">
      <c r="H2364"/>
      <c r="I2364"/>
      <c r="J2364"/>
      <c r="K2364"/>
    </row>
    <row r="2365" spans="8:11" x14ac:dyDescent="0.2">
      <c r="H2365"/>
      <c r="I2365"/>
      <c r="J2365"/>
      <c r="K2365"/>
    </row>
    <row r="2366" spans="8:11" x14ac:dyDescent="0.2">
      <c r="H2366"/>
      <c r="I2366"/>
      <c r="J2366"/>
      <c r="K2366"/>
    </row>
    <row r="2367" spans="8:11" x14ac:dyDescent="0.2">
      <c r="H2367"/>
      <c r="I2367"/>
      <c r="J2367"/>
      <c r="K2367"/>
    </row>
    <row r="2368" spans="8:11" x14ac:dyDescent="0.2">
      <c r="H2368"/>
      <c r="I2368"/>
      <c r="J2368"/>
      <c r="K2368"/>
    </row>
    <row r="2369" spans="8:11" x14ac:dyDescent="0.2">
      <c r="H2369"/>
      <c r="I2369"/>
      <c r="J2369"/>
      <c r="K2369"/>
    </row>
    <row r="2370" spans="8:11" x14ac:dyDescent="0.2">
      <c r="H2370"/>
      <c r="I2370"/>
      <c r="J2370"/>
      <c r="K2370"/>
    </row>
    <row r="2371" spans="8:11" x14ac:dyDescent="0.2">
      <c r="H2371"/>
      <c r="I2371"/>
      <c r="J2371"/>
      <c r="K2371"/>
    </row>
    <row r="2372" spans="8:11" x14ac:dyDescent="0.2">
      <c r="H2372"/>
      <c r="I2372"/>
      <c r="J2372"/>
      <c r="K2372"/>
    </row>
    <row r="2373" spans="8:11" x14ac:dyDescent="0.2">
      <c r="H2373"/>
      <c r="I2373"/>
      <c r="J2373"/>
      <c r="K2373"/>
    </row>
    <row r="2374" spans="8:11" x14ac:dyDescent="0.2">
      <c r="H2374"/>
      <c r="I2374"/>
      <c r="J2374"/>
      <c r="K2374"/>
    </row>
    <row r="2375" spans="8:11" x14ac:dyDescent="0.2">
      <c r="H2375"/>
      <c r="I2375"/>
      <c r="J2375"/>
      <c r="K2375"/>
    </row>
    <row r="2376" spans="8:11" x14ac:dyDescent="0.2">
      <c r="H2376"/>
      <c r="I2376"/>
      <c r="J2376"/>
      <c r="K2376"/>
    </row>
    <row r="2377" spans="8:11" x14ac:dyDescent="0.2">
      <c r="H2377"/>
      <c r="I2377"/>
      <c r="J2377"/>
      <c r="K2377"/>
    </row>
    <row r="2378" spans="8:11" x14ac:dyDescent="0.2">
      <c r="H2378"/>
      <c r="I2378"/>
      <c r="J2378"/>
      <c r="K2378"/>
    </row>
    <row r="2379" spans="8:11" x14ac:dyDescent="0.2">
      <c r="H2379"/>
      <c r="I2379"/>
      <c r="J2379"/>
      <c r="K2379"/>
    </row>
    <row r="2380" spans="8:11" x14ac:dyDescent="0.2">
      <c r="H2380"/>
      <c r="I2380"/>
      <c r="J2380"/>
      <c r="K2380"/>
    </row>
    <row r="2381" spans="8:11" x14ac:dyDescent="0.2">
      <c r="H2381"/>
      <c r="I2381"/>
      <c r="J2381"/>
      <c r="K2381"/>
    </row>
    <row r="2382" spans="8:11" x14ac:dyDescent="0.2">
      <c r="H2382"/>
      <c r="I2382"/>
      <c r="J2382"/>
      <c r="K2382"/>
    </row>
    <row r="2383" spans="8:11" x14ac:dyDescent="0.2">
      <c r="H2383"/>
      <c r="I2383"/>
      <c r="J2383"/>
      <c r="K2383"/>
    </row>
    <row r="2384" spans="8:11" x14ac:dyDescent="0.2">
      <c r="H2384"/>
      <c r="I2384"/>
      <c r="J2384"/>
      <c r="K2384"/>
    </row>
    <row r="2385" spans="8:11" x14ac:dyDescent="0.2">
      <c r="H2385"/>
      <c r="I2385"/>
      <c r="J2385"/>
      <c r="K2385"/>
    </row>
    <row r="2386" spans="8:11" x14ac:dyDescent="0.2">
      <c r="H2386"/>
      <c r="I2386"/>
      <c r="J2386"/>
      <c r="K2386"/>
    </row>
    <row r="2387" spans="8:11" x14ac:dyDescent="0.2">
      <c r="H2387"/>
      <c r="I2387"/>
      <c r="J2387"/>
      <c r="K2387"/>
    </row>
    <row r="2388" spans="8:11" x14ac:dyDescent="0.2">
      <c r="H2388"/>
      <c r="I2388"/>
      <c r="J2388"/>
      <c r="K2388"/>
    </row>
    <row r="2389" spans="8:11" x14ac:dyDescent="0.2">
      <c r="H2389"/>
      <c r="I2389"/>
      <c r="J2389"/>
      <c r="K2389"/>
    </row>
    <row r="2390" spans="8:11" x14ac:dyDescent="0.2">
      <c r="H2390"/>
      <c r="I2390"/>
      <c r="J2390"/>
      <c r="K2390"/>
    </row>
    <row r="2391" spans="8:11" x14ac:dyDescent="0.2">
      <c r="H2391"/>
      <c r="I2391"/>
      <c r="J2391"/>
      <c r="K2391"/>
    </row>
    <row r="2392" spans="8:11" x14ac:dyDescent="0.2">
      <c r="H2392"/>
      <c r="I2392"/>
      <c r="J2392"/>
      <c r="K2392"/>
    </row>
    <row r="2393" spans="8:11" x14ac:dyDescent="0.2">
      <c r="H2393"/>
      <c r="I2393"/>
      <c r="J2393"/>
      <c r="K2393"/>
    </row>
    <row r="2394" spans="8:11" x14ac:dyDescent="0.2">
      <c r="H2394"/>
      <c r="I2394"/>
      <c r="J2394"/>
      <c r="K2394"/>
    </row>
    <row r="2395" spans="8:11" x14ac:dyDescent="0.2">
      <c r="H2395"/>
      <c r="I2395"/>
      <c r="J2395"/>
      <c r="K2395"/>
    </row>
    <row r="2396" spans="8:11" x14ac:dyDescent="0.2">
      <c r="H2396"/>
      <c r="I2396"/>
      <c r="J2396"/>
      <c r="K2396"/>
    </row>
    <row r="2397" spans="8:11" x14ac:dyDescent="0.2">
      <c r="H2397"/>
      <c r="I2397"/>
      <c r="J2397"/>
      <c r="K2397"/>
    </row>
    <row r="2398" spans="8:11" x14ac:dyDescent="0.2">
      <c r="H2398"/>
      <c r="I2398"/>
      <c r="J2398"/>
      <c r="K2398"/>
    </row>
    <row r="2399" spans="8:11" x14ac:dyDescent="0.2">
      <c r="H2399"/>
      <c r="I2399"/>
      <c r="J2399"/>
      <c r="K2399"/>
    </row>
    <row r="2400" spans="8:11" x14ac:dyDescent="0.2">
      <c r="H2400"/>
      <c r="I2400"/>
      <c r="J2400"/>
      <c r="K2400"/>
    </row>
    <row r="2401" spans="8:11" x14ac:dyDescent="0.2">
      <c r="H2401"/>
      <c r="I2401"/>
      <c r="J2401"/>
      <c r="K2401"/>
    </row>
    <row r="2402" spans="8:11" x14ac:dyDescent="0.2">
      <c r="H2402"/>
      <c r="I2402"/>
      <c r="J2402"/>
      <c r="K2402"/>
    </row>
    <row r="2403" spans="8:11" x14ac:dyDescent="0.2">
      <c r="H2403"/>
      <c r="I2403"/>
      <c r="J2403"/>
      <c r="K2403"/>
    </row>
    <row r="2404" spans="8:11" x14ac:dyDescent="0.2">
      <c r="H2404"/>
      <c r="I2404"/>
      <c r="J2404"/>
      <c r="K2404"/>
    </row>
    <row r="2405" spans="8:11" x14ac:dyDescent="0.2">
      <c r="H2405"/>
      <c r="I2405"/>
      <c r="J2405"/>
      <c r="K2405"/>
    </row>
    <row r="2406" spans="8:11" x14ac:dyDescent="0.2">
      <c r="H2406"/>
      <c r="I2406"/>
      <c r="J2406"/>
      <c r="K2406"/>
    </row>
    <row r="2407" spans="8:11" x14ac:dyDescent="0.2">
      <c r="H2407"/>
      <c r="I2407"/>
      <c r="J2407"/>
      <c r="K2407"/>
    </row>
    <row r="2408" spans="8:11" x14ac:dyDescent="0.2">
      <c r="H2408"/>
      <c r="I2408"/>
      <c r="J2408"/>
      <c r="K2408"/>
    </row>
    <row r="2409" spans="8:11" x14ac:dyDescent="0.2">
      <c r="H2409"/>
      <c r="I2409"/>
      <c r="J2409"/>
      <c r="K2409"/>
    </row>
    <row r="2410" spans="8:11" x14ac:dyDescent="0.2">
      <c r="H2410"/>
      <c r="I2410"/>
      <c r="J2410"/>
      <c r="K2410"/>
    </row>
    <row r="2411" spans="8:11" x14ac:dyDescent="0.2">
      <c r="H2411"/>
      <c r="I2411"/>
      <c r="J2411"/>
      <c r="K2411"/>
    </row>
    <row r="2412" spans="8:11" x14ac:dyDescent="0.2">
      <c r="H2412"/>
      <c r="I2412"/>
      <c r="J2412"/>
      <c r="K2412"/>
    </row>
    <row r="2413" spans="8:11" x14ac:dyDescent="0.2">
      <c r="H2413"/>
      <c r="I2413"/>
      <c r="J2413"/>
      <c r="K2413"/>
    </row>
    <row r="2414" spans="8:11" x14ac:dyDescent="0.2">
      <c r="H2414"/>
      <c r="I2414"/>
      <c r="J2414"/>
      <c r="K2414"/>
    </row>
    <row r="2415" spans="8:11" x14ac:dyDescent="0.2">
      <c r="H2415"/>
      <c r="I2415"/>
      <c r="J2415"/>
      <c r="K2415"/>
    </row>
    <row r="2416" spans="8:11" x14ac:dyDescent="0.2">
      <c r="H2416"/>
      <c r="I2416"/>
      <c r="J2416"/>
      <c r="K2416"/>
    </row>
    <row r="2417" spans="8:11" x14ac:dyDescent="0.2">
      <c r="H2417"/>
      <c r="I2417"/>
      <c r="J2417"/>
      <c r="K2417"/>
    </row>
    <row r="2418" spans="8:11" x14ac:dyDescent="0.2">
      <c r="H2418"/>
      <c r="I2418"/>
      <c r="J2418"/>
      <c r="K2418"/>
    </row>
    <row r="2419" spans="8:11" x14ac:dyDescent="0.2">
      <c r="H2419"/>
      <c r="I2419"/>
      <c r="J2419"/>
      <c r="K2419"/>
    </row>
    <row r="2420" spans="8:11" x14ac:dyDescent="0.2">
      <c r="H2420"/>
      <c r="I2420"/>
      <c r="J2420"/>
      <c r="K2420"/>
    </row>
    <row r="2421" spans="8:11" x14ac:dyDescent="0.2">
      <c r="H2421"/>
      <c r="I2421"/>
      <c r="J2421"/>
      <c r="K2421"/>
    </row>
    <row r="2422" spans="8:11" x14ac:dyDescent="0.2">
      <c r="H2422"/>
      <c r="I2422"/>
      <c r="J2422"/>
      <c r="K2422"/>
    </row>
    <row r="2423" spans="8:11" x14ac:dyDescent="0.2">
      <c r="H2423"/>
      <c r="I2423"/>
      <c r="J2423"/>
      <c r="K2423"/>
    </row>
    <row r="2424" spans="8:11" x14ac:dyDescent="0.2">
      <c r="H2424"/>
      <c r="I2424"/>
      <c r="J2424"/>
      <c r="K2424"/>
    </row>
    <row r="2425" spans="8:11" x14ac:dyDescent="0.2">
      <c r="H2425"/>
      <c r="I2425"/>
      <c r="J2425"/>
      <c r="K2425"/>
    </row>
    <row r="2426" spans="8:11" x14ac:dyDescent="0.2">
      <c r="H2426"/>
      <c r="I2426"/>
      <c r="J2426"/>
      <c r="K2426"/>
    </row>
    <row r="2427" spans="8:11" x14ac:dyDescent="0.2">
      <c r="H2427"/>
      <c r="I2427"/>
      <c r="J2427"/>
      <c r="K2427"/>
    </row>
    <row r="2428" spans="8:11" x14ac:dyDescent="0.2">
      <c r="H2428"/>
      <c r="I2428"/>
      <c r="J2428"/>
      <c r="K2428"/>
    </row>
    <row r="2429" spans="8:11" x14ac:dyDescent="0.2">
      <c r="H2429"/>
      <c r="I2429"/>
      <c r="J2429"/>
      <c r="K2429"/>
    </row>
    <row r="2430" spans="8:11" x14ac:dyDescent="0.2">
      <c r="H2430"/>
      <c r="I2430"/>
      <c r="J2430"/>
      <c r="K2430"/>
    </row>
    <row r="2431" spans="8:11" x14ac:dyDescent="0.2">
      <c r="H2431"/>
      <c r="I2431"/>
      <c r="J2431"/>
      <c r="K2431"/>
    </row>
    <row r="2432" spans="8:11" x14ac:dyDescent="0.2">
      <c r="H2432"/>
      <c r="I2432"/>
      <c r="J2432"/>
      <c r="K2432"/>
    </row>
    <row r="2433" spans="8:11" x14ac:dyDescent="0.2">
      <c r="H2433"/>
      <c r="I2433"/>
      <c r="J2433"/>
      <c r="K2433"/>
    </row>
    <row r="2434" spans="8:11" x14ac:dyDescent="0.2">
      <c r="H2434"/>
      <c r="I2434"/>
      <c r="J2434"/>
      <c r="K2434"/>
    </row>
    <row r="2435" spans="8:11" x14ac:dyDescent="0.2">
      <c r="H2435"/>
      <c r="I2435"/>
      <c r="J2435"/>
      <c r="K2435"/>
    </row>
    <row r="2436" spans="8:11" x14ac:dyDescent="0.2">
      <c r="H2436"/>
      <c r="I2436"/>
      <c r="J2436"/>
      <c r="K2436"/>
    </row>
    <row r="2437" spans="8:11" x14ac:dyDescent="0.2">
      <c r="H2437"/>
      <c r="I2437"/>
      <c r="J2437"/>
      <c r="K2437"/>
    </row>
    <row r="2438" spans="8:11" x14ac:dyDescent="0.2">
      <c r="H2438"/>
      <c r="I2438"/>
      <c r="J2438"/>
      <c r="K2438"/>
    </row>
    <row r="2439" spans="8:11" x14ac:dyDescent="0.2">
      <c r="H2439"/>
      <c r="I2439"/>
      <c r="J2439"/>
      <c r="K2439"/>
    </row>
    <row r="2440" spans="8:11" x14ac:dyDescent="0.2">
      <c r="H2440"/>
      <c r="I2440"/>
      <c r="J2440"/>
      <c r="K2440"/>
    </row>
    <row r="2441" spans="8:11" x14ac:dyDescent="0.2">
      <c r="H2441"/>
      <c r="I2441"/>
      <c r="J2441"/>
      <c r="K2441"/>
    </row>
    <row r="2442" spans="8:11" x14ac:dyDescent="0.2">
      <c r="H2442"/>
      <c r="I2442"/>
      <c r="J2442"/>
      <c r="K2442"/>
    </row>
    <row r="2443" spans="8:11" x14ac:dyDescent="0.2">
      <c r="H2443"/>
      <c r="I2443"/>
      <c r="J2443"/>
      <c r="K2443"/>
    </row>
    <row r="2444" spans="8:11" x14ac:dyDescent="0.2">
      <c r="H2444"/>
      <c r="I2444"/>
      <c r="J2444"/>
      <c r="K2444"/>
    </row>
    <row r="2445" spans="8:11" x14ac:dyDescent="0.2">
      <c r="H2445"/>
      <c r="I2445"/>
      <c r="J2445"/>
      <c r="K2445"/>
    </row>
    <row r="2446" spans="8:11" x14ac:dyDescent="0.2">
      <c r="H2446"/>
      <c r="I2446"/>
      <c r="J2446"/>
      <c r="K2446"/>
    </row>
    <row r="2447" spans="8:11" x14ac:dyDescent="0.2">
      <c r="H2447"/>
      <c r="I2447"/>
      <c r="J2447"/>
      <c r="K2447"/>
    </row>
    <row r="2448" spans="8:11" x14ac:dyDescent="0.2">
      <c r="H2448"/>
      <c r="I2448"/>
      <c r="J2448"/>
      <c r="K2448"/>
    </row>
    <row r="2449" spans="8:11" x14ac:dyDescent="0.2">
      <c r="H2449"/>
      <c r="I2449"/>
      <c r="J2449"/>
      <c r="K2449"/>
    </row>
    <row r="2450" spans="8:11" x14ac:dyDescent="0.2">
      <c r="H2450"/>
      <c r="I2450"/>
      <c r="J2450"/>
      <c r="K2450"/>
    </row>
    <row r="2451" spans="8:11" x14ac:dyDescent="0.2">
      <c r="H2451"/>
      <c r="I2451"/>
      <c r="J2451"/>
      <c r="K2451"/>
    </row>
    <row r="2452" spans="8:11" x14ac:dyDescent="0.2">
      <c r="H2452"/>
      <c r="I2452"/>
      <c r="J2452"/>
      <c r="K2452"/>
    </row>
    <row r="2453" spans="8:11" x14ac:dyDescent="0.2">
      <c r="H2453"/>
      <c r="I2453"/>
      <c r="J2453"/>
      <c r="K2453"/>
    </row>
    <row r="2454" spans="8:11" x14ac:dyDescent="0.2">
      <c r="H2454"/>
      <c r="I2454"/>
      <c r="J2454"/>
      <c r="K2454"/>
    </row>
    <row r="2455" spans="8:11" x14ac:dyDescent="0.2">
      <c r="H2455"/>
      <c r="I2455"/>
      <c r="J2455"/>
      <c r="K2455"/>
    </row>
    <row r="2456" spans="8:11" x14ac:dyDescent="0.2">
      <c r="H2456"/>
      <c r="I2456"/>
      <c r="J2456"/>
      <c r="K2456"/>
    </row>
    <row r="2457" spans="8:11" x14ac:dyDescent="0.2">
      <c r="H2457"/>
      <c r="I2457"/>
      <c r="J2457"/>
      <c r="K2457"/>
    </row>
    <row r="2458" spans="8:11" x14ac:dyDescent="0.2">
      <c r="H2458"/>
      <c r="I2458"/>
      <c r="J2458"/>
      <c r="K2458"/>
    </row>
    <row r="2459" spans="8:11" x14ac:dyDescent="0.2">
      <c r="H2459"/>
      <c r="I2459"/>
      <c r="J2459"/>
      <c r="K2459"/>
    </row>
    <row r="2460" spans="8:11" x14ac:dyDescent="0.2">
      <c r="H2460"/>
      <c r="I2460"/>
      <c r="J2460"/>
      <c r="K2460"/>
    </row>
    <row r="2461" spans="8:11" x14ac:dyDescent="0.2">
      <c r="H2461"/>
      <c r="I2461"/>
      <c r="J2461"/>
      <c r="K2461"/>
    </row>
    <row r="2462" spans="8:11" x14ac:dyDescent="0.2">
      <c r="H2462"/>
      <c r="I2462"/>
      <c r="J2462"/>
      <c r="K2462"/>
    </row>
    <row r="2463" spans="8:11" x14ac:dyDescent="0.2">
      <c r="H2463"/>
      <c r="I2463"/>
      <c r="J2463"/>
      <c r="K2463"/>
    </row>
    <row r="2464" spans="8:11" x14ac:dyDescent="0.2">
      <c r="H2464"/>
      <c r="I2464"/>
      <c r="J2464"/>
      <c r="K2464"/>
    </row>
    <row r="2465" spans="8:11" x14ac:dyDescent="0.2">
      <c r="H2465"/>
      <c r="I2465"/>
      <c r="J2465"/>
      <c r="K2465"/>
    </row>
    <row r="2466" spans="8:11" x14ac:dyDescent="0.2">
      <c r="H2466"/>
      <c r="I2466"/>
      <c r="J2466"/>
      <c r="K2466"/>
    </row>
    <row r="2467" spans="8:11" x14ac:dyDescent="0.2">
      <c r="H2467"/>
      <c r="I2467"/>
      <c r="J2467"/>
      <c r="K2467"/>
    </row>
  </sheetData>
  <autoFilter ref="B2:AC29"/>
  <dataConsolidate/>
  <mergeCells count="30">
    <mergeCell ref="X2:X3"/>
    <mergeCell ref="Y2:Y3"/>
    <mergeCell ref="O1:P1"/>
    <mergeCell ref="F2:F3"/>
    <mergeCell ref="R2:R3"/>
    <mergeCell ref="T2:T3"/>
    <mergeCell ref="U2:U3"/>
    <mergeCell ref="I2:I3"/>
    <mergeCell ref="J2:J3"/>
    <mergeCell ref="K2:K3"/>
    <mergeCell ref="S2:S3"/>
    <mergeCell ref="M2:M3"/>
    <mergeCell ref="H2:H3"/>
    <mergeCell ref="H1:K1"/>
    <mergeCell ref="Z2:Z3"/>
    <mergeCell ref="AA2:AA3"/>
    <mergeCell ref="B1:F1"/>
    <mergeCell ref="V2:V3"/>
    <mergeCell ref="W2:W3"/>
    <mergeCell ref="E2:E3"/>
    <mergeCell ref="N2:N3"/>
    <mergeCell ref="L2:L3"/>
    <mergeCell ref="Q2:Q3"/>
    <mergeCell ref="B2:B3"/>
    <mergeCell ref="C2:C3"/>
    <mergeCell ref="D2:D3"/>
    <mergeCell ref="O2:O3"/>
    <mergeCell ref="P2:P3"/>
    <mergeCell ref="Q1:AA1"/>
    <mergeCell ref="L1:N1"/>
  </mergeCells>
  <conditionalFormatting sqref="V24:V28">
    <cfRule type="expression" dxfId="7" priority="56">
      <formula>U24&lt;&gt;""</formula>
    </cfRule>
  </conditionalFormatting>
  <conditionalFormatting sqref="V29">
    <cfRule type="expression" dxfId="6" priority="27">
      <formula>U29&lt;&gt;""</formula>
    </cfRule>
  </conditionalFormatting>
  <conditionalFormatting sqref="U24:U28">
    <cfRule type="expression" dxfId="5" priority="17">
      <formula>V24&lt;&gt;""</formula>
    </cfRule>
  </conditionalFormatting>
  <conditionalFormatting sqref="U29">
    <cfRule type="expression" dxfId="4" priority="16">
      <formula>V29&lt;&gt;""</formula>
    </cfRule>
  </conditionalFormatting>
  <conditionalFormatting sqref="V4">
    <cfRule type="expression" dxfId="3" priority="6">
      <formula>U4&lt;&gt;""</formula>
    </cfRule>
  </conditionalFormatting>
  <conditionalFormatting sqref="V5">
    <cfRule type="expression" dxfId="2" priority="5">
      <formula>U5&lt;&gt;""</formula>
    </cfRule>
  </conditionalFormatting>
  <conditionalFormatting sqref="U4">
    <cfRule type="expression" dxfId="1" priority="3">
      <formula>V4&lt;&gt;""</formula>
    </cfRule>
  </conditionalFormatting>
  <conditionalFormatting sqref="U5">
    <cfRule type="expression" dxfId="0" priority="2">
      <formula>V5&lt;&gt;""</formula>
    </cfRule>
  </conditionalFormatting>
  <dataValidations count="35">
    <dataValidation type="list" allowBlank="1" showInputMessage="1" showErrorMessage="1" promptTitle="Nuance du bois" prompt="ex : bois caramel, bois gris ... " sqref="R26:R27">
      <formula1>bois</formula1>
    </dataValidation>
    <dataValidation type="list" allowBlank="1" showInputMessage="1" showErrorMessage="1" promptTitle="Saisir la couleur du carton" prompt="ex : rouge, vert..." sqref="R28:R29 R4:R5">
      <formula1>carton_renf</formula1>
    </dataValidation>
    <dataValidation type="list" allowBlank="1" showInputMessage="1" showErrorMessage="1" promptTitle="Selectionne la couleur du simili" prompt="Si Prestige ou Majestic_x000a_" sqref="R18:R21 R10:R11">
      <formula1>similicuir</formula1>
    </dataValidation>
    <dataValidation type="list" allowBlank="1" showInputMessage="1" showErrorMessage="1" promptTitle="Type de coins" prompt="5 possibilités de coins" sqref="T28 T4 T6:T13">
      <formula1>coins</formula1>
    </dataValidation>
    <dataValidation type="list" allowBlank="1" showInputMessage="1" showErrorMessage="1" promptTitle="Saisir la couleur du cuir : " prompt="ex : rouge, vert" sqref="AA8:AA13 R6:R7">
      <formula1>cuir_synt</formula1>
    </dataValidation>
    <dataValidation type="list" allowBlank="1" showInputMessage="1" showErrorMessage="1" promptTitle="Couleur de toile" prompt="Couleur de toile" sqref="R14:R17">
      <formula1>toile</formula1>
    </dataValidation>
    <dataValidation type="list" allowBlank="1" showInputMessage="1" showErrorMessage="1" promptTitle="Couleur de toile " prompt="laisser vide si reliure en similicuir_x000a__x000a__x000a_" sqref="U4:U5 U24:U29">
      <formula1>toile</formula1>
    </dataValidation>
    <dataValidation type="list" allowBlank="1" showInputMessage="1" showErrorMessage="1" promptTitle="Saisir la couleur de l'élastique" prompt="4 choix_x000a_" sqref="M29">
      <formula1>elastique_A4</formula1>
    </dataValidation>
    <dataValidation type="list" allowBlank="1" showInputMessage="1" showErrorMessage="1" promptTitle="Type de pelliculage" prompt="Brillant, sable, tissé, mat ..." sqref="Y28:Y29 Y4:Y5">
      <formula1>pelliculage</formula1>
    </dataValidation>
    <dataValidation type="list" allowBlank="1" showInputMessage="1" showErrorMessage="1" sqref="R23">
      <formula1>carton_renf</formula1>
    </dataValidation>
    <dataValidation type="list" allowBlank="1" showInputMessage="1" showErrorMessage="1" promptTitle="Couleur carton" prompt="_x000a_" sqref="R22">
      <formula1>carton_renf</formula1>
    </dataValidation>
    <dataValidation allowBlank="1" showInputMessage="1" showErrorMessage="1" promptTitle="Type de coins" prompt="Ronds par défaut_x000a__x000a_" sqref="T22"/>
    <dataValidation type="list" allowBlank="1" showInputMessage="1" showErrorMessage="1" promptTitle="Type de pelliculage" prompt="Brillant, mat ..." sqref="Y22:Y23">
      <formula1>pelliculage</formula1>
    </dataValidation>
    <dataValidation type="list" allowBlank="1" showInputMessage="1" showErrorMessage="1" promptTitle="Couleur de toile" prompt="Buckram, Senator, Mondial, Fancy" sqref="R12:R13">
      <formula1>toile</formula1>
    </dataValidation>
    <dataValidation type="list" allowBlank="1" showInputMessage="1" showErrorMessage="1" promptTitle="Carton" prompt="autre couleur de carton d'intérieur (si différent noir)" sqref="AA14:AA15 AA18:AA19">
      <formula1>carton_renf</formula1>
    </dataValidation>
    <dataValidation type="list" allowBlank="1" showInputMessage="1" showErrorMessage="1" promptTitle="Similicuir" prompt="autre couleur de simili d'intérieur (si différent extérieur / couverture)" sqref="AA20:AA21">
      <formula1>similicuir</formula1>
    </dataValidation>
    <dataValidation type="list" allowBlank="1" showInputMessage="1" showErrorMessage="1" promptTitle="Toile" prompt="autre couleur de toile  (si différent extérieur / couverture)" sqref="AA16:AA17">
      <formula1>toile</formula1>
    </dataValidation>
    <dataValidation type="list" allowBlank="1" showInputMessage="1" showErrorMessage="1" promptTitle="Couleur cuir recyclé" prompt="Couleur cuir recyclé" sqref="R8:R9">
      <formula1>cuir_recy</formula1>
    </dataValidation>
    <dataValidation type="list" allowBlank="1" showInputMessage="1" showErrorMessage="1" promptTitle="Couleur aluminium" prompt="Dibonds... " sqref="R24:R25">
      <formula1>alu</formula1>
    </dataValidation>
    <dataValidation type="list" allowBlank="1" showInputMessage="1" showErrorMessage="1" promptTitle="Couleur de reliure " prompt="couleur de similicuir_x000a__x000a_" sqref="V4:V5 V24:V29">
      <formula1>similicuir</formula1>
    </dataValidation>
    <dataValidation type="list" allowBlank="1" showInputMessage="1" showErrorMessage="1" promptTitle="Saisir la couleur de l'élastique" prompt="5 choix_x000a__x000a_" sqref="M28">
      <formula1>elastique_A5</formula1>
    </dataValidation>
    <dataValidation type="list" allowBlank="1" showInputMessage="1" showErrorMessage="1" sqref="P29">
      <formula1>format_grand</formula1>
    </dataValidation>
    <dataValidation type="list" allowBlank="1" showInputMessage="1" showErrorMessage="1" sqref="P28">
      <formula1>format_petit</formula1>
    </dataValidation>
    <dataValidation type="list" allowBlank="1" showInputMessage="1" showErrorMessage="1" promptTitle="Type de pochettes prévues" prompt="Pochettes en carton, en plastique, sans pochette..._x000a_" sqref="I4:I29">
      <formula1>type_pochette</formula1>
    </dataValidation>
    <dataValidation type="list" allowBlank="1" showInputMessage="1" showErrorMessage="1" promptTitle="Epaisseur du support" prompt="1,5mm / 2,5mm..._x000a_" sqref="S28:S29 S4:S13">
      <formula1>epaisseur_support_rembordées</formula1>
    </dataValidation>
    <dataValidation type="list" allowBlank="1" showInputMessage="1" showErrorMessage="1" promptTitle="Epaisseur du support" prompt="400g / 600g ou spécial (payant)_x000a__x000a__x000a_" sqref="S14:S23">
      <formula1>epaisseur_support_luxembourg</formula1>
    </dataValidation>
    <dataValidation type="list" allowBlank="1" showInputMessage="1" showErrorMessage="1" promptTitle="Vues en intérieur de couverture " prompt="2ème, 3ème ou les deux ? " sqref="H29">
      <formula1>Interieur_couverture</formula1>
    </dataValidation>
    <dataValidation type="list" allowBlank="1" showInputMessage="1" showErrorMessage="1" promptTitle="Façonnage cuir synthétique " prompt="Cousu et recouvert sur les bords par défaut" sqref="Z6:Z7">
      <formula1>façonnage_cuir_synt</formula1>
    </dataValidation>
    <dataValidation type="list" allowBlank="1" showInputMessage="1" showErrorMessage="1" sqref="Z14">
      <formula1>façonnage_souple</formula1>
    </dataValidation>
    <dataValidation type="list" allowBlank="1" showInputMessage="1" showErrorMessage="1" promptTitle="Façonnage du carton rigide" prompt="Par défaut recouvert sur les bords" sqref="Z28:Z29 Z4:Z5 Z8:Z13">
      <formula1>façonnage_rigide</formula1>
    </dataValidation>
    <dataValidation type="list" allowBlank="1" showInputMessage="1" showErrorMessage="1" promptTitle="Façonnage Luxembourg " prompt="Coupe franche par défaut_x000a_" sqref="Z15:Z23">
      <formula1>façonnage_souple</formula1>
    </dataValidation>
    <dataValidation type="list" allowBlank="1" showInputMessage="1" showErrorMessage="1" promptTitle="Vues en intérieur de couverture " prompt="2ème, 3ème ou les deux ? " sqref="H4:H28">
      <formula1>IF(ISNUMBER(SEARCH("souple",$I4)),interieur_couverture_souple,Interieur_couverture)</formula1>
    </dataValidation>
    <dataValidation type="list" allowBlank="1" showInputMessage="1" showErrorMessage="1" sqref="A4:A29">
      <formula1>Vrai_faux</formula1>
    </dataValidation>
    <dataValidation type="list" allowBlank="1" showInputMessage="1" showErrorMessage="1" promptTitle="Couleur des pochettes" prompt="En fonction du type de pochettes choisies_x000a__x000a_" sqref="K4:K29">
      <formula1>IF(ISNUMBER(SEARCH("carton",I4)),carton_renf_pochette,IF(ISNUMBER(SEARCH("souple",I4)),plastique_souple_pochette,IF(ISNUMBER(SEARCH("rigide",I4)),plastique_rigide_pochette,"")))</formula1>
    </dataValidation>
    <dataValidation type="list" allowBlank="1" showInputMessage="1" showErrorMessage="1" promptTitle="Quantité ou mm" prompt="Quantité de pochettes _x000a_ou mm de papier_x000a_" sqref="J4:J29">
      <formula1>IF(ISNUMBER(SEARCH("papier",I4)),mm_papier,nb_pochettes_elastique_droit)</formula1>
    </dataValidation>
  </dataValidations>
  <pageMargins left="0.75" right="0.75" top="1" bottom="1" header="0.5" footer="0.5"/>
  <pageSetup paperSize="9" orientation="portrait" horizontalDpi="4294967292" verticalDpi="4294967292"/>
  <extLst>
    <ext xmlns:x14="http://schemas.microsoft.com/office/spreadsheetml/2009/9/main" uri="{CCE6A557-97BC-4b89-ADB6-D9C93CAAB3DF}">
      <x14:dataValidations xmlns:xm="http://schemas.microsoft.com/office/excel/2006/main" count="1">
        <x14:dataValidation type="list" allowBlank="1" showInputMessage="1" showErrorMessage="1" promptTitle="Type de coins" prompt="5 possibilités de coins">
          <x14:formula1>
            <xm:f>'Data Description PM'!$C$371:$C$376</xm:f>
          </x14:formula1>
          <xm:sqref>T29 T5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le1" enableFormatConditionsCalculation="0">
    <tabColor theme="9" tint="-0.249977111117893"/>
  </sheetPr>
  <dimension ref="A3:W48"/>
  <sheetViews>
    <sheetView workbookViewId="0">
      <selection activeCell="B3" sqref="B3"/>
    </sheetView>
  </sheetViews>
  <sheetFormatPr baseColWidth="10" defaultRowHeight="16" x14ac:dyDescent="0.2"/>
  <cols>
    <col min="1" max="1" width="15.33203125" customWidth="1"/>
    <col min="2" max="2" width="30" customWidth="1"/>
    <col min="3" max="3" width="52.83203125" customWidth="1"/>
    <col min="4" max="4" width="59.83203125" customWidth="1"/>
    <col min="5" max="5" width="40.83203125" bestFit="1" customWidth="1"/>
    <col min="6" max="6" width="57.6640625" customWidth="1"/>
    <col min="8" max="8" width="30" customWidth="1"/>
    <col min="9" max="9" width="61.5" customWidth="1"/>
    <col min="10" max="10" width="11.6640625" bestFit="1" customWidth="1"/>
    <col min="11" max="11" width="11.33203125" bestFit="1" customWidth="1"/>
    <col min="12" max="12" width="11.6640625" bestFit="1" customWidth="1"/>
  </cols>
  <sheetData>
    <row r="3" spans="1:17" ht="32" customHeight="1" x14ac:dyDescent="0.2">
      <c r="C3" s="679" t="b">
        <v>1</v>
      </c>
      <c r="D3" s="679" t="b">
        <v>1</v>
      </c>
      <c r="E3" s="679" t="b">
        <v>1</v>
      </c>
      <c r="F3" s="679" t="b">
        <v>1</v>
      </c>
    </row>
    <row r="4" spans="1:17" ht="34" customHeight="1" x14ac:dyDescent="0.2">
      <c r="C4" s="679" t="b">
        <v>1</v>
      </c>
      <c r="D4" s="679" t="b">
        <v>1</v>
      </c>
      <c r="E4" s="679" t="b">
        <v>1</v>
      </c>
      <c r="F4" s="679" t="b">
        <v>0</v>
      </c>
    </row>
    <row r="5" spans="1:17" ht="17" thickBot="1" x14ac:dyDescent="0.25"/>
    <row r="6" spans="1:17" ht="27" thickBot="1" x14ac:dyDescent="0.35">
      <c r="A6" s="561" t="s">
        <v>1414</v>
      </c>
      <c r="B6" s="561"/>
      <c r="C6" s="561"/>
      <c r="D6" s="561"/>
      <c r="E6" s="561"/>
      <c r="F6" s="561"/>
      <c r="G6" s="258"/>
      <c r="H6" s="470" t="s">
        <v>461</v>
      </c>
      <c r="I6" s="471"/>
      <c r="J6" s="690" t="s">
        <v>1670</v>
      </c>
      <c r="K6" s="689"/>
      <c r="L6" s="689"/>
    </row>
    <row r="7" spans="1:17" ht="25" thickBot="1" x14ac:dyDescent="0.25">
      <c r="A7" s="463" t="s">
        <v>1416</v>
      </c>
      <c r="B7" s="469" t="s">
        <v>574</v>
      </c>
      <c r="C7" s="463" t="s">
        <v>35</v>
      </c>
      <c r="D7" s="462" t="s">
        <v>526</v>
      </c>
      <c r="E7" s="461" t="s">
        <v>478</v>
      </c>
      <c r="F7" s="461" t="s">
        <v>1107</v>
      </c>
      <c r="G7" s="482"/>
      <c r="H7" s="472" t="s">
        <v>1426</v>
      </c>
      <c r="I7" s="483" t="s">
        <v>590</v>
      </c>
      <c r="J7" t="s">
        <v>1671</v>
      </c>
      <c r="K7" t="s">
        <v>1672</v>
      </c>
      <c r="L7" t="s">
        <v>1673</v>
      </c>
    </row>
    <row r="8" spans="1:17" ht="33" thickBot="1" x14ac:dyDescent="0.25">
      <c r="A8" s="396" t="b">
        <v>1</v>
      </c>
      <c r="B8" s="396" t="s">
        <v>347</v>
      </c>
      <c r="C8" s="396" t="s">
        <v>1415</v>
      </c>
      <c r="D8" s="275" t="str">
        <f>'Data Options PM'!$C$58 &amp;" : X (L) x X (H) " &amp;CHAR(13)&amp;
'Data Options PM'!$C$59&amp;" : "</f>
        <v xml:space="preserve">Dimensions de l'outil de marquage : X (L) x X (H) _x000D_Description de l'outil : </v>
      </c>
      <c r="E8" s="274"/>
      <c r="F8" s="274"/>
      <c r="G8" s="276"/>
      <c r="H8" s="493"/>
      <c r="I8" s="259"/>
      <c r="J8" s="362">
        <f>ROUND(K8*L8,0)</f>
        <v>1</v>
      </c>
      <c r="K8" s="362">
        <v>0.5</v>
      </c>
      <c r="L8" s="508">
        <v>2</v>
      </c>
    </row>
    <row r="9" spans="1:17" ht="32" x14ac:dyDescent="0.2">
      <c r="A9" s="396" t="b">
        <v>1</v>
      </c>
      <c r="B9" s="396" t="s">
        <v>347</v>
      </c>
      <c r="C9" s="396" t="s">
        <v>1418</v>
      </c>
      <c r="D9" s="393" t="str">
        <f>'Data Options PM'!$C$60&amp;" : "&amp;INDEX(style_marquage_all,MATCH(H9,style_marquage,0),1)&amp;CHAR(13)&amp;'Data Options PM'!$C$61&amp;" : "&amp;INDEX(marquage_creux_all,MATCH('Vente d''options PM'!I9,marquage_creux,0),1)</f>
        <v>Style du marquage : en surface_x000D_Coloris du marquage : A déterminer</v>
      </c>
      <c r="E9" s="394"/>
      <c r="F9" s="394"/>
      <c r="G9" s="288"/>
      <c r="H9" s="493" t="s">
        <v>1541</v>
      </c>
      <c r="I9" s="259" t="s">
        <v>1108</v>
      </c>
      <c r="J9" s="362">
        <f>ROUND(K9*L9,0)</f>
        <v>40</v>
      </c>
      <c r="K9" s="362">
        <v>0.1</v>
      </c>
      <c r="L9" s="508">
        <v>400</v>
      </c>
    </row>
    <row r="10" spans="1:17" ht="32" x14ac:dyDescent="0.2">
      <c r="A10" s="396" t="b">
        <v>1</v>
      </c>
      <c r="B10" s="396" t="s">
        <v>347</v>
      </c>
      <c r="C10" s="396" t="s">
        <v>1419</v>
      </c>
      <c r="D10" s="393" t="str">
        <f>'Data Options PM'!$C$60&amp;" : "&amp;INDEX(style_marquage_all,MATCH(H10,style_marquage,0),1)&amp;CHAR(13)&amp;'Data Options PM'!$C$61&amp;" : "&amp;INDEX(marquage_creux_all,MATCH('Vente d''options PM'!I10,marquage_creux,0),1)</f>
        <v>Style du marquage : en surface_x000D_Coloris du marquage : Colorit 912 Noir</v>
      </c>
      <c r="E10" s="394"/>
      <c r="F10" s="394"/>
      <c r="G10" s="288"/>
      <c r="H10" s="494" t="s">
        <v>1541</v>
      </c>
      <c r="I10" s="395" t="s">
        <v>1586</v>
      </c>
      <c r="J10" s="362">
        <f>ROUND(K10*L10,0)</f>
        <v>0</v>
      </c>
      <c r="K10" s="362">
        <v>0</v>
      </c>
      <c r="L10" s="508">
        <v>0</v>
      </c>
    </row>
    <row r="11" spans="1:17" ht="32" x14ac:dyDescent="0.2">
      <c r="A11" s="397" t="b">
        <v>0</v>
      </c>
      <c r="B11" s="396" t="s">
        <v>347</v>
      </c>
      <c r="C11" s="396" t="s">
        <v>1417</v>
      </c>
      <c r="D11" s="393" t="str">
        <f>'Data Options PM'!$C$60&amp;" : "&amp;INDEX(style_marquage_all,MATCH(H11,style_marquage,0),1)&amp;CHAR(13)&amp;'Data Options PM'!$C$61&amp;" : "&amp;INDEX(marquage_creux_all,MATCH('Vente d''options PM'!I11,marquage_creux,0),1)</f>
        <v>Style du marquage : en creux_x000D_Coloris du marquage : Colorit 923 Gris</v>
      </c>
      <c r="E11" s="280"/>
      <c r="F11" s="280"/>
      <c r="G11" s="282"/>
      <c r="H11" s="495" t="s">
        <v>1540</v>
      </c>
      <c r="I11" s="260" t="s">
        <v>1590</v>
      </c>
      <c r="J11" s="362">
        <f>ROUND(K11*L11,0)</f>
        <v>3</v>
      </c>
      <c r="K11" s="362">
        <v>1.25</v>
      </c>
      <c r="L11" s="508">
        <v>2.4</v>
      </c>
    </row>
    <row r="12" spans="1:17" x14ac:dyDescent="0.2">
      <c r="A12" s="398" t="b">
        <v>0</v>
      </c>
      <c r="B12" s="398" t="s">
        <v>367</v>
      </c>
      <c r="C12" s="398" t="s">
        <v>370</v>
      </c>
      <c r="D12" s="287" t="str">
        <f>C12</f>
        <v>Frais de cliché</v>
      </c>
      <c r="E12" s="286"/>
      <c r="F12" s="286"/>
      <c r="G12" s="288"/>
      <c r="H12" s="496"/>
      <c r="I12" s="261"/>
      <c r="J12" s="362">
        <f t="shared" ref="J12:J17" si="0">ROUND(K12*L12,0)</f>
        <v>150</v>
      </c>
      <c r="K12" s="362">
        <v>70</v>
      </c>
      <c r="L12" s="508">
        <v>2.1428571428571428</v>
      </c>
    </row>
    <row r="13" spans="1:17" x14ac:dyDescent="0.2">
      <c r="A13" s="398" t="b">
        <v>0</v>
      </c>
      <c r="B13" s="398" t="s">
        <v>367</v>
      </c>
      <c r="C13" s="398" t="s">
        <v>1701</v>
      </c>
      <c r="D13" s="287" t="str">
        <f>C13</f>
        <v>Frais d'impression quadri A4</v>
      </c>
      <c r="E13" s="286"/>
      <c r="F13" s="286"/>
      <c r="G13" s="288"/>
      <c r="H13" s="497"/>
      <c r="I13" s="402"/>
      <c r="J13" s="362">
        <f t="shared" si="0"/>
        <v>6</v>
      </c>
      <c r="K13" s="362">
        <v>2.95</v>
      </c>
      <c r="L13" s="507">
        <v>2.0299999999999998</v>
      </c>
      <c r="O13" s="447"/>
      <c r="P13" s="70"/>
      <c r="Q13" s="31"/>
    </row>
    <row r="14" spans="1:17" x14ac:dyDescent="0.2">
      <c r="A14" s="398" t="b">
        <v>0</v>
      </c>
      <c r="B14" s="398" t="s">
        <v>367</v>
      </c>
      <c r="C14" s="398" t="s">
        <v>1702</v>
      </c>
      <c r="D14" s="287" t="str">
        <f>C14</f>
        <v>Frais d'impression quadri A5</v>
      </c>
      <c r="E14" s="286"/>
      <c r="F14" s="286"/>
      <c r="G14" s="288"/>
      <c r="H14" s="497"/>
      <c r="I14" s="402"/>
      <c r="J14" s="362">
        <f t="shared" si="0"/>
        <v>6</v>
      </c>
      <c r="K14" s="362">
        <v>2.95</v>
      </c>
      <c r="L14" s="507">
        <v>2.0299999999999998</v>
      </c>
    </row>
    <row r="15" spans="1:17" x14ac:dyDescent="0.2">
      <c r="A15" s="398" t="b">
        <v>0</v>
      </c>
      <c r="B15" s="398" t="s">
        <v>1699</v>
      </c>
      <c r="C15" s="398" t="s">
        <v>1420</v>
      </c>
      <c r="D15" s="287" t="str">
        <f>C15</f>
        <v>Frais d'impression A4 (Montparnasse)</v>
      </c>
      <c r="E15" s="286"/>
      <c r="F15" s="286"/>
      <c r="G15" s="288"/>
      <c r="H15" s="497"/>
      <c r="I15" s="402"/>
      <c r="J15" s="362">
        <f t="shared" si="0"/>
        <v>6</v>
      </c>
      <c r="K15" s="362">
        <v>2.95</v>
      </c>
      <c r="L15" s="507">
        <v>2.0299999999999998</v>
      </c>
    </row>
    <row r="16" spans="1:17" ht="17" thickBot="1" x14ac:dyDescent="0.25">
      <c r="A16" s="398" t="b">
        <v>0</v>
      </c>
      <c r="B16" s="398" t="s">
        <v>1699</v>
      </c>
      <c r="C16" s="398" t="s">
        <v>1421</v>
      </c>
      <c r="D16" s="287" t="str">
        <f>C16</f>
        <v>Frais d'impression A5 (Montparnasse)</v>
      </c>
      <c r="E16" s="286"/>
      <c r="F16" s="286"/>
      <c r="G16" s="288"/>
      <c r="H16" s="497"/>
      <c r="I16" s="402"/>
      <c r="J16" s="362">
        <f t="shared" si="0"/>
        <v>6</v>
      </c>
      <c r="K16" s="362">
        <v>2.95</v>
      </c>
      <c r="L16" s="507">
        <v>2.0299999999999998</v>
      </c>
    </row>
    <row r="17" spans="1:23" x14ac:dyDescent="0.2">
      <c r="A17" s="399" t="b">
        <v>0</v>
      </c>
      <c r="B17" s="478" t="s">
        <v>382</v>
      </c>
      <c r="C17" s="399" t="s">
        <v>1467</v>
      </c>
      <c r="D17" s="295" t="str">
        <f>C17</f>
        <v>Frais de cliché laser</v>
      </c>
      <c r="E17" s="294"/>
      <c r="F17" s="294"/>
      <c r="G17" s="288"/>
      <c r="H17" s="498"/>
      <c r="I17" s="484"/>
      <c r="J17" s="362">
        <f t="shared" si="0"/>
        <v>100</v>
      </c>
      <c r="K17" s="362">
        <v>47.5</v>
      </c>
      <c r="L17" s="507">
        <v>2.1</v>
      </c>
    </row>
    <row r="18" spans="1:23" x14ac:dyDescent="0.2">
      <c r="A18" s="399" t="b">
        <v>0</v>
      </c>
      <c r="B18" s="478" t="s">
        <v>382</v>
      </c>
      <c r="C18" s="399" t="s">
        <v>1703</v>
      </c>
      <c r="D18" s="295" t="str">
        <f>C18</f>
        <v>Gravure laser en surface</v>
      </c>
      <c r="E18" s="294"/>
      <c r="F18" s="294"/>
      <c r="G18" s="288"/>
      <c r="H18" s="499"/>
      <c r="I18" s="485"/>
      <c r="J18" s="677">
        <f>ROUND(K18*L18,0)</f>
        <v>5</v>
      </c>
      <c r="K18" s="677">
        <v>1.95</v>
      </c>
      <c r="L18" s="678">
        <v>2.6</v>
      </c>
    </row>
    <row r="19" spans="1:23" x14ac:dyDescent="0.2">
      <c r="A19" s="399" t="b">
        <v>0</v>
      </c>
      <c r="B19" s="478" t="s">
        <v>382</v>
      </c>
      <c r="C19" s="399" t="s">
        <v>1704</v>
      </c>
      <c r="D19" s="295" t="str">
        <f>C19</f>
        <v>Gravure laser contours en creux</v>
      </c>
      <c r="E19" s="295"/>
      <c r="F19" s="295"/>
      <c r="G19" s="288"/>
      <c r="H19" s="499"/>
      <c r="I19" s="485"/>
      <c r="J19" s="677">
        <f t="shared" ref="J19:J31" si="1">ROUND(K19*L19,0)</f>
        <v>5</v>
      </c>
      <c r="K19" s="677">
        <v>1.95</v>
      </c>
      <c r="L19" s="678">
        <v>2.6</v>
      </c>
    </row>
    <row r="20" spans="1:23" x14ac:dyDescent="0.2">
      <c r="A20" s="399" t="b">
        <v>0</v>
      </c>
      <c r="B20" s="478" t="s">
        <v>382</v>
      </c>
      <c r="C20" s="399" t="s">
        <v>1705</v>
      </c>
      <c r="D20" s="295" t="str">
        <f>C20</f>
        <v>Gravure laser en surface et contours en creux</v>
      </c>
      <c r="E20" s="295"/>
      <c r="F20" s="295"/>
      <c r="G20" s="288"/>
      <c r="H20" s="499"/>
      <c r="I20" s="485"/>
      <c r="J20" s="677">
        <f t="shared" si="1"/>
        <v>5</v>
      </c>
      <c r="K20" s="677">
        <v>1.95</v>
      </c>
      <c r="L20" s="678">
        <v>2.6</v>
      </c>
    </row>
    <row r="21" spans="1:23" ht="17" thickBot="1" x14ac:dyDescent="0.25">
      <c r="A21" s="399" t="b">
        <v>0</v>
      </c>
      <c r="B21" s="478" t="s">
        <v>382</v>
      </c>
      <c r="C21" s="399" t="s">
        <v>1687</v>
      </c>
      <c r="D21" s="295" t="str">
        <f>C21</f>
        <v>Découpe laser</v>
      </c>
      <c r="E21" s="295"/>
      <c r="F21" s="295"/>
      <c r="G21" s="288"/>
      <c r="H21" s="499"/>
      <c r="I21" s="485"/>
      <c r="J21" s="677">
        <f t="shared" si="1"/>
        <v>5</v>
      </c>
      <c r="K21" s="677">
        <v>1.95</v>
      </c>
      <c r="L21" s="678">
        <v>2.6</v>
      </c>
    </row>
    <row r="22" spans="1:23" x14ac:dyDescent="0.2">
      <c r="A22" s="400" t="b">
        <v>0</v>
      </c>
      <c r="B22" s="479" t="s">
        <v>1368</v>
      </c>
      <c r="C22" s="400" t="s">
        <v>1431</v>
      </c>
      <c r="D22" s="309" t="str">
        <f>'Data Options PM'!$C$65&amp;" : "&amp;'Vente d''options PM'!C22</f>
        <v xml:space="preserve">Façonnage spécial : Recouvert et cousu sur les bords </v>
      </c>
      <c r="E22" s="308"/>
      <c r="F22" s="308"/>
      <c r="G22" s="288"/>
      <c r="H22" s="500"/>
      <c r="I22" s="491"/>
      <c r="J22" s="362">
        <f t="shared" si="1"/>
        <v>2</v>
      </c>
      <c r="K22" s="362">
        <v>0.4</v>
      </c>
      <c r="L22" s="507">
        <v>5</v>
      </c>
      <c r="P22" s="46"/>
      <c r="Q22" s="44"/>
      <c r="R22" s="31"/>
    </row>
    <row r="23" spans="1:23" ht="17" thickBot="1" x14ac:dyDescent="0.25">
      <c r="A23" s="400" t="b">
        <v>0</v>
      </c>
      <c r="B23" s="400" t="s">
        <v>1368</v>
      </c>
      <c r="C23" s="400" t="s">
        <v>1430</v>
      </c>
      <c r="D23" s="309" t="str">
        <f>'Data Options PM'!$C$65&amp;" : "&amp;'Vente d''options PM'!C23</f>
        <v xml:space="preserve">Façonnage spécial : Coupe franche et cousu sur les bords </v>
      </c>
      <c r="E23" s="308"/>
      <c r="F23" s="308"/>
      <c r="G23" s="288"/>
      <c r="H23" s="501"/>
      <c r="I23" s="492"/>
      <c r="J23" s="362">
        <f t="shared" si="1"/>
        <v>2</v>
      </c>
      <c r="K23" s="362">
        <v>0.4</v>
      </c>
      <c r="L23" s="507">
        <v>5</v>
      </c>
      <c r="Q23" s="46"/>
      <c r="R23" s="44"/>
      <c r="S23" s="31"/>
    </row>
    <row r="24" spans="1:23" x14ac:dyDescent="0.2">
      <c r="A24" s="480" t="b">
        <v>0</v>
      </c>
      <c r="B24" s="481" t="s">
        <v>34</v>
      </c>
      <c r="C24" s="401" t="s">
        <v>1489</v>
      </c>
      <c r="D24" s="316" t="str">
        <f>'Data Options PM'!$C$64&amp;" : "&amp;'Vente d''options PM'!C24</f>
        <v xml:space="preserve">Format spécial : Petit format à l'italienne </v>
      </c>
      <c r="E24" s="315"/>
      <c r="F24" s="315"/>
      <c r="G24" s="288"/>
      <c r="H24" s="502"/>
      <c r="I24" s="489"/>
      <c r="J24" s="362">
        <f t="shared" si="1"/>
        <v>3</v>
      </c>
      <c r="K24" s="362">
        <v>0.1</v>
      </c>
      <c r="L24" s="508">
        <v>30</v>
      </c>
    </row>
    <row r="25" spans="1:23" ht="17" thickBot="1" x14ac:dyDescent="0.25">
      <c r="A25" s="480" t="b">
        <v>0</v>
      </c>
      <c r="B25" s="481" t="s">
        <v>34</v>
      </c>
      <c r="C25" s="401" t="s">
        <v>1488</v>
      </c>
      <c r="D25" s="316" t="str">
        <f>'Data Options PM'!$C$64&amp;" : "&amp;'Vente d''options PM'!C25</f>
        <v xml:space="preserve">Format spécial : Grand format à l'italienne </v>
      </c>
      <c r="E25" s="315"/>
      <c r="F25" s="315"/>
      <c r="G25" s="288"/>
      <c r="H25" s="503"/>
      <c r="I25" s="490"/>
      <c r="J25" s="362">
        <f t="shared" si="1"/>
        <v>3</v>
      </c>
      <c r="K25" s="362">
        <v>0.1</v>
      </c>
      <c r="L25" s="508">
        <v>30</v>
      </c>
    </row>
    <row r="26" spans="1:23" x14ac:dyDescent="0.2">
      <c r="A26" s="536" t="b">
        <v>0</v>
      </c>
      <c r="B26" s="537" t="s">
        <v>1675</v>
      </c>
      <c r="C26" s="538" t="s">
        <v>403</v>
      </c>
      <c r="D26" s="332" t="str">
        <f>'Data Options PM'!$C$63&amp;" : "&amp;'Vente d''options PM'!C26</f>
        <v>Protection pochettes : Feuille protection acetate (A4)</v>
      </c>
      <c r="E26" s="331"/>
      <c r="F26" s="331"/>
      <c r="G26" s="288"/>
      <c r="H26" s="505"/>
      <c r="I26" s="487"/>
      <c r="J26" s="362">
        <f>ROUND(K26*L26,1)</f>
        <v>0.5</v>
      </c>
      <c r="K26" s="362">
        <v>0.25</v>
      </c>
      <c r="L26" s="508">
        <v>2</v>
      </c>
      <c r="N26" s="447"/>
      <c r="O26" s="46"/>
      <c r="P26" s="44"/>
      <c r="Q26" s="31"/>
    </row>
    <row r="27" spans="1:23" ht="17" thickBot="1" x14ac:dyDescent="0.25">
      <c r="A27" s="536" t="b">
        <v>0</v>
      </c>
      <c r="B27" s="537" t="s">
        <v>1675</v>
      </c>
      <c r="C27" s="539" t="s">
        <v>406</v>
      </c>
      <c r="D27" s="332" t="str">
        <f>'Data Options PM'!$C$63&amp;" : "&amp;'Vente d''options PM'!C27</f>
        <v>Protection pochettes : Feuille protection acetate (A5)</v>
      </c>
      <c r="E27" s="466"/>
      <c r="F27" s="466"/>
      <c r="G27" s="288"/>
      <c r="H27" s="506"/>
      <c r="I27" s="486"/>
      <c r="J27" s="362">
        <f>ROUND(K27*L27,1)</f>
        <v>0.4</v>
      </c>
      <c r="K27" s="362">
        <v>0.17</v>
      </c>
      <c r="L27" s="508">
        <v>2.2999999999999998</v>
      </c>
      <c r="N27" s="447"/>
      <c r="O27" s="44"/>
      <c r="P27" s="31"/>
    </row>
    <row r="28" spans="1:23" x14ac:dyDescent="0.2">
      <c r="A28" s="529" t="b">
        <v>0</v>
      </c>
      <c r="B28" s="535" t="s">
        <v>1728</v>
      </c>
      <c r="C28" s="530" t="s">
        <v>1691</v>
      </c>
      <c r="D28" s="531" t="str">
        <f>'Data Options PM'!$C$66&amp;" : "&amp;'Vente d''options PM'!C28</f>
        <v>Carton d'intérieur spécial : Carton intérieur souple 400g pelliculé (A4)</v>
      </c>
      <c r="E28" s="532"/>
      <c r="F28" s="532"/>
      <c r="G28" s="288"/>
      <c r="H28" s="533"/>
      <c r="I28" s="534"/>
      <c r="J28" s="362"/>
      <c r="K28" s="362"/>
      <c r="L28" s="508"/>
      <c r="N28" s="447"/>
      <c r="O28" s="44"/>
      <c r="P28" s="31"/>
    </row>
    <row r="29" spans="1:23" ht="17" thickBot="1" x14ac:dyDescent="0.25">
      <c r="A29" s="529" t="b">
        <v>0</v>
      </c>
      <c r="B29" s="535" t="s">
        <v>1728</v>
      </c>
      <c r="C29" s="530" t="s">
        <v>1692</v>
      </c>
      <c r="D29" s="531" t="str">
        <f>'Data Options PM'!$C$66&amp;" : "&amp;'Vente d''options PM'!C29</f>
        <v>Carton d'intérieur spécial : Carton intérieur souple 400g pelliculé (A5)</v>
      </c>
      <c r="E29" s="532"/>
      <c r="F29" s="532"/>
      <c r="G29" s="288"/>
      <c r="H29" s="533"/>
      <c r="I29" s="534"/>
      <c r="J29" s="362"/>
      <c r="K29" s="362"/>
      <c r="L29" s="508"/>
      <c r="N29" s="447"/>
      <c r="O29" s="44"/>
      <c r="P29" s="31"/>
    </row>
    <row r="30" spans="1:23" x14ac:dyDescent="0.2">
      <c r="A30" s="520" t="b">
        <v>0</v>
      </c>
      <c r="B30" s="521" t="s">
        <v>1729</v>
      </c>
      <c r="C30" s="522" t="s">
        <v>1477</v>
      </c>
      <c r="D30" s="516" t="str">
        <f>'Data Options PM'!$C$66&amp;" : "&amp;C30</f>
        <v>Carton d'intérieur spécial : Carton mousse A4</v>
      </c>
      <c r="E30" s="517"/>
      <c r="F30" s="517"/>
      <c r="G30" s="288"/>
      <c r="H30" s="523"/>
      <c r="I30" s="524"/>
      <c r="J30" s="362">
        <f t="shared" si="1"/>
        <v>3</v>
      </c>
      <c r="K30" s="362">
        <v>1.75</v>
      </c>
      <c r="L30" s="508">
        <v>1.7</v>
      </c>
    </row>
    <row r="31" spans="1:23" ht="17" thickBot="1" x14ac:dyDescent="0.25">
      <c r="A31" s="540" t="b">
        <v>0</v>
      </c>
      <c r="B31" s="521" t="s">
        <v>1729</v>
      </c>
      <c r="C31" s="522" t="s">
        <v>1478</v>
      </c>
      <c r="D31" s="516" t="str">
        <f>'Data Options PM'!$C$66&amp;" : "&amp;C31</f>
        <v>Carton d'intérieur spécial : Carton mousse A5</v>
      </c>
      <c r="E31" s="517"/>
      <c r="F31" s="517"/>
      <c r="G31" s="288"/>
      <c r="H31" s="518"/>
      <c r="I31" s="519"/>
      <c r="J31" s="362">
        <f t="shared" si="1"/>
        <v>2</v>
      </c>
      <c r="K31" s="362">
        <v>1.1499999999999999</v>
      </c>
      <c r="L31" s="508">
        <v>1.7</v>
      </c>
      <c r="U31" s="447"/>
      <c r="V31" s="70"/>
      <c r="W31" s="31"/>
    </row>
    <row r="32" spans="1:23" s="553" customFormat="1" ht="32" x14ac:dyDescent="0.2">
      <c r="A32" s="546" t="b">
        <v>0</v>
      </c>
      <c r="B32" s="547" t="s">
        <v>1694</v>
      </c>
      <c r="C32" s="548" t="s">
        <v>1695</v>
      </c>
      <c r="D32" s="549" t="str">
        <f>'Data Options PM'!$C$69&amp;" : "&amp;'Vente d''options PM'!C32&amp;" ("&amp;'Data Options PM'!$C$68&amp;" : "&amp;INDEX(toile_all,MATCH(I32,toile,0),1)</f>
        <v>Coins spéciaux : Coins revêtus en toile enduite (couleur de la toile : Buckram 29001 Bleu nuit</v>
      </c>
      <c r="E32" s="550"/>
      <c r="F32" s="550"/>
      <c r="G32" s="551"/>
      <c r="H32" s="557"/>
      <c r="I32" s="555" t="s">
        <v>756</v>
      </c>
      <c r="J32" s="362"/>
      <c r="K32" s="362"/>
      <c r="L32" s="552"/>
      <c r="U32" s="447"/>
      <c r="V32" s="70"/>
      <c r="W32" s="554"/>
    </row>
    <row r="33" spans="1:23" s="553" customFormat="1" ht="33" thickBot="1" x14ac:dyDescent="0.25">
      <c r="A33" s="546" t="b">
        <v>0</v>
      </c>
      <c r="B33" s="547" t="s">
        <v>1694</v>
      </c>
      <c r="C33" s="548" t="s">
        <v>1696</v>
      </c>
      <c r="D33" s="549" t="str">
        <f>'Data Options PM'!$C$69&amp;" : "&amp;'Vente d''options PM'!C33&amp;" ("&amp;'Data Options PM'!$C$67&amp;" : "&amp;INDEX(similicuir_all,MATCH(I33,similicuir,0),1)</f>
        <v>Coins spéciaux : Coins revêtus en simili-cuir (couleur du similicuir : Majestic B030 Orange foncé</v>
      </c>
      <c r="E33" s="550"/>
      <c r="F33" s="550"/>
      <c r="G33" s="551"/>
      <c r="H33" s="558"/>
      <c r="I33" s="556" t="s">
        <v>882</v>
      </c>
      <c r="J33" s="362"/>
      <c r="K33" s="362"/>
      <c r="L33" s="552"/>
      <c r="U33" s="447"/>
      <c r="V33" s="70"/>
      <c r="W33" s="554"/>
    </row>
    <row r="34" spans="1:23" x14ac:dyDescent="0.2">
      <c r="A34" s="541" t="b">
        <v>0</v>
      </c>
      <c r="B34" s="542" t="s">
        <v>1676</v>
      </c>
      <c r="C34" s="543" t="s">
        <v>1479</v>
      </c>
      <c r="D34" s="544" t="str">
        <f>'Data Options PM'!$C$62&amp;" : "&amp;'Vente d''options PM'!C34</f>
        <v>Matière spéciale : Simili-cuir supérieur - Classeur vert</v>
      </c>
      <c r="E34" s="545"/>
      <c r="F34" s="545"/>
      <c r="G34" s="288"/>
      <c r="H34" s="509"/>
      <c r="I34" s="510"/>
      <c r="J34" s="362">
        <f t="shared" ref="J34:J36" si="2">ROUND(K34*L34,0)</f>
        <v>2</v>
      </c>
      <c r="K34" s="362">
        <v>2</v>
      </c>
      <c r="L34" s="508">
        <v>1</v>
      </c>
      <c r="U34" s="447"/>
      <c r="V34" s="70"/>
      <c r="W34" s="31"/>
    </row>
    <row r="35" spans="1:23" ht="17" thickBot="1" x14ac:dyDescent="0.25">
      <c r="A35" s="515" t="b">
        <v>0</v>
      </c>
      <c r="B35" s="515" t="s">
        <v>1676</v>
      </c>
      <c r="C35" s="515" t="s">
        <v>1680</v>
      </c>
      <c r="D35" s="511" t="str">
        <f>'Data Options PM'!$C$62&amp;" : "&amp;'Vente d''options PM'!C35</f>
        <v>Matière spéciale : Bi-matière</v>
      </c>
      <c r="E35" s="512"/>
      <c r="F35" s="512"/>
      <c r="G35" s="288"/>
      <c r="H35" s="513"/>
      <c r="I35" s="514"/>
      <c r="J35" s="362">
        <f t="shared" si="2"/>
        <v>2</v>
      </c>
      <c r="K35" s="362">
        <v>0.75</v>
      </c>
      <c r="L35" s="508">
        <v>2.6</v>
      </c>
    </row>
    <row r="36" spans="1:23" ht="17" thickBot="1" x14ac:dyDescent="0.25">
      <c r="A36" s="326" t="b">
        <v>0</v>
      </c>
      <c r="B36" s="680" t="s">
        <v>1674</v>
      </c>
      <c r="C36" s="681" t="s">
        <v>1683</v>
      </c>
      <c r="D36" s="682" t="str">
        <f>C36</f>
        <v xml:space="preserve">Rouleau de 5000 pastilles auto adhésives </v>
      </c>
      <c r="E36" s="683"/>
      <c r="F36" s="683"/>
      <c r="G36" s="288"/>
      <c r="H36" s="504"/>
      <c r="I36" s="488"/>
      <c r="J36" s="362">
        <f t="shared" si="2"/>
        <v>100</v>
      </c>
      <c r="K36" s="362">
        <v>50</v>
      </c>
      <c r="L36" s="508">
        <v>2</v>
      </c>
      <c r="N36" s="447"/>
      <c r="O36" s="44"/>
      <c r="P36" s="31"/>
    </row>
    <row r="37" spans="1:23" ht="17" thickBot="1" x14ac:dyDescent="0.25">
      <c r="A37" s="687" t="b">
        <v>0</v>
      </c>
      <c r="B37" s="687" t="s">
        <v>1731</v>
      </c>
      <c r="C37" s="687" t="s">
        <v>1682</v>
      </c>
      <c r="D37" s="688" t="str">
        <f>C37 &amp;" : "&amp;INDEX(elastique_special_all,MATCH(I37,elastique_special,0),1)</f>
        <v>Elastiques Spéciaux : E05 rouge foncé</v>
      </c>
      <c r="E37" s="687"/>
      <c r="F37" s="687"/>
      <c r="G37" s="684"/>
      <c r="H37" s="685"/>
      <c r="I37" s="686" t="s">
        <v>931</v>
      </c>
      <c r="J37" s="362">
        <f>ROUND(K37*L37,1)</f>
        <v>80</v>
      </c>
      <c r="K37" s="362">
        <v>55</v>
      </c>
      <c r="L37" s="508">
        <f>1.454</f>
        <v>1.454</v>
      </c>
      <c r="N37" s="447"/>
      <c r="O37" s="44"/>
      <c r="P37" s="31"/>
    </row>
    <row r="38" spans="1:23" x14ac:dyDescent="0.2">
      <c r="S38" s="447"/>
      <c r="T38" s="44"/>
      <c r="U38" s="31"/>
    </row>
    <row r="39" spans="1:23" ht="32" x14ac:dyDescent="0.2">
      <c r="C39" s="560" t="str">
        <f>IF(ISNUMBER(SEARCH("VRAI",A8)),D8,"")</f>
        <v xml:space="preserve">Dimensions de l'outil de marquage : X (L) x X (H) _x000D_Description de l'outil : </v>
      </c>
      <c r="S39" s="447"/>
      <c r="T39" s="44"/>
      <c r="U39" s="31"/>
    </row>
    <row r="42" spans="1:23" x14ac:dyDescent="0.2">
      <c r="D42" s="18"/>
    </row>
    <row r="43" spans="1:23" x14ac:dyDescent="0.2">
      <c r="B43" s="525" t="s">
        <v>1685</v>
      </c>
      <c r="C43" s="446" t="s">
        <v>1686</v>
      </c>
      <c r="D43" s="526">
        <v>0</v>
      </c>
      <c r="E43" s="46" t="e">
        <f>$D$7*J43*D43</f>
        <v>#VALUE!</v>
      </c>
      <c r="F43" s="49" t="e">
        <f>+D43*I43*$D$7</f>
        <v>#VALUE!</v>
      </c>
      <c r="G43" s="47"/>
      <c r="H43" s="447">
        <v>1.33</v>
      </c>
      <c r="I43" s="44">
        <v>3</v>
      </c>
      <c r="J43" s="31">
        <f>ROUNDUP(I43*H43,1)</f>
        <v>4</v>
      </c>
      <c r="K43" s="527"/>
    </row>
    <row r="44" spans="1:23" x14ac:dyDescent="0.2">
      <c r="D44" s="18"/>
      <c r="E44" s="447"/>
      <c r="F44" s="70"/>
      <c r="G44" s="445"/>
    </row>
    <row r="45" spans="1:23" x14ac:dyDescent="0.2">
      <c r="D45" s="18"/>
      <c r="E45" s="447" t="b">
        <v>1</v>
      </c>
      <c r="F45" s="70"/>
      <c r="G45" s="31"/>
    </row>
    <row r="46" spans="1:23" x14ac:dyDescent="0.2">
      <c r="D46" s="18"/>
    </row>
    <row r="47" spans="1:23" x14ac:dyDescent="0.2">
      <c r="C47" t="s">
        <v>1688</v>
      </c>
      <c r="D47" s="18" t="s">
        <v>555</v>
      </c>
      <c r="E47">
        <v>0</v>
      </c>
      <c r="F47">
        <v>0</v>
      </c>
      <c r="G47">
        <v>0</v>
      </c>
      <c r="I47">
        <v>2.2200000000000002</v>
      </c>
      <c r="J47">
        <v>0.5</v>
      </c>
      <c r="K47">
        <v>1.2000000000000002</v>
      </c>
    </row>
    <row r="48" spans="1:23" x14ac:dyDescent="0.2">
      <c r="C48" t="s">
        <v>1688</v>
      </c>
      <c r="D48" t="s">
        <v>560</v>
      </c>
      <c r="E48">
        <v>0</v>
      </c>
      <c r="F48">
        <v>0</v>
      </c>
      <c r="G48">
        <v>0</v>
      </c>
      <c r="I48">
        <v>3</v>
      </c>
      <c r="J48">
        <v>0.25</v>
      </c>
      <c r="K48">
        <v>0.79999999999999993</v>
      </c>
    </row>
  </sheetData>
  <mergeCells count="2">
    <mergeCell ref="A6:F6"/>
    <mergeCell ref="J6:L6"/>
  </mergeCells>
  <dataValidations count="7">
    <dataValidation allowBlank="1" showInputMessage="1" showErrorMessage="1" promptTitle="Coupe france et cousu " prompt="Seulement pour Luxembourg_x000a_" sqref="C23"/>
    <dataValidation type="list" allowBlank="1" showInputMessage="1" showErrorMessage="1" promptTitle="Style du marquage" prompt="En creux ou en surface_x000a_" sqref="H9:H11">
      <formula1>style_marquage</formula1>
    </dataValidation>
    <dataValidation type="list" allowBlank="1" showInputMessage="1" showErrorMessage="1" promptTitle="Couleur du marquage" prompt="Attention : _x000a_- Sans couleur et en surface impossible_x000a_- Sur toile : pas de marquage en creux_x000a_- Sur cuir synt : seulement Luxor/Alufin" sqref="I9:I11">
      <formula1>IF(ISNUMBER(SEARCH("creux",$H$9)),marquage_creux,marquage_surface)</formula1>
    </dataValidation>
    <dataValidation type="list" allowBlank="1" showInputMessage="1" showErrorMessage="1" sqref="I37">
      <formula1>elastique_special</formula1>
    </dataValidation>
    <dataValidation type="list" allowBlank="1" showInputMessage="1" showErrorMessage="1" promptTitle="Couleur de toile" prompt="Buckram, Fancy, Mondial ... _x000a_" sqref="I32">
      <formula1>toile</formula1>
    </dataValidation>
    <dataValidation type="list" allowBlank="1" showInputMessage="1" showErrorMessage="1" promptTitle="Couleur du similicuir" prompt="Majestic, Prestige ... " sqref="I33">
      <formula1>similicuir</formula1>
    </dataValidation>
    <dataValidation type="list" allowBlank="1" showInputMessage="1" showErrorMessage="1" promptTitle="VRAI/FAUX" prompt="Vrai : oui _x000a_Faux : non_x000a_" sqref="A8:A37">
      <formula1>Vrai_faux</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Check Box 1">
              <controlPr defaultSize="0" autoFill="0" autoLine="0" autoPict="0" macro="[0]!Personnalisation">
                <anchor moveWithCells="1">
                  <from>
                    <xdr:col>2</xdr:col>
                    <xdr:colOff>38100</xdr:colOff>
                    <xdr:row>1</xdr:row>
                    <xdr:rowOff>165100</xdr:rowOff>
                  </from>
                  <to>
                    <xdr:col>3</xdr:col>
                    <xdr:colOff>50800</xdr:colOff>
                    <xdr:row>3</xdr:row>
                    <xdr:rowOff>0</xdr:rowOff>
                  </to>
                </anchor>
              </controlPr>
            </control>
          </mc:Choice>
          <mc:Fallback/>
        </mc:AlternateContent>
        <mc:AlternateContent xmlns:mc="http://schemas.openxmlformats.org/markup-compatibility/2006">
          <mc:Choice Requires="x14">
            <control shapeId="2050" r:id="rId4" name="Check Box 2">
              <controlPr defaultSize="0" autoFill="0" autoLine="0" autoPict="0" macro="[0]!Carton">
                <anchor moveWithCells="1">
                  <from>
                    <xdr:col>3</xdr:col>
                    <xdr:colOff>127000</xdr:colOff>
                    <xdr:row>2</xdr:row>
                    <xdr:rowOff>50800</xdr:rowOff>
                  </from>
                  <to>
                    <xdr:col>3</xdr:col>
                    <xdr:colOff>4165600</xdr:colOff>
                    <xdr:row>2</xdr:row>
                    <xdr:rowOff>317500</xdr:rowOff>
                  </to>
                </anchor>
              </controlPr>
            </control>
          </mc:Choice>
          <mc:Fallback/>
        </mc:AlternateContent>
        <mc:AlternateContent xmlns:mc="http://schemas.openxmlformats.org/markup-compatibility/2006">
          <mc:Choice Requires="x14">
            <control shapeId="2053" r:id="rId5" name="Check Box 5">
              <controlPr defaultSize="0" autoFill="0" autoLine="0" autoPict="0" macro="[0]!coins_elastiques">
                <anchor moveWithCells="1">
                  <from>
                    <xdr:col>5</xdr:col>
                    <xdr:colOff>38100</xdr:colOff>
                    <xdr:row>2</xdr:row>
                    <xdr:rowOff>38100</xdr:rowOff>
                  </from>
                  <to>
                    <xdr:col>5</xdr:col>
                    <xdr:colOff>4318000</xdr:colOff>
                    <xdr:row>2</xdr:row>
                    <xdr:rowOff>393700</xdr:rowOff>
                  </to>
                </anchor>
              </controlPr>
            </control>
          </mc:Choice>
          <mc:Fallback/>
        </mc:AlternateContent>
        <mc:AlternateContent xmlns:mc="http://schemas.openxmlformats.org/markup-compatibility/2006">
          <mc:Choice Requires="x14">
            <control shapeId="2054" r:id="rId6" name="Check Box 6">
              <controlPr defaultSize="0" autoFill="0" autoLine="0" autoPict="0" macro="[0]!Format_special">
                <anchor moveWithCells="1">
                  <from>
                    <xdr:col>2</xdr:col>
                    <xdr:colOff>50800</xdr:colOff>
                    <xdr:row>3</xdr:row>
                    <xdr:rowOff>50800</xdr:rowOff>
                  </from>
                  <to>
                    <xdr:col>2</xdr:col>
                    <xdr:colOff>3898900</xdr:colOff>
                    <xdr:row>3</xdr:row>
                    <xdr:rowOff>317500</xdr:rowOff>
                  </to>
                </anchor>
              </controlPr>
            </control>
          </mc:Choice>
          <mc:Fallback/>
        </mc:AlternateContent>
        <mc:AlternateContent xmlns:mc="http://schemas.openxmlformats.org/markup-compatibility/2006">
          <mc:Choice Requires="x14">
            <control shapeId="2055" r:id="rId7" name="Check Box 7">
              <controlPr defaultSize="0" autoFill="0" autoLine="0" autoPict="0" macro="[0]!Façonnage_special">
                <anchor moveWithCells="1">
                  <from>
                    <xdr:col>3</xdr:col>
                    <xdr:colOff>114300</xdr:colOff>
                    <xdr:row>3</xdr:row>
                    <xdr:rowOff>76200</xdr:rowOff>
                  </from>
                  <to>
                    <xdr:col>3</xdr:col>
                    <xdr:colOff>4470400</xdr:colOff>
                    <xdr:row>3</xdr:row>
                    <xdr:rowOff>355600</xdr:rowOff>
                  </to>
                </anchor>
              </controlPr>
            </control>
          </mc:Choice>
          <mc:Fallback/>
        </mc:AlternateContent>
        <mc:AlternateContent xmlns:mc="http://schemas.openxmlformats.org/markup-compatibility/2006">
          <mc:Choice Requires="x14">
            <control shapeId="2056" r:id="rId8" name="Check Box 8">
              <controlPr defaultSize="0" autoFill="0" autoLine="0" autoPict="0" macro="[0]!Protection_pochettes">
                <anchor moveWithCells="1">
                  <from>
                    <xdr:col>4</xdr:col>
                    <xdr:colOff>88900</xdr:colOff>
                    <xdr:row>3</xdr:row>
                    <xdr:rowOff>76200</xdr:rowOff>
                  </from>
                  <to>
                    <xdr:col>4</xdr:col>
                    <xdr:colOff>2921000</xdr:colOff>
                    <xdr:row>3</xdr:row>
                    <xdr:rowOff>342900</xdr:rowOff>
                  </to>
                </anchor>
              </controlPr>
            </control>
          </mc:Choice>
          <mc:Fallback/>
        </mc:AlternateContent>
        <mc:AlternateContent xmlns:mc="http://schemas.openxmlformats.org/markup-compatibility/2006">
          <mc:Choice Requires="x14">
            <control shapeId="2058" r:id="rId9" name="Check Box 10">
              <controlPr defaultSize="0" autoFill="0" autoLine="0" autoPict="0" macro="[0]!'[Module 3].Matieres'">
                <anchor moveWithCells="1">
                  <from>
                    <xdr:col>4</xdr:col>
                    <xdr:colOff>88900</xdr:colOff>
                    <xdr:row>2</xdr:row>
                    <xdr:rowOff>88900</xdr:rowOff>
                  </from>
                  <to>
                    <xdr:col>4</xdr:col>
                    <xdr:colOff>3098800</xdr:colOff>
                    <xdr:row>2</xdr:row>
                    <xdr:rowOff>393700</xdr:rowOff>
                  </to>
                </anchor>
              </controlPr>
            </control>
          </mc:Choice>
          <mc:Fallback/>
        </mc:AlternateContent>
      </controls>
    </mc:Choice>
    <mc:Fallback/>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3" enableFormatConditionsCalculation="0">
    <tabColor rgb="FF00B050"/>
  </sheetPr>
  <dimension ref="A1:J38"/>
  <sheetViews>
    <sheetView zoomScale="84" zoomScaleNormal="84" zoomScalePageLayoutView="84" workbookViewId="0">
      <pane xSplit="1" ySplit="4" topLeftCell="B5" activePane="bottomRight" state="frozen"/>
      <selection pane="topRight" activeCell="B1" sqref="B1"/>
      <selection pane="bottomLeft" activeCell="A4" sqref="A4"/>
      <selection pane="bottomRight" activeCell="B13" sqref="B13"/>
    </sheetView>
  </sheetViews>
  <sheetFormatPr baseColWidth="10" defaultRowHeight="16" x14ac:dyDescent="0.2"/>
  <cols>
    <col min="1" max="1" width="47.6640625" bestFit="1" customWidth="1"/>
    <col min="2" max="2" width="50.5" customWidth="1"/>
    <col min="3" max="3" width="42.6640625" bestFit="1" customWidth="1"/>
    <col min="4" max="4" width="41.83203125" bestFit="1" customWidth="1"/>
    <col min="5" max="5" width="3.33203125" customWidth="1"/>
    <col min="6" max="6" width="39" customWidth="1"/>
    <col min="7" max="7" width="10.5" bestFit="1" customWidth="1"/>
    <col min="8" max="8" width="60" bestFit="1" customWidth="1"/>
    <col min="9" max="9" width="30.83203125" bestFit="1" customWidth="1"/>
    <col min="10" max="10" width="21.5" customWidth="1"/>
    <col min="11" max="11" width="18.33203125" bestFit="1" customWidth="1"/>
    <col min="12" max="12" width="17" bestFit="1" customWidth="1"/>
    <col min="13" max="13" width="22.5" bestFit="1" customWidth="1"/>
    <col min="14" max="14" width="18.33203125" bestFit="1" customWidth="1"/>
    <col min="15" max="15" width="23.6640625" bestFit="1" customWidth="1"/>
    <col min="16" max="16" width="14.6640625" bestFit="1" customWidth="1"/>
    <col min="18" max="18" width="19.33203125" bestFit="1" customWidth="1"/>
  </cols>
  <sheetData>
    <row r="1" spans="1:10" ht="36" customHeight="1" thickBot="1" x14ac:dyDescent="0.25">
      <c r="F1" t="s">
        <v>1413</v>
      </c>
    </row>
    <row r="2" spans="1:10" ht="27" thickBot="1" x14ac:dyDescent="0.35">
      <c r="A2" s="597" t="s">
        <v>1213</v>
      </c>
      <c r="B2" s="598"/>
      <c r="C2" s="598"/>
      <c r="D2" s="598"/>
      <c r="E2" s="258"/>
      <c r="F2" s="255" t="s">
        <v>1231</v>
      </c>
      <c r="G2" s="585" t="s">
        <v>1230</v>
      </c>
      <c r="H2" s="592"/>
      <c r="I2" s="579" t="s">
        <v>461</v>
      </c>
      <c r="J2" s="581"/>
    </row>
    <row r="3" spans="1:10" ht="24" x14ac:dyDescent="0.2">
      <c r="A3" s="573" t="s">
        <v>35</v>
      </c>
      <c r="B3" s="573" t="s">
        <v>526</v>
      </c>
      <c r="C3" s="565" t="s">
        <v>478</v>
      </c>
      <c r="D3" s="565" t="s">
        <v>1107</v>
      </c>
      <c r="E3" s="118"/>
      <c r="F3" s="567" t="s">
        <v>1232</v>
      </c>
      <c r="G3" s="575" t="s">
        <v>34</v>
      </c>
      <c r="H3" s="593" t="s">
        <v>462</v>
      </c>
      <c r="I3" s="568" t="s">
        <v>1229</v>
      </c>
      <c r="J3" s="595" t="s">
        <v>590</v>
      </c>
    </row>
    <row r="4" spans="1:10" ht="25" thickBot="1" x14ac:dyDescent="0.25">
      <c r="A4" s="574"/>
      <c r="B4" s="574"/>
      <c r="C4" s="565"/>
      <c r="D4" s="565"/>
      <c r="E4" s="118"/>
      <c r="F4" s="567"/>
      <c r="G4" s="576"/>
      <c r="H4" s="594"/>
      <c r="I4" s="568"/>
      <c r="J4" s="596"/>
    </row>
    <row r="5" spans="1:10" ht="80" x14ac:dyDescent="0.2">
      <c r="A5" s="273" t="str">
        <f>'Data Produit PM'!$C$113</f>
        <v>pochettes carton avec cadre en carton collé</v>
      </c>
      <c r="B5" s="275" t="str">
        <f xml:space="preserve">
INDEX(type_pochette_all,MATCH('Vente de vues PM'!A5,type_pochette,0),1)&amp;CHAR(13)&amp;
'Data Produit PM'!$C$81&amp;" : "&amp;INDEX(systeme_all,MATCH('Vente de vues PM'!F5,systeme,0),1)&amp;CHAR(13)&amp;
INDEX(format_petit_all,MATCH(H5,format_petit,0),1)&amp;CHAR(13)&amp;
'Data Produit PM'!$C$80 &amp;" : "&amp;INDEX(carton_renf_pochette_all,MATCH('Vente de vues PM'!J5,carton_renf_pochette,0),1)&amp;CHAR(13)</f>
        <v>pochettes carton avec cadre en carton collé_x000D_Prévu pour : Système à vis extérieur_x000D_A5 fermé - Format des feuilles à insérer : 14,8 x 21 cm_x000D_Couleur des pochettes en carton : Cactus Green_x000D_</v>
      </c>
      <c r="C5" s="274"/>
      <c r="D5" s="274"/>
      <c r="E5" s="276"/>
      <c r="F5" s="341" t="s">
        <v>0</v>
      </c>
      <c r="G5" s="277" t="s">
        <v>36</v>
      </c>
      <c r="H5" s="278" t="s">
        <v>1055</v>
      </c>
      <c r="I5" s="277" t="s">
        <v>1198</v>
      </c>
      <c r="J5" s="259" t="s">
        <v>623</v>
      </c>
    </row>
    <row r="6" spans="1:10" ht="80" x14ac:dyDescent="0.2">
      <c r="A6" s="279" t="str">
        <f>'Data Produit PM'!$C$113</f>
        <v>pochettes carton avec cadre en carton collé</v>
      </c>
      <c r="B6" s="281" t="str">
        <f xml:space="preserve">
INDEX(type_pochette_all,MATCH('Vente de vues PM'!A6,type_pochette,0),1)&amp;CHAR(13)&amp;
'Data Produit PM'!$C$81&amp;" : "&amp;INDEX(systeme_all,MATCH('Vente de vues PM'!F6,systeme,0),1)&amp;CHAR(13)&amp;
INDEX(format_grand_all,MATCH(H6,format_grand,0),1)&amp;CHAR(13)&amp;
'Data Produit PM'!$C$80 &amp;" : "&amp;INDEX(carton_renf_pochette_all,MATCH('Vente de vues PM'!J6,carton_renf_pochette,0),1)&amp;CHAR(13)</f>
        <v>pochettes carton avec cadre en carton collé_x000D_Prévu pour : Système à vis intérieur recouvertes_x000D_A4S fermé - Format des feuilles à insérer : 14,8 x 29,7 cm_x000D_Couleur des pochettes en carton : Oyster_x000D_</v>
      </c>
      <c r="C6" s="280"/>
      <c r="D6" s="280"/>
      <c r="E6" s="282"/>
      <c r="F6" s="342" t="s">
        <v>566</v>
      </c>
      <c r="G6" s="283" t="s">
        <v>37</v>
      </c>
      <c r="H6" s="284" t="s">
        <v>1051</v>
      </c>
      <c r="I6" s="283" t="s">
        <v>1198</v>
      </c>
      <c r="J6" s="260" t="s">
        <v>619</v>
      </c>
    </row>
    <row r="7" spans="1:10" ht="80" x14ac:dyDescent="0.2">
      <c r="A7" s="285" t="str">
        <f>'Data Produit PM'!$C$114</f>
        <v>pochettes carton avec cadre en carton cousu</v>
      </c>
      <c r="B7" s="287" t="str">
        <f xml:space="preserve">
INDEX(type_pochette_all,MATCH('Vente de vues PM'!A7,type_pochette,0),1)&amp;CHAR(13)&amp;
'Data Produit PM'!$C$81&amp;" : "&amp;INDEX(systeme_all,MATCH('Vente de vues PM'!F7,systeme,0),1)&amp;CHAR(13)&amp;
INDEX(format_petit_all,MATCH(H7,format_petit,0),1)&amp;CHAR(13)&amp;
'Data Produit PM'!$C$80 &amp;" : "&amp;INDEX(carton_renf_pochette_all,MATCH('Vente de vues PM'!J7,carton_renf_pochette,0),1)&amp;CHAR(13)</f>
        <v>pochettes carton avec cadre en carton cousu_x000D_Prévu pour : Système à vis intérieur recouvertes_x000D_spécial pour format des feuilles à insérer : X (L) x X (H)_x000D_Couleur des pochettes en carton : Oyster_x000D_</v>
      </c>
      <c r="C7" s="286"/>
      <c r="D7" s="286"/>
      <c r="E7" s="288"/>
      <c r="F7" s="343" t="s">
        <v>566</v>
      </c>
      <c r="G7" s="289" t="s">
        <v>36</v>
      </c>
      <c r="H7" s="290" t="s">
        <v>1054</v>
      </c>
      <c r="I7" s="289" t="s">
        <v>1198</v>
      </c>
      <c r="J7" s="261" t="s">
        <v>619</v>
      </c>
    </row>
    <row r="8" spans="1:10" ht="80" x14ac:dyDescent="0.2">
      <c r="A8" s="285" t="str">
        <f>'Data Produit PM'!$C$114</f>
        <v>pochettes carton avec cadre en carton cousu</v>
      </c>
      <c r="B8" s="287" t="str">
        <f xml:space="preserve">
INDEX(type_pochette_all,MATCH('Vente de vues PM'!A8,type_pochette,0),1)&amp;CHAR(13)&amp;
'Data Produit PM'!$C$81&amp;" : "&amp;INDEX(systeme_all,MATCH('Vente de vues PM'!F8,systeme,0),1)&amp;CHAR(13)&amp;
INDEX(format_grand_all,MATCH(H8,format_grand,0),1)&amp;CHAR(13)&amp;
'Data Produit PM'!$C$80 &amp;" : "&amp;INDEX(carton_renf_pochette_all,MATCH('Vente de vues PM'!J8,carton_renf_pochette,0),1)&amp;CHAR(13)</f>
        <v>pochettes carton avec cadre en carton cousu_x000D_Prévu pour : Système à vis intérieur recouvertes_x000D_A4 fermé - Format des feuilles à insérer : 21 x 29,7 cm_x000D_Couleur des pochettes en carton : Oyster_x000D_</v>
      </c>
      <c r="C8" s="286"/>
      <c r="D8" s="286"/>
      <c r="E8" s="288"/>
      <c r="F8" s="342" t="s">
        <v>566</v>
      </c>
      <c r="G8" s="291" t="s">
        <v>37</v>
      </c>
      <c r="H8" s="292" t="s">
        <v>1050</v>
      </c>
      <c r="I8" s="291" t="s">
        <v>1198</v>
      </c>
      <c r="J8" s="262" t="s">
        <v>619</v>
      </c>
    </row>
    <row r="9" spans="1:10" ht="96" x14ac:dyDescent="0.2">
      <c r="A9" s="293" t="str">
        <f>'Data Produit PM'!$C$115</f>
        <v>pochettes carton avec système à encoches</v>
      </c>
      <c r="B9" s="295" t="str">
        <f xml:space="preserve">
INDEX(type_pochette_all,MATCH('Vente de vues PM'!A9,type_pochette,0),1)&amp;CHAR(13)&amp;
'Data Produit PM'!$C$81&amp;" : "&amp;INDEX(systeme_all,MATCH('Vente de vues PM'!F9,systeme,0),1)&amp;CHAR(13)&amp;
INDEX(format_petit_all,MATCH(H9,format_petit,0),1)&amp;CHAR(13)&amp;
'Data Produit PM'!$C$80 &amp;" : "&amp;INDEX(carton_renf_pochette_all,MATCH('Vente de vues PM'!J9,carton_renf_pochette,0),1)&amp;CHAR(13)</f>
        <v>pochettes carton avec système à encoches_x000D_Prévu pour : Système à vis intérieur recouvertes_x000D_A5 à l'italienne fermé - Format des feuilles à insérer : 21 (L) x 14,8 (H) cm_x000D_Couleur des pochettes en carton : Oyster_x000D_</v>
      </c>
      <c r="C9" s="294"/>
      <c r="D9" s="294"/>
      <c r="E9" s="288"/>
      <c r="F9" s="343" t="s">
        <v>566</v>
      </c>
      <c r="G9" s="296" t="s">
        <v>36</v>
      </c>
      <c r="H9" s="297" t="s">
        <v>1056</v>
      </c>
      <c r="I9" s="296" t="s">
        <v>1198</v>
      </c>
      <c r="J9" s="263" t="s">
        <v>619</v>
      </c>
    </row>
    <row r="10" spans="1:10" ht="80" x14ac:dyDescent="0.2">
      <c r="A10" s="293" t="str">
        <f>'Data Produit PM'!$C$115</f>
        <v>pochettes carton avec système à encoches</v>
      </c>
      <c r="B10" s="295" t="str">
        <f xml:space="preserve">
INDEX(type_pochette_all,MATCH('Vente de vues PM'!A10,type_pochette,0),1)&amp;CHAR(13)&amp;
'Data Produit PM'!$C$81&amp;" : "&amp;INDEX(systeme_all,MATCH('Vente de vues PM'!F10,systeme,0),1)&amp;CHAR(13)&amp;
INDEX(format_grand_all,MATCH(H10,format_grand,0),1)&amp;CHAR(13)&amp;
'Data Produit PM'!$C$80 &amp;" : "&amp;INDEX(carton_renf_pochette_all,MATCH('Vente de vues PM'!J10,carton_renf_pochette,0),1)&amp;CHAR(13)</f>
        <v>pochettes carton avec système à encoches_x000D_Prévu pour : Système à vis intérieur recouvertes_x000D_A4 carré fermé - Format des feuilles à insérer : 21 x 21 cm_x000D_Couleur des pochettes en carton : Oyster_x000D_</v>
      </c>
      <c r="C10" s="294"/>
      <c r="D10" s="294"/>
      <c r="E10" s="288"/>
      <c r="F10" s="342" t="s">
        <v>566</v>
      </c>
      <c r="G10" s="298" t="s">
        <v>37</v>
      </c>
      <c r="H10" s="299" t="s">
        <v>1052</v>
      </c>
      <c r="I10" s="298" t="s">
        <v>1198</v>
      </c>
      <c r="J10" s="264" t="s">
        <v>619</v>
      </c>
    </row>
    <row r="11" spans="1:10" ht="80" x14ac:dyDescent="0.2">
      <c r="A11" s="300" t="str">
        <f>'Data Produit PM'!$C$116</f>
        <v>pochettes carton avec système adhésif</v>
      </c>
      <c r="B11" s="302" t="str">
        <f xml:space="preserve">
INDEX(type_pochette_all,MATCH('Vente de vues PM'!A11,type_pochette,0),1)&amp;CHAR(13)&amp;
'Data Produit PM'!$C$81&amp;" : "&amp;INDEX(systeme_all,MATCH('Vente de vues PM'!F11,systeme,0),1)&amp;CHAR(13)&amp;
INDEX(format_petit_all,MATCH(H11,format_petit,0),1)&amp;CHAR(13)&amp;
'Data Produit PM'!$C$80 &amp;" : "&amp;INDEX(carton_renf_pochette_all,MATCH('Vente de vues PM'!J11,carton_renf_pochette,0),1)&amp;CHAR(13)</f>
        <v>pochettes carton avec système adhésif_x000D_Prévu pour : Système à vis intérieur recouvertes_x000D_A6 - Format des feuilles à insérer : 10,5 (L) x 14,8 (H) cm_x000D_Couleur des pochettes en carton : Oyster_x000D_</v>
      </c>
      <c r="C11" s="301"/>
      <c r="D11" s="301"/>
      <c r="E11" s="288"/>
      <c r="F11" s="343" t="s">
        <v>566</v>
      </c>
      <c r="G11" s="303" t="s">
        <v>36</v>
      </c>
      <c r="H11" s="304" t="s">
        <v>1057</v>
      </c>
      <c r="I11" s="303" t="s">
        <v>1198</v>
      </c>
      <c r="J11" s="265" t="s">
        <v>619</v>
      </c>
    </row>
    <row r="12" spans="1:10" ht="80" x14ac:dyDescent="0.2">
      <c r="A12" s="300" t="str">
        <f>'Data Produit PM'!$C$116</f>
        <v>pochettes carton avec système adhésif</v>
      </c>
      <c r="B12" s="302" t="str">
        <f xml:space="preserve">
INDEX(type_pochette_all,MATCH('Vente de vues PM'!A12,type_pochette,0),1)&amp;CHAR(13)&amp;
'Data Produit PM'!$C$81&amp;" : "&amp;INDEX(systeme_all,MATCH('Vente de vues PM'!F12,systeme,0),1)&amp;CHAR(13)&amp;
INDEX(format_grand_all,MATCH(H12,format_grand,0),1)&amp;CHAR(13)&amp;
'Data Produit PM'!$C$80 &amp;" : "&amp;INDEX(carton_renf_pochette_all,MATCH('Vente de vues PM'!J12,carton_renf_pochette,0),1)&amp;CHAR(13)</f>
        <v>pochettes carton avec système adhésif_x000D_Prévu pour : Système à vis intérieur recouvertes_x000D_A4 fermé - Format des feuilles à insérer : 21 x 29,7 cm_x000D_Couleur des pochettes en carton : Oyster_x000D_</v>
      </c>
      <c r="C12" s="301"/>
      <c r="D12" s="301"/>
      <c r="E12" s="288"/>
      <c r="F12" s="342" t="s">
        <v>566</v>
      </c>
      <c r="G12" s="305" t="s">
        <v>37</v>
      </c>
      <c r="H12" s="306" t="s">
        <v>1050</v>
      </c>
      <c r="I12" s="305" t="s">
        <v>1198</v>
      </c>
      <c r="J12" s="266" t="s">
        <v>619</v>
      </c>
    </row>
    <row r="13" spans="1:10" ht="80" x14ac:dyDescent="0.2">
      <c r="A13" s="307" t="str">
        <f>'Data Produit PM'!$C$117</f>
        <v>pochettes plastique rigides cousues mat avec bordures</v>
      </c>
      <c r="B13" s="309" t="str">
        <f xml:space="preserve">
INDEX(type_pochette_all,MATCH('Vente de vues PM'!A13,type_pochette,0),1)&amp;CHAR(13)&amp;
'Data Produit PM'!$C$81&amp;" : "&amp;INDEX(systeme_all,MATCH('Vente de vues PM'!F13,systeme,0),1)&amp;CHAR(13)&amp;
INDEX(format_petit_all,MATCH(H13,format_petit,0),1)&amp;CHAR(13)&amp;
'Data Produit PM'!$C$78 &amp;" : "&amp;INDEX(plastique_rigide_pochette_all,MATCH('Vente de vues PM'!J13,plastique_rigide_pochette,0),1)&amp;CHAR(13)</f>
        <v>pochettes plastique rigides cousues mat avec bordures_x000D_Prévu pour : Système à vis intérieur recouvertes_x000D_A déterminer_x000D_Couleur des pochettes en plastique rigide : Noir_x000D_</v>
      </c>
      <c r="C13" s="308"/>
      <c r="D13" s="308"/>
      <c r="E13" s="288"/>
      <c r="F13" s="343" t="s">
        <v>566</v>
      </c>
      <c r="G13" s="310" t="s">
        <v>36</v>
      </c>
      <c r="H13" s="311" t="s">
        <v>1108</v>
      </c>
      <c r="I13" s="310" t="s">
        <v>1199</v>
      </c>
      <c r="J13" s="267" t="s">
        <v>468</v>
      </c>
    </row>
    <row r="14" spans="1:10" ht="96" x14ac:dyDescent="0.2">
      <c r="A14" s="307" t="str">
        <f>'Data Produit PM'!$C$117</f>
        <v>pochettes plastique rigides cousues mat avec bordures</v>
      </c>
      <c r="B14" s="309" t="str">
        <f xml:space="preserve">
INDEX(type_pochette_all,MATCH('Vente de vues PM'!A14,type_pochette,0),1)&amp;CHAR(13)&amp;
'Data Produit PM'!$C$81&amp;" : "&amp;INDEX(systeme_all,MATCH('Vente de vues PM'!F14,systeme,0),1)&amp;CHAR(13)&amp;
INDEX(format_grand_all,MATCH(H14,format_grand,0),1)&amp;CHAR(13)&amp;
'Data Produit PM'!$C$78 &amp;" : "&amp;INDEX(plastique_rigide_pochette_all,MATCH('Vente de vues PM'!J14,plastique_rigide_pochette,0),1)&amp;CHAR(13)</f>
        <v>pochettes plastique rigides cousues mat avec bordures_x000D_Prévu pour : Système à vis intérieur recouvertes_x000D_A4 à l'italienne fermé - Format des feuilles à insérer : 29,7 (L) x 21 (H) cm_x000D_Couleur des pochettes en plastique rigide : Noir_x000D_</v>
      </c>
      <c r="C14" s="308"/>
      <c r="D14" s="308"/>
      <c r="E14" s="288"/>
      <c r="F14" s="342" t="s">
        <v>566</v>
      </c>
      <c r="G14" s="312" t="s">
        <v>37</v>
      </c>
      <c r="H14" s="313" t="s">
        <v>1053</v>
      </c>
      <c r="I14" s="312" t="s">
        <v>1199</v>
      </c>
      <c r="J14" s="268" t="s">
        <v>468</v>
      </c>
    </row>
    <row r="15" spans="1:10" ht="96" x14ac:dyDescent="0.2">
      <c r="A15" s="314" t="str">
        <f>'Data Produit PM'!$C$118</f>
        <v>pochettes plastique rigides cousues sans bordure</v>
      </c>
      <c r="B15" s="316" t="str">
        <f xml:space="preserve">
INDEX(type_pochette_all,MATCH('Vente de vues PM'!A15,type_pochette,0),1)&amp;CHAR(13)&amp;
'Data Produit PM'!$C$81&amp;" : "&amp;INDEX(systeme_all,MATCH('Vente de vues PM'!F15,systeme,0),1)&amp;CHAR(13)&amp;
INDEX(format_petit_all,MATCH(H15,format_petit,0),1)&amp;CHAR(13)&amp;
'Data Produit PM'!$C$78 &amp;" : "&amp;INDEX(plastique_rigide_pochette_all,MATCH('Vente de vues PM'!J15,plastique_rigide_pochette,0),1)&amp;CHAR(13)</f>
        <v>pochettes plastique rigides cousues sans bordure_x000D_Prévu pour : Système à vis intérieur recouvertes_x000D_A5 à l'italienne fermé - Format des feuilles à insérer : 21 (L) x 14,8 (H) cm_x000D_Couleur des pochettes en plastique rigide : Noir_x000D_</v>
      </c>
      <c r="C15" s="315"/>
      <c r="D15" s="315"/>
      <c r="E15" s="288"/>
      <c r="F15" s="343" t="s">
        <v>566</v>
      </c>
      <c r="G15" s="317" t="s">
        <v>36</v>
      </c>
      <c r="H15" s="318" t="s">
        <v>1056</v>
      </c>
      <c r="I15" s="317" t="s">
        <v>1199</v>
      </c>
      <c r="J15" s="269" t="s">
        <v>468</v>
      </c>
    </row>
    <row r="16" spans="1:10" ht="96" x14ac:dyDescent="0.2">
      <c r="A16" s="314" t="str">
        <f>'Data Produit PM'!$C$118</f>
        <v>pochettes plastique rigides cousues sans bordure</v>
      </c>
      <c r="B16" s="316" t="str">
        <f xml:space="preserve">
INDEX(type_pochette_all,MATCH('Vente de vues PM'!A16,type_pochette,0),1)&amp;CHAR(13)&amp;
'Data Produit PM'!$C$81&amp;" : "&amp;INDEX(systeme_all,MATCH('Vente de vues PM'!F16,systeme,0),1)&amp;CHAR(13)&amp;
INDEX(format_grand_all,MATCH(H16,format_grand,0),1)&amp;CHAR(13)&amp;
'Data Produit PM'!$C$78 &amp;" : "&amp;INDEX(plastique_rigide_pochette_all,MATCH('Vente de vues PM'!J16,plastique_rigide_pochette,0),1)&amp;CHAR(13)</f>
        <v>pochettes plastique rigides cousues sans bordure_x000D_Prévu pour : Système à vis intérieur recouvertes_x000D_A4 à l'italienne fermé - Format des feuilles à insérer : 29,7 (L) x 21 (H) cm_x000D_Couleur des pochettes en plastique rigide : Noir_x000D_</v>
      </c>
      <c r="C16" s="315"/>
      <c r="D16" s="315"/>
      <c r="E16" s="288"/>
      <c r="F16" s="342" t="s">
        <v>566</v>
      </c>
      <c r="G16" s="319" t="s">
        <v>37</v>
      </c>
      <c r="H16" s="320" t="s">
        <v>1053</v>
      </c>
      <c r="I16" s="319" t="s">
        <v>1199</v>
      </c>
      <c r="J16" s="270" t="s">
        <v>468</v>
      </c>
    </row>
    <row r="17" spans="1:10" ht="80" x14ac:dyDescent="0.2">
      <c r="A17" s="321" t="str">
        <f>'Data Produit PM'!$C$119</f>
        <v>pochettes plastique souples</v>
      </c>
      <c r="B17" s="323" t="str">
        <f xml:space="preserve">
INDEX(type_pochette_all,MATCH('Vente de vues PM'!A17,type_pochette,0),1)&amp;CHAR(13)&amp;
'Data Produit PM'!$C$81&amp;" : "&amp;INDEX(systeme_all,MATCH('Vente de vues PM'!F17,systeme,0),1)&amp;CHAR(13)&amp;
INDEX(format_petit_all,MATCH(H17,format_petit,0),1)&amp;CHAR(13)&amp;
'Data Produit PM'!$C$79 &amp;" : "&amp;INDEX(plastique_souple_pochette_all,MATCH('Vente de vues PM'!J17,plastique_souple_pochette,0),1)&amp;CHAR(13)</f>
        <v>pochettes plastique souples_x000D_Prévu pour : Système à pince magnétique extérieure_x000D_A5 fermé - Format des feuilles à insérer : 14,8 x 21 cm_x000D_Style des pochettes en plastique souple : Brillant_x000D_</v>
      </c>
      <c r="C17" s="322"/>
      <c r="D17" s="322"/>
      <c r="E17" s="288"/>
      <c r="F17" s="343" t="s">
        <v>1</v>
      </c>
      <c r="G17" s="325" t="s">
        <v>36</v>
      </c>
      <c r="H17" s="326" t="s">
        <v>1055</v>
      </c>
      <c r="I17" s="324" t="s">
        <v>1200</v>
      </c>
      <c r="J17" s="271" t="s">
        <v>1034</v>
      </c>
    </row>
    <row r="18" spans="1:10" ht="80" x14ac:dyDescent="0.2">
      <c r="A18" s="321" t="str">
        <f>'Data Produit PM'!$C$119</f>
        <v>pochettes plastique souples</v>
      </c>
      <c r="B18" s="323" t="str">
        <f xml:space="preserve">
INDEX(type_pochette_all,MATCH('Vente de vues PM'!A18,type_pochette,0),1)&amp;CHAR(13)&amp;
'Data Produit PM'!$C$81&amp;" : "&amp;INDEX(systeme_all,MATCH('Vente de vues PM'!F18,systeme,0),1)&amp;CHAR(13)&amp;
INDEX(format_grand_all,MATCH(H18,format_grand,0),1)&amp;CHAR(13)&amp;
'Data Produit PM'!$C$79 &amp;" : "&amp;INDEX(plastique_souple_pochette_all,MATCH('Vente de vues PM'!J18,plastique_souple_pochette,0),1)&amp;CHAR(13)</f>
        <v>pochettes plastique souples_x000D_Prévu pour : Système à vis intérieur recouvertes_x000D_spécial pour format des feuilles à insérer : X (L) x X (H)_x000D_Style des pochettes en plastique souple : Brillant_x000D_</v>
      </c>
      <c r="C18" s="322"/>
      <c r="D18" s="322"/>
      <c r="E18" s="288"/>
      <c r="F18" s="342" t="s">
        <v>566</v>
      </c>
      <c r="G18" s="328" t="s">
        <v>37</v>
      </c>
      <c r="H18" s="329" t="s">
        <v>1054</v>
      </c>
      <c r="I18" s="327" t="s">
        <v>1200</v>
      </c>
      <c r="J18" s="272" t="s">
        <v>1034</v>
      </c>
    </row>
    <row r="19" spans="1:10" ht="48" x14ac:dyDescent="0.2">
      <c r="A19" s="330" t="str">
        <f>'Data Produit PM'!$C$120</f>
        <v>mm de papier direct</v>
      </c>
      <c r="B19" s="332" t="str">
        <f xml:space="preserve">
INDEX(type_pochette_all,MATCH('Vente de vues PM'!A19,type_pochette,0),1)&amp;CHAR(13)&amp;
'Data Produit PM'!$C$81&amp;" : "&amp;INDEX(systeme_all,MATCH('Vente de vues PM'!F19,systeme,0),1)&amp;CHAR(13)&amp;
INDEX(format_petit_all,MATCH(H19,format_petit,0),1)</f>
        <v>mm de papier direct_x000D_Prévu pour : Système à vis intérieur recouvertes_x000D_A6 - Format des feuilles à insérer : 10,5 (L) x 14,8 (H) cm</v>
      </c>
      <c r="C19" s="331"/>
      <c r="D19" s="331"/>
      <c r="E19" s="288"/>
      <c r="F19" s="343" t="s">
        <v>566</v>
      </c>
      <c r="G19" s="333" t="s">
        <v>36</v>
      </c>
      <c r="H19" s="334" t="s">
        <v>1057</v>
      </c>
      <c r="I19" s="333" t="s">
        <v>1201</v>
      </c>
      <c r="J19" s="391"/>
    </row>
    <row r="20" spans="1:10" ht="49" thickBot="1" x14ac:dyDescent="0.25">
      <c r="A20" s="335" t="str">
        <f>'Data Produit PM'!$C$120</f>
        <v>mm de papier direct</v>
      </c>
      <c r="B20" s="337" t="str">
        <f xml:space="preserve">
INDEX(type_pochette_all,MATCH('Vente de vues PM'!A20,type_pochette,0),1)&amp;CHAR(13)&amp;
'Data Produit PM'!$C$81&amp;" : "&amp;INDEX(systeme_all,MATCH('Vente de vues PM'!F20,systeme,0),1)&amp;CHAR(13)&amp;
INDEX(format_grand_all,MATCH(H20,format_grand,0),1)</f>
        <v>mm de papier direct_x000D_Prévu pour : Système à vis intérieur recouvertes_x000D_A4 fermé - Format des feuilles à insérer : 21 x 29,7 cm</v>
      </c>
      <c r="C20" s="336"/>
      <c r="D20" s="336"/>
      <c r="E20" s="338"/>
      <c r="F20" s="344" t="s">
        <v>566</v>
      </c>
      <c r="G20" s="339" t="s">
        <v>37</v>
      </c>
      <c r="H20" s="340" t="s">
        <v>1050</v>
      </c>
      <c r="I20" s="339" t="s">
        <v>1201</v>
      </c>
      <c r="J20" s="392"/>
    </row>
    <row r="24" spans="1:10" x14ac:dyDescent="0.2">
      <c r="A24" s="138" t="s">
        <v>96</v>
      </c>
      <c r="B24" s="142" t="s">
        <v>1098</v>
      </c>
      <c r="C24" s="142" t="s">
        <v>34</v>
      </c>
      <c r="D24" t="s">
        <v>1100</v>
      </c>
      <c r="E24" t="s">
        <v>1103</v>
      </c>
    </row>
    <row r="25" spans="1:10" ht="17" x14ac:dyDescent="0.2">
      <c r="A25" s="143" t="s">
        <v>1104</v>
      </c>
      <c r="B25" t="s">
        <v>36</v>
      </c>
      <c r="C25" t="s">
        <v>1097</v>
      </c>
      <c r="D25" t="s">
        <v>1099</v>
      </c>
      <c r="E25" t="s">
        <v>60</v>
      </c>
    </row>
    <row r="26" spans="1:10" ht="17" x14ac:dyDescent="0.2">
      <c r="A26" s="143" t="s">
        <v>1105</v>
      </c>
      <c r="B26" t="s">
        <v>37</v>
      </c>
      <c r="D26" t="s">
        <v>1099</v>
      </c>
      <c r="E26" t="s">
        <v>60</v>
      </c>
    </row>
    <row r="27" spans="1:10" ht="17" x14ac:dyDescent="0.2">
      <c r="A27" s="143" t="s">
        <v>1106</v>
      </c>
      <c r="B27" t="s">
        <v>36</v>
      </c>
      <c r="C27" t="s">
        <v>1097</v>
      </c>
      <c r="D27" t="s">
        <v>1099</v>
      </c>
      <c r="E27" t="s">
        <v>60</v>
      </c>
    </row>
    <row r="28" spans="1:10" ht="17" x14ac:dyDescent="0.2">
      <c r="A28" s="143" t="s">
        <v>1106</v>
      </c>
      <c r="B28" t="s">
        <v>37</v>
      </c>
      <c r="D28" t="s">
        <v>1099</v>
      </c>
      <c r="E28" t="s">
        <v>60</v>
      </c>
    </row>
    <row r="29" spans="1:10" ht="17" x14ac:dyDescent="0.2">
      <c r="A29" s="1" t="s">
        <v>22</v>
      </c>
      <c r="D29" t="s">
        <v>1099</v>
      </c>
      <c r="E29" t="s">
        <v>60</v>
      </c>
    </row>
    <row r="30" spans="1:10" ht="17" x14ac:dyDescent="0.2">
      <c r="A30" s="1" t="s">
        <v>23</v>
      </c>
      <c r="D30" t="s">
        <v>1099</v>
      </c>
      <c r="E30" t="s">
        <v>60</v>
      </c>
    </row>
    <row r="31" spans="1:10" ht="17" x14ac:dyDescent="0.2">
      <c r="A31" s="1" t="s">
        <v>24</v>
      </c>
      <c r="D31" t="s">
        <v>1101</v>
      </c>
      <c r="E31" t="s">
        <v>60</v>
      </c>
    </row>
    <row r="32" spans="1:10" ht="17" x14ac:dyDescent="0.2">
      <c r="A32" s="1" t="s">
        <v>25</v>
      </c>
      <c r="D32" t="s">
        <v>60</v>
      </c>
      <c r="E32" t="s">
        <v>1102</v>
      </c>
    </row>
    <row r="33" spans="1:4" ht="17" x14ac:dyDescent="0.2">
      <c r="A33" s="1" t="s">
        <v>26</v>
      </c>
    </row>
    <row r="34" spans="1:4" ht="17" x14ac:dyDescent="0.2">
      <c r="A34" s="1" t="s">
        <v>1095</v>
      </c>
      <c r="D34" t="s">
        <v>60</v>
      </c>
    </row>
    <row r="37" spans="1:4" ht="17" x14ac:dyDescent="0.2">
      <c r="A37" s="141" t="s">
        <v>1096</v>
      </c>
    </row>
    <row r="38" spans="1:4" ht="17" x14ac:dyDescent="0.2">
      <c r="A38" s="140" t="s">
        <v>61</v>
      </c>
    </row>
  </sheetData>
  <dataConsolidate/>
  <mergeCells count="12">
    <mergeCell ref="D3:D4"/>
    <mergeCell ref="A2:D2"/>
    <mergeCell ref="F3:F4"/>
    <mergeCell ref="A3:A4"/>
    <mergeCell ref="B3:B4"/>
    <mergeCell ref="C3:C4"/>
    <mergeCell ref="I2:J2"/>
    <mergeCell ref="G2:H2"/>
    <mergeCell ref="G3:G4"/>
    <mergeCell ref="H3:H4"/>
    <mergeCell ref="I3:I4"/>
    <mergeCell ref="J3:J4"/>
  </mergeCells>
  <dataValidations count="6">
    <dataValidation type="list" allowBlank="1" showInputMessage="1" showErrorMessage="1" promptTitle="Format petit" prompt="A5, A5s ..." sqref="H19 H5 H7 H9 H11 H13 H15 H17">
      <formula1>format_petit</formula1>
    </dataValidation>
    <dataValidation type="list" allowBlank="1" showInputMessage="1" showErrorMessage="1" promptTitle="Format grand" prompt="A4, A4s ...." sqref="H20 H6 H8 H10 H12 H14 H16 H18">
      <formula1>format_grand</formula1>
    </dataValidation>
    <dataValidation type="list" allowBlank="1" showInputMessage="1" showErrorMessage="1" promptTitle="Couleur du carton" prompt="Popset 320g_x000a_" sqref="J5:J12">
      <formula1>carton_renf_pochette</formula1>
    </dataValidation>
    <dataValidation type="list" allowBlank="1" showInputMessage="1" showErrorMessage="1" promptTitle="Couleur de la pochette plastique" prompt="(plastique rigide)" sqref="J13:J16">
      <formula1>pochette_plastique_rigide</formula1>
    </dataValidation>
    <dataValidation type="list" allowBlank="1" showInputMessage="1" showErrorMessage="1" sqref="J17:J18">
      <formula1>plastique_souple_pochette</formula1>
    </dataValidation>
    <dataValidation type="list" allowBlank="1" showInputMessage="1" showErrorMessage="1" sqref="F5:F20">
      <formula1>systeme</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4" enableFormatConditionsCalculation="0">
    <tabColor theme="9" tint="-0.249977111117893"/>
  </sheetPr>
  <dimension ref="A2:L408"/>
  <sheetViews>
    <sheetView workbookViewId="0">
      <selection activeCell="D49" sqref="D49"/>
    </sheetView>
  </sheetViews>
  <sheetFormatPr baseColWidth="10" defaultRowHeight="16" x14ac:dyDescent="0.2"/>
  <cols>
    <col min="1" max="1" width="32.33203125" bestFit="1" customWidth="1"/>
    <col min="2" max="2" width="38.33203125" bestFit="1" customWidth="1"/>
    <col min="3" max="3" width="63.6640625" bestFit="1" customWidth="1"/>
    <col min="4" max="4" width="72.1640625" bestFit="1" customWidth="1"/>
    <col min="5" max="5" width="59.5" bestFit="1" customWidth="1"/>
    <col min="7" max="7" width="58.33203125" bestFit="1" customWidth="1"/>
    <col min="8" max="8" width="17.5" bestFit="1" customWidth="1"/>
    <col min="9" max="9" width="18.1640625" bestFit="1" customWidth="1"/>
  </cols>
  <sheetData>
    <row r="2" spans="2:12" x14ac:dyDescent="0.2">
      <c r="D2" t="s">
        <v>1331</v>
      </c>
      <c r="H2" t="s">
        <v>1337</v>
      </c>
      <c r="I2" t="s">
        <v>56</v>
      </c>
    </row>
    <row r="3" spans="2:12" x14ac:dyDescent="0.2">
      <c r="B3" s="361" t="s">
        <v>300</v>
      </c>
      <c r="D3" t="s">
        <v>1329</v>
      </c>
    </row>
    <row r="5" spans="2:12" ht="17" x14ac:dyDescent="0.2">
      <c r="B5" s="8" t="s">
        <v>347</v>
      </c>
    </row>
    <row r="6" spans="2:12" ht="17" x14ac:dyDescent="0.2">
      <c r="B6" s="1" t="s">
        <v>349</v>
      </c>
      <c r="D6" t="s">
        <v>1332</v>
      </c>
      <c r="E6" t="s">
        <v>1333</v>
      </c>
      <c r="F6" t="s">
        <v>1334</v>
      </c>
      <c r="G6" t="s">
        <v>1335</v>
      </c>
    </row>
    <row r="7" spans="2:12" ht="17" x14ac:dyDescent="0.2">
      <c r="B7" s="1" t="s">
        <v>352</v>
      </c>
      <c r="D7" t="s">
        <v>1336</v>
      </c>
      <c r="H7" t="s">
        <v>1343</v>
      </c>
      <c r="I7" t="s">
        <v>1338</v>
      </c>
      <c r="K7" t="s">
        <v>1339</v>
      </c>
      <c r="L7" t="s">
        <v>1341</v>
      </c>
    </row>
    <row r="8" spans="2:12" ht="17" x14ac:dyDescent="0.2">
      <c r="B8" s="1"/>
      <c r="K8" t="s">
        <v>1340</v>
      </c>
      <c r="L8" s="362" t="s">
        <v>1342</v>
      </c>
    </row>
    <row r="9" spans="2:12" ht="17" x14ac:dyDescent="0.2">
      <c r="B9" s="1"/>
    </row>
    <row r="10" spans="2:12" ht="17" x14ac:dyDescent="0.2">
      <c r="B10" s="1"/>
    </row>
    <row r="11" spans="2:12" ht="17" x14ac:dyDescent="0.2">
      <c r="B11" s="3"/>
    </row>
    <row r="12" spans="2:12" ht="17" x14ac:dyDescent="0.2">
      <c r="B12" s="360" t="s">
        <v>367</v>
      </c>
    </row>
    <row r="13" spans="2:12" ht="17" x14ac:dyDescent="0.2">
      <c r="B13" s="1" t="s">
        <v>370</v>
      </c>
      <c r="D13" t="s">
        <v>1344</v>
      </c>
      <c r="H13" s="11" t="s">
        <v>1374</v>
      </c>
      <c r="I13" s="363" t="s">
        <v>1345</v>
      </c>
    </row>
    <row r="14" spans="2:12" ht="17" x14ac:dyDescent="0.2">
      <c r="B14" s="1" t="s">
        <v>371</v>
      </c>
      <c r="C14" t="s">
        <v>1358</v>
      </c>
      <c r="D14" t="s">
        <v>1357</v>
      </c>
      <c r="I14" s="361" t="s">
        <v>1346</v>
      </c>
    </row>
    <row r="15" spans="2:12" ht="17" x14ac:dyDescent="0.2">
      <c r="B15" s="1"/>
      <c r="I15" s="361" t="s">
        <v>1347</v>
      </c>
    </row>
    <row r="16" spans="2:12" ht="17" x14ac:dyDescent="0.2">
      <c r="B16" s="1"/>
      <c r="I16" s="361" t="s">
        <v>1348</v>
      </c>
    </row>
    <row r="17" spans="2:9" ht="17" x14ac:dyDescent="0.2">
      <c r="B17" s="1"/>
      <c r="I17" s="361" t="s">
        <v>1349</v>
      </c>
    </row>
    <row r="18" spans="2:9" ht="17" x14ac:dyDescent="0.2">
      <c r="B18" s="3"/>
      <c r="I18" s="361" t="s">
        <v>1350</v>
      </c>
    </row>
    <row r="19" spans="2:9" ht="17" x14ac:dyDescent="0.2">
      <c r="B19" s="360" t="s">
        <v>382</v>
      </c>
      <c r="C19" t="s">
        <v>1359</v>
      </c>
      <c r="I19" s="361" t="s">
        <v>1351</v>
      </c>
    </row>
    <row r="20" spans="2:9" ht="17" x14ac:dyDescent="0.2">
      <c r="B20" s="1" t="s">
        <v>370</v>
      </c>
      <c r="D20" t="s">
        <v>1344</v>
      </c>
    </row>
    <row r="21" spans="2:9" ht="17" x14ac:dyDescent="0.2">
      <c r="B21" s="1" t="s">
        <v>384</v>
      </c>
      <c r="D21" t="s">
        <v>1361</v>
      </c>
      <c r="E21" t="s">
        <v>1360</v>
      </c>
      <c r="I21" s="363" t="s">
        <v>1352</v>
      </c>
    </row>
    <row r="22" spans="2:9" ht="17" x14ac:dyDescent="0.2">
      <c r="B22" s="1" t="s">
        <v>387</v>
      </c>
      <c r="D22" s="364">
        <v>5</v>
      </c>
      <c r="E22" t="s">
        <v>1360</v>
      </c>
      <c r="I22" s="361" t="s">
        <v>1353</v>
      </c>
    </row>
    <row r="23" spans="2:9" ht="17" x14ac:dyDescent="0.2">
      <c r="B23" s="1" t="s">
        <v>390</v>
      </c>
      <c r="D23" s="365" t="s">
        <v>1362</v>
      </c>
      <c r="I23" s="361" t="s">
        <v>1347</v>
      </c>
    </row>
    <row r="24" spans="2:9" ht="17" x14ac:dyDescent="0.2">
      <c r="B24" s="1" t="s">
        <v>393</v>
      </c>
      <c r="D24" s="365" t="s">
        <v>1362</v>
      </c>
      <c r="I24" s="361" t="s">
        <v>1354</v>
      </c>
    </row>
    <row r="25" spans="2:9" ht="17" x14ac:dyDescent="0.2">
      <c r="B25" s="1" t="s">
        <v>396</v>
      </c>
      <c r="D25" s="365" t="s">
        <v>1362</v>
      </c>
      <c r="I25" s="361" t="s">
        <v>1355</v>
      </c>
    </row>
    <row r="26" spans="2:9" x14ac:dyDescent="0.2">
      <c r="I26" s="361" t="s">
        <v>1350</v>
      </c>
    </row>
    <row r="27" spans="2:9" ht="17" x14ac:dyDescent="0.2">
      <c r="B27" s="360" t="s">
        <v>1370</v>
      </c>
      <c r="C27" t="s">
        <v>1369</v>
      </c>
      <c r="I27" s="361" t="s">
        <v>1356</v>
      </c>
    </row>
    <row r="28" spans="2:9" ht="17" x14ac:dyDescent="0.2">
      <c r="B28" s="1" t="s">
        <v>1371</v>
      </c>
      <c r="C28" t="s">
        <v>1372</v>
      </c>
      <c r="D28" t="s">
        <v>1373</v>
      </c>
      <c r="E28" t="s">
        <v>1329</v>
      </c>
    </row>
    <row r="45" spans="2:5" x14ac:dyDescent="0.2">
      <c r="B45" t="s">
        <v>1363</v>
      </c>
    </row>
    <row r="46" spans="2:5" x14ac:dyDescent="0.2">
      <c r="B46" t="s">
        <v>1367</v>
      </c>
      <c r="D46" t="s">
        <v>1364</v>
      </c>
      <c r="E46" t="s">
        <v>1365</v>
      </c>
    </row>
    <row r="47" spans="2:5" x14ac:dyDescent="0.2">
      <c r="B47" s="4" t="s">
        <v>1366</v>
      </c>
      <c r="D47" s="366">
        <v>0.5</v>
      </c>
      <c r="E47">
        <v>0.2</v>
      </c>
    </row>
    <row r="54" spans="1:5" ht="22" thickBot="1" x14ac:dyDescent="0.3">
      <c r="A54" s="88" t="s">
        <v>574</v>
      </c>
      <c r="B54" s="88" t="s">
        <v>582</v>
      </c>
      <c r="C54" s="88" t="s">
        <v>589</v>
      </c>
      <c r="D54" s="88" t="s">
        <v>544</v>
      </c>
      <c r="E54" s="88" t="s">
        <v>1038</v>
      </c>
    </row>
    <row r="55" spans="1:5" ht="20" thickBot="1" x14ac:dyDescent="0.3">
      <c r="A55" s="119" t="s">
        <v>1490</v>
      </c>
      <c r="B55" s="77"/>
      <c r="C55" s="405" t="b">
        <v>1</v>
      </c>
      <c r="D55" s="153"/>
      <c r="E55" s="155"/>
    </row>
    <row r="56" spans="1:5" ht="20" thickBot="1" x14ac:dyDescent="0.3">
      <c r="A56" s="105"/>
      <c r="B56" s="82"/>
      <c r="C56" s="456" t="b">
        <v>0</v>
      </c>
      <c r="D56" s="152"/>
      <c r="E56" s="157"/>
    </row>
    <row r="57" spans="1:5" ht="17" thickBot="1" x14ac:dyDescent="0.25"/>
    <row r="58" spans="1:5" ht="20" thickBot="1" x14ac:dyDescent="0.3">
      <c r="A58" s="119" t="s">
        <v>1537</v>
      </c>
      <c r="B58" s="76"/>
      <c r="C58" s="405" t="s">
        <v>1536</v>
      </c>
      <c r="D58" s="153"/>
      <c r="E58" s="153"/>
    </row>
    <row r="59" spans="1:5" ht="19" x14ac:dyDescent="0.25">
      <c r="A59" s="105"/>
      <c r="B59" s="76"/>
      <c r="C59" s="405" t="s">
        <v>1700</v>
      </c>
      <c r="D59" s="117"/>
      <c r="E59" s="2"/>
    </row>
    <row r="60" spans="1:5" ht="19" x14ac:dyDescent="0.25">
      <c r="A60" s="105"/>
      <c r="B60" s="76"/>
      <c r="C60" s="405" t="s">
        <v>1538</v>
      </c>
      <c r="D60" s="117"/>
      <c r="E60" s="2"/>
    </row>
    <row r="61" spans="1:5" ht="19" x14ac:dyDescent="0.25">
      <c r="A61" s="105"/>
      <c r="B61" s="76"/>
      <c r="C61" s="405" t="s">
        <v>1666</v>
      </c>
      <c r="D61" s="117"/>
      <c r="E61" s="2"/>
    </row>
    <row r="62" spans="1:5" ht="19" x14ac:dyDescent="0.25">
      <c r="A62" s="105"/>
      <c r="B62" s="76"/>
      <c r="C62" s="405" t="s">
        <v>1679</v>
      </c>
      <c r="D62" s="117"/>
      <c r="E62" s="2"/>
    </row>
    <row r="63" spans="1:5" ht="19" x14ac:dyDescent="0.25">
      <c r="A63" s="105"/>
      <c r="B63" s="76"/>
      <c r="C63" s="559" t="s">
        <v>1681</v>
      </c>
      <c r="D63" s="153"/>
      <c r="E63" s="153"/>
    </row>
    <row r="64" spans="1:5" ht="19" x14ac:dyDescent="0.25">
      <c r="A64" s="105"/>
      <c r="B64" s="76"/>
      <c r="C64" s="559" t="s">
        <v>1684</v>
      </c>
      <c r="D64" s="117"/>
      <c r="E64" s="2"/>
    </row>
    <row r="65" spans="1:5" ht="19" x14ac:dyDescent="0.25">
      <c r="A65" s="105"/>
      <c r="B65" s="76"/>
      <c r="C65" s="559" t="s">
        <v>1461</v>
      </c>
      <c r="D65" s="117"/>
      <c r="E65" s="2"/>
    </row>
    <row r="66" spans="1:5" ht="19" x14ac:dyDescent="0.25">
      <c r="A66" s="105"/>
      <c r="B66" s="76"/>
      <c r="C66" s="559" t="s">
        <v>1730</v>
      </c>
      <c r="D66" s="117"/>
      <c r="E66" s="2"/>
    </row>
    <row r="67" spans="1:5" ht="19" x14ac:dyDescent="0.25">
      <c r="A67" s="105"/>
      <c r="B67" s="76"/>
      <c r="C67" s="559" t="s">
        <v>1697</v>
      </c>
      <c r="D67" s="117"/>
      <c r="E67" s="2"/>
    </row>
    <row r="68" spans="1:5" ht="19" x14ac:dyDescent="0.25">
      <c r="A68" s="105"/>
      <c r="B68" s="76"/>
      <c r="C68" s="559" t="s">
        <v>1698</v>
      </c>
      <c r="D68" s="117"/>
      <c r="E68" s="2"/>
    </row>
    <row r="69" spans="1:5" ht="19" x14ac:dyDescent="0.25">
      <c r="A69" s="105"/>
      <c r="B69" s="76"/>
      <c r="C69" s="559" t="s">
        <v>1693</v>
      </c>
      <c r="D69" s="153"/>
      <c r="E69" s="153"/>
    </row>
    <row r="70" spans="1:5" ht="19" x14ac:dyDescent="0.25">
      <c r="A70" s="105"/>
      <c r="B70" s="76"/>
      <c r="C70" s="559"/>
      <c r="D70" s="117"/>
      <c r="E70" s="2"/>
    </row>
    <row r="71" spans="1:5" x14ac:dyDescent="0.2">
      <c r="B71" s="18"/>
    </row>
    <row r="72" spans="1:5" x14ac:dyDescent="0.2">
      <c r="B72" s="18"/>
    </row>
    <row r="73" spans="1:5" x14ac:dyDescent="0.2">
      <c r="B73" s="18"/>
    </row>
    <row r="74" spans="1:5" x14ac:dyDescent="0.2">
      <c r="B74" s="18"/>
    </row>
    <row r="75" spans="1:5" ht="17" thickBot="1" x14ac:dyDescent="0.25">
      <c r="B75" s="18"/>
    </row>
    <row r="76" spans="1:5" ht="20" thickBot="1" x14ac:dyDescent="0.3">
      <c r="A76" s="119" t="s">
        <v>1677</v>
      </c>
      <c r="B76" s="77"/>
      <c r="C76" s="403" t="s">
        <v>1678</v>
      </c>
      <c r="D76" s="377"/>
      <c r="E76" s="474"/>
    </row>
    <row r="77" spans="1:5" ht="20" thickBot="1" x14ac:dyDescent="0.3">
      <c r="A77" s="105"/>
      <c r="B77" s="82"/>
      <c r="C77" s="456" t="s">
        <v>1541</v>
      </c>
      <c r="D77" s="152"/>
      <c r="E77" s="157"/>
    </row>
    <row r="78" spans="1:5" ht="17" thickBot="1" x14ac:dyDescent="0.25">
      <c r="B78" s="18"/>
    </row>
    <row r="79" spans="1:5" ht="20" thickBot="1" x14ac:dyDescent="0.3">
      <c r="A79" s="119" t="s">
        <v>1539</v>
      </c>
      <c r="B79" s="77"/>
      <c r="C79" s="403" t="s">
        <v>1540</v>
      </c>
      <c r="D79" s="377"/>
      <c r="E79" s="474"/>
    </row>
    <row r="80" spans="1:5" ht="20" thickBot="1" x14ac:dyDescent="0.3">
      <c r="A80" s="105"/>
      <c r="B80" s="82"/>
      <c r="C80" s="456" t="s">
        <v>1541</v>
      </c>
      <c r="D80" s="152"/>
      <c r="E80" s="157"/>
    </row>
    <row r="81" spans="1:5" ht="17" thickBot="1" x14ac:dyDescent="0.25">
      <c r="B81" s="18"/>
    </row>
    <row r="82" spans="1:5" ht="20" thickBot="1" x14ac:dyDescent="0.3">
      <c r="A82" s="119" t="s">
        <v>1667</v>
      </c>
      <c r="B82" s="77"/>
      <c r="C82" s="403" t="s">
        <v>1108</v>
      </c>
      <c r="D82" s="403" t="s">
        <v>1109</v>
      </c>
      <c r="E82" s="79" t="s">
        <v>1109</v>
      </c>
    </row>
    <row r="83" spans="1:5" ht="19" x14ac:dyDescent="0.25">
      <c r="A83" s="475" t="s">
        <v>1542</v>
      </c>
      <c r="B83" s="144"/>
      <c r="C83" s="405" t="s">
        <v>1668</v>
      </c>
      <c r="D83" s="405"/>
      <c r="E83" s="473"/>
    </row>
    <row r="84" spans="1:5" ht="19" x14ac:dyDescent="0.25">
      <c r="A84" s="475" t="s">
        <v>1543</v>
      </c>
      <c r="B84" s="80"/>
      <c r="C84" s="405" t="s">
        <v>1583</v>
      </c>
      <c r="D84" s="405" t="s">
        <v>1546</v>
      </c>
      <c r="E84" s="473" t="s">
        <v>1546</v>
      </c>
    </row>
    <row r="85" spans="1:5" ht="19" x14ac:dyDescent="0.25">
      <c r="A85" s="475" t="s">
        <v>1544</v>
      </c>
      <c r="B85" s="80"/>
      <c r="C85" s="405" t="s">
        <v>1584</v>
      </c>
      <c r="D85" s="405" t="s">
        <v>1547</v>
      </c>
      <c r="E85" s="473" t="s">
        <v>1547</v>
      </c>
    </row>
    <row r="86" spans="1:5" ht="19" x14ac:dyDescent="0.25">
      <c r="A86" s="475" t="s">
        <v>1545</v>
      </c>
      <c r="B86" s="80"/>
      <c r="C86" s="405" t="s">
        <v>1585</v>
      </c>
      <c r="D86" s="405" t="s">
        <v>1555</v>
      </c>
      <c r="E86" s="473" t="s">
        <v>1555</v>
      </c>
    </row>
    <row r="87" spans="1:5" ht="19" x14ac:dyDescent="0.25">
      <c r="A87" s="475"/>
      <c r="B87" s="80"/>
      <c r="C87" s="405" t="s">
        <v>1586</v>
      </c>
      <c r="D87" s="405" t="s">
        <v>1548</v>
      </c>
      <c r="E87" s="473" t="s">
        <v>1548</v>
      </c>
    </row>
    <row r="88" spans="1:5" ht="19" x14ac:dyDescent="0.25">
      <c r="A88" s="105"/>
      <c r="B88" s="80"/>
      <c r="C88" s="405" t="s">
        <v>1587</v>
      </c>
      <c r="D88" s="405" t="s">
        <v>1556</v>
      </c>
      <c r="E88" s="473" t="s">
        <v>1556</v>
      </c>
    </row>
    <row r="89" spans="1:5" ht="19" x14ac:dyDescent="0.25">
      <c r="A89" s="105"/>
      <c r="B89" s="80"/>
      <c r="C89" s="405" t="s">
        <v>1611</v>
      </c>
      <c r="D89" s="405" t="s">
        <v>1549</v>
      </c>
      <c r="E89" s="473" t="s">
        <v>1549</v>
      </c>
    </row>
    <row r="90" spans="1:5" ht="19" x14ac:dyDescent="0.25">
      <c r="A90" s="105"/>
      <c r="B90" s="80"/>
      <c r="C90" s="405" t="s">
        <v>1588</v>
      </c>
      <c r="D90" s="405" t="s">
        <v>1550</v>
      </c>
      <c r="E90" s="473" t="s">
        <v>1550</v>
      </c>
    </row>
    <row r="91" spans="1:5" ht="19" x14ac:dyDescent="0.25">
      <c r="A91" s="105"/>
      <c r="B91" s="80"/>
      <c r="C91" s="405" t="s">
        <v>1589</v>
      </c>
      <c r="D91" s="405" t="s">
        <v>1551</v>
      </c>
      <c r="E91" s="473" t="s">
        <v>1551</v>
      </c>
    </row>
    <row r="92" spans="1:5" ht="19" x14ac:dyDescent="0.25">
      <c r="A92" s="105"/>
      <c r="B92" s="80"/>
      <c r="C92" s="405" t="s">
        <v>1590</v>
      </c>
      <c r="D92" s="405" t="s">
        <v>1552</v>
      </c>
      <c r="E92" s="473" t="s">
        <v>1552</v>
      </c>
    </row>
    <row r="93" spans="1:5" ht="19" x14ac:dyDescent="0.25">
      <c r="A93" s="105"/>
      <c r="B93" s="80"/>
      <c r="C93" s="405" t="s">
        <v>1591</v>
      </c>
      <c r="D93" s="405" t="s">
        <v>1557</v>
      </c>
      <c r="E93" s="473" t="s">
        <v>1557</v>
      </c>
    </row>
    <row r="94" spans="1:5" ht="19" x14ac:dyDescent="0.25">
      <c r="A94" s="105"/>
      <c r="B94" s="80"/>
      <c r="C94" s="405" t="s">
        <v>1592</v>
      </c>
      <c r="D94" s="405" t="s">
        <v>1553</v>
      </c>
      <c r="E94" s="473" t="s">
        <v>1553</v>
      </c>
    </row>
    <row r="95" spans="1:5" ht="19" x14ac:dyDescent="0.25">
      <c r="A95" s="105"/>
      <c r="B95" s="80"/>
      <c r="C95" s="405" t="s">
        <v>1593</v>
      </c>
      <c r="D95" s="405" t="s">
        <v>1554</v>
      </c>
      <c r="E95" s="473" t="s">
        <v>1554</v>
      </c>
    </row>
    <row r="96" spans="1:5" ht="19" x14ac:dyDescent="0.25">
      <c r="A96" s="105"/>
      <c r="B96" s="80"/>
      <c r="C96" s="405" t="s">
        <v>1594</v>
      </c>
      <c r="D96" s="405" t="s">
        <v>1558</v>
      </c>
      <c r="E96" s="473" t="s">
        <v>1558</v>
      </c>
    </row>
    <row r="97" spans="1:5" ht="19" x14ac:dyDescent="0.25">
      <c r="A97" s="105"/>
      <c r="B97" s="80"/>
      <c r="C97" s="405" t="s">
        <v>1595</v>
      </c>
      <c r="D97" s="405" t="s">
        <v>1559</v>
      </c>
      <c r="E97" s="473" t="s">
        <v>1559</v>
      </c>
    </row>
    <row r="98" spans="1:5" ht="19" x14ac:dyDescent="0.25">
      <c r="A98" s="105"/>
      <c r="B98" s="80"/>
      <c r="C98" s="405" t="s">
        <v>1596</v>
      </c>
      <c r="D98" s="405" t="s">
        <v>1560</v>
      </c>
      <c r="E98" s="473" t="s">
        <v>1560</v>
      </c>
    </row>
    <row r="99" spans="1:5" ht="19" x14ac:dyDescent="0.25">
      <c r="A99" s="105"/>
      <c r="B99" s="80"/>
      <c r="C99" s="405" t="s">
        <v>1597</v>
      </c>
      <c r="D99" s="405" t="s">
        <v>1561</v>
      </c>
      <c r="E99" s="473" t="s">
        <v>1561</v>
      </c>
    </row>
    <row r="100" spans="1:5" ht="19" x14ac:dyDescent="0.25">
      <c r="A100" s="105"/>
      <c r="B100" s="80"/>
      <c r="C100" s="405" t="s">
        <v>1598</v>
      </c>
      <c r="D100" s="405" t="s">
        <v>1562</v>
      </c>
      <c r="E100" s="473" t="s">
        <v>1562</v>
      </c>
    </row>
    <row r="101" spans="1:5" ht="19" x14ac:dyDescent="0.25">
      <c r="A101" s="105"/>
      <c r="B101" s="80"/>
      <c r="C101" s="405" t="s">
        <v>1599</v>
      </c>
      <c r="D101" s="405" t="s">
        <v>1563</v>
      </c>
      <c r="E101" s="473" t="s">
        <v>1563</v>
      </c>
    </row>
    <row r="102" spans="1:5" ht="19" x14ac:dyDescent="0.25">
      <c r="A102" s="105"/>
      <c r="B102" s="80"/>
      <c r="C102" s="405" t="s">
        <v>1600</v>
      </c>
      <c r="D102" s="405" t="s">
        <v>1564</v>
      </c>
      <c r="E102" s="473" t="s">
        <v>1564</v>
      </c>
    </row>
    <row r="103" spans="1:5" ht="19" x14ac:dyDescent="0.25">
      <c r="A103" s="105"/>
      <c r="B103" s="80"/>
      <c r="C103" s="405" t="s">
        <v>1601</v>
      </c>
      <c r="D103" s="405" t="s">
        <v>1565</v>
      </c>
      <c r="E103" s="473" t="s">
        <v>1565</v>
      </c>
    </row>
    <row r="104" spans="1:5" ht="19" x14ac:dyDescent="0.25">
      <c r="A104" s="105"/>
      <c r="B104" s="80"/>
      <c r="C104" s="405" t="s">
        <v>1602</v>
      </c>
      <c r="D104" s="405" t="s">
        <v>1566</v>
      </c>
      <c r="E104" s="473" t="s">
        <v>1566</v>
      </c>
    </row>
    <row r="105" spans="1:5" ht="19" x14ac:dyDescent="0.25">
      <c r="A105" s="105"/>
      <c r="B105" s="80"/>
      <c r="C105" s="405" t="s">
        <v>1603</v>
      </c>
      <c r="D105" s="405" t="s">
        <v>1567</v>
      </c>
      <c r="E105" s="473" t="s">
        <v>1567</v>
      </c>
    </row>
    <row r="106" spans="1:5" ht="19" x14ac:dyDescent="0.25">
      <c r="A106" s="105"/>
      <c r="B106" s="80"/>
      <c r="C106" s="405" t="s">
        <v>1604</v>
      </c>
      <c r="D106" s="405" t="s">
        <v>1568</v>
      </c>
      <c r="E106" s="473" t="s">
        <v>1568</v>
      </c>
    </row>
    <row r="107" spans="1:5" ht="19" x14ac:dyDescent="0.25">
      <c r="A107" s="105"/>
      <c r="B107" s="80"/>
      <c r="C107" s="405" t="s">
        <v>1605</v>
      </c>
      <c r="D107" s="405" t="s">
        <v>1569</v>
      </c>
      <c r="E107" s="473" t="s">
        <v>1569</v>
      </c>
    </row>
    <row r="108" spans="1:5" ht="19" x14ac:dyDescent="0.25">
      <c r="A108" s="105"/>
      <c r="B108" s="80"/>
      <c r="C108" s="405" t="s">
        <v>1606</v>
      </c>
      <c r="D108" s="405" t="s">
        <v>1570</v>
      </c>
      <c r="E108" s="473" t="s">
        <v>1570</v>
      </c>
    </row>
    <row r="109" spans="1:5" ht="19" x14ac:dyDescent="0.25">
      <c r="A109" s="105"/>
      <c r="B109" s="80"/>
      <c r="C109" s="405" t="s">
        <v>1607</v>
      </c>
      <c r="D109" s="405" t="s">
        <v>1571</v>
      </c>
      <c r="E109" s="473" t="s">
        <v>1571</v>
      </c>
    </row>
    <row r="110" spans="1:5" ht="19" x14ac:dyDescent="0.25">
      <c r="A110" s="105"/>
      <c r="B110" s="80"/>
      <c r="C110" s="405" t="s">
        <v>1608</v>
      </c>
      <c r="D110" s="405" t="s">
        <v>1572</v>
      </c>
      <c r="E110" s="473" t="s">
        <v>1572</v>
      </c>
    </row>
    <row r="111" spans="1:5" ht="19" x14ac:dyDescent="0.25">
      <c r="A111" s="105"/>
      <c r="B111" s="80"/>
      <c r="C111" s="405" t="s">
        <v>1609</v>
      </c>
      <c r="D111" s="405" t="s">
        <v>1573</v>
      </c>
      <c r="E111" s="473" t="s">
        <v>1573</v>
      </c>
    </row>
    <row r="112" spans="1:5" ht="19" x14ac:dyDescent="0.25">
      <c r="A112" s="105"/>
      <c r="B112" s="80"/>
      <c r="C112" s="405" t="s">
        <v>1610</v>
      </c>
      <c r="D112" s="405" t="s">
        <v>1574</v>
      </c>
      <c r="E112" s="473" t="s">
        <v>1574</v>
      </c>
    </row>
    <row r="113" spans="1:5" ht="19" x14ac:dyDescent="0.25">
      <c r="A113" s="105"/>
      <c r="B113" s="80"/>
      <c r="C113" s="405" t="s">
        <v>1612</v>
      </c>
      <c r="D113" s="405" t="s">
        <v>1575</v>
      </c>
      <c r="E113" s="473" t="s">
        <v>1575</v>
      </c>
    </row>
    <row r="114" spans="1:5" ht="19" x14ac:dyDescent="0.25">
      <c r="A114" s="105"/>
      <c r="B114" s="80"/>
      <c r="C114" s="405" t="s">
        <v>1613</v>
      </c>
      <c r="D114" s="405" t="s">
        <v>1576</v>
      </c>
      <c r="E114" s="473" t="s">
        <v>1576</v>
      </c>
    </row>
    <row r="115" spans="1:5" ht="19" x14ac:dyDescent="0.25">
      <c r="A115" s="105"/>
      <c r="B115" s="80"/>
      <c r="C115" s="405" t="s">
        <v>1614</v>
      </c>
      <c r="D115" s="405" t="s">
        <v>1580</v>
      </c>
      <c r="E115" s="473" t="s">
        <v>1580</v>
      </c>
    </row>
    <row r="116" spans="1:5" ht="19" x14ac:dyDescent="0.25">
      <c r="A116" s="105"/>
      <c r="B116" s="80"/>
      <c r="C116" s="405" t="s">
        <v>1615</v>
      </c>
      <c r="D116" s="405" t="s">
        <v>1581</v>
      </c>
      <c r="E116" s="473" t="s">
        <v>1581</v>
      </c>
    </row>
    <row r="117" spans="1:5" ht="19" x14ac:dyDescent="0.25">
      <c r="A117" s="105"/>
      <c r="B117" s="80"/>
      <c r="C117" s="405" t="s">
        <v>1616</v>
      </c>
      <c r="D117" s="405" t="s">
        <v>1577</v>
      </c>
      <c r="E117" s="473" t="s">
        <v>1577</v>
      </c>
    </row>
    <row r="118" spans="1:5" ht="19" x14ac:dyDescent="0.25">
      <c r="A118" s="105"/>
      <c r="B118" s="80"/>
      <c r="C118" s="405" t="s">
        <v>1617</v>
      </c>
      <c r="D118" s="405" t="s">
        <v>1578</v>
      </c>
      <c r="E118" s="473" t="s">
        <v>1578</v>
      </c>
    </row>
    <row r="119" spans="1:5" ht="19" x14ac:dyDescent="0.25">
      <c r="A119" s="105"/>
      <c r="B119" s="80"/>
      <c r="C119" s="405" t="s">
        <v>1618</v>
      </c>
      <c r="D119" s="405" t="s">
        <v>1579</v>
      </c>
      <c r="E119" s="473" t="s">
        <v>1579</v>
      </c>
    </row>
    <row r="120" spans="1:5" ht="19" x14ac:dyDescent="0.25">
      <c r="A120" s="105"/>
      <c r="B120" s="80"/>
      <c r="C120" s="405" t="s">
        <v>1619</v>
      </c>
      <c r="D120" s="405" t="s">
        <v>1582</v>
      </c>
      <c r="E120" s="473" t="s">
        <v>1582</v>
      </c>
    </row>
    <row r="121" spans="1:5" ht="19" x14ac:dyDescent="0.25">
      <c r="A121" s="105"/>
      <c r="B121" s="80"/>
      <c r="C121" s="405" t="s">
        <v>1622</v>
      </c>
      <c r="D121" s="405" t="s">
        <v>1622</v>
      </c>
      <c r="E121" s="473" t="s">
        <v>1622</v>
      </c>
    </row>
    <row r="122" spans="1:5" ht="19" x14ac:dyDescent="0.25">
      <c r="A122" s="105"/>
      <c r="B122" s="80"/>
      <c r="C122" s="405" t="s">
        <v>1623</v>
      </c>
      <c r="D122" s="405" t="s">
        <v>1623</v>
      </c>
      <c r="E122" s="473" t="s">
        <v>1623</v>
      </c>
    </row>
    <row r="123" spans="1:5" ht="19" x14ac:dyDescent="0.25">
      <c r="A123" s="105"/>
      <c r="B123" s="80"/>
      <c r="C123" s="405" t="s">
        <v>1620</v>
      </c>
      <c r="D123" s="405" t="s">
        <v>1621</v>
      </c>
      <c r="E123" s="473" t="s">
        <v>1621</v>
      </c>
    </row>
    <row r="124" spans="1:5" ht="19" x14ac:dyDescent="0.25">
      <c r="A124" s="105"/>
      <c r="B124" s="80"/>
      <c r="C124" s="405" t="s">
        <v>1624</v>
      </c>
      <c r="D124" s="405" t="s">
        <v>1624</v>
      </c>
      <c r="E124" s="81" t="s">
        <v>1624</v>
      </c>
    </row>
    <row r="125" spans="1:5" ht="19" x14ac:dyDescent="0.25">
      <c r="A125" s="105"/>
      <c r="B125" s="80"/>
      <c r="C125" s="405" t="s">
        <v>1625</v>
      </c>
      <c r="D125" s="405" t="s">
        <v>1625</v>
      </c>
      <c r="E125" s="81" t="s">
        <v>1625</v>
      </c>
    </row>
    <row r="126" spans="1:5" ht="19" x14ac:dyDescent="0.25">
      <c r="A126" s="105"/>
      <c r="B126" s="80"/>
      <c r="C126" s="405" t="s">
        <v>1626</v>
      </c>
      <c r="D126" s="405" t="s">
        <v>1626</v>
      </c>
      <c r="E126" s="81" t="s">
        <v>1626</v>
      </c>
    </row>
    <row r="127" spans="1:5" ht="19" x14ac:dyDescent="0.25">
      <c r="A127" s="105"/>
      <c r="B127" s="80"/>
      <c r="C127" s="405" t="s">
        <v>1627</v>
      </c>
      <c r="D127" s="405" t="s">
        <v>1627</v>
      </c>
      <c r="E127" s="81" t="s">
        <v>1627</v>
      </c>
    </row>
    <row r="128" spans="1:5" ht="19" x14ac:dyDescent="0.25">
      <c r="A128" s="105"/>
      <c r="B128" s="80"/>
      <c r="C128" s="405" t="s">
        <v>1628</v>
      </c>
      <c r="D128" s="405" t="s">
        <v>1628</v>
      </c>
      <c r="E128" s="81" t="s">
        <v>1628</v>
      </c>
    </row>
    <row r="129" spans="1:5" ht="19" x14ac:dyDescent="0.25">
      <c r="A129" s="105"/>
      <c r="B129" s="80"/>
      <c r="C129" s="405" t="s">
        <v>1629</v>
      </c>
      <c r="D129" s="405" t="s">
        <v>1629</v>
      </c>
      <c r="E129" s="81" t="s">
        <v>1629</v>
      </c>
    </row>
    <row r="130" spans="1:5" ht="19" x14ac:dyDescent="0.25">
      <c r="A130" s="105"/>
      <c r="B130" s="80"/>
      <c r="C130" s="405" t="s">
        <v>1630</v>
      </c>
      <c r="D130" s="405" t="s">
        <v>1630</v>
      </c>
      <c r="E130" s="81" t="s">
        <v>1630</v>
      </c>
    </row>
    <row r="131" spans="1:5" ht="19" x14ac:dyDescent="0.25">
      <c r="A131" s="105"/>
      <c r="B131" s="80"/>
      <c r="C131" s="405" t="s">
        <v>1631</v>
      </c>
      <c r="D131" s="405" t="s">
        <v>1631</v>
      </c>
      <c r="E131" s="81" t="s">
        <v>1631</v>
      </c>
    </row>
    <row r="132" spans="1:5" ht="19" x14ac:dyDescent="0.25">
      <c r="A132" s="105"/>
      <c r="B132" s="80"/>
      <c r="C132" s="405" t="s">
        <v>1632</v>
      </c>
      <c r="D132" s="405" t="s">
        <v>1632</v>
      </c>
      <c r="E132" s="81" t="s">
        <v>1632</v>
      </c>
    </row>
    <row r="133" spans="1:5" ht="19" x14ac:dyDescent="0.25">
      <c r="A133" s="105"/>
      <c r="B133" s="80"/>
      <c r="C133" s="405" t="s">
        <v>1633</v>
      </c>
      <c r="D133" s="405" t="s">
        <v>1633</v>
      </c>
      <c r="E133" s="81" t="s">
        <v>1633</v>
      </c>
    </row>
    <row r="134" spans="1:5" ht="19" x14ac:dyDescent="0.25">
      <c r="A134" s="105"/>
      <c r="B134" s="80"/>
      <c r="C134" s="405" t="s">
        <v>1634</v>
      </c>
      <c r="D134" s="405" t="s">
        <v>1634</v>
      </c>
      <c r="E134" s="81" t="s">
        <v>1634</v>
      </c>
    </row>
    <row r="135" spans="1:5" ht="19" x14ac:dyDescent="0.25">
      <c r="A135" s="105"/>
      <c r="B135" s="80"/>
      <c r="C135" s="405" t="s">
        <v>1635</v>
      </c>
      <c r="D135" s="405" t="s">
        <v>1635</v>
      </c>
      <c r="E135" s="81" t="s">
        <v>1635</v>
      </c>
    </row>
    <row r="136" spans="1:5" ht="19" x14ac:dyDescent="0.25">
      <c r="A136" s="105"/>
      <c r="B136" s="80"/>
      <c r="C136" s="405" t="s">
        <v>1636</v>
      </c>
      <c r="D136" s="405" t="s">
        <v>1636</v>
      </c>
      <c r="E136" s="81" t="s">
        <v>1636</v>
      </c>
    </row>
    <row r="137" spans="1:5" ht="19" x14ac:dyDescent="0.25">
      <c r="A137" s="105"/>
      <c r="B137" s="80"/>
      <c r="C137" s="405" t="s">
        <v>1637</v>
      </c>
      <c r="D137" s="405" t="s">
        <v>1637</v>
      </c>
      <c r="E137" s="81" t="s">
        <v>1637</v>
      </c>
    </row>
    <row r="138" spans="1:5" ht="19" x14ac:dyDescent="0.25">
      <c r="A138" s="105"/>
      <c r="B138" s="80"/>
      <c r="C138" s="405" t="s">
        <v>1638</v>
      </c>
      <c r="D138" s="405" t="s">
        <v>1638</v>
      </c>
      <c r="E138" s="81" t="s">
        <v>1638</v>
      </c>
    </row>
    <row r="139" spans="1:5" ht="19" x14ac:dyDescent="0.25">
      <c r="A139" s="105"/>
      <c r="B139" s="80"/>
      <c r="C139" s="405" t="s">
        <v>1639</v>
      </c>
      <c r="D139" s="405" t="s">
        <v>1639</v>
      </c>
      <c r="E139" s="81" t="s">
        <v>1639</v>
      </c>
    </row>
    <row r="140" spans="1:5" ht="19" x14ac:dyDescent="0.25">
      <c r="A140" s="105"/>
      <c r="B140" s="80"/>
      <c r="C140" s="405" t="s">
        <v>1640</v>
      </c>
      <c r="D140" s="405" t="s">
        <v>1640</v>
      </c>
      <c r="E140" s="81" t="s">
        <v>1640</v>
      </c>
    </row>
    <row r="141" spans="1:5" ht="19" x14ac:dyDescent="0.25">
      <c r="A141" s="105"/>
      <c r="B141" s="80"/>
      <c r="C141" s="405" t="s">
        <v>1641</v>
      </c>
      <c r="D141" s="405" t="s">
        <v>1641</v>
      </c>
      <c r="E141" s="81" t="s">
        <v>1641</v>
      </c>
    </row>
    <row r="142" spans="1:5" ht="19" x14ac:dyDescent="0.25">
      <c r="A142" s="105"/>
      <c r="B142" s="80"/>
      <c r="C142" s="405" t="s">
        <v>1642</v>
      </c>
      <c r="D142" s="405" t="s">
        <v>1642</v>
      </c>
      <c r="E142" s="81" t="s">
        <v>1642</v>
      </c>
    </row>
    <row r="143" spans="1:5" ht="19" x14ac:dyDescent="0.25">
      <c r="A143" s="105"/>
      <c r="B143" s="80"/>
      <c r="C143" s="405" t="s">
        <v>1643</v>
      </c>
      <c r="D143" s="405" t="s">
        <v>1643</v>
      </c>
      <c r="E143" s="81" t="s">
        <v>1643</v>
      </c>
    </row>
    <row r="144" spans="1:5" ht="19" x14ac:dyDescent="0.25">
      <c r="A144" s="105"/>
      <c r="B144" s="80"/>
      <c r="C144" s="405" t="s">
        <v>1643</v>
      </c>
      <c r="D144" s="405" t="s">
        <v>1643</v>
      </c>
      <c r="E144" s="81" t="s">
        <v>1643</v>
      </c>
    </row>
    <row r="145" spans="1:5" ht="19" x14ac:dyDescent="0.25">
      <c r="A145" s="105"/>
      <c r="B145" s="80"/>
      <c r="C145" s="405" t="s">
        <v>1644</v>
      </c>
      <c r="D145" s="405" t="s">
        <v>1644</v>
      </c>
      <c r="E145" s="81" t="s">
        <v>1644</v>
      </c>
    </row>
    <row r="146" spans="1:5" ht="19" x14ac:dyDescent="0.25">
      <c r="A146" s="105"/>
      <c r="B146" s="80"/>
      <c r="C146" s="405" t="s">
        <v>1645</v>
      </c>
      <c r="D146" s="405" t="s">
        <v>1645</v>
      </c>
      <c r="E146" s="81" t="s">
        <v>1645</v>
      </c>
    </row>
    <row r="147" spans="1:5" ht="19" x14ac:dyDescent="0.25">
      <c r="A147" s="105"/>
      <c r="B147" s="80"/>
      <c r="C147" s="405" t="s">
        <v>1646</v>
      </c>
      <c r="D147" s="405" t="s">
        <v>1646</v>
      </c>
      <c r="E147" s="81" t="s">
        <v>1646</v>
      </c>
    </row>
    <row r="148" spans="1:5" ht="19" x14ac:dyDescent="0.25">
      <c r="A148" s="105"/>
      <c r="B148" s="80"/>
      <c r="C148" s="405" t="s">
        <v>1647</v>
      </c>
      <c r="D148" s="405" t="s">
        <v>1647</v>
      </c>
      <c r="E148" s="81" t="s">
        <v>1647</v>
      </c>
    </row>
    <row r="149" spans="1:5" ht="19" x14ac:dyDescent="0.25">
      <c r="A149" s="105"/>
      <c r="B149" s="80"/>
      <c r="C149" s="405" t="s">
        <v>1648</v>
      </c>
      <c r="D149" s="405" t="s">
        <v>1648</v>
      </c>
      <c r="E149" s="81" t="s">
        <v>1648</v>
      </c>
    </row>
    <row r="150" spans="1:5" ht="19" x14ac:dyDescent="0.25">
      <c r="A150" s="105"/>
      <c r="B150" s="80"/>
      <c r="C150" s="405" t="s">
        <v>1649</v>
      </c>
      <c r="D150" s="405" t="s">
        <v>1649</v>
      </c>
      <c r="E150" s="81" t="s">
        <v>1649</v>
      </c>
    </row>
    <row r="151" spans="1:5" ht="19" x14ac:dyDescent="0.25">
      <c r="A151" s="105"/>
      <c r="B151" s="80"/>
      <c r="C151" s="405" t="s">
        <v>1650</v>
      </c>
      <c r="D151" s="405" t="s">
        <v>1650</v>
      </c>
      <c r="E151" s="81" t="s">
        <v>1650</v>
      </c>
    </row>
    <row r="152" spans="1:5" ht="19" x14ac:dyDescent="0.25">
      <c r="A152" s="105"/>
      <c r="B152" s="80"/>
      <c r="C152" s="405" t="s">
        <v>1651</v>
      </c>
      <c r="D152" s="405" t="s">
        <v>1651</v>
      </c>
      <c r="E152" s="81" t="s">
        <v>1651</v>
      </c>
    </row>
    <row r="153" spans="1:5" ht="19" x14ac:dyDescent="0.25">
      <c r="A153" s="105"/>
      <c r="B153" s="80"/>
      <c r="C153" s="405" t="s">
        <v>1652</v>
      </c>
      <c r="D153" s="405" t="s">
        <v>1652</v>
      </c>
      <c r="E153" s="81" t="s">
        <v>1652</v>
      </c>
    </row>
    <row r="154" spans="1:5" ht="19" x14ac:dyDescent="0.25">
      <c r="A154" s="105"/>
      <c r="B154" s="80"/>
      <c r="C154" s="405" t="s">
        <v>1653</v>
      </c>
      <c r="D154" s="405" t="s">
        <v>1653</v>
      </c>
      <c r="E154" s="81" t="s">
        <v>1653</v>
      </c>
    </row>
    <row r="155" spans="1:5" ht="19" x14ac:dyDescent="0.25">
      <c r="A155" s="105"/>
      <c r="B155" s="80"/>
      <c r="C155" s="405" t="s">
        <v>1654</v>
      </c>
      <c r="D155" s="405" t="s">
        <v>1654</v>
      </c>
      <c r="E155" s="81" t="s">
        <v>1654</v>
      </c>
    </row>
    <row r="156" spans="1:5" ht="19" x14ac:dyDescent="0.25">
      <c r="A156" s="105"/>
      <c r="B156" s="80"/>
      <c r="C156" s="405" t="s">
        <v>1655</v>
      </c>
      <c r="D156" s="405" t="s">
        <v>1655</v>
      </c>
      <c r="E156" s="81" t="s">
        <v>1655</v>
      </c>
    </row>
    <row r="157" spans="1:5" ht="19" x14ac:dyDescent="0.25">
      <c r="A157" s="105"/>
      <c r="B157" s="80"/>
      <c r="C157" s="405" t="s">
        <v>1656</v>
      </c>
      <c r="D157" s="405" t="s">
        <v>1656</v>
      </c>
      <c r="E157" s="418" t="s">
        <v>1656</v>
      </c>
    </row>
    <row r="158" spans="1:5" ht="19" x14ac:dyDescent="0.25">
      <c r="A158" s="105"/>
      <c r="B158" s="80"/>
      <c r="C158" s="405" t="s">
        <v>1657</v>
      </c>
      <c r="D158" s="405" t="s">
        <v>1657</v>
      </c>
      <c r="E158" s="418" t="s">
        <v>1657</v>
      </c>
    </row>
    <row r="159" spans="1:5" ht="19" x14ac:dyDescent="0.25">
      <c r="A159" s="105"/>
      <c r="B159" s="80"/>
      <c r="C159" s="405" t="s">
        <v>1658</v>
      </c>
      <c r="D159" s="405" t="s">
        <v>1658</v>
      </c>
      <c r="E159" s="81" t="s">
        <v>1658</v>
      </c>
    </row>
    <row r="160" spans="1:5" ht="19" x14ac:dyDescent="0.25">
      <c r="A160" s="105"/>
      <c r="B160" s="80"/>
      <c r="C160" s="405" t="s">
        <v>1659</v>
      </c>
      <c r="D160" s="405" t="s">
        <v>1659</v>
      </c>
      <c r="E160" s="418" t="s">
        <v>1659</v>
      </c>
    </row>
    <row r="161" spans="1:5" ht="19" x14ac:dyDescent="0.25">
      <c r="A161" s="105"/>
      <c r="B161" s="80"/>
      <c r="C161" s="405" t="s">
        <v>1660</v>
      </c>
      <c r="D161" s="405" t="s">
        <v>1660</v>
      </c>
      <c r="E161" s="81" t="s">
        <v>1660</v>
      </c>
    </row>
    <row r="162" spans="1:5" ht="19" x14ac:dyDescent="0.25">
      <c r="A162" s="105"/>
      <c r="B162" s="80"/>
      <c r="C162" s="405" t="s">
        <v>1661</v>
      </c>
      <c r="D162" s="405" t="s">
        <v>1661</v>
      </c>
      <c r="E162" s="418" t="s">
        <v>1661</v>
      </c>
    </row>
    <row r="163" spans="1:5" ht="19" x14ac:dyDescent="0.25">
      <c r="A163" s="105"/>
      <c r="B163" s="80"/>
      <c r="C163" s="405" t="s">
        <v>1662</v>
      </c>
      <c r="D163" s="405" t="s">
        <v>1662</v>
      </c>
      <c r="E163" s="418" t="s">
        <v>1662</v>
      </c>
    </row>
    <row r="164" spans="1:5" ht="19" x14ac:dyDescent="0.25">
      <c r="A164" s="105"/>
      <c r="B164" s="80"/>
      <c r="C164" s="405" t="s">
        <v>1663</v>
      </c>
      <c r="D164" s="405" t="s">
        <v>1663</v>
      </c>
      <c r="E164" s="81" t="s">
        <v>1663</v>
      </c>
    </row>
    <row r="165" spans="1:5" ht="19" x14ac:dyDescent="0.25">
      <c r="A165" s="105"/>
      <c r="B165" s="80"/>
      <c r="C165" s="405" t="s">
        <v>1664</v>
      </c>
      <c r="D165" s="405" t="s">
        <v>1664</v>
      </c>
      <c r="E165" s="418" t="s">
        <v>1664</v>
      </c>
    </row>
    <row r="166" spans="1:5" ht="20" thickBot="1" x14ac:dyDescent="0.3">
      <c r="A166" s="105"/>
      <c r="B166" s="82"/>
      <c r="C166" s="456" t="s">
        <v>1665</v>
      </c>
      <c r="D166" s="456" t="s">
        <v>1665</v>
      </c>
      <c r="E166" s="84" t="s">
        <v>1665</v>
      </c>
    </row>
    <row r="167" spans="1:5" x14ac:dyDescent="0.2">
      <c r="B167" s="18"/>
    </row>
    <row r="168" spans="1:5" ht="17" thickBot="1" x14ac:dyDescent="0.25">
      <c r="B168" s="18"/>
    </row>
    <row r="169" spans="1:5" ht="20" thickBot="1" x14ac:dyDescent="0.3">
      <c r="A169" s="119" t="s">
        <v>1669</v>
      </c>
      <c r="B169" s="77"/>
      <c r="C169" s="476" t="s">
        <v>1108</v>
      </c>
      <c r="D169" s="476" t="s">
        <v>1109</v>
      </c>
      <c r="E169" s="477" t="s">
        <v>1109</v>
      </c>
    </row>
    <row r="170" spans="1:5" ht="19" x14ac:dyDescent="0.25">
      <c r="A170" s="105"/>
      <c r="B170" s="144"/>
      <c r="C170" s="405" t="s">
        <v>1583</v>
      </c>
      <c r="D170" s="405" t="s">
        <v>1546</v>
      </c>
      <c r="E170" s="473" t="s">
        <v>1546</v>
      </c>
    </row>
    <row r="171" spans="1:5" ht="19" x14ac:dyDescent="0.25">
      <c r="A171" s="105" t="s">
        <v>1542</v>
      </c>
      <c r="B171" s="80"/>
      <c r="C171" s="405" t="s">
        <v>1584</v>
      </c>
      <c r="D171" s="405" t="s">
        <v>1547</v>
      </c>
      <c r="E171" s="473" t="s">
        <v>1547</v>
      </c>
    </row>
    <row r="172" spans="1:5" ht="19" x14ac:dyDescent="0.25">
      <c r="A172" s="105" t="s">
        <v>1543</v>
      </c>
      <c r="B172" s="80"/>
      <c r="C172" s="405" t="s">
        <v>1585</v>
      </c>
      <c r="D172" s="405" t="s">
        <v>1555</v>
      </c>
      <c r="E172" s="473" t="s">
        <v>1555</v>
      </c>
    </row>
    <row r="173" spans="1:5" ht="19" x14ac:dyDescent="0.25">
      <c r="A173" s="105" t="s">
        <v>1544</v>
      </c>
      <c r="B173" s="80"/>
      <c r="C173" s="405" t="s">
        <v>1586</v>
      </c>
      <c r="D173" s="405" t="s">
        <v>1548</v>
      </c>
      <c r="E173" s="473" t="s">
        <v>1548</v>
      </c>
    </row>
    <row r="174" spans="1:5" ht="19" x14ac:dyDescent="0.25">
      <c r="A174" s="105" t="s">
        <v>1545</v>
      </c>
      <c r="B174" s="80"/>
      <c r="C174" s="405" t="s">
        <v>1587</v>
      </c>
      <c r="D174" s="405" t="s">
        <v>1556</v>
      </c>
      <c r="E174" s="473" t="s">
        <v>1556</v>
      </c>
    </row>
    <row r="175" spans="1:5" ht="19" x14ac:dyDescent="0.25">
      <c r="A175" s="105"/>
      <c r="B175" s="80"/>
      <c r="C175" s="405" t="s">
        <v>1611</v>
      </c>
      <c r="D175" s="405" t="s">
        <v>1549</v>
      </c>
      <c r="E175" s="473" t="s">
        <v>1549</v>
      </c>
    </row>
    <row r="176" spans="1:5" ht="19" x14ac:dyDescent="0.25">
      <c r="A176" s="105"/>
      <c r="B176" s="80"/>
      <c r="C176" s="405" t="s">
        <v>1588</v>
      </c>
      <c r="D176" s="405" t="s">
        <v>1550</v>
      </c>
      <c r="E176" s="473" t="s">
        <v>1550</v>
      </c>
    </row>
    <row r="177" spans="1:5" ht="19" x14ac:dyDescent="0.25">
      <c r="A177" s="105"/>
      <c r="B177" s="80"/>
      <c r="C177" s="405" t="s">
        <v>1589</v>
      </c>
      <c r="D177" s="405" t="s">
        <v>1551</v>
      </c>
      <c r="E177" s="473" t="s">
        <v>1551</v>
      </c>
    </row>
    <row r="178" spans="1:5" ht="19" x14ac:dyDescent="0.25">
      <c r="A178" s="105"/>
      <c r="B178" s="80"/>
      <c r="C178" s="405" t="s">
        <v>1590</v>
      </c>
      <c r="D178" s="405" t="s">
        <v>1552</v>
      </c>
      <c r="E178" s="473" t="s">
        <v>1552</v>
      </c>
    </row>
    <row r="179" spans="1:5" ht="19" x14ac:dyDescent="0.25">
      <c r="A179" s="105"/>
      <c r="B179" s="80"/>
      <c r="C179" s="405" t="s">
        <v>1591</v>
      </c>
      <c r="D179" s="405" t="s">
        <v>1557</v>
      </c>
      <c r="E179" s="473" t="s">
        <v>1557</v>
      </c>
    </row>
    <row r="180" spans="1:5" ht="19" x14ac:dyDescent="0.25">
      <c r="A180" s="105"/>
      <c r="B180" s="80"/>
      <c r="C180" s="405" t="s">
        <v>1592</v>
      </c>
      <c r="D180" s="405" t="s">
        <v>1553</v>
      </c>
      <c r="E180" s="473" t="s">
        <v>1553</v>
      </c>
    </row>
    <row r="181" spans="1:5" ht="19" x14ac:dyDescent="0.25">
      <c r="A181" s="105"/>
      <c r="B181" s="80"/>
      <c r="C181" s="405" t="s">
        <v>1593</v>
      </c>
      <c r="D181" s="405" t="s">
        <v>1554</v>
      </c>
      <c r="E181" s="473" t="s">
        <v>1554</v>
      </c>
    </row>
    <row r="182" spans="1:5" ht="19" x14ac:dyDescent="0.25">
      <c r="A182" s="105"/>
      <c r="B182" s="80"/>
      <c r="C182" s="405" t="s">
        <v>1594</v>
      </c>
      <c r="D182" s="405" t="s">
        <v>1558</v>
      </c>
      <c r="E182" s="473" t="s">
        <v>1558</v>
      </c>
    </row>
    <row r="183" spans="1:5" ht="19" x14ac:dyDescent="0.25">
      <c r="A183" s="105"/>
      <c r="B183" s="80"/>
      <c r="C183" s="405" t="s">
        <v>1595</v>
      </c>
      <c r="D183" s="405" t="s">
        <v>1559</v>
      </c>
      <c r="E183" s="473" t="s">
        <v>1559</v>
      </c>
    </row>
    <row r="184" spans="1:5" ht="19" x14ac:dyDescent="0.25">
      <c r="A184" s="105"/>
      <c r="B184" s="80"/>
      <c r="C184" s="405" t="s">
        <v>1596</v>
      </c>
      <c r="D184" s="405" t="s">
        <v>1560</v>
      </c>
      <c r="E184" s="473" t="s">
        <v>1560</v>
      </c>
    </row>
    <row r="185" spans="1:5" ht="19" x14ac:dyDescent="0.25">
      <c r="A185" s="105"/>
      <c r="B185" s="80"/>
      <c r="C185" s="405" t="s">
        <v>1597</v>
      </c>
      <c r="D185" s="405" t="s">
        <v>1561</v>
      </c>
      <c r="E185" s="473" t="s">
        <v>1561</v>
      </c>
    </row>
    <row r="186" spans="1:5" ht="19" x14ac:dyDescent="0.25">
      <c r="A186" s="105"/>
      <c r="B186" s="80"/>
      <c r="C186" s="405" t="s">
        <v>1598</v>
      </c>
      <c r="D186" s="405" t="s">
        <v>1562</v>
      </c>
      <c r="E186" s="473" t="s">
        <v>1562</v>
      </c>
    </row>
    <row r="187" spans="1:5" ht="19" x14ac:dyDescent="0.25">
      <c r="A187" s="105"/>
      <c r="B187" s="80"/>
      <c r="C187" s="405" t="s">
        <v>1599</v>
      </c>
      <c r="D187" s="405" t="s">
        <v>1563</v>
      </c>
      <c r="E187" s="473" t="s">
        <v>1563</v>
      </c>
    </row>
    <row r="188" spans="1:5" ht="19" x14ac:dyDescent="0.25">
      <c r="A188" s="105"/>
      <c r="B188" s="80"/>
      <c r="C188" s="405" t="s">
        <v>1600</v>
      </c>
      <c r="D188" s="405" t="s">
        <v>1564</v>
      </c>
      <c r="E188" s="473" t="s">
        <v>1564</v>
      </c>
    </row>
    <row r="189" spans="1:5" ht="19" x14ac:dyDescent="0.25">
      <c r="A189" s="105"/>
      <c r="B189" s="80"/>
      <c r="C189" s="405" t="s">
        <v>1601</v>
      </c>
      <c r="D189" s="405" t="s">
        <v>1565</v>
      </c>
      <c r="E189" s="473" t="s">
        <v>1565</v>
      </c>
    </row>
    <row r="190" spans="1:5" ht="19" x14ac:dyDescent="0.25">
      <c r="A190" s="105"/>
      <c r="B190" s="80"/>
      <c r="C190" s="405" t="s">
        <v>1602</v>
      </c>
      <c r="D190" s="405" t="s">
        <v>1566</v>
      </c>
      <c r="E190" s="473" t="s">
        <v>1566</v>
      </c>
    </row>
    <row r="191" spans="1:5" ht="19" x14ac:dyDescent="0.25">
      <c r="A191" s="105"/>
      <c r="B191" s="80"/>
      <c r="C191" s="405" t="s">
        <v>1603</v>
      </c>
      <c r="D191" s="405" t="s">
        <v>1567</v>
      </c>
      <c r="E191" s="473" t="s">
        <v>1567</v>
      </c>
    </row>
    <row r="192" spans="1:5" ht="19" x14ac:dyDescent="0.25">
      <c r="A192" s="105"/>
      <c r="B192" s="80"/>
      <c r="C192" s="405" t="s">
        <v>1604</v>
      </c>
      <c r="D192" s="405" t="s">
        <v>1568</v>
      </c>
      <c r="E192" s="473" t="s">
        <v>1568</v>
      </c>
    </row>
    <row r="193" spans="1:5" ht="19" x14ac:dyDescent="0.25">
      <c r="A193" s="105"/>
      <c r="B193" s="80"/>
      <c r="C193" s="405" t="s">
        <v>1605</v>
      </c>
      <c r="D193" s="405" t="s">
        <v>1569</v>
      </c>
      <c r="E193" s="473" t="s">
        <v>1569</v>
      </c>
    </row>
    <row r="194" spans="1:5" ht="19" x14ac:dyDescent="0.25">
      <c r="A194" s="105"/>
      <c r="B194" s="80"/>
      <c r="C194" s="405" t="s">
        <v>1606</v>
      </c>
      <c r="D194" s="405" t="s">
        <v>1570</v>
      </c>
      <c r="E194" s="473" t="s">
        <v>1570</v>
      </c>
    </row>
    <row r="195" spans="1:5" ht="19" x14ac:dyDescent="0.25">
      <c r="A195" s="105"/>
      <c r="B195" s="80"/>
      <c r="C195" s="405" t="s">
        <v>1607</v>
      </c>
      <c r="D195" s="405" t="s">
        <v>1571</v>
      </c>
      <c r="E195" s="473" t="s">
        <v>1571</v>
      </c>
    </row>
    <row r="196" spans="1:5" ht="19" x14ac:dyDescent="0.25">
      <c r="A196" s="105"/>
      <c r="B196" s="80"/>
      <c r="C196" s="405" t="s">
        <v>1608</v>
      </c>
      <c r="D196" s="405" t="s">
        <v>1572</v>
      </c>
      <c r="E196" s="473" t="s">
        <v>1572</v>
      </c>
    </row>
    <row r="197" spans="1:5" ht="19" x14ac:dyDescent="0.25">
      <c r="A197" s="105"/>
      <c r="B197" s="80"/>
      <c r="C197" s="405" t="s">
        <v>1609</v>
      </c>
      <c r="D197" s="405" t="s">
        <v>1573</v>
      </c>
      <c r="E197" s="473" t="s">
        <v>1573</v>
      </c>
    </row>
    <row r="198" spans="1:5" ht="19" x14ac:dyDescent="0.25">
      <c r="A198" s="105"/>
      <c r="B198" s="80"/>
      <c r="C198" s="405" t="s">
        <v>1610</v>
      </c>
      <c r="D198" s="405" t="s">
        <v>1574</v>
      </c>
      <c r="E198" s="473" t="s">
        <v>1574</v>
      </c>
    </row>
    <row r="199" spans="1:5" ht="19" x14ac:dyDescent="0.25">
      <c r="A199" s="105"/>
      <c r="B199" s="80"/>
      <c r="C199" s="405" t="s">
        <v>1612</v>
      </c>
      <c r="D199" s="405" t="s">
        <v>1575</v>
      </c>
      <c r="E199" s="473" t="s">
        <v>1575</v>
      </c>
    </row>
    <row r="200" spans="1:5" ht="19" x14ac:dyDescent="0.25">
      <c r="A200" s="105"/>
      <c r="B200" s="80"/>
      <c r="C200" s="405" t="s">
        <v>1613</v>
      </c>
      <c r="D200" s="405" t="s">
        <v>1576</v>
      </c>
      <c r="E200" s="473" t="s">
        <v>1576</v>
      </c>
    </row>
    <row r="201" spans="1:5" ht="19" x14ac:dyDescent="0.25">
      <c r="A201" s="105"/>
      <c r="B201" s="80"/>
      <c r="C201" s="405" t="s">
        <v>1614</v>
      </c>
      <c r="D201" s="405" t="s">
        <v>1580</v>
      </c>
      <c r="E201" s="473" t="s">
        <v>1580</v>
      </c>
    </row>
    <row r="202" spans="1:5" ht="19" x14ac:dyDescent="0.25">
      <c r="A202" s="105"/>
      <c r="B202" s="80"/>
      <c r="C202" s="405" t="s">
        <v>1615</v>
      </c>
      <c r="D202" s="405" t="s">
        <v>1581</v>
      </c>
      <c r="E202" s="473" t="s">
        <v>1581</v>
      </c>
    </row>
    <row r="203" spans="1:5" ht="19" x14ac:dyDescent="0.25">
      <c r="A203" s="105"/>
      <c r="B203" s="80"/>
      <c r="C203" s="405" t="s">
        <v>1616</v>
      </c>
      <c r="D203" s="405" t="s">
        <v>1577</v>
      </c>
      <c r="E203" s="473" t="s">
        <v>1577</v>
      </c>
    </row>
    <row r="204" spans="1:5" ht="19" x14ac:dyDescent="0.25">
      <c r="A204" s="105"/>
      <c r="B204" s="80"/>
      <c r="C204" s="405" t="s">
        <v>1617</v>
      </c>
      <c r="D204" s="405" t="s">
        <v>1578</v>
      </c>
      <c r="E204" s="473" t="s">
        <v>1578</v>
      </c>
    </row>
    <row r="205" spans="1:5" ht="19" x14ac:dyDescent="0.25">
      <c r="A205" s="105"/>
      <c r="B205" s="80"/>
      <c r="C205" s="405" t="s">
        <v>1618</v>
      </c>
      <c r="D205" s="405" t="s">
        <v>1579</v>
      </c>
      <c r="E205" s="473" t="s">
        <v>1579</v>
      </c>
    </row>
    <row r="206" spans="1:5" ht="19" x14ac:dyDescent="0.25">
      <c r="A206" s="105"/>
      <c r="B206" s="80"/>
      <c r="C206" s="405" t="s">
        <v>1619</v>
      </c>
      <c r="D206" s="405" t="s">
        <v>1582</v>
      </c>
      <c r="E206" s="473" t="s">
        <v>1582</v>
      </c>
    </row>
    <row r="207" spans="1:5" ht="19" x14ac:dyDescent="0.25">
      <c r="A207" s="105"/>
      <c r="B207" s="80"/>
      <c r="C207" s="405" t="s">
        <v>1622</v>
      </c>
      <c r="D207" s="405" t="s">
        <v>1622</v>
      </c>
      <c r="E207" s="473" t="s">
        <v>1622</v>
      </c>
    </row>
    <row r="208" spans="1:5" ht="19" x14ac:dyDescent="0.25">
      <c r="A208" s="105"/>
      <c r="B208" s="80"/>
      <c r="C208" s="405" t="s">
        <v>1623</v>
      </c>
      <c r="D208" s="405" t="s">
        <v>1623</v>
      </c>
      <c r="E208" s="473" t="s">
        <v>1623</v>
      </c>
    </row>
    <row r="209" spans="1:5" ht="19" x14ac:dyDescent="0.25">
      <c r="A209" s="105"/>
      <c r="B209" s="80"/>
      <c r="C209" s="405" t="s">
        <v>1620</v>
      </c>
      <c r="D209" s="405" t="s">
        <v>1621</v>
      </c>
      <c r="E209" s="473" t="s">
        <v>1621</v>
      </c>
    </row>
    <row r="210" spans="1:5" ht="19" x14ac:dyDescent="0.25">
      <c r="A210" s="105"/>
      <c r="B210" s="80"/>
      <c r="C210" s="405" t="s">
        <v>1624</v>
      </c>
      <c r="D210" s="405" t="s">
        <v>1624</v>
      </c>
      <c r="E210" s="81" t="s">
        <v>1624</v>
      </c>
    </row>
    <row r="211" spans="1:5" ht="19" x14ac:dyDescent="0.25">
      <c r="A211" s="105"/>
      <c r="B211" s="80"/>
      <c r="C211" s="405" t="s">
        <v>1625</v>
      </c>
      <c r="D211" s="405" t="s">
        <v>1625</v>
      </c>
      <c r="E211" s="81" t="s">
        <v>1625</v>
      </c>
    </row>
    <row r="212" spans="1:5" ht="19" x14ac:dyDescent="0.25">
      <c r="A212" s="105"/>
      <c r="B212" s="80"/>
      <c r="C212" s="405" t="s">
        <v>1626</v>
      </c>
      <c r="D212" s="405" t="s">
        <v>1626</v>
      </c>
      <c r="E212" s="81" t="s">
        <v>1626</v>
      </c>
    </row>
    <row r="213" spans="1:5" ht="19" x14ac:dyDescent="0.25">
      <c r="A213" s="105"/>
      <c r="B213" s="80"/>
      <c r="C213" s="405" t="s">
        <v>1627</v>
      </c>
      <c r="D213" s="405" t="s">
        <v>1627</v>
      </c>
      <c r="E213" s="81" t="s">
        <v>1627</v>
      </c>
    </row>
    <row r="214" spans="1:5" ht="19" x14ac:dyDescent="0.25">
      <c r="A214" s="105"/>
      <c r="B214" s="80"/>
      <c r="C214" s="405" t="s">
        <v>1628</v>
      </c>
      <c r="D214" s="405" t="s">
        <v>1628</v>
      </c>
      <c r="E214" s="81" t="s">
        <v>1628</v>
      </c>
    </row>
    <row r="215" spans="1:5" ht="19" x14ac:dyDescent="0.25">
      <c r="A215" s="105"/>
      <c r="B215" s="80"/>
      <c r="C215" s="405" t="s">
        <v>1629</v>
      </c>
      <c r="D215" s="405" t="s">
        <v>1629</v>
      </c>
      <c r="E215" s="81" t="s">
        <v>1629</v>
      </c>
    </row>
    <row r="216" spans="1:5" ht="19" x14ac:dyDescent="0.25">
      <c r="A216" s="105"/>
      <c r="B216" s="80"/>
      <c r="C216" s="405" t="s">
        <v>1630</v>
      </c>
      <c r="D216" s="405" t="s">
        <v>1630</v>
      </c>
      <c r="E216" s="81" t="s">
        <v>1630</v>
      </c>
    </row>
    <row r="217" spans="1:5" ht="19" x14ac:dyDescent="0.25">
      <c r="A217" s="105"/>
      <c r="B217" s="80"/>
      <c r="C217" s="405" t="s">
        <v>1631</v>
      </c>
      <c r="D217" s="405" t="s">
        <v>1631</v>
      </c>
      <c r="E217" s="81" t="s">
        <v>1631</v>
      </c>
    </row>
    <row r="218" spans="1:5" ht="19" x14ac:dyDescent="0.25">
      <c r="A218" s="105"/>
      <c r="B218" s="80"/>
      <c r="C218" s="405" t="s">
        <v>1632</v>
      </c>
      <c r="D218" s="405" t="s">
        <v>1632</v>
      </c>
      <c r="E218" s="81" t="s">
        <v>1632</v>
      </c>
    </row>
    <row r="219" spans="1:5" ht="19" x14ac:dyDescent="0.25">
      <c r="A219" s="105"/>
      <c r="B219" s="80"/>
      <c r="C219" s="405" t="s">
        <v>1633</v>
      </c>
      <c r="D219" s="405" t="s">
        <v>1633</v>
      </c>
      <c r="E219" s="81" t="s">
        <v>1633</v>
      </c>
    </row>
    <row r="220" spans="1:5" ht="19" x14ac:dyDescent="0.25">
      <c r="A220" s="105"/>
      <c r="B220" s="80"/>
      <c r="C220" s="405" t="s">
        <v>1634</v>
      </c>
      <c r="D220" s="405" t="s">
        <v>1634</v>
      </c>
      <c r="E220" s="81" t="s">
        <v>1634</v>
      </c>
    </row>
    <row r="221" spans="1:5" ht="19" x14ac:dyDescent="0.25">
      <c r="A221" s="105"/>
      <c r="B221" s="80"/>
      <c r="C221" s="405" t="s">
        <v>1635</v>
      </c>
      <c r="D221" s="405" t="s">
        <v>1635</v>
      </c>
      <c r="E221" s="81" t="s">
        <v>1635</v>
      </c>
    </row>
    <row r="222" spans="1:5" ht="19" x14ac:dyDescent="0.25">
      <c r="A222" s="105"/>
      <c r="B222" s="80"/>
      <c r="C222" s="405" t="s">
        <v>1636</v>
      </c>
      <c r="D222" s="405" t="s">
        <v>1636</v>
      </c>
      <c r="E222" s="81" t="s">
        <v>1636</v>
      </c>
    </row>
    <row r="223" spans="1:5" ht="19" x14ac:dyDescent="0.25">
      <c r="A223" s="105"/>
      <c r="B223" s="80"/>
      <c r="C223" s="405" t="s">
        <v>1637</v>
      </c>
      <c r="D223" s="405" t="s">
        <v>1637</v>
      </c>
      <c r="E223" s="81" t="s">
        <v>1637</v>
      </c>
    </row>
    <row r="224" spans="1:5" ht="19" x14ac:dyDescent="0.25">
      <c r="A224" s="105"/>
      <c r="B224" s="80"/>
      <c r="C224" s="405" t="s">
        <v>1638</v>
      </c>
      <c r="D224" s="405" t="s">
        <v>1638</v>
      </c>
      <c r="E224" s="81" t="s">
        <v>1638</v>
      </c>
    </row>
    <row r="225" spans="1:5" ht="19" x14ac:dyDescent="0.25">
      <c r="A225" s="105"/>
      <c r="B225" s="80"/>
      <c r="C225" s="405" t="s">
        <v>1639</v>
      </c>
      <c r="D225" s="405" t="s">
        <v>1639</v>
      </c>
      <c r="E225" s="81" t="s">
        <v>1639</v>
      </c>
    </row>
    <row r="226" spans="1:5" ht="19" x14ac:dyDescent="0.25">
      <c r="A226" s="105"/>
      <c r="B226" s="80"/>
      <c r="C226" s="405" t="s">
        <v>1640</v>
      </c>
      <c r="D226" s="405" t="s">
        <v>1640</v>
      </c>
      <c r="E226" s="81" t="s">
        <v>1640</v>
      </c>
    </row>
    <row r="227" spans="1:5" ht="19" x14ac:dyDescent="0.25">
      <c r="A227" s="105"/>
      <c r="B227" s="80"/>
      <c r="C227" s="405" t="s">
        <v>1641</v>
      </c>
      <c r="D227" s="405" t="s">
        <v>1641</v>
      </c>
      <c r="E227" s="81" t="s">
        <v>1641</v>
      </c>
    </row>
    <row r="228" spans="1:5" ht="19" x14ac:dyDescent="0.25">
      <c r="A228" s="105"/>
      <c r="B228" s="80"/>
      <c r="C228" s="405" t="s">
        <v>1642</v>
      </c>
      <c r="D228" s="405" t="s">
        <v>1642</v>
      </c>
      <c r="E228" s="81" t="s">
        <v>1642</v>
      </c>
    </row>
    <row r="229" spans="1:5" ht="19" x14ac:dyDescent="0.25">
      <c r="A229" s="105"/>
      <c r="B229" s="80"/>
      <c r="C229" s="405" t="s">
        <v>1643</v>
      </c>
      <c r="D229" s="405" t="s">
        <v>1643</v>
      </c>
      <c r="E229" s="81" t="s">
        <v>1643</v>
      </c>
    </row>
    <row r="230" spans="1:5" ht="19" x14ac:dyDescent="0.25">
      <c r="A230" s="105"/>
      <c r="B230" s="80"/>
      <c r="C230" s="405" t="s">
        <v>1643</v>
      </c>
      <c r="D230" s="405" t="s">
        <v>1643</v>
      </c>
      <c r="E230" s="81" t="s">
        <v>1643</v>
      </c>
    </row>
    <row r="231" spans="1:5" ht="19" x14ac:dyDescent="0.25">
      <c r="A231" s="105"/>
      <c r="B231" s="80"/>
      <c r="C231" s="405" t="s">
        <v>1644</v>
      </c>
      <c r="D231" s="405" t="s">
        <v>1644</v>
      </c>
      <c r="E231" s="81" t="s">
        <v>1644</v>
      </c>
    </row>
    <row r="232" spans="1:5" ht="19" x14ac:dyDescent="0.25">
      <c r="A232" s="105"/>
      <c r="B232" s="80"/>
      <c r="C232" s="405" t="s">
        <v>1645</v>
      </c>
      <c r="D232" s="405" t="s">
        <v>1645</v>
      </c>
      <c r="E232" s="81" t="s">
        <v>1645</v>
      </c>
    </row>
    <row r="233" spans="1:5" ht="19" x14ac:dyDescent="0.25">
      <c r="A233" s="105"/>
      <c r="B233" s="80"/>
      <c r="C233" s="405" t="s">
        <v>1646</v>
      </c>
      <c r="D233" s="405" t="s">
        <v>1646</v>
      </c>
      <c r="E233" s="81" t="s">
        <v>1646</v>
      </c>
    </row>
    <row r="234" spans="1:5" ht="19" x14ac:dyDescent="0.25">
      <c r="A234" s="105"/>
      <c r="B234" s="80"/>
      <c r="C234" s="405" t="s">
        <v>1647</v>
      </c>
      <c r="D234" s="405" t="s">
        <v>1647</v>
      </c>
      <c r="E234" s="81" t="s">
        <v>1647</v>
      </c>
    </row>
    <row r="235" spans="1:5" ht="19" x14ac:dyDescent="0.25">
      <c r="A235" s="105"/>
      <c r="B235" s="80"/>
      <c r="C235" s="405" t="s">
        <v>1648</v>
      </c>
      <c r="D235" s="405" t="s">
        <v>1648</v>
      </c>
      <c r="E235" s="81" t="s">
        <v>1648</v>
      </c>
    </row>
    <row r="236" spans="1:5" ht="19" x14ac:dyDescent="0.25">
      <c r="A236" s="105"/>
      <c r="B236" s="80"/>
      <c r="C236" s="405" t="s">
        <v>1649</v>
      </c>
      <c r="D236" s="405" t="s">
        <v>1649</v>
      </c>
      <c r="E236" s="81" t="s">
        <v>1649</v>
      </c>
    </row>
    <row r="237" spans="1:5" ht="19" x14ac:dyDescent="0.25">
      <c r="A237" s="105"/>
      <c r="B237" s="80"/>
      <c r="C237" s="405" t="s">
        <v>1650</v>
      </c>
      <c r="D237" s="405" t="s">
        <v>1650</v>
      </c>
      <c r="E237" s="81" t="s">
        <v>1650</v>
      </c>
    </row>
    <row r="238" spans="1:5" ht="19" x14ac:dyDescent="0.25">
      <c r="A238" s="105"/>
      <c r="B238" s="80"/>
      <c r="C238" s="405" t="s">
        <v>1651</v>
      </c>
      <c r="D238" s="405" t="s">
        <v>1651</v>
      </c>
      <c r="E238" s="81" t="s">
        <v>1651</v>
      </c>
    </row>
    <row r="239" spans="1:5" ht="19" x14ac:dyDescent="0.25">
      <c r="A239" s="105"/>
      <c r="B239" s="80"/>
      <c r="C239" s="405" t="s">
        <v>1652</v>
      </c>
      <c r="D239" s="405" t="s">
        <v>1652</v>
      </c>
      <c r="E239" s="81" t="s">
        <v>1652</v>
      </c>
    </row>
    <row r="240" spans="1:5" ht="19" x14ac:dyDescent="0.25">
      <c r="A240" s="105"/>
      <c r="B240" s="80"/>
      <c r="C240" s="405" t="s">
        <v>1653</v>
      </c>
      <c r="D240" s="405" t="s">
        <v>1653</v>
      </c>
      <c r="E240" s="81" t="s">
        <v>1653</v>
      </c>
    </row>
    <row r="241" spans="1:5" ht="19" x14ac:dyDescent="0.25">
      <c r="A241" s="105"/>
      <c r="B241" s="80"/>
      <c r="C241" s="405" t="s">
        <v>1654</v>
      </c>
      <c r="D241" s="405" t="s">
        <v>1654</v>
      </c>
      <c r="E241" s="81" t="s">
        <v>1654</v>
      </c>
    </row>
    <row r="242" spans="1:5" ht="19" x14ac:dyDescent="0.25">
      <c r="A242" s="105"/>
      <c r="B242" s="80"/>
      <c r="C242" s="405" t="s">
        <v>1655</v>
      </c>
      <c r="D242" s="405" t="s">
        <v>1655</v>
      </c>
      <c r="E242" s="81" t="s">
        <v>1655</v>
      </c>
    </row>
    <row r="243" spans="1:5" ht="19" x14ac:dyDescent="0.25">
      <c r="A243" s="105"/>
      <c r="B243" s="80"/>
      <c r="C243" s="405" t="s">
        <v>1656</v>
      </c>
      <c r="D243" s="405" t="s">
        <v>1656</v>
      </c>
      <c r="E243" s="418" t="s">
        <v>1656</v>
      </c>
    </row>
    <row r="244" spans="1:5" ht="19" x14ac:dyDescent="0.25">
      <c r="A244" s="105"/>
      <c r="B244" s="80"/>
      <c r="C244" s="405" t="s">
        <v>1657</v>
      </c>
      <c r="D244" s="405" t="s">
        <v>1657</v>
      </c>
      <c r="E244" s="418" t="s">
        <v>1657</v>
      </c>
    </row>
    <row r="245" spans="1:5" ht="19" x14ac:dyDescent="0.25">
      <c r="A245" s="105"/>
      <c r="B245" s="80"/>
      <c r="C245" s="405" t="s">
        <v>1658</v>
      </c>
      <c r="D245" s="405" t="s">
        <v>1658</v>
      </c>
      <c r="E245" s="81" t="s">
        <v>1658</v>
      </c>
    </row>
    <row r="246" spans="1:5" ht="19" x14ac:dyDescent="0.25">
      <c r="A246" s="105"/>
      <c r="B246" s="80"/>
      <c r="C246" s="405" t="s">
        <v>1659</v>
      </c>
      <c r="D246" s="405" t="s">
        <v>1659</v>
      </c>
      <c r="E246" s="418" t="s">
        <v>1659</v>
      </c>
    </row>
    <row r="247" spans="1:5" ht="19" x14ac:dyDescent="0.25">
      <c r="A247" s="105"/>
      <c r="B247" s="80"/>
      <c r="C247" s="405" t="s">
        <v>1660</v>
      </c>
      <c r="D247" s="405" t="s">
        <v>1660</v>
      </c>
      <c r="E247" s="81" t="s">
        <v>1660</v>
      </c>
    </row>
    <row r="248" spans="1:5" ht="19" x14ac:dyDescent="0.25">
      <c r="A248" s="105"/>
      <c r="B248" s="80"/>
      <c r="C248" s="405" t="s">
        <v>1661</v>
      </c>
      <c r="D248" s="405" t="s">
        <v>1661</v>
      </c>
      <c r="E248" s="418" t="s">
        <v>1661</v>
      </c>
    </row>
    <row r="249" spans="1:5" ht="19" x14ac:dyDescent="0.25">
      <c r="A249" s="105"/>
      <c r="B249" s="80"/>
      <c r="C249" s="405" t="s">
        <v>1662</v>
      </c>
      <c r="D249" s="405" t="s">
        <v>1662</v>
      </c>
      <c r="E249" s="418" t="s">
        <v>1662</v>
      </c>
    </row>
    <row r="250" spans="1:5" ht="19" x14ac:dyDescent="0.25">
      <c r="A250" s="105"/>
      <c r="B250" s="80"/>
      <c r="C250" s="405" t="s">
        <v>1663</v>
      </c>
      <c r="D250" s="405" t="s">
        <v>1663</v>
      </c>
      <c r="E250" s="81" t="s">
        <v>1663</v>
      </c>
    </row>
    <row r="251" spans="1:5" ht="19" x14ac:dyDescent="0.25">
      <c r="A251" s="105"/>
      <c r="B251" s="80"/>
      <c r="C251" s="405" t="s">
        <v>1664</v>
      </c>
      <c r="D251" s="405" t="s">
        <v>1664</v>
      </c>
      <c r="E251" s="418" t="s">
        <v>1664</v>
      </c>
    </row>
    <row r="252" spans="1:5" ht="20" thickBot="1" x14ac:dyDescent="0.3">
      <c r="A252" s="105"/>
      <c r="B252" s="82"/>
      <c r="C252" s="456" t="s">
        <v>1665</v>
      </c>
      <c r="D252" s="456" t="s">
        <v>1665</v>
      </c>
      <c r="E252" s="84" t="s">
        <v>1665</v>
      </c>
    </row>
    <row r="253" spans="1:5" x14ac:dyDescent="0.2">
      <c r="B253" s="18"/>
    </row>
    <row r="254" spans="1:5" x14ac:dyDescent="0.2">
      <c r="B254" s="18"/>
    </row>
    <row r="255" spans="1:5" x14ac:dyDescent="0.2">
      <c r="B255" s="18"/>
    </row>
    <row r="256" spans="1:5" x14ac:dyDescent="0.2">
      <c r="B256" s="18"/>
    </row>
    <row r="257" spans="2:2" x14ac:dyDescent="0.2">
      <c r="B257" s="18"/>
    </row>
    <row r="258" spans="2:2" x14ac:dyDescent="0.2">
      <c r="B258" s="18"/>
    </row>
    <row r="259" spans="2:2" x14ac:dyDescent="0.2">
      <c r="B259" s="18"/>
    </row>
    <row r="260" spans="2:2" x14ac:dyDescent="0.2">
      <c r="B260" s="18"/>
    </row>
    <row r="261" spans="2:2" x14ac:dyDescent="0.2">
      <c r="B261" s="18"/>
    </row>
    <row r="262" spans="2:2" x14ac:dyDescent="0.2">
      <c r="B262" s="18"/>
    </row>
    <row r="263" spans="2:2" x14ac:dyDescent="0.2">
      <c r="B263" s="18"/>
    </row>
    <row r="264" spans="2:2" x14ac:dyDescent="0.2">
      <c r="B264" s="18"/>
    </row>
    <row r="265" spans="2:2" x14ac:dyDescent="0.2">
      <c r="B265" s="18"/>
    </row>
    <row r="266" spans="2:2" x14ac:dyDescent="0.2">
      <c r="B266" s="18"/>
    </row>
    <row r="267" spans="2:2" x14ac:dyDescent="0.2">
      <c r="B267" s="18"/>
    </row>
    <row r="268" spans="2:2" x14ac:dyDescent="0.2">
      <c r="B268" s="18"/>
    </row>
    <row r="269" spans="2:2" x14ac:dyDescent="0.2">
      <c r="B269" s="18"/>
    </row>
    <row r="270" spans="2:2" x14ac:dyDescent="0.2">
      <c r="B270" s="18"/>
    </row>
    <row r="271" spans="2:2" x14ac:dyDescent="0.2">
      <c r="B271" s="18"/>
    </row>
    <row r="272" spans="2:2" x14ac:dyDescent="0.2">
      <c r="B272" s="18"/>
    </row>
    <row r="273" spans="2:2" x14ac:dyDescent="0.2">
      <c r="B273" s="18"/>
    </row>
    <row r="274" spans="2:2" x14ac:dyDescent="0.2">
      <c r="B274" s="18"/>
    </row>
    <row r="275" spans="2:2" x14ac:dyDescent="0.2">
      <c r="B275" s="18"/>
    </row>
    <row r="276" spans="2:2" x14ac:dyDescent="0.2">
      <c r="B276" s="18"/>
    </row>
    <row r="277" spans="2:2" x14ac:dyDescent="0.2">
      <c r="B277" s="18"/>
    </row>
    <row r="278" spans="2:2" x14ac:dyDescent="0.2">
      <c r="B278" s="18"/>
    </row>
    <row r="279" spans="2:2" x14ac:dyDescent="0.2">
      <c r="B279" s="18"/>
    </row>
    <row r="280" spans="2:2" x14ac:dyDescent="0.2">
      <c r="B280" s="18"/>
    </row>
    <row r="281" spans="2:2" x14ac:dyDescent="0.2">
      <c r="B281" s="18"/>
    </row>
    <row r="282" spans="2:2" x14ac:dyDescent="0.2">
      <c r="B282" s="18"/>
    </row>
    <row r="283" spans="2:2" x14ac:dyDescent="0.2">
      <c r="B283" s="18"/>
    </row>
    <row r="284" spans="2:2" x14ac:dyDescent="0.2">
      <c r="B284" s="18"/>
    </row>
    <row r="285" spans="2:2" x14ac:dyDescent="0.2">
      <c r="B285" s="18"/>
    </row>
    <row r="286" spans="2:2" x14ac:dyDescent="0.2">
      <c r="B286" s="18"/>
    </row>
    <row r="287" spans="2:2" x14ac:dyDescent="0.2">
      <c r="B287" s="18"/>
    </row>
    <row r="288" spans="2:2" x14ac:dyDescent="0.2">
      <c r="B288" s="18"/>
    </row>
    <row r="289" spans="2:2" x14ac:dyDescent="0.2">
      <c r="B289" s="18"/>
    </row>
    <row r="290" spans="2:2" x14ac:dyDescent="0.2">
      <c r="B290" s="18"/>
    </row>
    <row r="291" spans="2:2" x14ac:dyDescent="0.2">
      <c r="B291" s="18"/>
    </row>
    <row r="292" spans="2:2" x14ac:dyDescent="0.2">
      <c r="B292" s="18"/>
    </row>
    <row r="293" spans="2:2" x14ac:dyDescent="0.2">
      <c r="B293" s="18"/>
    </row>
    <row r="294" spans="2:2" x14ac:dyDescent="0.2">
      <c r="B294" s="18"/>
    </row>
    <row r="295" spans="2:2" x14ac:dyDescent="0.2">
      <c r="B295" s="18"/>
    </row>
    <row r="296" spans="2:2" x14ac:dyDescent="0.2">
      <c r="B296" s="18"/>
    </row>
    <row r="297" spans="2:2" x14ac:dyDescent="0.2">
      <c r="B297" s="18"/>
    </row>
    <row r="298" spans="2:2" x14ac:dyDescent="0.2">
      <c r="B298" s="18"/>
    </row>
    <row r="299" spans="2:2" x14ac:dyDescent="0.2">
      <c r="B299" s="18"/>
    </row>
    <row r="300" spans="2:2" x14ac:dyDescent="0.2">
      <c r="B300" s="18"/>
    </row>
    <row r="301" spans="2:2" x14ac:dyDescent="0.2">
      <c r="B301" s="18"/>
    </row>
    <row r="302" spans="2:2" x14ac:dyDescent="0.2">
      <c r="B302" s="18"/>
    </row>
    <row r="303" spans="2:2" x14ac:dyDescent="0.2">
      <c r="B303" s="18"/>
    </row>
    <row r="304" spans="2:2" x14ac:dyDescent="0.2">
      <c r="B304" s="18"/>
    </row>
    <row r="305" spans="2:2" x14ac:dyDescent="0.2">
      <c r="B305" s="18"/>
    </row>
    <row r="306" spans="2:2" x14ac:dyDescent="0.2">
      <c r="B306" s="18"/>
    </row>
    <row r="307" spans="2:2" x14ac:dyDescent="0.2">
      <c r="B307" s="18"/>
    </row>
    <row r="308" spans="2:2" x14ac:dyDescent="0.2">
      <c r="B308" s="18"/>
    </row>
    <row r="309" spans="2:2" x14ac:dyDescent="0.2">
      <c r="B309" s="18"/>
    </row>
    <row r="310" spans="2:2" x14ac:dyDescent="0.2">
      <c r="B310" s="18"/>
    </row>
    <row r="311" spans="2:2" x14ac:dyDescent="0.2">
      <c r="B311" s="18"/>
    </row>
    <row r="312" spans="2:2" x14ac:dyDescent="0.2">
      <c r="B312" s="18"/>
    </row>
    <row r="313" spans="2:2" x14ac:dyDescent="0.2">
      <c r="B313" s="18"/>
    </row>
    <row r="314" spans="2:2" x14ac:dyDescent="0.2">
      <c r="B314" s="18"/>
    </row>
    <row r="315" spans="2:2" x14ac:dyDescent="0.2">
      <c r="B315" s="18"/>
    </row>
    <row r="316" spans="2:2" x14ac:dyDescent="0.2">
      <c r="B316" s="18"/>
    </row>
    <row r="317" spans="2:2" x14ac:dyDescent="0.2">
      <c r="B317" s="18"/>
    </row>
    <row r="318" spans="2:2" x14ac:dyDescent="0.2">
      <c r="B318" s="18"/>
    </row>
    <row r="319" spans="2:2" x14ac:dyDescent="0.2">
      <c r="B319" s="18"/>
    </row>
    <row r="320" spans="2:2" x14ac:dyDescent="0.2">
      <c r="B320" s="18"/>
    </row>
    <row r="321" spans="2:2" x14ac:dyDescent="0.2">
      <c r="B321" s="18"/>
    </row>
    <row r="322" spans="2:2" x14ac:dyDescent="0.2">
      <c r="B322" s="18"/>
    </row>
    <row r="323" spans="2:2" x14ac:dyDescent="0.2">
      <c r="B323" s="18"/>
    </row>
    <row r="324" spans="2:2" x14ac:dyDescent="0.2">
      <c r="B324" s="18"/>
    </row>
    <row r="325" spans="2:2" x14ac:dyDescent="0.2">
      <c r="B325" s="18"/>
    </row>
    <row r="326" spans="2:2" x14ac:dyDescent="0.2">
      <c r="B326" s="18"/>
    </row>
    <row r="327" spans="2:2" x14ac:dyDescent="0.2">
      <c r="B327" s="18"/>
    </row>
    <row r="328" spans="2:2" x14ac:dyDescent="0.2">
      <c r="B328" s="18"/>
    </row>
    <row r="329" spans="2:2" x14ac:dyDescent="0.2">
      <c r="B329" s="18"/>
    </row>
    <row r="330" spans="2:2" x14ac:dyDescent="0.2">
      <c r="B330" s="18"/>
    </row>
    <row r="331" spans="2:2" x14ac:dyDescent="0.2">
      <c r="B331" s="18"/>
    </row>
    <row r="332" spans="2:2" x14ac:dyDescent="0.2">
      <c r="B332" s="18"/>
    </row>
    <row r="333" spans="2:2" x14ac:dyDescent="0.2">
      <c r="B333" s="18"/>
    </row>
    <row r="334" spans="2:2" x14ac:dyDescent="0.2">
      <c r="B334" s="18"/>
    </row>
    <row r="335" spans="2:2" x14ac:dyDescent="0.2">
      <c r="B335" s="18"/>
    </row>
    <row r="336" spans="2:2" x14ac:dyDescent="0.2">
      <c r="B336" s="18"/>
    </row>
    <row r="337" spans="2:2" x14ac:dyDescent="0.2">
      <c r="B337" s="18"/>
    </row>
    <row r="338" spans="2:2" x14ac:dyDescent="0.2">
      <c r="B338" s="18"/>
    </row>
    <row r="339" spans="2:2" x14ac:dyDescent="0.2">
      <c r="B339" s="18"/>
    </row>
    <row r="340" spans="2:2" x14ac:dyDescent="0.2">
      <c r="B340" s="18"/>
    </row>
    <row r="341" spans="2:2" x14ac:dyDescent="0.2">
      <c r="B341" s="18"/>
    </row>
    <row r="342" spans="2:2" x14ac:dyDescent="0.2">
      <c r="B342" s="18"/>
    </row>
    <row r="343" spans="2:2" x14ac:dyDescent="0.2">
      <c r="B343" s="18"/>
    </row>
    <row r="344" spans="2:2" x14ac:dyDescent="0.2">
      <c r="B344" s="18"/>
    </row>
    <row r="345" spans="2:2" x14ac:dyDescent="0.2">
      <c r="B345" s="18"/>
    </row>
    <row r="346" spans="2:2" x14ac:dyDescent="0.2">
      <c r="B346" s="18"/>
    </row>
    <row r="347" spans="2:2" x14ac:dyDescent="0.2">
      <c r="B347" s="18"/>
    </row>
    <row r="348" spans="2:2" x14ac:dyDescent="0.2">
      <c r="B348" s="18"/>
    </row>
    <row r="349" spans="2:2" x14ac:dyDescent="0.2">
      <c r="B349" s="18"/>
    </row>
    <row r="350" spans="2:2" x14ac:dyDescent="0.2">
      <c r="B350" s="18"/>
    </row>
    <row r="351" spans="2:2" x14ac:dyDescent="0.2">
      <c r="B351" s="18"/>
    </row>
    <row r="352" spans="2:2" x14ac:dyDescent="0.2">
      <c r="B352" s="18"/>
    </row>
    <row r="353" spans="2:3" x14ac:dyDescent="0.2">
      <c r="B353" s="18"/>
    </row>
    <row r="354" spans="2:3" x14ac:dyDescent="0.2">
      <c r="B354" s="18"/>
    </row>
    <row r="355" spans="2:3" x14ac:dyDescent="0.2">
      <c r="B355" s="18"/>
    </row>
    <row r="356" spans="2:3" x14ac:dyDescent="0.2">
      <c r="B356" s="18"/>
    </row>
    <row r="357" spans="2:3" x14ac:dyDescent="0.2">
      <c r="B357" s="18"/>
    </row>
    <row r="358" spans="2:3" x14ac:dyDescent="0.2">
      <c r="B358" s="18"/>
    </row>
    <row r="359" spans="2:3" x14ac:dyDescent="0.2">
      <c r="B359" s="18"/>
    </row>
    <row r="360" spans="2:3" x14ac:dyDescent="0.2">
      <c r="B360" s="18"/>
    </row>
    <row r="361" spans="2:3" x14ac:dyDescent="0.2">
      <c r="B361" s="18"/>
    </row>
    <row r="362" spans="2:3" x14ac:dyDescent="0.2">
      <c r="B362" s="18"/>
    </row>
    <row r="363" spans="2:3" x14ac:dyDescent="0.2">
      <c r="B363" s="18"/>
    </row>
    <row r="364" spans="2:3" x14ac:dyDescent="0.2">
      <c r="B364" s="18"/>
    </row>
    <row r="365" spans="2:3" x14ac:dyDescent="0.2">
      <c r="B365" s="18"/>
    </row>
    <row r="366" spans="2:3" x14ac:dyDescent="0.2">
      <c r="B366" s="18"/>
    </row>
    <row r="367" spans="2:3" x14ac:dyDescent="0.2">
      <c r="B367" s="18"/>
    </row>
    <row r="368" spans="2:3" x14ac:dyDescent="0.2">
      <c r="C368" s="18" t="s">
        <v>1477</v>
      </c>
    </row>
    <row r="369" spans="1:4" x14ac:dyDescent="0.2">
      <c r="C369" s="18" t="s">
        <v>1478</v>
      </c>
    </row>
    <row r="370" spans="1:4" x14ac:dyDescent="0.2">
      <c r="A370" t="s">
        <v>1505</v>
      </c>
      <c r="C370" s="18" t="s">
        <v>1503</v>
      </c>
    </row>
    <row r="371" spans="1:4" x14ac:dyDescent="0.2">
      <c r="A371" t="s">
        <v>1505</v>
      </c>
      <c r="C371" s="18" t="s">
        <v>1504</v>
      </c>
    </row>
    <row r="372" spans="1:4" ht="17" x14ac:dyDescent="0.2">
      <c r="B372" s="3" t="s">
        <v>1502</v>
      </c>
      <c r="C372" s="18" t="s">
        <v>403</v>
      </c>
    </row>
    <row r="373" spans="1:4" ht="17" x14ac:dyDescent="0.2">
      <c r="B373" s="3" t="s">
        <v>1502</v>
      </c>
      <c r="C373" s="18" t="s">
        <v>406</v>
      </c>
    </row>
    <row r="374" spans="1:4" ht="17" x14ac:dyDescent="0.2">
      <c r="A374" s="364">
        <v>150</v>
      </c>
      <c r="B374" s="3"/>
      <c r="C374" s="18" t="s">
        <v>1508</v>
      </c>
    </row>
    <row r="375" spans="1:4" ht="17" x14ac:dyDescent="0.2">
      <c r="A375" t="s">
        <v>1509</v>
      </c>
      <c r="B375" s="3"/>
      <c r="C375" s="1" t="s">
        <v>1507</v>
      </c>
    </row>
    <row r="376" spans="1:4" ht="17" x14ac:dyDescent="0.2">
      <c r="A376" t="s">
        <v>1509</v>
      </c>
      <c r="C376" s="1" t="s">
        <v>1506</v>
      </c>
      <c r="D376" s="1" t="s">
        <v>411</v>
      </c>
    </row>
    <row r="377" spans="1:4" ht="17" x14ac:dyDescent="0.2">
      <c r="C377" s="1" t="s">
        <v>415</v>
      </c>
      <c r="D377" s="1" t="s">
        <v>1510</v>
      </c>
    </row>
    <row r="378" spans="1:4" ht="17" x14ac:dyDescent="0.2">
      <c r="C378" s="1"/>
      <c r="D378" s="1"/>
    </row>
    <row r="379" spans="1:4" ht="17" x14ac:dyDescent="0.2">
      <c r="C379" s="1" t="s">
        <v>1516</v>
      </c>
      <c r="D379" s="1"/>
    </row>
    <row r="380" spans="1:4" ht="17" x14ac:dyDescent="0.2">
      <c r="C380" s="1" t="s">
        <v>1517</v>
      </c>
      <c r="D380" s="1"/>
    </row>
    <row r="381" spans="1:4" ht="17" x14ac:dyDescent="0.2">
      <c r="C381" s="1" t="s">
        <v>1511</v>
      </c>
      <c r="D381" s="1"/>
    </row>
    <row r="382" spans="1:4" ht="17" x14ac:dyDescent="0.2">
      <c r="C382" s="1" t="s">
        <v>1512</v>
      </c>
      <c r="D382" s="1"/>
    </row>
    <row r="383" spans="1:4" ht="17" x14ac:dyDescent="0.2">
      <c r="C383" s="1" t="s">
        <v>1513</v>
      </c>
      <c r="D383" s="1"/>
    </row>
    <row r="384" spans="1:4" ht="17" x14ac:dyDescent="0.2">
      <c r="C384" s="1" t="s">
        <v>1514</v>
      </c>
      <c r="D384" s="1"/>
    </row>
    <row r="385" spans="3:4" ht="17" x14ac:dyDescent="0.2">
      <c r="C385" s="1"/>
      <c r="D385" s="3"/>
    </row>
    <row r="386" spans="3:4" ht="17" x14ac:dyDescent="0.2">
      <c r="C386" s="1" t="s">
        <v>438</v>
      </c>
      <c r="D386" s="3"/>
    </row>
    <row r="387" spans="3:4" ht="17" x14ac:dyDescent="0.2">
      <c r="C387" s="1" t="s">
        <v>440</v>
      </c>
      <c r="D387" s="3"/>
    </row>
    <row r="388" spans="3:4" ht="17" x14ac:dyDescent="0.2">
      <c r="C388" s="1" t="s">
        <v>1530</v>
      </c>
      <c r="D388" s="3"/>
    </row>
    <row r="389" spans="3:4" ht="17" x14ac:dyDescent="0.2">
      <c r="C389" s="1" t="s">
        <v>1531</v>
      </c>
      <c r="D389" s="3"/>
    </row>
    <row r="390" spans="3:4" ht="17" x14ac:dyDescent="0.2">
      <c r="C390" s="1"/>
      <c r="D390" s="3"/>
    </row>
    <row r="391" spans="3:4" ht="17" x14ac:dyDescent="0.2">
      <c r="C391" s="1"/>
      <c r="D391" s="3"/>
    </row>
    <row r="392" spans="3:4" ht="17" x14ac:dyDescent="0.2">
      <c r="C392" s="1"/>
      <c r="D392" s="3"/>
    </row>
    <row r="393" spans="3:4" ht="17" x14ac:dyDescent="0.2">
      <c r="C393" s="1" t="s">
        <v>1518</v>
      </c>
      <c r="D393" s="1"/>
    </row>
    <row r="394" spans="3:4" ht="17" x14ac:dyDescent="0.2">
      <c r="C394" s="1" t="s">
        <v>1524</v>
      </c>
      <c r="D394" s="1"/>
    </row>
    <row r="395" spans="3:4" ht="17" x14ac:dyDescent="0.2">
      <c r="C395" s="1" t="s">
        <v>1519</v>
      </c>
    </row>
    <row r="396" spans="3:4" ht="17" x14ac:dyDescent="0.2">
      <c r="C396" s="1" t="s">
        <v>1525</v>
      </c>
    </row>
    <row r="397" spans="3:4" ht="17" x14ac:dyDescent="0.2">
      <c r="C397" s="1" t="s">
        <v>1520</v>
      </c>
    </row>
    <row r="398" spans="3:4" ht="17" x14ac:dyDescent="0.2">
      <c r="C398" s="1" t="s">
        <v>1526</v>
      </c>
    </row>
    <row r="399" spans="3:4" ht="17" x14ac:dyDescent="0.2">
      <c r="C399" s="1" t="s">
        <v>1521</v>
      </c>
    </row>
    <row r="400" spans="3:4" ht="17" x14ac:dyDescent="0.2">
      <c r="C400" s="1" t="s">
        <v>1527</v>
      </c>
    </row>
    <row r="401" spans="3:4" ht="17" x14ac:dyDescent="0.2">
      <c r="C401" s="1" t="s">
        <v>1522</v>
      </c>
    </row>
    <row r="402" spans="3:4" ht="17" x14ac:dyDescent="0.2">
      <c r="C402" s="1" t="s">
        <v>1528</v>
      </c>
    </row>
    <row r="403" spans="3:4" ht="17" x14ac:dyDescent="0.2">
      <c r="C403" s="1" t="s">
        <v>1523</v>
      </c>
    </row>
    <row r="404" spans="3:4" ht="17" x14ac:dyDescent="0.2">
      <c r="C404" s="1" t="s">
        <v>1529</v>
      </c>
    </row>
    <row r="407" spans="3:4" ht="17" x14ac:dyDescent="0.2">
      <c r="C407" s="1" t="s">
        <v>1533</v>
      </c>
      <c r="D407" t="s">
        <v>1534</v>
      </c>
    </row>
    <row r="408" spans="3:4" ht="17" x14ac:dyDescent="0.2">
      <c r="C408" s="1" t="s">
        <v>1532</v>
      </c>
      <c r="D408" t="s">
        <v>1534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5" enableFormatConditionsCalculation="0">
    <tabColor theme="9" tint="-0.249977111117893"/>
  </sheetPr>
  <dimension ref="A1:I254"/>
  <sheetViews>
    <sheetView topLeftCell="A81" workbookViewId="0">
      <selection activeCell="C101" sqref="C101:C105"/>
    </sheetView>
  </sheetViews>
  <sheetFormatPr baseColWidth="10" defaultRowHeight="16" x14ac:dyDescent="0.2"/>
  <cols>
    <col min="1" max="1" width="58.1640625" bestFit="1" customWidth="1"/>
    <col min="2" max="2" width="21.5" customWidth="1"/>
    <col min="3" max="3" width="66.33203125" bestFit="1" customWidth="1"/>
    <col min="4" max="4" width="78" bestFit="1" customWidth="1"/>
    <col min="5" max="5" width="59.5" bestFit="1" customWidth="1"/>
    <col min="8" max="8" width="53.6640625" bestFit="1" customWidth="1"/>
    <col min="9" max="9" width="24.83203125" bestFit="1" customWidth="1"/>
    <col min="12" max="12" width="25.1640625" customWidth="1"/>
    <col min="14" max="14" width="30.33203125" customWidth="1"/>
    <col min="16" max="16" width="24" bestFit="1" customWidth="1"/>
    <col min="17" max="17" width="15.5" customWidth="1"/>
    <col min="18" max="18" width="15.1640625" customWidth="1"/>
    <col min="20" max="20" width="19.33203125" customWidth="1"/>
    <col min="22" max="22" width="19.1640625" customWidth="1"/>
  </cols>
  <sheetData>
    <row r="1" spans="1:8" ht="19" x14ac:dyDescent="0.25">
      <c r="A1" s="92" t="s">
        <v>585</v>
      </c>
    </row>
    <row r="2" spans="1:8" x14ac:dyDescent="0.2">
      <c r="A2" s="91" t="s">
        <v>584</v>
      </c>
      <c r="B2" s="90"/>
      <c r="C2" s="90"/>
      <c r="D2" s="90"/>
    </row>
    <row r="4" spans="1:8" x14ac:dyDescent="0.2">
      <c r="A4" t="s">
        <v>586</v>
      </c>
      <c r="B4" t="s">
        <v>587</v>
      </c>
    </row>
    <row r="6" spans="1:8" ht="22" thickBot="1" x14ac:dyDescent="0.3">
      <c r="A6" s="88" t="s">
        <v>574</v>
      </c>
      <c r="B6" s="88" t="s">
        <v>582</v>
      </c>
      <c r="C6" s="88" t="s">
        <v>589</v>
      </c>
      <c r="D6" s="88" t="s">
        <v>544</v>
      </c>
      <c r="E6" s="88" t="s">
        <v>1038</v>
      </c>
    </row>
    <row r="7" spans="1:8" ht="20" thickBot="1" x14ac:dyDescent="0.3">
      <c r="A7" s="119" t="s">
        <v>906</v>
      </c>
      <c r="B7" s="77" t="s">
        <v>909</v>
      </c>
      <c r="C7" s="153" t="s">
        <v>1108</v>
      </c>
      <c r="D7" s="153" t="s">
        <v>1109</v>
      </c>
      <c r="E7" s="155" t="s">
        <v>1109</v>
      </c>
    </row>
    <row r="8" spans="1:8" ht="19" x14ac:dyDescent="0.25">
      <c r="A8" s="105" t="s">
        <v>37</v>
      </c>
      <c r="B8" s="80"/>
      <c r="C8" s="117" t="s">
        <v>1050</v>
      </c>
      <c r="D8" s="117" t="s">
        <v>162</v>
      </c>
      <c r="E8" s="156" t="s">
        <v>163</v>
      </c>
      <c r="H8" s="1"/>
    </row>
    <row r="9" spans="1:8" ht="19" x14ac:dyDescent="0.25">
      <c r="A9" s="105"/>
      <c r="B9" s="80"/>
      <c r="C9" s="117" t="s">
        <v>1051</v>
      </c>
      <c r="D9" s="117" t="s">
        <v>164</v>
      </c>
      <c r="E9" s="156" t="s">
        <v>165</v>
      </c>
      <c r="H9" s="1"/>
    </row>
    <row r="10" spans="1:8" ht="19" x14ac:dyDescent="0.25">
      <c r="A10" s="105"/>
      <c r="B10" s="80"/>
      <c r="C10" s="117" t="s">
        <v>1052</v>
      </c>
      <c r="D10" s="117" t="s">
        <v>166</v>
      </c>
      <c r="E10" s="156" t="s">
        <v>167</v>
      </c>
      <c r="H10" s="1"/>
    </row>
    <row r="11" spans="1:8" ht="19" x14ac:dyDescent="0.25">
      <c r="A11" s="105"/>
      <c r="B11" s="80"/>
      <c r="C11" s="117" t="s">
        <v>1053</v>
      </c>
      <c r="D11" s="117" t="s">
        <v>168</v>
      </c>
      <c r="E11" s="156" t="s">
        <v>169</v>
      </c>
      <c r="H11" s="1"/>
    </row>
    <row r="12" spans="1:8" ht="19" x14ac:dyDescent="0.25">
      <c r="A12" s="105"/>
      <c r="B12" s="80"/>
      <c r="C12" s="117" t="s">
        <v>1054</v>
      </c>
      <c r="D12" s="117" t="s">
        <v>176</v>
      </c>
      <c r="E12" s="156" t="s">
        <v>177</v>
      </c>
      <c r="H12" s="1"/>
    </row>
    <row r="13" spans="1:8" ht="19" x14ac:dyDescent="0.25">
      <c r="A13" s="105" t="s">
        <v>36</v>
      </c>
      <c r="B13" s="80"/>
      <c r="C13" s="154" t="s">
        <v>1108</v>
      </c>
      <c r="D13" s="154" t="s">
        <v>1109</v>
      </c>
      <c r="E13" s="156" t="s">
        <v>1109</v>
      </c>
      <c r="H13" s="1"/>
    </row>
    <row r="14" spans="1:8" ht="19" x14ac:dyDescent="0.25">
      <c r="A14" s="105"/>
      <c r="B14" s="80"/>
      <c r="C14" s="117" t="s">
        <v>1055</v>
      </c>
      <c r="D14" s="117" t="s">
        <v>170</v>
      </c>
      <c r="E14" s="156" t="s">
        <v>171</v>
      </c>
      <c r="H14" s="1"/>
    </row>
    <row r="15" spans="1:8" ht="19" x14ac:dyDescent="0.25">
      <c r="A15" s="105"/>
      <c r="B15" s="80"/>
      <c r="C15" s="117" t="s">
        <v>1056</v>
      </c>
      <c r="D15" s="117" t="s">
        <v>172</v>
      </c>
      <c r="E15" s="156" t="s">
        <v>173</v>
      </c>
      <c r="H15" s="1"/>
    </row>
    <row r="16" spans="1:8" ht="19" x14ac:dyDescent="0.25">
      <c r="A16" s="105"/>
      <c r="B16" s="80"/>
      <c r="C16" s="117" t="s">
        <v>1057</v>
      </c>
      <c r="D16" s="117" t="s">
        <v>174</v>
      </c>
      <c r="E16" s="156" t="s">
        <v>175</v>
      </c>
      <c r="H16" s="1"/>
    </row>
    <row r="17" spans="1:8" ht="20" thickBot="1" x14ac:dyDescent="0.3">
      <c r="A17" s="105"/>
      <c r="B17" s="82"/>
      <c r="C17" s="152" t="s">
        <v>1054</v>
      </c>
      <c r="D17" s="152" t="s">
        <v>176</v>
      </c>
      <c r="E17" s="157" t="s">
        <v>177</v>
      </c>
      <c r="H17" s="1"/>
    </row>
    <row r="18" spans="1:8" ht="17" thickBot="1" x14ac:dyDescent="0.25"/>
    <row r="19" spans="1:8" ht="20" thickBot="1" x14ac:dyDescent="0.3">
      <c r="A19" s="119" t="s">
        <v>907</v>
      </c>
      <c r="B19" s="163" t="s">
        <v>1153</v>
      </c>
      <c r="C19" s="158" t="s">
        <v>1108</v>
      </c>
      <c r="D19" s="158" t="s">
        <v>1109</v>
      </c>
      <c r="E19" s="159" t="s">
        <v>1109</v>
      </c>
    </row>
    <row r="20" spans="1:8" ht="19" x14ac:dyDescent="0.25">
      <c r="A20" s="105" t="s">
        <v>36</v>
      </c>
      <c r="B20" s="180" t="s">
        <v>1154</v>
      </c>
      <c r="C20" s="117" t="s">
        <v>1111</v>
      </c>
      <c r="D20" s="117" t="s">
        <v>1132</v>
      </c>
      <c r="E20" s="156" t="s">
        <v>171</v>
      </c>
    </row>
    <row r="21" spans="1:8" ht="19" x14ac:dyDescent="0.25">
      <c r="A21" s="105"/>
      <c r="B21" s="180" t="s">
        <v>1155</v>
      </c>
      <c r="C21" s="117" t="s">
        <v>1112</v>
      </c>
      <c r="D21" s="117" t="s">
        <v>1133</v>
      </c>
      <c r="E21" s="156" t="s">
        <v>173</v>
      </c>
    </row>
    <row r="22" spans="1:8" ht="19" x14ac:dyDescent="0.25">
      <c r="A22" s="105"/>
      <c r="B22" s="253" t="s">
        <v>1195</v>
      </c>
      <c r="C22" s="117" t="s">
        <v>1113</v>
      </c>
      <c r="D22" s="117" t="s">
        <v>1134</v>
      </c>
      <c r="E22" s="156" t="s">
        <v>175</v>
      </c>
    </row>
    <row r="23" spans="1:8" ht="19" x14ac:dyDescent="0.25">
      <c r="A23" s="105"/>
      <c r="B23" s="80"/>
      <c r="C23" s="117" t="s">
        <v>1129</v>
      </c>
      <c r="D23" s="117" t="s">
        <v>1139</v>
      </c>
      <c r="E23" s="156" t="s">
        <v>171</v>
      </c>
    </row>
    <row r="24" spans="1:8" ht="19" x14ac:dyDescent="0.25">
      <c r="A24" s="105"/>
      <c r="B24" s="80"/>
      <c r="C24" s="117" t="s">
        <v>1130</v>
      </c>
      <c r="D24" s="117" t="s">
        <v>1140</v>
      </c>
      <c r="E24" s="156" t="s">
        <v>173</v>
      </c>
    </row>
    <row r="25" spans="1:8" ht="19" x14ac:dyDescent="0.25">
      <c r="A25" s="105"/>
      <c r="B25" s="80"/>
      <c r="C25" s="117" t="s">
        <v>1131</v>
      </c>
      <c r="D25" s="117" t="s">
        <v>1141</v>
      </c>
      <c r="E25" s="156" t="s">
        <v>175</v>
      </c>
    </row>
    <row r="26" spans="1:8" ht="19" x14ac:dyDescent="0.25">
      <c r="A26" s="105"/>
      <c r="B26" s="80"/>
      <c r="C26" s="117" t="s">
        <v>1126</v>
      </c>
      <c r="D26" s="117" t="s">
        <v>1146</v>
      </c>
      <c r="E26" s="156" t="s">
        <v>171</v>
      </c>
    </row>
    <row r="27" spans="1:8" ht="19" x14ac:dyDescent="0.25">
      <c r="A27" s="105"/>
      <c r="B27" s="80"/>
      <c r="C27" s="117" t="s">
        <v>1127</v>
      </c>
      <c r="D27" s="117" t="s">
        <v>1147</v>
      </c>
      <c r="E27" s="156" t="s">
        <v>173</v>
      </c>
    </row>
    <row r="28" spans="1:8" ht="19" x14ac:dyDescent="0.25">
      <c r="A28" s="105"/>
      <c r="B28" s="80"/>
      <c r="C28" s="117" t="s">
        <v>1128</v>
      </c>
      <c r="D28" s="117" t="s">
        <v>1148</v>
      </c>
      <c r="E28" s="156" t="s">
        <v>175</v>
      </c>
    </row>
    <row r="29" spans="1:8" ht="19" x14ac:dyDescent="0.25">
      <c r="A29" s="105"/>
      <c r="B29" s="80"/>
      <c r="C29" s="151" t="s">
        <v>1054</v>
      </c>
      <c r="D29" s="151" t="s">
        <v>176</v>
      </c>
      <c r="E29" s="160" t="s">
        <v>177</v>
      </c>
    </row>
    <row r="30" spans="1:8" ht="19" x14ac:dyDescent="0.25">
      <c r="A30" s="105" t="s">
        <v>37</v>
      </c>
      <c r="B30" s="80"/>
      <c r="C30" s="153" t="s">
        <v>1108</v>
      </c>
      <c r="D30" s="153" t="s">
        <v>1109</v>
      </c>
      <c r="E30" s="155" t="s">
        <v>1109</v>
      </c>
    </row>
    <row r="31" spans="1:8" ht="19" x14ac:dyDescent="0.25">
      <c r="A31" s="105"/>
      <c r="B31" s="80"/>
      <c r="C31" s="117" t="s">
        <v>1114</v>
      </c>
      <c r="D31" s="117" t="s">
        <v>1135</v>
      </c>
      <c r="E31" s="156" t="s">
        <v>163</v>
      </c>
    </row>
    <row r="32" spans="1:8" ht="19" x14ac:dyDescent="0.25">
      <c r="A32" s="105"/>
      <c r="B32" s="80"/>
      <c r="C32" s="117" t="s">
        <v>1115</v>
      </c>
      <c r="D32" s="117" t="s">
        <v>1136</v>
      </c>
      <c r="E32" s="156" t="s">
        <v>1535</v>
      </c>
    </row>
    <row r="33" spans="1:5" ht="19" x14ac:dyDescent="0.25">
      <c r="A33" s="105"/>
      <c r="B33" s="80"/>
      <c r="C33" s="117" t="s">
        <v>1116</v>
      </c>
      <c r="D33" s="117" t="s">
        <v>1137</v>
      </c>
      <c r="E33" s="156" t="s">
        <v>167</v>
      </c>
    </row>
    <row r="34" spans="1:5" ht="19" x14ac:dyDescent="0.25">
      <c r="A34" s="105"/>
      <c r="B34" s="80"/>
      <c r="C34" s="117" t="s">
        <v>1117</v>
      </c>
      <c r="D34" s="117" t="s">
        <v>1138</v>
      </c>
      <c r="E34" s="156" t="s">
        <v>169</v>
      </c>
    </row>
    <row r="35" spans="1:5" ht="19" x14ac:dyDescent="0.25">
      <c r="A35" s="105"/>
      <c r="B35" s="80"/>
      <c r="C35" s="117" t="s">
        <v>1118</v>
      </c>
      <c r="D35" s="117" t="s">
        <v>1142</v>
      </c>
      <c r="E35" s="156" t="s">
        <v>163</v>
      </c>
    </row>
    <row r="36" spans="1:5" ht="19" x14ac:dyDescent="0.25">
      <c r="A36" s="105"/>
      <c r="B36" s="80"/>
      <c r="C36" s="117" t="s">
        <v>1119</v>
      </c>
      <c r="D36" s="117" t="s">
        <v>1143</v>
      </c>
      <c r="E36" s="156" t="s">
        <v>1535</v>
      </c>
    </row>
    <row r="37" spans="1:5" ht="19" x14ac:dyDescent="0.25">
      <c r="A37" s="105"/>
      <c r="B37" s="80"/>
      <c r="C37" s="117" t="s">
        <v>1120</v>
      </c>
      <c r="D37" s="117" t="s">
        <v>1144</v>
      </c>
      <c r="E37" s="156" t="s">
        <v>167</v>
      </c>
    </row>
    <row r="38" spans="1:5" ht="19" x14ac:dyDescent="0.25">
      <c r="A38" s="105"/>
      <c r="B38" s="80"/>
      <c r="C38" s="117" t="s">
        <v>1121</v>
      </c>
      <c r="D38" s="117" t="s">
        <v>1145</v>
      </c>
      <c r="E38" s="156" t="s">
        <v>169</v>
      </c>
    </row>
    <row r="39" spans="1:5" ht="19" x14ac:dyDescent="0.25">
      <c r="A39" s="105"/>
      <c r="B39" s="80"/>
      <c r="C39" s="117" t="s">
        <v>1122</v>
      </c>
      <c r="D39" s="117" t="s">
        <v>1149</v>
      </c>
      <c r="E39" s="156" t="s">
        <v>163</v>
      </c>
    </row>
    <row r="40" spans="1:5" ht="19" x14ac:dyDescent="0.25">
      <c r="A40" s="105"/>
      <c r="B40" s="80"/>
      <c r="C40" s="117" t="s">
        <v>1123</v>
      </c>
      <c r="D40" s="117" t="s">
        <v>1150</v>
      </c>
      <c r="E40" s="156" t="s">
        <v>1535</v>
      </c>
    </row>
    <row r="41" spans="1:5" ht="19" x14ac:dyDescent="0.25">
      <c r="A41" s="105"/>
      <c r="B41" s="80"/>
      <c r="C41" s="117" t="s">
        <v>1124</v>
      </c>
      <c r="D41" s="117" t="s">
        <v>1151</v>
      </c>
      <c r="E41" s="156" t="s">
        <v>167</v>
      </c>
    </row>
    <row r="42" spans="1:5" ht="19" x14ac:dyDescent="0.25">
      <c r="A42" s="105"/>
      <c r="B42" s="80"/>
      <c r="C42" s="117" t="s">
        <v>1125</v>
      </c>
      <c r="D42" s="117" t="s">
        <v>1152</v>
      </c>
      <c r="E42" s="156" t="s">
        <v>169</v>
      </c>
    </row>
    <row r="43" spans="1:5" ht="19" x14ac:dyDescent="0.25">
      <c r="A43" s="105"/>
      <c r="B43" s="80"/>
      <c r="C43" s="151" t="s">
        <v>1054</v>
      </c>
      <c r="D43" s="151" t="s">
        <v>176</v>
      </c>
      <c r="E43" s="160" t="s">
        <v>177</v>
      </c>
    </row>
    <row r="44" spans="1:5" ht="19" x14ac:dyDescent="0.25">
      <c r="A44" s="105"/>
      <c r="B44" s="80"/>
      <c r="C44" s="153"/>
      <c r="D44" s="153"/>
      <c r="E44" s="155"/>
    </row>
    <row r="45" spans="1:5" ht="19" x14ac:dyDescent="0.25">
      <c r="A45" s="105" t="s">
        <v>908</v>
      </c>
      <c r="B45" s="80"/>
      <c r="C45" s="153" t="s">
        <v>1108</v>
      </c>
      <c r="D45" s="153" t="s">
        <v>1109</v>
      </c>
      <c r="E45" s="155" t="s">
        <v>1109</v>
      </c>
    </row>
    <row r="46" spans="1:5" ht="19" x14ac:dyDescent="0.25">
      <c r="A46" s="105"/>
      <c r="B46" s="80"/>
      <c r="C46" s="117" t="s">
        <v>1191</v>
      </c>
      <c r="D46" s="117" t="s">
        <v>1193</v>
      </c>
      <c r="E46" s="156" t="s">
        <v>1194</v>
      </c>
    </row>
    <row r="47" spans="1:5" ht="19" x14ac:dyDescent="0.25">
      <c r="A47" s="105"/>
      <c r="B47" s="80"/>
      <c r="C47" s="117" t="s">
        <v>1192</v>
      </c>
      <c r="D47" s="151" t="s">
        <v>176</v>
      </c>
      <c r="E47" s="160" t="s">
        <v>177</v>
      </c>
    </row>
    <row r="48" spans="1:5" ht="20" thickBot="1" x14ac:dyDescent="0.3">
      <c r="A48" s="105"/>
      <c r="B48" s="82"/>
      <c r="C48" s="83"/>
      <c r="D48" s="83"/>
      <c r="E48" s="161"/>
    </row>
    <row r="49" spans="1:5" ht="17" thickBot="1" x14ac:dyDescent="0.25"/>
    <row r="50" spans="1:5" ht="20" thickBot="1" x14ac:dyDescent="0.3">
      <c r="A50" s="119" t="s">
        <v>912</v>
      </c>
      <c r="B50" s="163" t="s">
        <v>602</v>
      </c>
      <c r="C50" s="164" t="s">
        <v>566</v>
      </c>
      <c r="D50" s="164" t="s">
        <v>1078</v>
      </c>
      <c r="E50" s="165" t="s">
        <v>186</v>
      </c>
    </row>
    <row r="51" spans="1:5" ht="19" x14ac:dyDescent="0.25">
      <c r="A51" s="105"/>
      <c r="B51" s="80"/>
      <c r="C51" s="2" t="s">
        <v>913</v>
      </c>
      <c r="D51" s="2" t="s">
        <v>1077</v>
      </c>
      <c r="E51" s="166"/>
    </row>
    <row r="52" spans="1:5" ht="19" x14ac:dyDescent="0.25">
      <c r="A52" s="105"/>
      <c r="B52" s="80"/>
      <c r="C52" s="2" t="s">
        <v>0</v>
      </c>
      <c r="D52" s="2" t="s">
        <v>1076</v>
      </c>
      <c r="E52" s="156" t="s">
        <v>191</v>
      </c>
    </row>
    <row r="53" spans="1:5" ht="19" x14ac:dyDescent="0.25">
      <c r="A53" s="105"/>
      <c r="B53" s="80"/>
      <c r="C53" s="2" t="s">
        <v>1</v>
      </c>
      <c r="D53" s="2" t="s">
        <v>194</v>
      </c>
      <c r="E53" s="156" t="s">
        <v>196</v>
      </c>
    </row>
    <row r="54" spans="1:5" ht="19" x14ac:dyDescent="0.25">
      <c r="A54" s="105"/>
      <c r="B54" s="80"/>
      <c r="C54" s="2" t="s">
        <v>564</v>
      </c>
      <c r="D54" s="2" t="s">
        <v>197</v>
      </c>
      <c r="E54" s="156" t="s">
        <v>198</v>
      </c>
    </row>
    <row r="55" spans="1:5" ht="19" x14ac:dyDescent="0.25">
      <c r="A55" s="105"/>
      <c r="B55" s="80"/>
      <c r="C55" s="2" t="s">
        <v>565</v>
      </c>
      <c r="D55" s="2" t="s">
        <v>199</v>
      </c>
      <c r="E55" s="156" t="s">
        <v>200</v>
      </c>
    </row>
    <row r="56" spans="1:5" ht="19" x14ac:dyDescent="0.25">
      <c r="A56" s="105"/>
      <c r="B56" s="80"/>
      <c r="C56" s="2" t="s">
        <v>914</v>
      </c>
      <c r="D56" s="2" t="s">
        <v>202</v>
      </c>
      <c r="E56" s="156" t="s">
        <v>204</v>
      </c>
    </row>
    <row r="57" spans="1:5" ht="19" x14ac:dyDescent="0.25">
      <c r="A57" s="105"/>
      <c r="B57" s="80"/>
      <c r="C57" s="2" t="s">
        <v>2</v>
      </c>
      <c r="D57" s="2" t="s">
        <v>207</v>
      </c>
      <c r="E57" s="156" t="s">
        <v>209</v>
      </c>
    </row>
    <row r="58" spans="1:5" ht="19" x14ac:dyDescent="0.25">
      <c r="A58" s="105"/>
      <c r="B58" s="80"/>
      <c r="C58" s="2" t="s">
        <v>3</v>
      </c>
      <c r="D58" s="2" t="s">
        <v>210</v>
      </c>
      <c r="E58" s="156" t="s">
        <v>211</v>
      </c>
    </row>
    <row r="59" spans="1:5" ht="19" x14ac:dyDescent="0.25">
      <c r="A59" s="105"/>
      <c r="B59" s="80"/>
      <c r="C59" s="2" t="s">
        <v>9</v>
      </c>
      <c r="D59" s="2" t="s">
        <v>213</v>
      </c>
      <c r="E59" s="156" t="s">
        <v>215</v>
      </c>
    </row>
    <row r="60" spans="1:5" ht="19" x14ac:dyDescent="0.25">
      <c r="A60" s="105"/>
      <c r="B60" s="80"/>
      <c r="C60" s="162" t="s">
        <v>216</v>
      </c>
      <c r="D60" s="162" t="s">
        <v>217</v>
      </c>
      <c r="E60" s="156" t="s">
        <v>218</v>
      </c>
    </row>
    <row r="61" spans="1:5" ht="19" x14ac:dyDescent="0.25">
      <c r="A61" s="105"/>
      <c r="B61" s="80"/>
      <c r="C61" s="162" t="s">
        <v>219</v>
      </c>
      <c r="D61" s="162" t="s">
        <v>220</v>
      </c>
      <c r="E61" s="156" t="s">
        <v>221</v>
      </c>
    </row>
    <row r="62" spans="1:5" ht="20" thickBot="1" x14ac:dyDescent="0.3">
      <c r="A62" s="105"/>
      <c r="B62" s="82"/>
      <c r="C62" s="167" t="s">
        <v>222</v>
      </c>
      <c r="D62" s="167" t="s">
        <v>223</v>
      </c>
      <c r="E62" s="168"/>
    </row>
    <row r="64" spans="1:5" ht="17" thickBot="1" x14ac:dyDescent="0.25"/>
    <row r="65" spans="1:8" ht="20" thickBot="1" x14ac:dyDescent="0.3">
      <c r="A65" s="119" t="s">
        <v>1093</v>
      </c>
      <c r="B65" s="169"/>
      <c r="C65" s="170" t="s">
        <v>307</v>
      </c>
      <c r="D65" s="170" t="s">
        <v>308</v>
      </c>
      <c r="E65" s="171" t="s">
        <v>309</v>
      </c>
      <c r="F65" s="3"/>
      <c r="G65" s="3"/>
    </row>
    <row r="66" spans="1:8" ht="19" x14ac:dyDescent="0.25">
      <c r="A66" s="105" t="s">
        <v>1223</v>
      </c>
      <c r="B66" s="172"/>
      <c r="C66" s="120" t="s">
        <v>310</v>
      </c>
      <c r="D66" s="120" t="s">
        <v>311</v>
      </c>
      <c r="E66" s="173" t="s">
        <v>312</v>
      </c>
      <c r="F66" s="3"/>
      <c r="G66" s="3"/>
    </row>
    <row r="67" spans="1:8" ht="19" x14ac:dyDescent="0.25">
      <c r="A67" s="105"/>
      <c r="B67" s="174"/>
      <c r="C67" s="120" t="s">
        <v>313</v>
      </c>
      <c r="D67" s="120" t="s">
        <v>314</v>
      </c>
      <c r="E67" s="173" t="s">
        <v>315</v>
      </c>
      <c r="F67" s="3"/>
      <c r="G67" s="3"/>
    </row>
    <row r="68" spans="1:8" ht="19" x14ac:dyDescent="0.25">
      <c r="A68" s="105"/>
      <c r="B68" s="174"/>
      <c r="C68" s="120" t="s">
        <v>316</v>
      </c>
      <c r="D68" s="120" t="s">
        <v>317</v>
      </c>
      <c r="E68" s="173" t="s">
        <v>318</v>
      </c>
      <c r="F68" s="3"/>
      <c r="G68" s="3"/>
    </row>
    <row r="69" spans="1:8" ht="19" x14ac:dyDescent="0.25">
      <c r="A69" s="105"/>
      <c r="B69" s="174"/>
      <c r="C69" s="120" t="s">
        <v>319</v>
      </c>
      <c r="D69" s="120" t="s">
        <v>321</v>
      </c>
      <c r="E69" s="173" t="s">
        <v>323</v>
      </c>
      <c r="F69" s="3"/>
      <c r="G69" s="3"/>
    </row>
    <row r="70" spans="1:8" ht="19" x14ac:dyDescent="0.25">
      <c r="A70" s="105"/>
      <c r="B70" s="174"/>
      <c r="C70" s="120" t="s">
        <v>1073</v>
      </c>
      <c r="D70" s="120" t="s">
        <v>1074</v>
      </c>
      <c r="E70" s="175" t="s">
        <v>326</v>
      </c>
      <c r="F70" s="3"/>
      <c r="G70" s="3"/>
    </row>
    <row r="71" spans="1:8" ht="19" x14ac:dyDescent="0.25">
      <c r="A71" s="105"/>
      <c r="B71" s="174"/>
      <c r="C71" s="120" t="s">
        <v>1182</v>
      </c>
      <c r="D71" s="388" t="s">
        <v>1411</v>
      </c>
      <c r="E71" s="389" t="s">
        <v>1410</v>
      </c>
      <c r="F71" s="3"/>
      <c r="G71" s="3"/>
      <c r="H71" s="1" t="s">
        <v>330</v>
      </c>
    </row>
    <row r="72" spans="1:8" ht="19" x14ac:dyDescent="0.25">
      <c r="A72" s="105"/>
      <c r="B72" s="174"/>
      <c r="C72" s="120" t="s">
        <v>1183</v>
      </c>
      <c r="D72" s="137" t="s">
        <v>1185</v>
      </c>
      <c r="E72" s="175"/>
      <c r="F72" s="3"/>
      <c r="G72" s="3"/>
      <c r="H72" s="1" t="s">
        <v>333</v>
      </c>
    </row>
    <row r="73" spans="1:8" ht="19" x14ac:dyDescent="0.25">
      <c r="A73" s="105"/>
      <c r="B73" s="174"/>
      <c r="C73" s="120" t="s">
        <v>1184</v>
      </c>
      <c r="D73" s="137" t="s">
        <v>1186</v>
      </c>
      <c r="E73" s="175"/>
      <c r="F73" s="3"/>
      <c r="G73" s="3"/>
      <c r="H73" s="1" t="s">
        <v>336</v>
      </c>
    </row>
    <row r="74" spans="1:8" ht="19" x14ac:dyDescent="0.25">
      <c r="A74" s="105"/>
      <c r="B74" s="174"/>
      <c r="C74" s="120" t="s">
        <v>1071</v>
      </c>
      <c r="D74" s="120" t="s">
        <v>1072</v>
      </c>
      <c r="E74" s="175" t="s">
        <v>326</v>
      </c>
      <c r="F74" s="3"/>
      <c r="G74" s="3"/>
      <c r="H74" s="1" t="s">
        <v>339</v>
      </c>
    </row>
    <row r="75" spans="1:8" ht="19" x14ac:dyDescent="0.25">
      <c r="A75" s="105"/>
      <c r="B75" s="174"/>
      <c r="C75" s="120" t="s">
        <v>1091</v>
      </c>
      <c r="D75" s="176" t="s">
        <v>1090</v>
      </c>
      <c r="E75" s="389"/>
      <c r="F75" s="3"/>
      <c r="G75" s="3"/>
      <c r="H75" s="1" t="s">
        <v>342</v>
      </c>
    </row>
    <row r="76" spans="1:8" ht="19" x14ac:dyDescent="0.25">
      <c r="A76" s="105"/>
      <c r="B76" s="177"/>
      <c r="C76" s="120" t="s">
        <v>1075</v>
      </c>
      <c r="D76" s="120" t="s">
        <v>1094</v>
      </c>
      <c r="E76" t="s">
        <v>1409</v>
      </c>
      <c r="F76" s="3"/>
      <c r="G76" s="3"/>
      <c r="H76" s="1" t="s">
        <v>345</v>
      </c>
    </row>
    <row r="77" spans="1:8" ht="19" x14ac:dyDescent="0.25">
      <c r="A77" s="105"/>
      <c r="B77" s="177"/>
      <c r="C77" s="120" t="s">
        <v>1452</v>
      </c>
      <c r="D77" s="120" t="s">
        <v>1176</v>
      </c>
      <c r="E77" s="175" t="s">
        <v>1408</v>
      </c>
      <c r="F77" s="1"/>
      <c r="G77" s="3"/>
    </row>
    <row r="78" spans="1:8" ht="19" x14ac:dyDescent="0.25">
      <c r="A78" s="105"/>
      <c r="B78" s="219"/>
      <c r="C78" s="220" t="s">
        <v>1224</v>
      </c>
      <c r="D78" s="387" t="s">
        <v>1402</v>
      </c>
      <c r="E78" s="221"/>
      <c r="F78" s="1"/>
      <c r="G78" s="3"/>
    </row>
    <row r="79" spans="1:8" ht="19" x14ac:dyDescent="0.25">
      <c r="A79" s="105"/>
      <c r="B79" s="219"/>
      <c r="C79" s="220" t="s">
        <v>1397</v>
      </c>
      <c r="D79" s="387" t="s">
        <v>1403</v>
      </c>
      <c r="E79" s="390" t="s">
        <v>1412</v>
      </c>
      <c r="F79" s="1"/>
      <c r="G79" s="3"/>
    </row>
    <row r="80" spans="1:8" ht="19" x14ac:dyDescent="0.25">
      <c r="A80" s="105"/>
      <c r="B80" s="219"/>
      <c r="C80" s="220" t="s">
        <v>310</v>
      </c>
      <c r="D80" s="387" t="s">
        <v>1404</v>
      </c>
      <c r="E80" s="221"/>
      <c r="F80" s="1"/>
      <c r="G80" s="3"/>
    </row>
    <row r="81" spans="1:7" ht="19" x14ac:dyDescent="0.25">
      <c r="A81" s="105"/>
      <c r="B81" s="219"/>
      <c r="C81" s="220" t="s">
        <v>1233</v>
      </c>
      <c r="D81" s="387" t="s">
        <v>1405</v>
      </c>
      <c r="E81" s="221" t="s">
        <v>1406</v>
      </c>
      <c r="F81" s="1"/>
      <c r="G81" s="3"/>
    </row>
    <row r="82" spans="1:7" ht="19" x14ac:dyDescent="0.25">
      <c r="A82" s="105"/>
      <c r="B82" s="219"/>
      <c r="C82" s="220" t="s">
        <v>1453</v>
      </c>
      <c r="D82" s="220" t="s">
        <v>1178</v>
      </c>
      <c r="E82" s="221"/>
      <c r="F82" s="1"/>
      <c r="G82" s="3"/>
    </row>
    <row r="83" spans="1:7" ht="19" x14ac:dyDescent="0.25">
      <c r="A83" s="105"/>
      <c r="B83" s="219"/>
      <c r="C83" s="220" t="s">
        <v>1187</v>
      </c>
      <c r="D83" s="220" t="s">
        <v>1179</v>
      </c>
      <c r="E83" s="221"/>
      <c r="F83" s="1"/>
      <c r="G83" s="3"/>
    </row>
    <row r="84" spans="1:7" ht="19" x14ac:dyDescent="0.25">
      <c r="A84" s="105"/>
      <c r="B84" s="219"/>
      <c r="C84" s="220" t="s">
        <v>283</v>
      </c>
      <c r="D84" s="1" t="s">
        <v>284</v>
      </c>
      <c r="E84" s="383"/>
      <c r="F84" s="1"/>
      <c r="G84" s="3"/>
    </row>
    <row r="85" spans="1:7" ht="19" x14ac:dyDescent="0.25">
      <c r="A85" s="105"/>
      <c r="B85" s="219"/>
      <c r="C85" s="220" t="s">
        <v>1450</v>
      </c>
      <c r="D85" s="1" t="s">
        <v>1449</v>
      </c>
      <c r="E85" s="383"/>
      <c r="F85" s="1"/>
      <c r="G85" s="3"/>
    </row>
    <row r="86" spans="1:7" ht="19" x14ac:dyDescent="0.25">
      <c r="A86" s="105"/>
      <c r="B86" s="219"/>
      <c r="C86" s="220" t="s">
        <v>1464</v>
      </c>
      <c r="D86" s="1"/>
      <c r="E86" s="383"/>
      <c r="F86" s="1"/>
      <c r="G86" s="3"/>
    </row>
    <row r="87" spans="1:7" ht="20" thickBot="1" x14ac:dyDescent="0.3">
      <c r="A87" s="105"/>
      <c r="B87" s="178"/>
      <c r="C87" s="179" t="s">
        <v>1451</v>
      </c>
      <c r="D87" s="179" t="s">
        <v>1175</v>
      </c>
      <c r="E87" s="218" t="s">
        <v>1407</v>
      </c>
      <c r="F87" s="3"/>
      <c r="G87" s="3"/>
    </row>
    <row r="92" spans="1:7" ht="17" x14ac:dyDescent="0.2">
      <c r="B92" s="1"/>
      <c r="C92" s="3"/>
      <c r="D92" s="1"/>
    </row>
    <row r="93" spans="1:7" ht="17" thickBot="1" x14ac:dyDescent="0.25"/>
    <row r="94" spans="1:7" ht="20" thickBot="1" x14ac:dyDescent="0.3">
      <c r="A94" s="119" t="s">
        <v>1041</v>
      </c>
      <c r="B94" s="238" t="s">
        <v>910</v>
      </c>
      <c r="C94" s="244" t="s">
        <v>1039</v>
      </c>
      <c r="D94" s="164" t="s">
        <v>119</v>
      </c>
      <c r="E94" s="159" t="s">
        <v>1060</v>
      </c>
    </row>
    <row r="95" spans="1:7" ht="19" x14ac:dyDescent="0.25">
      <c r="A95" s="105"/>
      <c r="B95" s="239" t="s">
        <v>911</v>
      </c>
      <c r="C95" s="245" t="s">
        <v>1033</v>
      </c>
      <c r="D95" s="2" t="s">
        <v>128</v>
      </c>
      <c r="E95" s="155" t="s">
        <v>1061</v>
      </c>
    </row>
    <row r="96" spans="1:7" ht="19" x14ac:dyDescent="0.25">
      <c r="A96" s="105"/>
      <c r="B96" s="240"/>
      <c r="C96" s="245" t="s">
        <v>1040</v>
      </c>
      <c r="D96" s="2" t="s">
        <v>131</v>
      </c>
      <c r="E96" s="155" t="s">
        <v>1062</v>
      </c>
    </row>
    <row r="97" spans="1:5" ht="19" x14ac:dyDescent="0.25">
      <c r="A97" s="105"/>
      <c r="B97" s="240"/>
      <c r="C97" s="245" t="s">
        <v>1042</v>
      </c>
      <c r="D97" s="2" t="s">
        <v>133</v>
      </c>
      <c r="E97" s="155" t="s">
        <v>1063</v>
      </c>
    </row>
    <row r="98" spans="1:5" ht="19" x14ac:dyDescent="0.25">
      <c r="A98" s="105"/>
      <c r="B98" s="240"/>
      <c r="C98" s="245" t="s">
        <v>1043</v>
      </c>
      <c r="D98" s="2" t="s">
        <v>135</v>
      </c>
      <c r="E98" s="155" t="s">
        <v>1064</v>
      </c>
    </row>
    <row r="99" spans="1:5" ht="19" x14ac:dyDescent="0.25">
      <c r="A99" s="105"/>
      <c r="B99" s="241"/>
      <c r="C99" s="246" t="s">
        <v>1044</v>
      </c>
      <c r="D99" s="162" t="s">
        <v>138</v>
      </c>
      <c r="E99" s="155" t="s">
        <v>1065</v>
      </c>
    </row>
    <row r="100" spans="1:5" ht="19" x14ac:dyDescent="0.25">
      <c r="A100" s="105"/>
      <c r="B100" s="241"/>
      <c r="C100" s="246" t="s">
        <v>1045</v>
      </c>
      <c r="D100" s="162" t="s">
        <v>141</v>
      </c>
      <c r="E100" s="155" t="s">
        <v>1066</v>
      </c>
    </row>
    <row r="101" spans="1:5" ht="35" x14ac:dyDescent="0.25">
      <c r="A101" s="105"/>
      <c r="B101" s="241"/>
      <c r="C101" s="247" t="str">
        <f>"Carton souple recouvert"&amp;CHAR(13)&amp;" de toile EXTERIEUR"</f>
        <v>Carton souple recouvert_x000D_ de toile EXTERIEUR</v>
      </c>
      <c r="D101" s="162" t="s">
        <v>1047</v>
      </c>
      <c r="E101" s="155" t="s">
        <v>1067</v>
      </c>
    </row>
    <row r="102" spans="1:5" ht="35" x14ac:dyDescent="0.25">
      <c r="A102" s="105"/>
      <c r="B102" s="241"/>
      <c r="C102" s="247" t="str">
        <f>"Carton souple recouvert"&amp;CHAR(13)&amp;" de  toile INTERIEUR/EXTERIEUR"</f>
        <v>Carton souple recouvert_x000D_ de  toile INTERIEUR/EXTERIEUR</v>
      </c>
      <c r="D102" s="162" t="s">
        <v>1048</v>
      </c>
      <c r="E102" s="155" t="s">
        <v>1067</v>
      </c>
    </row>
    <row r="103" spans="1:5" ht="35" x14ac:dyDescent="0.25">
      <c r="A103" s="105"/>
      <c r="B103" s="240"/>
      <c r="C103" s="247" t="str">
        <f>"Carton souple recouvert" &amp;CHAR(13)&amp;" de simili-cuir EXTERIEUR"</f>
        <v>Carton souple recouvert_x000D_ de simili-cuir EXTERIEUR</v>
      </c>
      <c r="D103" s="162" t="s">
        <v>142</v>
      </c>
      <c r="E103" s="155" t="s">
        <v>1067</v>
      </c>
    </row>
    <row r="104" spans="1:5" ht="35" x14ac:dyDescent="0.25">
      <c r="A104" s="105"/>
      <c r="B104" s="240"/>
      <c r="C104" s="247" t="str">
        <f>"Carton souple recouvert"&amp;CHAR(13)&amp;" de simili-cuir INTERIEUR/EXTERIEUR"</f>
        <v>Carton souple recouvert_x000D_ de simili-cuir INTERIEUR/EXTERIEUR</v>
      </c>
      <c r="D104" s="162" t="s">
        <v>144</v>
      </c>
      <c r="E104" s="155" t="s">
        <v>1067</v>
      </c>
    </row>
    <row r="105" spans="1:5" ht="19" x14ac:dyDescent="0.25">
      <c r="A105" s="105"/>
      <c r="B105" s="240"/>
      <c r="C105" s="246" t="s">
        <v>1046</v>
      </c>
      <c r="D105" s="162" t="s">
        <v>146</v>
      </c>
      <c r="E105" s="155" t="s">
        <v>1067</v>
      </c>
    </row>
    <row r="106" spans="1:5" ht="19" x14ac:dyDescent="0.25">
      <c r="A106" s="105"/>
      <c r="B106" s="240"/>
      <c r="C106" s="248" t="s">
        <v>1049</v>
      </c>
      <c r="D106" s="243" t="s">
        <v>1088</v>
      </c>
      <c r="E106" s="155" t="s">
        <v>1068</v>
      </c>
    </row>
    <row r="107" spans="1:5" ht="19" x14ac:dyDescent="0.25">
      <c r="A107" s="105"/>
      <c r="B107" s="241"/>
      <c r="C107" s="245" t="s">
        <v>1070</v>
      </c>
      <c r="D107" s="2" t="s">
        <v>1089</v>
      </c>
      <c r="E107" s="155" t="s">
        <v>1069</v>
      </c>
    </row>
    <row r="108" spans="1:5" ht="19" x14ac:dyDescent="0.25">
      <c r="A108" s="105"/>
      <c r="B108" s="241"/>
      <c r="C108" s="245" t="s">
        <v>51</v>
      </c>
      <c r="D108" s="2" t="s">
        <v>153</v>
      </c>
      <c r="E108" s="155"/>
    </row>
    <row r="109" spans="1:5" ht="19" x14ac:dyDescent="0.25">
      <c r="A109" s="105"/>
      <c r="B109" s="240"/>
      <c r="C109" s="245" t="s">
        <v>53</v>
      </c>
      <c r="D109" s="2" t="s">
        <v>157</v>
      </c>
      <c r="E109" s="155"/>
    </row>
    <row r="110" spans="1:5" ht="20" thickBot="1" x14ac:dyDescent="0.3">
      <c r="A110" s="105"/>
      <c r="B110" s="242"/>
      <c r="C110" s="249" t="s">
        <v>54</v>
      </c>
      <c r="D110" s="250" t="s">
        <v>159</v>
      </c>
      <c r="E110" s="161"/>
    </row>
    <row r="112" spans="1:5" ht="17" thickBot="1" x14ac:dyDescent="0.25"/>
    <row r="113" spans="1:8" ht="20" thickBot="1" x14ac:dyDescent="0.3">
      <c r="A113" s="252" t="s">
        <v>1196</v>
      </c>
      <c r="B113" s="77"/>
      <c r="C113" s="377" t="s">
        <v>1376</v>
      </c>
      <c r="D113" s="164" t="s">
        <v>1384</v>
      </c>
      <c r="E113" s="202"/>
    </row>
    <row r="114" spans="1:8" ht="19" x14ac:dyDescent="0.25">
      <c r="A114" s="381" t="s">
        <v>1390</v>
      </c>
      <c r="B114" s="80"/>
      <c r="C114" s="153" t="s">
        <v>1375</v>
      </c>
      <c r="D114" s="2" t="s">
        <v>1385</v>
      </c>
      <c r="E114" s="204"/>
    </row>
    <row r="115" spans="1:8" ht="19" x14ac:dyDescent="0.25">
      <c r="A115" s="106" t="s">
        <v>1391</v>
      </c>
      <c r="B115" s="80"/>
      <c r="C115" s="376" t="s">
        <v>1381</v>
      </c>
      <c r="D115" s="2" t="s">
        <v>1386</v>
      </c>
      <c r="E115" s="81"/>
    </row>
    <row r="116" spans="1:8" ht="19" x14ac:dyDescent="0.25">
      <c r="A116" s="106"/>
      <c r="B116" s="80"/>
      <c r="C116" s="153" t="s">
        <v>1377</v>
      </c>
      <c r="D116" s="2" t="s">
        <v>1387</v>
      </c>
      <c r="E116" s="81"/>
    </row>
    <row r="117" spans="1:8" ht="16" customHeight="1" x14ac:dyDescent="0.25">
      <c r="A117" s="106"/>
      <c r="B117" s="80"/>
      <c r="C117" s="153" t="s">
        <v>1378</v>
      </c>
      <c r="D117" s="2" t="s">
        <v>1388</v>
      </c>
      <c r="E117" s="81"/>
    </row>
    <row r="118" spans="1:8" ht="16" customHeight="1" x14ac:dyDescent="0.25">
      <c r="A118" s="106"/>
      <c r="B118" s="80"/>
      <c r="C118" s="153" t="s">
        <v>1379</v>
      </c>
      <c r="D118" s="2" t="s">
        <v>1382</v>
      </c>
      <c r="E118" s="81"/>
    </row>
    <row r="119" spans="1:8" ht="16" customHeight="1" x14ac:dyDescent="0.25">
      <c r="A119" s="106"/>
      <c r="B119" s="80"/>
      <c r="C119" s="153" t="s">
        <v>1380</v>
      </c>
      <c r="D119" s="2" t="s">
        <v>1383</v>
      </c>
      <c r="E119" s="81"/>
      <c r="F119" s="12"/>
      <c r="G119" s="11"/>
      <c r="H119" s="11"/>
    </row>
    <row r="120" spans="1:8" ht="16" customHeight="1" thickBot="1" x14ac:dyDescent="0.3">
      <c r="A120" s="106"/>
      <c r="B120" s="82"/>
      <c r="C120" s="378" t="s">
        <v>1448</v>
      </c>
      <c r="D120" s="379" t="s">
        <v>1197</v>
      </c>
      <c r="E120" s="84"/>
      <c r="F120" s="13"/>
      <c r="G120" s="13"/>
      <c r="H120" s="13"/>
    </row>
    <row r="121" spans="1:8" ht="16" customHeight="1" thickBot="1" x14ac:dyDescent="0.25"/>
    <row r="122" spans="1:8" ht="16" customHeight="1" thickBot="1" x14ac:dyDescent="0.3">
      <c r="A122" s="252" t="s">
        <v>1196</v>
      </c>
      <c r="B122" s="77"/>
      <c r="C122" s="377" t="s">
        <v>1376</v>
      </c>
      <c r="D122" s="164" t="s">
        <v>1384</v>
      </c>
      <c r="E122" s="202"/>
    </row>
    <row r="123" spans="1:8" ht="16" customHeight="1" x14ac:dyDescent="0.25">
      <c r="A123" s="106" t="s">
        <v>1389</v>
      </c>
      <c r="B123" s="80"/>
      <c r="C123" s="153" t="s">
        <v>1375</v>
      </c>
      <c r="D123" s="2" t="s">
        <v>1385</v>
      </c>
      <c r="E123" s="204"/>
    </row>
    <row r="124" spans="1:8" ht="16" customHeight="1" x14ac:dyDescent="0.25">
      <c r="A124" s="106"/>
      <c r="B124" s="80"/>
      <c r="C124" s="376" t="s">
        <v>1381</v>
      </c>
      <c r="D124" s="2" t="s">
        <v>1386</v>
      </c>
      <c r="E124" s="81"/>
    </row>
    <row r="125" spans="1:8" ht="16" customHeight="1" thickBot="1" x14ac:dyDescent="0.3">
      <c r="A125" s="106"/>
      <c r="B125" s="82"/>
      <c r="C125" s="378" t="s">
        <v>1377</v>
      </c>
      <c r="D125" s="250" t="s">
        <v>1387</v>
      </c>
      <c r="E125" s="84"/>
    </row>
    <row r="126" spans="1:8" ht="16" customHeight="1" thickBot="1" x14ac:dyDescent="0.25"/>
    <row r="127" spans="1:8" ht="16" customHeight="1" thickBot="1" x14ac:dyDescent="0.3">
      <c r="A127" s="252" t="s">
        <v>1196</v>
      </c>
      <c r="B127" s="373"/>
      <c r="C127" s="378" t="s">
        <v>1448</v>
      </c>
      <c r="D127" s="374" t="s">
        <v>1197</v>
      </c>
      <c r="E127" s="375"/>
    </row>
    <row r="128" spans="1:8" ht="16" customHeight="1" x14ac:dyDescent="0.25">
      <c r="A128" s="106" t="s">
        <v>1392</v>
      </c>
      <c r="B128" s="27"/>
      <c r="C128" s="371"/>
      <c r="D128" s="176"/>
      <c r="E128" s="372"/>
    </row>
    <row r="129" spans="1:5" ht="16" customHeight="1" x14ac:dyDescent="0.2"/>
    <row r="130" spans="1:5" ht="16" customHeight="1" x14ac:dyDescent="0.2"/>
    <row r="131" spans="1:5" ht="16" customHeight="1" thickBot="1" x14ac:dyDescent="0.25"/>
    <row r="132" spans="1:5" ht="16" customHeight="1" thickBot="1" x14ac:dyDescent="0.3">
      <c r="A132" s="252" t="s">
        <v>1214</v>
      </c>
      <c r="B132" s="77"/>
      <c r="C132" s="377" t="s">
        <v>1215</v>
      </c>
      <c r="D132" s="164"/>
      <c r="E132" s="202"/>
    </row>
    <row r="133" spans="1:5" ht="16" customHeight="1" x14ac:dyDescent="0.25">
      <c r="A133" s="106"/>
      <c r="B133" s="80"/>
      <c r="C133" s="153" t="s">
        <v>1216</v>
      </c>
      <c r="D133" s="2"/>
      <c r="E133" s="204"/>
    </row>
    <row r="134" spans="1:5" ht="16" customHeight="1" x14ac:dyDescent="0.25">
      <c r="A134" s="106"/>
      <c r="B134" s="80"/>
      <c r="C134" s="153" t="s">
        <v>1217</v>
      </c>
      <c r="D134" s="2"/>
      <c r="E134" s="81"/>
    </row>
    <row r="135" spans="1:5" ht="16" customHeight="1" x14ac:dyDescent="0.25">
      <c r="A135" s="106"/>
      <c r="B135" s="80"/>
      <c r="C135" s="153" t="s">
        <v>1218</v>
      </c>
      <c r="D135" s="2"/>
      <c r="E135" s="81"/>
    </row>
    <row r="136" spans="1:5" ht="16" customHeight="1" x14ac:dyDescent="0.25">
      <c r="A136" s="106"/>
      <c r="B136" s="80"/>
      <c r="C136" s="153" t="s">
        <v>1219</v>
      </c>
      <c r="D136" s="2"/>
      <c r="E136" s="81"/>
    </row>
    <row r="137" spans="1:5" ht="16" customHeight="1" x14ac:dyDescent="0.25">
      <c r="A137" s="106"/>
      <c r="B137" s="80"/>
      <c r="C137" s="153" t="s">
        <v>1220</v>
      </c>
      <c r="D137" s="2"/>
      <c r="E137" s="81"/>
    </row>
    <row r="138" spans="1:5" ht="16" customHeight="1" x14ac:dyDescent="0.25">
      <c r="A138" s="106"/>
      <c r="B138" s="80"/>
      <c r="C138" s="380" t="s">
        <v>1221</v>
      </c>
      <c r="D138" s="2"/>
      <c r="E138" s="81"/>
    </row>
    <row r="139" spans="1:5" ht="19" x14ac:dyDescent="0.25">
      <c r="A139" s="106"/>
      <c r="B139" s="80"/>
      <c r="C139" s="380" t="s">
        <v>1222</v>
      </c>
      <c r="D139" s="254"/>
      <c r="E139" s="81"/>
    </row>
    <row r="140" spans="1:5" ht="19" x14ac:dyDescent="0.25">
      <c r="A140" s="106"/>
      <c r="B140" s="80"/>
      <c r="C140" s="153"/>
      <c r="D140" s="76"/>
      <c r="E140" s="81"/>
    </row>
    <row r="141" spans="1:5" ht="20" thickBot="1" x14ac:dyDescent="0.3">
      <c r="A141" s="106"/>
      <c r="B141" s="82"/>
      <c r="C141" s="378"/>
      <c r="D141" s="83"/>
      <c r="E141" s="84"/>
    </row>
    <row r="142" spans="1:5" ht="17" thickBot="1" x14ac:dyDescent="0.25"/>
    <row r="143" spans="1:5" ht="20" thickBot="1" x14ac:dyDescent="0.3">
      <c r="A143" s="252" t="s">
        <v>1461</v>
      </c>
      <c r="B143" s="373"/>
      <c r="C143" s="432" t="s">
        <v>1431</v>
      </c>
      <c r="D143" s="433"/>
      <c r="E143" s="434"/>
    </row>
    <row r="144" spans="1:5" ht="19" x14ac:dyDescent="0.25">
      <c r="A144" s="106" t="s">
        <v>1460</v>
      </c>
      <c r="B144" s="27"/>
      <c r="C144" s="371"/>
      <c r="D144" s="176"/>
      <c r="E144" s="372"/>
    </row>
    <row r="145" spans="1:6" ht="17" thickBot="1" x14ac:dyDescent="0.25"/>
    <row r="146" spans="1:6" ht="20" thickBot="1" x14ac:dyDescent="0.3">
      <c r="A146" s="252" t="s">
        <v>1461</v>
      </c>
      <c r="B146" s="373"/>
      <c r="C146" s="432" t="s">
        <v>1430</v>
      </c>
      <c r="D146" s="433"/>
      <c r="E146" s="434"/>
    </row>
    <row r="147" spans="1:6" ht="19" x14ac:dyDescent="0.25">
      <c r="A147" s="106" t="s">
        <v>1462</v>
      </c>
      <c r="B147" s="27"/>
      <c r="C147" s="371"/>
      <c r="D147" s="176"/>
      <c r="E147" s="372"/>
    </row>
    <row r="159" spans="1:6" ht="17" x14ac:dyDescent="0.2">
      <c r="A159" s="1"/>
      <c r="B159" s="1"/>
      <c r="C159" t="s">
        <v>68</v>
      </c>
      <c r="D159" t="s">
        <v>44</v>
      </c>
      <c r="E159" t="s">
        <v>66</v>
      </c>
      <c r="F159" t="s">
        <v>56</v>
      </c>
    </row>
    <row r="160" spans="1:6" ht="17" x14ac:dyDescent="0.2">
      <c r="A160" s="5" t="s">
        <v>80</v>
      </c>
      <c r="B160" s="5"/>
    </row>
    <row r="161" spans="1:7" ht="17" x14ac:dyDescent="0.2">
      <c r="A161" s="6" t="s">
        <v>73</v>
      </c>
      <c r="B161" s="6"/>
      <c r="C161" t="s">
        <v>57</v>
      </c>
      <c r="D161" t="s">
        <v>63</v>
      </c>
      <c r="E161" s="4" t="s">
        <v>58</v>
      </c>
    </row>
    <row r="162" spans="1:7" ht="17" x14ac:dyDescent="0.2">
      <c r="A162" s="6" t="s">
        <v>12</v>
      </c>
      <c r="B162" s="6"/>
      <c r="C162" t="s">
        <v>57</v>
      </c>
      <c r="D162" t="s">
        <v>63</v>
      </c>
      <c r="E162" t="s">
        <v>60</v>
      </c>
      <c r="F162" s="139" t="s">
        <v>61</v>
      </c>
    </row>
    <row r="163" spans="1:7" ht="17" x14ac:dyDescent="0.2">
      <c r="A163" s="6" t="s">
        <v>13</v>
      </c>
      <c r="B163" s="6"/>
      <c r="C163" s="4" t="s">
        <v>62</v>
      </c>
      <c r="D163" t="s">
        <v>63</v>
      </c>
      <c r="E163" t="s">
        <v>60</v>
      </c>
      <c r="F163" s="139" t="s">
        <v>61</v>
      </c>
      <c r="G163" s="4"/>
    </row>
    <row r="164" spans="1:7" ht="17" x14ac:dyDescent="0.2">
      <c r="A164" s="6" t="s">
        <v>14</v>
      </c>
      <c r="B164" s="6"/>
      <c r="C164" t="s">
        <v>64</v>
      </c>
      <c r="D164" t="s">
        <v>63</v>
      </c>
      <c r="E164" t="s">
        <v>60</v>
      </c>
      <c r="F164" s="139" t="s">
        <v>61</v>
      </c>
    </row>
    <row r="165" spans="1:7" ht="17" x14ac:dyDescent="0.2">
      <c r="A165" s="6" t="s">
        <v>15</v>
      </c>
      <c r="B165" s="6"/>
      <c r="C165" t="s">
        <v>65</v>
      </c>
      <c r="D165" t="s">
        <v>63</v>
      </c>
      <c r="E165" t="s">
        <v>60</v>
      </c>
      <c r="F165" s="139" t="s">
        <v>61</v>
      </c>
    </row>
    <row r="166" spans="1:7" ht="17" x14ac:dyDescent="0.2">
      <c r="A166" s="6" t="s">
        <v>47</v>
      </c>
      <c r="B166" s="6"/>
      <c r="C166" t="s">
        <v>60</v>
      </c>
      <c r="D166" s="1" t="s">
        <v>67</v>
      </c>
      <c r="E166" s="4" t="s">
        <v>58</v>
      </c>
      <c r="F166" s="139" t="s">
        <v>61</v>
      </c>
    </row>
    <row r="167" spans="1:7" ht="17" x14ac:dyDescent="0.2">
      <c r="A167" s="6" t="s">
        <v>69</v>
      </c>
      <c r="B167" s="6"/>
      <c r="C167" s="4" t="s">
        <v>58</v>
      </c>
      <c r="D167" s="1" t="s">
        <v>67</v>
      </c>
      <c r="E167" s="4" t="s">
        <v>58</v>
      </c>
      <c r="F167" s="139" t="s">
        <v>61</v>
      </c>
      <c r="G167" s="4"/>
    </row>
    <row r="168" spans="1:7" ht="17" x14ac:dyDescent="0.2">
      <c r="A168" s="6" t="s">
        <v>70</v>
      </c>
      <c r="B168" s="6"/>
      <c r="C168" s="4" t="s">
        <v>58</v>
      </c>
      <c r="D168" s="1" t="s">
        <v>916</v>
      </c>
      <c r="E168" s="1" t="s">
        <v>60</v>
      </c>
      <c r="F168" s="140" t="s">
        <v>72</v>
      </c>
      <c r="G168" s="4"/>
    </row>
    <row r="169" spans="1:7" ht="17" x14ac:dyDescent="0.2">
      <c r="A169" s="6" t="s">
        <v>71</v>
      </c>
      <c r="B169" s="6"/>
      <c r="C169" s="4" t="s">
        <v>58</v>
      </c>
      <c r="D169" s="1" t="s">
        <v>916</v>
      </c>
      <c r="E169" s="1" t="s">
        <v>60</v>
      </c>
      <c r="F169" s="140" t="s">
        <v>72</v>
      </c>
      <c r="G169" s="4"/>
    </row>
    <row r="170" spans="1:7" ht="17" x14ac:dyDescent="0.2">
      <c r="A170" s="6" t="s">
        <v>18</v>
      </c>
      <c r="B170" s="6"/>
      <c r="C170" t="s">
        <v>57</v>
      </c>
      <c r="D170" s="1" t="s">
        <v>916</v>
      </c>
      <c r="E170" s="1" t="s">
        <v>60</v>
      </c>
      <c r="F170" s="140" t="s">
        <v>72</v>
      </c>
    </row>
    <row r="171" spans="1:7" ht="17" x14ac:dyDescent="0.2">
      <c r="A171" s="6" t="s">
        <v>19</v>
      </c>
      <c r="B171" s="6"/>
      <c r="C171" t="s">
        <v>74</v>
      </c>
      <c r="D171" s="1" t="s">
        <v>916</v>
      </c>
      <c r="E171" s="4" t="s">
        <v>58</v>
      </c>
      <c r="F171" s="140" t="s">
        <v>72</v>
      </c>
    </row>
    <row r="172" spans="1:7" ht="17" x14ac:dyDescent="0.2">
      <c r="A172" s="6" t="s">
        <v>915</v>
      </c>
      <c r="C172" t="s">
        <v>57</v>
      </c>
      <c r="D172" s="1" t="s">
        <v>916</v>
      </c>
      <c r="E172" s="4" t="s">
        <v>58</v>
      </c>
      <c r="F172" s="140" t="s">
        <v>72</v>
      </c>
    </row>
    <row r="175" spans="1:7" x14ac:dyDescent="0.2">
      <c r="A175" t="s">
        <v>588</v>
      </c>
    </row>
    <row r="176" spans="1:7" ht="19" x14ac:dyDescent="0.2">
      <c r="A176" s="14" t="s">
        <v>547</v>
      </c>
      <c r="B176" s="15" t="s">
        <v>548</v>
      </c>
      <c r="C176" s="16" t="s">
        <v>549</v>
      </c>
      <c r="D176" s="17" t="s">
        <v>550</v>
      </c>
      <c r="E176" s="17" t="s">
        <v>562</v>
      </c>
      <c r="F176" s="58"/>
      <c r="G176" s="59" t="s">
        <v>572</v>
      </c>
    </row>
    <row r="177" spans="1:7" x14ac:dyDescent="0.2">
      <c r="A177" s="18"/>
      <c r="B177" s="19"/>
      <c r="C177" s="20"/>
      <c r="D177" s="20"/>
      <c r="E177" s="20"/>
      <c r="F177" s="39"/>
      <c r="G177" s="60"/>
    </row>
    <row r="178" spans="1:7" x14ac:dyDescent="0.2">
      <c r="A178" s="22" t="s">
        <v>551</v>
      </c>
      <c r="B178" s="23" t="s">
        <v>552</v>
      </c>
      <c r="C178" s="20"/>
      <c r="D178" s="20"/>
      <c r="E178" s="20"/>
      <c r="F178" s="39"/>
      <c r="G178" s="60"/>
    </row>
    <row r="179" spans="1:7" x14ac:dyDescent="0.2">
      <c r="A179" s="18"/>
      <c r="B179" s="19"/>
      <c r="C179" s="20"/>
      <c r="D179" s="20"/>
      <c r="E179" s="20"/>
      <c r="F179" s="39"/>
      <c r="G179" s="60"/>
    </row>
    <row r="180" spans="1:7" x14ac:dyDescent="0.2">
      <c r="A180" s="24" t="s">
        <v>553</v>
      </c>
      <c r="B180" s="25"/>
      <c r="C180" s="26"/>
      <c r="D180" s="26"/>
      <c r="E180" s="26"/>
      <c r="F180" s="61"/>
      <c r="G180" s="62"/>
    </row>
    <row r="181" spans="1:7" x14ac:dyDescent="0.2">
      <c r="A181" s="18"/>
      <c r="B181" s="25"/>
      <c r="C181" s="20"/>
      <c r="D181" s="20"/>
      <c r="E181" s="20"/>
      <c r="F181" s="39"/>
      <c r="G181" s="62"/>
    </row>
    <row r="182" spans="1:7" x14ac:dyDescent="0.2">
      <c r="A182" s="28" t="s">
        <v>554</v>
      </c>
      <c r="B182" s="29" t="s">
        <v>555</v>
      </c>
      <c r="C182" s="31">
        <v>2.39</v>
      </c>
      <c r="D182" s="32">
        <v>7.1</v>
      </c>
      <c r="E182" s="31">
        <f>ROUNDUP(D182*C182,1)</f>
        <v>17</v>
      </c>
    </row>
    <row r="183" spans="1:7" x14ac:dyDescent="0.2">
      <c r="A183" s="28" t="s">
        <v>556</v>
      </c>
      <c r="B183" s="29" t="s">
        <v>555</v>
      </c>
      <c r="C183" s="31">
        <v>2.0699999999999998</v>
      </c>
      <c r="D183" s="32">
        <v>9.4499999999999993</v>
      </c>
      <c r="E183" s="31">
        <f>ROUNDUP(D183*C183,1)</f>
        <v>19.600000000000001</v>
      </c>
    </row>
    <row r="184" spans="1:7" x14ac:dyDescent="0.2">
      <c r="A184" s="28" t="s">
        <v>557</v>
      </c>
      <c r="B184" s="29" t="s">
        <v>555</v>
      </c>
      <c r="C184" s="31">
        <v>2.375</v>
      </c>
      <c r="D184" s="32">
        <v>11.25</v>
      </c>
      <c r="E184" s="31">
        <f>ROUNDUP(D184*C184,1)</f>
        <v>26.8</v>
      </c>
    </row>
    <row r="185" spans="1:7" x14ac:dyDescent="0.2">
      <c r="A185" s="28" t="s">
        <v>558</v>
      </c>
      <c r="B185" s="29" t="s">
        <v>555</v>
      </c>
      <c r="C185" s="31">
        <v>2.375</v>
      </c>
      <c r="D185" s="32">
        <v>11.25</v>
      </c>
      <c r="E185" s="31">
        <f>ROUNDUP(D185*C185,1)</f>
        <v>26.8</v>
      </c>
    </row>
    <row r="186" spans="1:7" x14ac:dyDescent="0.2">
      <c r="A186" s="28" t="s">
        <v>559</v>
      </c>
      <c r="B186" s="29" t="s">
        <v>555</v>
      </c>
      <c r="C186" s="31">
        <v>2.2090000000000001</v>
      </c>
      <c r="D186" s="32">
        <v>12.9</v>
      </c>
      <c r="E186" s="31">
        <f>ROUNDUP(D186*C186,1)</f>
        <v>28.5</v>
      </c>
    </row>
    <row r="187" spans="1:7" x14ac:dyDescent="0.2">
      <c r="A187" s="33"/>
      <c r="B187" s="34"/>
      <c r="C187" s="30"/>
      <c r="D187" s="30"/>
      <c r="E187" s="30"/>
      <c r="F187" s="39"/>
      <c r="G187" s="63"/>
    </row>
    <row r="188" spans="1:7" x14ac:dyDescent="0.2">
      <c r="A188" s="28" t="s">
        <v>567</v>
      </c>
      <c r="B188" s="29" t="s">
        <v>555</v>
      </c>
      <c r="C188" s="31">
        <v>3.25</v>
      </c>
      <c r="D188" s="32">
        <v>4</v>
      </c>
      <c r="E188" s="31">
        <f>ROUNDUP(D188*C188,1)</f>
        <v>13</v>
      </c>
    </row>
    <row r="189" spans="1:7" x14ac:dyDescent="0.2">
      <c r="A189" s="28" t="s">
        <v>568</v>
      </c>
      <c r="B189" s="29" t="s">
        <v>555</v>
      </c>
      <c r="C189" s="31">
        <v>2.97</v>
      </c>
      <c r="D189" s="32">
        <v>5.45</v>
      </c>
      <c r="E189" s="31">
        <f>ROUNDUP(D189*C189,1)</f>
        <v>16.200000000000003</v>
      </c>
    </row>
    <row r="190" spans="1:7" x14ac:dyDescent="0.2">
      <c r="A190" s="33"/>
      <c r="B190" s="34"/>
      <c r="C190" s="20"/>
      <c r="D190" s="20"/>
      <c r="E190" s="20"/>
    </row>
    <row r="191" spans="1:7" x14ac:dyDescent="0.2">
      <c r="A191" s="28" t="s">
        <v>569</v>
      </c>
      <c r="B191" s="29" t="s">
        <v>555</v>
      </c>
      <c r="C191" s="31">
        <v>2.2149999999999999</v>
      </c>
      <c r="D191" s="32">
        <v>17.04</v>
      </c>
      <c r="E191" s="31">
        <f>ROUNDUP(D191*C191,1)</f>
        <v>37.800000000000004</v>
      </c>
      <c r="F191" s="39"/>
      <c r="G191" s="63"/>
    </row>
    <row r="192" spans="1:7" x14ac:dyDescent="0.2">
      <c r="A192" s="28" t="s">
        <v>570</v>
      </c>
      <c r="B192" s="29" t="s">
        <v>555</v>
      </c>
      <c r="C192" s="31">
        <v>2.4049999999999998</v>
      </c>
      <c r="D192" s="32">
        <v>10.5</v>
      </c>
      <c r="E192" s="31">
        <f>ROUNDUP(D192*C192,1)</f>
        <v>25.3</v>
      </c>
    </row>
    <row r="193" spans="1:7" x14ac:dyDescent="0.2">
      <c r="A193" s="28" t="s">
        <v>571</v>
      </c>
      <c r="B193" s="29" t="s">
        <v>555</v>
      </c>
      <c r="C193" s="31">
        <v>2.2200000000000002</v>
      </c>
      <c r="D193" s="32">
        <v>18.72</v>
      </c>
      <c r="E193" s="31">
        <f>ROUNDUP(D193*C193,1)</f>
        <v>41.6</v>
      </c>
    </row>
    <row r="194" spans="1:7" x14ac:dyDescent="0.2">
      <c r="A194" s="28"/>
      <c r="B194" s="29"/>
      <c r="C194" s="31"/>
      <c r="D194" s="32"/>
      <c r="E194" s="31"/>
    </row>
    <row r="195" spans="1:7" x14ac:dyDescent="0.2">
      <c r="A195" s="28" t="s">
        <v>567</v>
      </c>
      <c r="B195" s="29" t="s">
        <v>560</v>
      </c>
      <c r="C195" s="31">
        <v>2.78</v>
      </c>
      <c r="D195" s="35">
        <v>3.4</v>
      </c>
      <c r="E195" s="31">
        <f>ROUNDUP(D195*C195,1)</f>
        <v>9.5</v>
      </c>
    </row>
    <row r="196" spans="1:7" x14ac:dyDescent="0.2">
      <c r="A196" s="28" t="s">
        <v>568</v>
      </c>
      <c r="B196" s="29" t="s">
        <v>560</v>
      </c>
      <c r="C196" s="31">
        <v>2.91</v>
      </c>
      <c r="D196" s="35">
        <v>4.0999999999999996</v>
      </c>
      <c r="E196" s="31">
        <f>ROUNDUP(D196*C196,1)</f>
        <v>12</v>
      </c>
    </row>
    <row r="198" spans="1:7" x14ac:dyDescent="0.2">
      <c r="A198" s="28" t="s">
        <v>554</v>
      </c>
      <c r="B198" s="29" t="s">
        <v>560</v>
      </c>
      <c r="C198" s="31">
        <v>2.71</v>
      </c>
      <c r="D198" s="35">
        <v>5.7</v>
      </c>
      <c r="E198" s="31">
        <f>ROUNDUP(D198*C198,1)</f>
        <v>15.5</v>
      </c>
      <c r="F198" s="39"/>
      <c r="G198" s="63"/>
    </row>
    <row r="199" spans="1:7" x14ac:dyDescent="0.2">
      <c r="A199" s="28" t="s">
        <v>556</v>
      </c>
      <c r="B199" s="29" t="s">
        <v>560</v>
      </c>
      <c r="C199" s="31">
        <v>2.37</v>
      </c>
      <c r="D199" s="35">
        <v>7.5</v>
      </c>
      <c r="E199" s="31">
        <f>ROUNDUP(D199*C199,1)</f>
        <v>17.8</v>
      </c>
    </row>
    <row r="200" spans="1:7" x14ac:dyDescent="0.2">
      <c r="A200" s="28" t="s">
        <v>557</v>
      </c>
      <c r="B200" s="29" t="s">
        <v>560</v>
      </c>
      <c r="C200" s="31">
        <v>2.7</v>
      </c>
      <c r="D200" s="35">
        <v>8.3000000000000007</v>
      </c>
      <c r="E200" s="31">
        <f>ROUNDUP(D200*C200,1)</f>
        <v>22.5</v>
      </c>
    </row>
    <row r="201" spans="1:7" x14ac:dyDescent="0.2">
      <c r="A201" s="28" t="s">
        <v>558</v>
      </c>
      <c r="B201" s="29" t="s">
        <v>560</v>
      </c>
      <c r="C201" s="31">
        <v>2.7</v>
      </c>
      <c r="D201" s="35">
        <v>8.3000000000000007</v>
      </c>
      <c r="E201" s="31">
        <f>ROUNDUP(D201*C201,1)</f>
        <v>22.5</v>
      </c>
    </row>
    <row r="202" spans="1:7" x14ac:dyDescent="0.2">
      <c r="A202" s="28" t="s">
        <v>559</v>
      </c>
      <c r="B202" s="29" t="s">
        <v>560</v>
      </c>
      <c r="C202" s="31">
        <v>2.2400000000000002</v>
      </c>
      <c r="D202" s="35">
        <v>10.65</v>
      </c>
      <c r="E202" s="31">
        <f>ROUNDUP(D202*C202,1)</f>
        <v>23.900000000000002</v>
      </c>
    </row>
    <row r="203" spans="1:7" x14ac:dyDescent="0.2">
      <c r="A203" s="33"/>
      <c r="B203" s="34"/>
      <c r="C203" s="30"/>
      <c r="D203" s="30"/>
      <c r="E203" s="30"/>
    </row>
    <row r="204" spans="1:7" x14ac:dyDescent="0.2">
      <c r="A204" s="28" t="s">
        <v>569</v>
      </c>
      <c r="B204" s="29" t="s">
        <v>560</v>
      </c>
      <c r="C204" s="31">
        <v>2.2149999999999999</v>
      </c>
      <c r="D204" s="35">
        <v>15.6</v>
      </c>
      <c r="E204" s="31">
        <f>ROUNDUP(D204*C204,1)</f>
        <v>34.6</v>
      </c>
    </row>
    <row r="205" spans="1:7" x14ac:dyDescent="0.2">
      <c r="A205" s="74" t="s">
        <v>570</v>
      </c>
      <c r="B205" s="29" t="s">
        <v>560</v>
      </c>
      <c r="C205" s="31">
        <v>2.2149999999999999</v>
      </c>
      <c r="D205" s="32">
        <v>9.6</v>
      </c>
      <c r="E205" s="31">
        <f>ROUNDUP(D205*C205,1)</f>
        <v>21.3</v>
      </c>
    </row>
    <row r="206" spans="1:7" x14ac:dyDescent="0.2">
      <c r="A206" s="28" t="s">
        <v>571</v>
      </c>
      <c r="B206" s="29" t="s">
        <v>560</v>
      </c>
      <c r="C206" s="31">
        <v>2.2149999999999999</v>
      </c>
      <c r="D206" s="35">
        <v>16.53</v>
      </c>
      <c r="E206" s="31">
        <f>ROUNDUP(D206*C206,1)</f>
        <v>36.700000000000003</v>
      </c>
    </row>
    <row r="207" spans="1:7" x14ac:dyDescent="0.2">
      <c r="A207" s="18"/>
      <c r="B207" s="25"/>
      <c r="C207" s="38"/>
      <c r="D207" s="38"/>
      <c r="E207" s="45"/>
      <c r="F207" s="39"/>
      <c r="G207" s="64"/>
    </row>
    <row r="208" spans="1:7" x14ac:dyDescent="0.2">
      <c r="A208" s="40"/>
      <c r="B208" s="36"/>
      <c r="C208" s="37"/>
      <c r="D208" s="37"/>
      <c r="E208" s="37"/>
      <c r="F208" s="65"/>
      <c r="G208" s="39"/>
    </row>
    <row r="209" spans="1:9" x14ac:dyDescent="0.2">
      <c r="A209" s="42" t="s">
        <v>561</v>
      </c>
      <c r="B209" s="36"/>
      <c r="C209" s="41"/>
      <c r="D209" s="43"/>
      <c r="E209" s="20"/>
      <c r="F209" s="39"/>
      <c r="G209" s="60"/>
    </row>
    <row r="210" spans="1:9" x14ac:dyDescent="0.2">
      <c r="A210" s="18"/>
      <c r="B210" s="25"/>
      <c r="C210" s="21"/>
      <c r="D210" s="44"/>
      <c r="E210" s="20"/>
      <c r="F210" s="39"/>
      <c r="G210" s="60"/>
    </row>
    <row r="211" spans="1:9" x14ac:dyDescent="0.2">
      <c r="A211" s="48"/>
      <c r="B211" s="25"/>
      <c r="C211" s="46"/>
      <c r="D211" s="44"/>
      <c r="E211" s="20"/>
      <c r="F211" s="65"/>
      <c r="G211" s="60"/>
    </row>
    <row r="212" spans="1:9" x14ac:dyDescent="0.2">
      <c r="A212" s="50" t="s">
        <v>563</v>
      </c>
      <c r="B212" s="25"/>
      <c r="C212" s="46"/>
      <c r="D212" s="44"/>
      <c r="E212" s="20"/>
      <c r="F212" s="65"/>
      <c r="G212" s="60"/>
    </row>
    <row r="213" spans="1:9" x14ac:dyDescent="0.2">
      <c r="A213" s="50"/>
      <c r="B213" s="25"/>
      <c r="C213" s="46"/>
      <c r="D213" s="44"/>
      <c r="E213" s="20"/>
      <c r="F213" s="65"/>
      <c r="G213" s="60"/>
    </row>
    <row r="214" spans="1:9" x14ac:dyDescent="0.2">
      <c r="A214" s="51" t="s">
        <v>564</v>
      </c>
      <c r="B214" s="25"/>
      <c r="C214" s="46"/>
      <c r="D214" s="52"/>
      <c r="E214" s="20"/>
      <c r="F214" s="66"/>
      <c r="G214" s="60"/>
    </row>
    <row r="215" spans="1:9" x14ac:dyDescent="0.2">
      <c r="A215" s="51" t="s">
        <v>565</v>
      </c>
      <c r="B215" s="25"/>
      <c r="C215" s="46"/>
      <c r="D215" s="52"/>
      <c r="E215" s="20"/>
      <c r="F215" s="66"/>
      <c r="G215" s="60"/>
    </row>
    <row r="216" spans="1:9" x14ac:dyDescent="0.2">
      <c r="A216" s="51" t="s">
        <v>566</v>
      </c>
      <c r="B216" s="53"/>
      <c r="C216" s="46">
        <v>3.5</v>
      </c>
      <c r="D216" s="54">
        <v>2</v>
      </c>
      <c r="E216" s="31">
        <f>ROUNDUP(D216*C216,1)</f>
        <v>7</v>
      </c>
      <c r="F216" s="67"/>
      <c r="G216" s="60"/>
    </row>
    <row r="217" spans="1:9" x14ac:dyDescent="0.2">
      <c r="A217" s="28" t="s">
        <v>0</v>
      </c>
      <c r="B217" s="53"/>
      <c r="C217" s="46">
        <v>3.5</v>
      </c>
      <c r="D217" s="54">
        <v>2</v>
      </c>
      <c r="E217" s="31">
        <f>ROUNDUP(D217*C217,1)</f>
        <v>7</v>
      </c>
      <c r="F217" s="67"/>
      <c r="G217" s="60"/>
    </row>
    <row r="218" spans="1:9" x14ac:dyDescent="0.2">
      <c r="A218" s="28" t="s">
        <v>1</v>
      </c>
      <c r="B218" s="53"/>
      <c r="C218" s="46">
        <v>2</v>
      </c>
      <c r="D218" s="55">
        <v>5.5</v>
      </c>
      <c r="E218" s="31">
        <f>ROUNDUP(D218*C218,1)</f>
        <v>11</v>
      </c>
      <c r="F218" s="68"/>
      <c r="G218" s="60"/>
    </row>
    <row r="219" spans="1:9" x14ac:dyDescent="0.2">
      <c r="A219" s="56" t="s">
        <v>2</v>
      </c>
      <c r="B219" s="73"/>
      <c r="C219" s="46">
        <v>2.0249999999999999</v>
      </c>
      <c r="D219" s="54">
        <v>3.95</v>
      </c>
      <c r="E219" s="31">
        <f>ROUNDUP(D219*C219,1)</f>
        <v>8</v>
      </c>
      <c r="F219" s="67"/>
      <c r="G219" s="60"/>
    </row>
    <row r="220" spans="1:9" x14ac:dyDescent="0.2">
      <c r="A220" s="28" t="s">
        <v>3</v>
      </c>
      <c r="B220" s="25"/>
      <c r="C220" s="46"/>
      <c r="D220" s="57"/>
      <c r="E220" s="20"/>
      <c r="F220" s="69"/>
      <c r="G220" s="60"/>
    </row>
    <row r="221" spans="1:9" x14ac:dyDescent="0.2">
      <c r="A221" s="72" t="s">
        <v>9</v>
      </c>
      <c r="B221" s="25"/>
      <c r="C221" s="46"/>
      <c r="D221" s="44"/>
      <c r="E221" s="20"/>
      <c r="F221" s="65"/>
      <c r="G221" s="60"/>
    </row>
    <row r="222" spans="1:9" x14ac:dyDescent="0.2">
      <c r="A222" s="71" t="s">
        <v>573</v>
      </c>
      <c r="B222" s="25"/>
      <c r="C222" s="49"/>
      <c r="D222" s="47"/>
      <c r="E222" s="46"/>
      <c r="F222" s="70"/>
      <c r="G222" s="20"/>
      <c r="H222" s="65"/>
      <c r="I222" s="60"/>
    </row>
    <row r="225" spans="1:2" ht="17" thickBot="1" x14ac:dyDescent="0.25">
      <c r="A225" s="11" t="s">
        <v>1330</v>
      </c>
    </row>
    <row r="226" spans="1:2" ht="17" x14ac:dyDescent="0.2">
      <c r="A226" s="164" t="s">
        <v>566</v>
      </c>
      <c r="B226" t="s">
        <v>1238</v>
      </c>
    </row>
    <row r="227" spans="1:2" ht="17" x14ac:dyDescent="0.2">
      <c r="A227" s="2" t="s">
        <v>913</v>
      </c>
      <c r="B227" t="s">
        <v>1238</v>
      </c>
    </row>
    <row r="228" spans="1:2" ht="17" x14ac:dyDescent="0.2">
      <c r="A228" s="2" t="s">
        <v>0</v>
      </c>
      <c r="B228" t="s">
        <v>1238</v>
      </c>
    </row>
    <row r="229" spans="1:2" ht="17" x14ac:dyDescent="0.2">
      <c r="A229" s="2" t="s">
        <v>1</v>
      </c>
      <c r="B229" t="s">
        <v>1239</v>
      </c>
    </row>
    <row r="230" spans="1:2" ht="17" x14ac:dyDescent="0.2">
      <c r="A230" s="2" t="s">
        <v>564</v>
      </c>
      <c r="B230" t="s">
        <v>1238</v>
      </c>
    </row>
    <row r="231" spans="1:2" ht="17" x14ac:dyDescent="0.2">
      <c r="A231" s="2" t="s">
        <v>565</v>
      </c>
      <c r="B231" t="s">
        <v>1240</v>
      </c>
    </row>
    <row r="232" spans="1:2" ht="17" x14ac:dyDescent="0.2">
      <c r="A232" s="2" t="s">
        <v>914</v>
      </c>
      <c r="B232" t="s">
        <v>1240</v>
      </c>
    </row>
    <row r="233" spans="1:2" ht="17" x14ac:dyDescent="0.2">
      <c r="A233" s="2" t="s">
        <v>2</v>
      </c>
      <c r="B233" t="s">
        <v>1238</v>
      </c>
    </row>
    <row r="234" spans="1:2" ht="17" x14ac:dyDescent="0.2">
      <c r="A234" s="2" t="s">
        <v>3</v>
      </c>
      <c r="B234" t="s">
        <v>1241</v>
      </c>
    </row>
    <row r="235" spans="1:2" ht="17" x14ac:dyDescent="0.2">
      <c r="A235" s="2" t="s">
        <v>9</v>
      </c>
      <c r="B235" t="s">
        <v>1238</v>
      </c>
    </row>
    <row r="237" spans="1:2" x14ac:dyDescent="0.2">
      <c r="B237" t="s">
        <v>1236</v>
      </c>
    </row>
    <row r="238" spans="1:2" x14ac:dyDescent="0.2">
      <c r="B238" t="s">
        <v>1237</v>
      </c>
    </row>
    <row r="239" spans="1:2" x14ac:dyDescent="0.2">
      <c r="B239" s="257" t="s">
        <v>22</v>
      </c>
    </row>
    <row r="240" spans="1:2" x14ac:dyDescent="0.2">
      <c r="B240" t="s">
        <v>23</v>
      </c>
    </row>
    <row r="241" spans="1:2" x14ac:dyDescent="0.2">
      <c r="B241" t="s">
        <v>1225</v>
      </c>
    </row>
    <row r="242" spans="1:2" x14ac:dyDescent="0.2">
      <c r="B242" t="s">
        <v>1226</v>
      </c>
    </row>
    <row r="243" spans="1:2" x14ac:dyDescent="0.2">
      <c r="B243" t="s">
        <v>1234</v>
      </c>
    </row>
    <row r="244" spans="1:2" x14ac:dyDescent="0.2">
      <c r="B244" t="s">
        <v>1235</v>
      </c>
    </row>
    <row r="253" spans="1:2" ht="17" x14ac:dyDescent="0.2">
      <c r="A253" s="1"/>
    </row>
    <row r="254" spans="1:2" ht="17" x14ac:dyDescent="0.2">
      <c r="A254" s="1"/>
    </row>
  </sheetData>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6" enableFormatConditionsCalculation="0">
    <tabColor theme="9" tint="-0.249977111117893"/>
  </sheetPr>
  <dimension ref="A1:H578"/>
  <sheetViews>
    <sheetView topLeftCell="A560" workbookViewId="0">
      <selection activeCell="C428" sqref="C428:E431"/>
    </sheetView>
  </sheetViews>
  <sheetFormatPr baseColWidth="10" defaultRowHeight="16" x14ac:dyDescent="0.2"/>
  <cols>
    <col min="1" max="1" width="40.6640625" customWidth="1"/>
    <col min="2" max="2" width="62.1640625" bestFit="1" customWidth="1"/>
    <col min="3" max="3" width="83.83203125" bestFit="1" customWidth="1"/>
    <col min="4" max="4" width="46.5" bestFit="1" customWidth="1"/>
    <col min="5" max="5" width="65" bestFit="1" customWidth="1"/>
    <col min="7" max="7" width="37.33203125" customWidth="1"/>
  </cols>
  <sheetData>
    <row r="1" spans="1:5" ht="19" x14ac:dyDescent="0.25">
      <c r="A1" s="92" t="s">
        <v>585</v>
      </c>
    </row>
    <row r="2" spans="1:5" x14ac:dyDescent="0.2">
      <c r="A2" s="91" t="s">
        <v>584</v>
      </c>
      <c r="B2" s="90"/>
      <c r="C2" s="90"/>
      <c r="D2" s="90"/>
      <c r="E2" s="90"/>
    </row>
    <row r="4" spans="1:5" x14ac:dyDescent="0.2">
      <c r="A4" t="s">
        <v>586</v>
      </c>
      <c r="B4" t="s">
        <v>587</v>
      </c>
    </row>
    <row r="6" spans="1:5" ht="22" thickBot="1" x14ac:dyDescent="0.3">
      <c r="A6" s="88" t="s">
        <v>574</v>
      </c>
      <c r="B6" s="88" t="s">
        <v>582</v>
      </c>
      <c r="C6" s="210" t="s">
        <v>589</v>
      </c>
      <c r="D6" s="210" t="s">
        <v>544</v>
      </c>
      <c r="E6" s="210" t="s">
        <v>993</v>
      </c>
    </row>
    <row r="7" spans="1:5" ht="20" thickBot="1" x14ac:dyDescent="0.3">
      <c r="A7" s="104" t="s">
        <v>467</v>
      </c>
      <c r="B7" s="77" t="s">
        <v>596</v>
      </c>
      <c r="C7" s="78" t="s">
        <v>1108</v>
      </c>
      <c r="D7" s="78" t="s">
        <v>1109</v>
      </c>
      <c r="E7" s="355" t="s">
        <v>1109</v>
      </c>
    </row>
    <row r="8" spans="1:5" ht="20" thickBot="1" x14ac:dyDescent="0.3">
      <c r="A8" s="105"/>
      <c r="B8" s="144"/>
      <c r="C8" s="145" t="s">
        <v>599</v>
      </c>
      <c r="D8" s="145" t="s">
        <v>466</v>
      </c>
      <c r="E8" s="356" t="s">
        <v>466</v>
      </c>
    </row>
    <row r="9" spans="1:5" ht="20" thickBot="1" x14ac:dyDescent="0.3">
      <c r="A9" s="105"/>
      <c r="B9" s="80"/>
      <c r="C9" s="76" t="s">
        <v>597</v>
      </c>
      <c r="D9" s="76" t="s">
        <v>598</v>
      </c>
      <c r="E9" s="357" t="s">
        <v>598</v>
      </c>
    </row>
    <row r="10" spans="1:5" ht="20" thickBot="1" x14ac:dyDescent="0.3">
      <c r="A10" s="105"/>
      <c r="B10" s="80"/>
      <c r="C10" s="76" t="s">
        <v>610</v>
      </c>
      <c r="D10" s="76" t="s">
        <v>609</v>
      </c>
      <c r="E10" s="357" t="s">
        <v>609</v>
      </c>
    </row>
    <row r="11" spans="1:5" ht="20" thickBot="1" x14ac:dyDescent="0.3">
      <c r="A11" s="105"/>
      <c r="B11" s="80"/>
      <c r="C11" s="76" t="s">
        <v>611</v>
      </c>
      <c r="D11" s="76" t="s">
        <v>617</v>
      </c>
      <c r="E11" s="357" t="s">
        <v>617</v>
      </c>
    </row>
    <row r="12" spans="1:5" ht="20" thickBot="1" x14ac:dyDescent="0.3">
      <c r="A12" s="105"/>
      <c r="B12" s="80"/>
      <c r="C12" s="76" t="s">
        <v>604</v>
      </c>
      <c r="D12" s="76" t="s">
        <v>605</v>
      </c>
      <c r="E12" s="357" t="s">
        <v>605</v>
      </c>
    </row>
    <row r="13" spans="1:5" ht="20" thickBot="1" x14ac:dyDescent="0.3">
      <c r="A13" s="105"/>
      <c r="B13" s="80"/>
      <c r="C13" s="76" t="s">
        <v>600</v>
      </c>
      <c r="D13" s="76" t="s">
        <v>601</v>
      </c>
      <c r="E13" s="357" t="s">
        <v>601</v>
      </c>
    </row>
    <row r="14" spans="1:5" ht="20" thickBot="1" x14ac:dyDescent="0.3">
      <c r="A14" s="105"/>
      <c r="B14" s="80"/>
      <c r="C14" s="76" t="s">
        <v>465</v>
      </c>
      <c r="D14" s="76" t="s">
        <v>606</v>
      </c>
      <c r="E14" s="357" t="s">
        <v>606</v>
      </c>
    </row>
    <row r="15" spans="1:5" ht="20" thickBot="1" x14ac:dyDescent="0.3">
      <c r="A15" s="105"/>
      <c r="B15" s="80"/>
      <c r="C15" s="76" t="s">
        <v>463</v>
      </c>
      <c r="D15" s="76" t="s">
        <v>616</v>
      </c>
      <c r="E15" s="357" t="s">
        <v>616</v>
      </c>
    </row>
    <row r="16" spans="1:5" ht="20" thickBot="1" x14ac:dyDescent="0.3">
      <c r="A16" s="105"/>
      <c r="B16" s="80"/>
      <c r="C16" s="76" t="s">
        <v>612</v>
      </c>
      <c r="D16" s="76" t="s">
        <v>614</v>
      </c>
      <c r="E16" s="357" t="s">
        <v>614</v>
      </c>
    </row>
    <row r="17" spans="1:5" ht="20" thickBot="1" x14ac:dyDescent="0.3">
      <c r="A17" s="105"/>
      <c r="B17" s="80"/>
      <c r="C17" s="76" t="s">
        <v>613</v>
      </c>
      <c r="D17" s="76" t="s">
        <v>615</v>
      </c>
      <c r="E17" s="357" t="s">
        <v>615</v>
      </c>
    </row>
    <row r="18" spans="1:5" ht="20" thickBot="1" x14ac:dyDescent="0.3">
      <c r="A18" s="105"/>
      <c r="B18" s="80"/>
      <c r="C18" s="76" t="s">
        <v>468</v>
      </c>
      <c r="D18" s="76" t="s">
        <v>618</v>
      </c>
      <c r="E18" s="357" t="s">
        <v>618</v>
      </c>
    </row>
    <row r="19" spans="1:5" ht="20" thickBot="1" x14ac:dyDescent="0.3">
      <c r="A19" s="105"/>
      <c r="B19" s="80"/>
      <c r="C19" s="76" t="s">
        <v>464</v>
      </c>
      <c r="D19" s="76" t="s">
        <v>464</v>
      </c>
      <c r="E19" s="357" t="s">
        <v>464</v>
      </c>
    </row>
    <row r="20" spans="1:5" ht="20" thickBot="1" x14ac:dyDescent="0.3">
      <c r="A20" s="105"/>
      <c r="B20" s="80"/>
      <c r="C20" s="76" t="s">
        <v>602</v>
      </c>
      <c r="D20" s="76" t="s">
        <v>603</v>
      </c>
      <c r="E20" s="357" t="s">
        <v>603</v>
      </c>
    </row>
    <row r="21" spans="1:5" ht="20" thickBot="1" x14ac:dyDescent="0.3">
      <c r="A21" s="105"/>
      <c r="B21" s="82"/>
      <c r="C21" s="83" t="s">
        <v>607</v>
      </c>
      <c r="D21" s="83" t="s">
        <v>608</v>
      </c>
      <c r="E21" s="358" t="s">
        <v>608</v>
      </c>
    </row>
    <row r="22" spans="1:5" ht="20" thickBot="1" x14ac:dyDescent="0.3">
      <c r="A22" s="86"/>
      <c r="B22" s="27"/>
      <c r="C22" s="27"/>
      <c r="D22" s="27"/>
      <c r="E22" s="459"/>
    </row>
    <row r="23" spans="1:5" ht="20" thickBot="1" x14ac:dyDescent="0.3">
      <c r="A23" s="86"/>
      <c r="B23" s="27"/>
      <c r="C23" s="27"/>
      <c r="D23" s="27"/>
      <c r="E23" s="459"/>
    </row>
    <row r="24" spans="1:5" ht="20" thickBot="1" x14ac:dyDescent="0.3">
      <c r="A24" s="86"/>
      <c r="B24" s="27"/>
      <c r="C24" s="27"/>
      <c r="D24" s="27"/>
      <c r="E24" s="459"/>
    </row>
    <row r="25" spans="1:5" ht="20" thickBot="1" x14ac:dyDescent="0.3">
      <c r="A25" s="86"/>
      <c r="B25" s="27"/>
      <c r="C25" s="27"/>
      <c r="D25" s="27"/>
      <c r="E25" s="459"/>
    </row>
    <row r="26" spans="1:5" ht="20" thickBot="1" x14ac:dyDescent="0.3">
      <c r="A26" s="252" t="s">
        <v>545</v>
      </c>
      <c r="B26" s="77" t="s">
        <v>652</v>
      </c>
      <c r="C26" s="78" t="s">
        <v>1108</v>
      </c>
      <c r="D26" s="78" t="s">
        <v>1109</v>
      </c>
      <c r="E26" s="355" t="s">
        <v>1109</v>
      </c>
    </row>
    <row r="27" spans="1:5" ht="20" thickBot="1" x14ac:dyDescent="0.3">
      <c r="A27" s="106"/>
      <c r="B27" s="80"/>
      <c r="C27" s="76" t="s">
        <v>631</v>
      </c>
      <c r="D27" s="76" t="s">
        <v>631</v>
      </c>
      <c r="E27" s="357" t="s">
        <v>631</v>
      </c>
    </row>
    <row r="28" spans="1:5" ht="20" thickBot="1" x14ac:dyDescent="0.3">
      <c r="A28" s="106"/>
      <c r="B28" s="80"/>
      <c r="C28" s="76" t="s">
        <v>619</v>
      </c>
      <c r="D28" s="76" t="s">
        <v>619</v>
      </c>
      <c r="E28" s="357" t="s">
        <v>619</v>
      </c>
    </row>
    <row r="29" spans="1:5" ht="20" thickBot="1" x14ac:dyDescent="0.3">
      <c r="A29" s="106"/>
      <c r="B29" s="80"/>
      <c r="C29" s="76" t="s">
        <v>632</v>
      </c>
      <c r="D29" s="76" t="s">
        <v>632</v>
      </c>
      <c r="E29" s="357" t="s">
        <v>632</v>
      </c>
    </row>
    <row r="30" spans="1:5" ht="20" thickBot="1" x14ac:dyDescent="0.3">
      <c r="A30" s="106"/>
      <c r="B30" s="80"/>
      <c r="C30" s="76" t="s">
        <v>633</v>
      </c>
      <c r="D30" s="76" t="s">
        <v>633</v>
      </c>
      <c r="E30" s="357" t="s">
        <v>633</v>
      </c>
    </row>
    <row r="31" spans="1:5" ht="20" thickBot="1" x14ac:dyDescent="0.3">
      <c r="A31" s="106"/>
      <c r="B31" s="80"/>
      <c r="C31" s="76" t="s">
        <v>634</v>
      </c>
      <c r="D31" s="76" t="s">
        <v>634</v>
      </c>
      <c r="E31" s="357" t="s">
        <v>634</v>
      </c>
    </row>
    <row r="32" spans="1:5" ht="20" thickBot="1" x14ac:dyDescent="0.3">
      <c r="A32" s="106"/>
      <c r="B32" s="80"/>
      <c r="C32" s="76" t="s">
        <v>635</v>
      </c>
      <c r="D32" s="76" t="s">
        <v>635</v>
      </c>
      <c r="E32" s="357" t="s">
        <v>635</v>
      </c>
    </row>
    <row r="33" spans="1:5" ht="20" thickBot="1" x14ac:dyDescent="0.3">
      <c r="A33" s="106"/>
      <c r="B33" s="80"/>
      <c r="C33" s="76" t="s">
        <v>636</v>
      </c>
      <c r="D33" s="76" t="s">
        <v>636</v>
      </c>
      <c r="E33" s="357" t="s">
        <v>636</v>
      </c>
    </row>
    <row r="34" spans="1:5" ht="20" thickBot="1" x14ac:dyDescent="0.3">
      <c r="A34" s="106"/>
      <c r="B34" s="80"/>
      <c r="C34" s="76" t="s">
        <v>637</v>
      </c>
      <c r="D34" s="76" t="s">
        <v>637</v>
      </c>
      <c r="E34" s="357" t="s">
        <v>637</v>
      </c>
    </row>
    <row r="35" spans="1:5" ht="20" thickBot="1" x14ac:dyDescent="0.3">
      <c r="A35" s="106"/>
      <c r="B35" s="80"/>
      <c r="C35" s="76" t="s">
        <v>638</v>
      </c>
      <c r="D35" s="76" t="s">
        <v>638</v>
      </c>
      <c r="E35" s="357" t="s">
        <v>638</v>
      </c>
    </row>
    <row r="36" spans="1:5" ht="20" thickBot="1" x14ac:dyDescent="0.3">
      <c r="A36" s="106"/>
      <c r="B36" s="80"/>
      <c r="C36" s="76" t="s">
        <v>639</v>
      </c>
      <c r="D36" s="76" t="s">
        <v>639</v>
      </c>
      <c r="E36" s="357" t="s">
        <v>639</v>
      </c>
    </row>
    <row r="37" spans="1:5" ht="20" thickBot="1" x14ac:dyDescent="0.3">
      <c r="A37" s="106"/>
      <c r="B37" s="80"/>
      <c r="C37" s="76" t="s">
        <v>640</v>
      </c>
      <c r="D37" s="76" t="s">
        <v>640</v>
      </c>
      <c r="E37" s="357" t="s">
        <v>640</v>
      </c>
    </row>
    <row r="38" spans="1:5" ht="20" thickBot="1" x14ac:dyDescent="0.3">
      <c r="A38" s="106"/>
      <c r="B38" s="80"/>
      <c r="C38" s="76" t="s">
        <v>622</v>
      </c>
      <c r="D38" s="76" t="s">
        <v>622</v>
      </c>
      <c r="E38" s="357" t="s">
        <v>622</v>
      </c>
    </row>
    <row r="39" spans="1:5" ht="20" thickBot="1" x14ac:dyDescent="0.3">
      <c r="A39" s="106"/>
      <c r="B39" s="80"/>
      <c r="C39" s="76" t="s">
        <v>623</v>
      </c>
      <c r="D39" s="76" t="s">
        <v>623</v>
      </c>
      <c r="E39" s="357" t="s">
        <v>623</v>
      </c>
    </row>
    <row r="40" spans="1:5" ht="20" thickBot="1" x14ac:dyDescent="0.3">
      <c r="A40" s="106"/>
      <c r="B40" s="80"/>
      <c r="C40" s="76" t="s">
        <v>624</v>
      </c>
      <c r="D40" s="76" t="s">
        <v>624</v>
      </c>
      <c r="E40" s="357" t="s">
        <v>624</v>
      </c>
    </row>
    <row r="41" spans="1:5" ht="20" thickBot="1" x14ac:dyDescent="0.3">
      <c r="A41" s="106"/>
      <c r="B41" s="80"/>
      <c r="C41" s="76" t="s">
        <v>641</v>
      </c>
      <c r="D41" s="76" t="s">
        <v>641</v>
      </c>
      <c r="E41" s="357" t="s">
        <v>641</v>
      </c>
    </row>
    <row r="42" spans="1:5" ht="20" thickBot="1" x14ac:dyDescent="0.3">
      <c r="A42" s="106"/>
      <c r="B42" s="80"/>
      <c r="C42" s="76" t="s">
        <v>642</v>
      </c>
      <c r="D42" s="76" t="s">
        <v>642</v>
      </c>
      <c r="E42" s="357" t="s">
        <v>642</v>
      </c>
    </row>
    <row r="43" spans="1:5" ht="20" thickBot="1" x14ac:dyDescent="0.3">
      <c r="A43" s="106"/>
      <c r="B43" s="80"/>
      <c r="C43" s="76" t="s">
        <v>643</v>
      </c>
      <c r="D43" s="76" t="s">
        <v>643</v>
      </c>
      <c r="E43" s="357" t="s">
        <v>643</v>
      </c>
    </row>
    <row r="44" spans="1:5" ht="20" thickBot="1" x14ac:dyDescent="0.3">
      <c r="A44" s="106"/>
      <c r="B44" s="80"/>
      <c r="C44" s="76" t="s">
        <v>644</v>
      </c>
      <c r="D44" s="76" t="s">
        <v>644</v>
      </c>
      <c r="E44" s="357" t="s">
        <v>644</v>
      </c>
    </row>
    <row r="45" spans="1:5" ht="20" thickBot="1" x14ac:dyDescent="0.3">
      <c r="A45" s="106"/>
      <c r="B45" s="80"/>
      <c r="C45" s="76" t="s">
        <v>645</v>
      </c>
      <c r="D45" s="76" t="s">
        <v>645</v>
      </c>
      <c r="E45" s="357" t="s">
        <v>645</v>
      </c>
    </row>
    <row r="46" spans="1:5" ht="20" thickBot="1" x14ac:dyDescent="0.3">
      <c r="A46" s="106"/>
      <c r="B46" s="80"/>
      <c r="C46" s="76" t="s">
        <v>646</v>
      </c>
      <c r="D46" s="76" t="s">
        <v>646</v>
      </c>
      <c r="E46" s="357" t="s">
        <v>646</v>
      </c>
    </row>
    <row r="47" spans="1:5" ht="20" thickBot="1" x14ac:dyDescent="0.3">
      <c r="A47" s="106"/>
      <c r="B47" s="80"/>
      <c r="C47" s="76" t="s">
        <v>472</v>
      </c>
      <c r="D47" s="76" t="s">
        <v>472</v>
      </c>
      <c r="E47" s="357" t="s">
        <v>472</v>
      </c>
    </row>
    <row r="48" spans="1:5" ht="20" thickBot="1" x14ac:dyDescent="0.3">
      <c r="A48" s="106"/>
      <c r="B48" s="80"/>
      <c r="C48" s="76" t="s">
        <v>625</v>
      </c>
      <c r="D48" s="76" t="s">
        <v>625</v>
      </c>
      <c r="E48" s="357" t="s">
        <v>625</v>
      </c>
    </row>
    <row r="49" spans="1:5" ht="20" thickBot="1" x14ac:dyDescent="0.3">
      <c r="A49" s="106"/>
      <c r="B49" s="80"/>
      <c r="C49" s="76" t="s">
        <v>626</v>
      </c>
      <c r="D49" s="76" t="s">
        <v>626</v>
      </c>
      <c r="E49" s="357" t="s">
        <v>626</v>
      </c>
    </row>
    <row r="50" spans="1:5" ht="20" thickBot="1" x14ac:dyDescent="0.3">
      <c r="A50" s="106"/>
      <c r="B50" s="80"/>
      <c r="C50" s="76" t="s">
        <v>647</v>
      </c>
      <c r="D50" s="76" t="s">
        <v>647</v>
      </c>
      <c r="E50" s="357" t="s">
        <v>647</v>
      </c>
    </row>
    <row r="51" spans="1:5" ht="20" thickBot="1" x14ac:dyDescent="0.3">
      <c r="A51" s="106"/>
      <c r="B51" s="80"/>
      <c r="C51" s="76" t="s">
        <v>627</v>
      </c>
      <c r="D51" s="76" t="s">
        <v>627</v>
      </c>
      <c r="E51" s="357" t="s">
        <v>627</v>
      </c>
    </row>
    <row r="52" spans="1:5" ht="20" thickBot="1" x14ac:dyDescent="0.3">
      <c r="A52" s="106"/>
      <c r="B52" s="80"/>
      <c r="C52" s="76" t="s">
        <v>648</v>
      </c>
      <c r="D52" s="76" t="s">
        <v>648</v>
      </c>
      <c r="E52" s="357" t="s">
        <v>648</v>
      </c>
    </row>
    <row r="53" spans="1:5" ht="20" thickBot="1" x14ac:dyDescent="0.3">
      <c r="A53" s="106"/>
      <c r="B53" s="80"/>
      <c r="C53" s="76" t="s">
        <v>649</v>
      </c>
      <c r="D53" s="76" t="s">
        <v>649</v>
      </c>
      <c r="E53" s="357" t="s">
        <v>649</v>
      </c>
    </row>
    <row r="54" spans="1:5" ht="20" thickBot="1" x14ac:dyDescent="0.3">
      <c r="A54" s="106"/>
      <c r="B54" s="80"/>
      <c r="C54" s="76" t="s">
        <v>650</v>
      </c>
      <c r="D54" s="76" t="s">
        <v>650</v>
      </c>
      <c r="E54" s="357" t="s">
        <v>650</v>
      </c>
    </row>
    <row r="55" spans="1:5" ht="20" thickBot="1" x14ac:dyDescent="0.3">
      <c r="A55" s="106"/>
      <c r="B55" s="80"/>
      <c r="C55" s="76" t="s">
        <v>628</v>
      </c>
      <c r="D55" s="76" t="s">
        <v>628</v>
      </c>
      <c r="E55" s="357" t="s">
        <v>628</v>
      </c>
    </row>
    <row r="56" spans="1:5" ht="20" thickBot="1" x14ac:dyDescent="0.3">
      <c r="A56" s="106"/>
      <c r="B56" s="80"/>
      <c r="C56" s="76" t="s">
        <v>629</v>
      </c>
      <c r="D56" s="76" t="s">
        <v>629</v>
      </c>
      <c r="E56" s="357" t="s">
        <v>629</v>
      </c>
    </row>
    <row r="57" spans="1:5" ht="20" thickBot="1" x14ac:dyDescent="0.3">
      <c r="A57" s="106"/>
      <c r="B57" s="80"/>
      <c r="C57" s="76" t="s">
        <v>651</v>
      </c>
      <c r="D57" s="76" t="s">
        <v>651</v>
      </c>
      <c r="E57" s="357" t="s">
        <v>651</v>
      </c>
    </row>
    <row r="58" spans="1:5" ht="20" thickBot="1" x14ac:dyDescent="0.3">
      <c r="A58" s="106"/>
      <c r="B58" s="82"/>
      <c r="C58" s="83" t="s">
        <v>630</v>
      </c>
      <c r="D58" s="83" t="s">
        <v>630</v>
      </c>
      <c r="E58" s="358" t="s">
        <v>630</v>
      </c>
    </row>
    <row r="59" spans="1:5" ht="20" thickBot="1" x14ac:dyDescent="0.3">
      <c r="A59" s="86"/>
      <c r="B59" s="27"/>
      <c r="C59" s="27"/>
      <c r="D59" s="27"/>
      <c r="E59" s="25"/>
    </row>
    <row r="60" spans="1:5" ht="20" thickBot="1" x14ac:dyDescent="0.3">
      <c r="A60" s="108" t="s">
        <v>967</v>
      </c>
      <c r="B60" s="129" t="s">
        <v>845</v>
      </c>
      <c r="C60" s="125" t="s">
        <v>1108</v>
      </c>
      <c r="D60" s="125" t="s">
        <v>1109</v>
      </c>
      <c r="E60" s="205" t="s">
        <v>1109</v>
      </c>
    </row>
    <row r="61" spans="1:5" ht="20" thickBot="1" x14ac:dyDescent="0.3">
      <c r="A61" s="109"/>
      <c r="B61" s="146"/>
      <c r="C61" s="147" t="s">
        <v>968</v>
      </c>
      <c r="D61" s="147" t="s">
        <v>981</v>
      </c>
      <c r="E61" s="206" t="s">
        <v>1001</v>
      </c>
    </row>
    <row r="62" spans="1:5" ht="20" thickBot="1" x14ac:dyDescent="0.3">
      <c r="A62" s="109"/>
      <c r="B62" s="131" t="s">
        <v>1012</v>
      </c>
      <c r="C62" s="121" t="s">
        <v>969</v>
      </c>
      <c r="D62" s="121" t="s">
        <v>982</v>
      </c>
      <c r="E62" s="207" t="s">
        <v>1002</v>
      </c>
    </row>
    <row r="63" spans="1:5" ht="20" thickBot="1" x14ac:dyDescent="0.3">
      <c r="A63" s="109"/>
      <c r="B63" s="131"/>
      <c r="C63" s="121" t="s">
        <v>970</v>
      </c>
      <c r="D63" s="121" t="s">
        <v>983</v>
      </c>
      <c r="E63" s="207" t="s">
        <v>1003</v>
      </c>
    </row>
    <row r="64" spans="1:5" ht="20" thickBot="1" x14ac:dyDescent="0.3">
      <c r="A64" s="109"/>
      <c r="B64" s="131"/>
      <c r="C64" s="121" t="s">
        <v>971</v>
      </c>
      <c r="D64" s="121" t="s">
        <v>984</v>
      </c>
      <c r="E64" s="207" t="s">
        <v>1004</v>
      </c>
    </row>
    <row r="65" spans="1:5" ht="20" thickBot="1" x14ac:dyDescent="0.3">
      <c r="A65" s="109"/>
      <c r="B65" s="131"/>
      <c r="C65" s="121" t="s">
        <v>972</v>
      </c>
      <c r="D65" s="121" t="s">
        <v>985</v>
      </c>
      <c r="E65" s="207" t="s">
        <v>1005</v>
      </c>
    </row>
    <row r="66" spans="1:5" ht="20" thickBot="1" x14ac:dyDescent="0.3">
      <c r="A66" s="109"/>
      <c r="B66" s="131"/>
      <c r="C66" s="121" t="s">
        <v>973</v>
      </c>
      <c r="D66" s="121" t="s">
        <v>986</v>
      </c>
      <c r="E66" s="207" t="s">
        <v>1006</v>
      </c>
    </row>
    <row r="67" spans="1:5" ht="20" thickBot="1" x14ac:dyDescent="0.3">
      <c r="A67" s="109"/>
      <c r="B67" s="131"/>
      <c r="C67" s="121" t="s">
        <v>974</v>
      </c>
      <c r="D67" s="121" t="s">
        <v>987</v>
      </c>
      <c r="E67" s="207" t="s">
        <v>1007</v>
      </c>
    </row>
    <row r="68" spans="1:5" ht="20" thickBot="1" x14ac:dyDescent="0.3">
      <c r="A68" s="109"/>
      <c r="B68" s="131"/>
      <c r="C68" s="121" t="s">
        <v>975</v>
      </c>
      <c r="D68" s="121" t="s">
        <v>988</v>
      </c>
      <c r="E68" s="207" t="s">
        <v>1008</v>
      </c>
    </row>
    <row r="69" spans="1:5" ht="20" thickBot="1" x14ac:dyDescent="0.3">
      <c r="A69" s="109"/>
      <c r="B69" s="131"/>
      <c r="C69" s="121" t="s">
        <v>976</v>
      </c>
      <c r="D69" s="121" t="s">
        <v>989</v>
      </c>
      <c r="E69" s="207" t="s">
        <v>1009</v>
      </c>
    </row>
    <row r="70" spans="1:5" ht="20" thickBot="1" x14ac:dyDescent="0.3">
      <c r="A70" s="109"/>
      <c r="B70" s="131"/>
      <c r="C70" s="121" t="s">
        <v>977</v>
      </c>
      <c r="D70" s="121" t="s">
        <v>990</v>
      </c>
      <c r="E70" s="207" t="s">
        <v>1010</v>
      </c>
    </row>
    <row r="71" spans="1:5" ht="20" thickBot="1" x14ac:dyDescent="0.3">
      <c r="A71" s="109"/>
      <c r="B71" s="131"/>
      <c r="C71" s="121" t="s">
        <v>978</v>
      </c>
      <c r="D71" s="121" t="s">
        <v>978</v>
      </c>
      <c r="E71" s="207" t="s">
        <v>978</v>
      </c>
    </row>
    <row r="72" spans="1:5" ht="20" thickBot="1" x14ac:dyDescent="0.3">
      <c r="A72" s="109"/>
      <c r="B72" s="131"/>
      <c r="C72" s="121" t="s">
        <v>979</v>
      </c>
      <c r="D72" s="121" t="s">
        <v>991</v>
      </c>
      <c r="E72" s="207" t="s">
        <v>991</v>
      </c>
    </row>
    <row r="73" spans="1:5" ht="20" thickBot="1" x14ac:dyDescent="0.3">
      <c r="A73" s="109"/>
      <c r="B73" s="132"/>
      <c r="C73" s="122" t="s">
        <v>980</v>
      </c>
      <c r="D73" s="122" t="s">
        <v>992</v>
      </c>
      <c r="E73" s="208" t="s">
        <v>1011</v>
      </c>
    </row>
    <row r="74" spans="1:5" ht="20" thickBot="1" x14ac:dyDescent="0.3">
      <c r="A74" s="86"/>
      <c r="B74" s="27"/>
      <c r="C74" s="27"/>
      <c r="D74" s="27"/>
      <c r="E74" s="25"/>
    </row>
    <row r="75" spans="1:5" ht="20" thickBot="1" x14ac:dyDescent="0.3">
      <c r="A75" s="86"/>
      <c r="B75" s="27"/>
      <c r="C75" s="27"/>
      <c r="D75" s="27"/>
      <c r="E75" s="25"/>
    </row>
    <row r="76" spans="1:5" ht="20" thickBot="1" x14ac:dyDescent="0.3">
      <c r="A76" s="188" t="s">
        <v>1013</v>
      </c>
      <c r="B76" s="77" t="s">
        <v>845</v>
      </c>
      <c r="C76" s="78" t="s">
        <v>1108</v>
      </c>
      <c r="D76" s="78" t="s">
        <v>1109</v>
      </c>
      <c r="E76" s="355" t="s">
        <v>1109</v>
      </c>
    </row>
    <row r="77" spans="1:5" ht="20" thickBot="1" x14ac:dyDescent="0.3">
      <c r="A77" s="189"/>
      <c r="B77" s="144"/>
      <c r="C77" s="145" t="s">
        <v>1315</v>
      </c>
      <c r="D77" s="145" t="s">
        <v>1016</v>
      </c>
      <c r="E77" s="356" t="s">
        <v>1016</v>
      </c>
    </row>
    <row r="78" spans="1:5" ht="20" thickBot="1" x14ac:dyDescent="0.3">
      <c r="A78" s="189"/>
      <c r="B78" s="80"/>
      <c r="C78" s="76" t="s">
        <v>1316</v>
      </c>
      <c r="D78" s="76" t="s">
        <v>1015</v>
      </c>
      <c r="E78" s="357" t="s">
        <v>1015</v>
      </c>
    </row>
    <row r="79" spans="1:5" ht="20" thickBot="1" x14ac:dyDescent="0.3">
      <c r="A79" s="189"/>
      <c r="B79" s="80"/>
      <c r="C79" s="76" t="s">
        <v>1311</v>
      </c>
      <c r="D79" s="76" t="s">
        <v>1017</v>
      </c>
      <c r="E79" s="357" t="s">
        <v>1017</v>
      </c>
    </row>
    <row r="80" spans="1:5" ht="20" thickBot="1" x14ac:dyDescent="0.3">
      <c r="A80" s="189"/>
      <c r="B80" s="80"/>
      <c r="C80" s="76" t="s">
        <v>1319</v>
      </c>
      <c r="D80" s="76" t="s">
        <v>1317</v>
      </c>
      <c r="E80" s="76" t="s">
        <v>1317</v>
      </c>
    </row>
    <row r="81" spans="1:5" ht="20" thickBot="1" x14ac:dyDescent="0.3">
      <c r="A81" s="189"/>
      <c r="B81" s="80"/>
      <c r="C81" s="76" t="s">
        <v>1318</v>
      </c>
      <c r="D81" s="76" t="s">
        <v>1320</v>
      </c>
      <c r="E81" s="76" t="s">
        <v>1320</v>
      </c>
    </row>
    <row r="82" spans="1:5" ht="20" thickBot="1" x14ac:dyDescent="0.3">
      <c r="A82" s="189"/>
      <c r="B82" s="80"/>
      <c r="C82" s="76" t="s">
        <v>1321</v>
      </c>
      <c r="D82" s="76" t="s">
        <v>1322</v>
      </c>
      <c r="E82" s="76" t="s">
        <v>1322</v>
      </c>
    </row>
    <row r="83" spans="1:5" ht="20" thickBot="1" x14ac:dyDescent="0.3">
      <c r="A83" s="189"/>
      <c r="B83" s="80"/>
      <c r="C83" s="76" t="s">
        <v>1324</v>
      </c>
      <c r="D83" s="76" t="s">
        <v>1323</v>
      </c>
      <c r="E83" s="76" t="s">
        <v>1323</v>
      </c>
    </row>
    <row r="84" spans="1:5" ht="20" thickBot="1" x14ac:dyDescent="0.3">
      <c r="A84" s="189"/>
      <c r="B84" s="80"/>
      <c r="C84" s="76" t="s">
        <v>1325</v>
      </c>
      <c r="D84" s="76" t="s">
        <v>1326</v>
      </c>
      <c r="E84" s="76" t="s">
        <v>1326</v>
      </c>
    </row>
    <row r="85" spans="1:5" ht="20" thickBot="1" x14ac:dyDescent="0.3">
      <c r="A85" s="189"/>
      <c r="B85" s="80"/>
      <c r="C85" s="76" t="s">
        <v>1327</v>
      </c>
      <c r="D85" s="76" t="s">
        <v>1328</v>
      </c>
      <c r="E85" s="76" t="s">
        <v>1328</v>
      </c>
    </row>
    <row r="86" spans="1:5" ht="20" thickBot="1" x14ac:dyDescent="0.3">
      <c r="A86" s="189"/>
      <c r="B86" s="80"/>
      <c r="C86" s="384" t="s">
        <v>1482</v>
      </c>
      <c r="D86" s="384" t="s">
        <v>1030</v>
      </c>
      <c r="E86" s="457" t="s">
        <v>1030</v>
      </c>
    </row>
    <row r="87" spans="1:5" ht="20" thickBot="1" x14ac:dyDescent="0.3">
      <c r="A87" s="189"/>
      <c r="B87" s="80"/>
      <c r="C87" s="384" t="s">
        <v>1483</v>
      </c>
      <c r="D87" s="384" t="s">
        <v>1031</v>
      </c>
      <c r="E87" s="457" t="s">
        <v>1031</v>
      </c>
    </row>
    <row r="88" spans="1:5" ht="20" thickBot="1" x14ac:dyDescent="0.3">
      <c r="A88" s="189"/>
      <c r="B88" s="80"/>
      <c r="C88" s="384" t="s">
        <v>1484</v>
      </c>
      <c r="D88" s="384" t="s">
        <v>1028</v>
      </c>
      <c r="E88" s="457" t="s">
        <v>1028</v>
      </c>
    </row>
    <row r="89" spans="1:5" ht="20" thickBot="1" x14ac:dyDescent="0.3">
      <c r="A89" s="189"/>
      <c r="B89" s="80"/>
      <c r="C89" s="384" t="s">
        <v>1485</v>
      </c>
      <c r="D89" s="384" t="s">
        <v>1032</v>
      </c>
      <c r="E89" s="457" t="s">
        <v>1032</v>
      </c>
    </row>
    <row r="90" spans="1:5" ht="20" thickBot="1" x14ac:dyDescent="0.3">
      <c r="A90" s="189"/>
      <c r="B90" s="80"/>
      <c r="C90" s="384" t="s">
        <v>1486</v>
      </c>
      <c r="D90" s="384" t="s">
        <v>1110</v>
      </c>
      <c r="E90" s="457" t="s">
        <v>1110</v>
      </c>
    </row>
    <row r="91" spans="1:5" ht="20" thickBot="1" x14ac:dyDescent="0.3">
      <c r="A91" s="189"/>
      <c r="B91" s="80"/>
      <c r="C91" s="76" t="s">
        <v>1487</v>
      </c>
      <c r="D91" s="458" t="s">
        <v>1029</v>
      </c>
      <c r="E91" s="357" t="s">
        <v>1029</v>
      </c>
    </row>
    <row r="92" spans="1:5" ht="20" thickBot="1" x14ac:dyDescent="0.3">
      <c r="A92" s="189"/>
      <c r="B92" s="80"/>
      <c r="C92" s="76" t="s">
        <v>1303</v>
      </c>
      <c r="D92" s="76" t="s">
        <v>1014</v>
      </c>
      <c r="E92" s="357" t="s">
        <v>1014</v>
      </c>
    </row>
    <row r="93" spans="1:5" ht="20" thickBot="1" x14ac:dyDescent="0.3">
      <c r="A93" s="189"/>
      <c r="B93" s="80"/>
      <c r="C93" s="76" t="s">
        <v>1304</v>
      </c>
      <c r="D93" s="76" t="s">
        <v>1019</v>
      </c>
      <c r="E93" s="357" t="s">
        <v>1019</v>
      </c>
    </row>
    <row r="94" spans="1:5" ht="20" thickBot="1" x14ac:dyDescent="0.3">
      <c r="A94" s="189"/>
      <c r="B94" s="80"/>
      <c r="C94" s="76" t="s">
        <v>1305</v>
      </c>
      <c r="D94" s="76" t="s">
        <v>1025</v>
      </c>
      <c r="E94" s="357" t="s">
        <v>1025</v>
      </c>
    </row>
    <row r="95" spans="1:5" ht="20" thickBot="1" x14ac:dyDescent="0.3">
      <c r="A95" s="189"/>
      <c r="B95" s="80"/>
      <c r="C95" s="76" t="s">
        <v>1314</v>
      </c>
      <c r="D95" s="76" t="s">
        <v>1021</v>
      </c>
      <c r="E95" s="357" t="s">
        <v>1021</v>
      </c>
    </row>
    <row r="96" spans="1:5" ht="20" thickBot="1" x14ac:dyDescent="0.3">
      <c r="A96" s="189"/>
      <c r="B96" s="80"/>
      <c r="C96" s="76" t="s">
        <v>1313</v>
      </c>
      <c r="D96" s="76" t="s">
        <v>1022</v>
      </c>
      <c r="E96" s="357" t="s">
        <v>1022</v>
      </c>
    </row>
    <row r="97" spans="1:5" ht="20" thickBot="1" x14ac:dyDescent="0.3">
      <c r="A97" s="189"/>
      <c r="B97" s="80"/>
      <c r="C97" s="76" t="s">
        <v>1306</v>
      </c>
      <c r="D97" s="76" t="s">
        <v>1027</v>
      </c>
      <c r="E97" s="357" t="s">
        <v>1027</v>
      </c>
    </row>
    <row r="98" spans="1:5" ht="20" thickBot="1" x14ac:dyDescent="0.3">
      <c r="A98" s="189"/>
      <c r="B98" s="80"/>
      <c r="C98" s="76" t="s">
        <v>1307</v>
      </c>
      <c r="D98" s="76" t="s">
        <v>1023</v>
      </c>
      <c r="E98" s="357" t="s">
        <v>1023</v>
      </c>
    </row>
    <row r="99" spans="1:5" ht="20" thickBot="1" x14ac:dyDescent="0.3">
      <c r="A99" s="189"/>
      <c r="B99" s="80"/>
      <c r="C99" s="76" t="s">
        <v>1312</v>
      </c>
      <c r="D99" s="76" t="s">
        <v>1024</v>
      </c>
      <c r="E99" s="357" t="s">
        <v>1024</v>
      </c>
    </row>
    <row r="100" spans="1:5" ht="20" thickBot="1" x14ac:dyDescent="0.3">
      <c r="A100" s="189"/>
      <c r="B100" s="80"/>
      <c r="C100" s="76" t="s">
        <v>1308</v>
      </c>
      <c r="D100" s="76" t="s">
        <v>1026</v>
      </c>
      <c r="E100" s="357" t="s">
        <v>1026</v>
      </c>
    </row>
    <row r="101" spans="1:5" ht="20" thickBot="1" x14ac:dyDescent="0.3">
      <c r="A101" s="189"/>
      <c r="B101" s="80"/>
      <c r="C101" s="76" t="s">
        <v>1309</v>
      </c>
      <c r="D101" s="76" t="s">
        <v>1020</v>
      </c>
      <c r="E101" s="357" t="s">
        <v>1020</v>
      </c>
    </row>
    <row r="102" spans="1:5" ht="20" thickBot="1" x14ac:dyDescent="0.3">
      <c r="A102" s="189"/>
      <c r="B102" s="82"/>
      <c r="C102" s="83" t="s">
        <v>1310</v>
      </c>
      <c r="D102" s="83" t="s">
        <v>1018</v>
      </c>
      <c r="E102" s="358" t="s">
        <v>1018</v>
      </c>
    </row>
    <row r="103" spans="1:5" ht="20" thickBot="1" x14ac:dyDescent="0.3">
      <c r="A103" s="86"/>
      <c r="B103" s="27"/>
      <c r="C103" s="25"/>
      <c r="D103" s="25"/>
      <c r="E103" s="25"/>
    </row>
    <row r="104" spans="1:5" ht="20" thickBot="1" x14ac:dyDescent="0.3">
      <c r="A104" s="86"/>
      <c r="B104" s="27"/>
      <c r="C104" s="27"/>
      <c r="D104" s="27"/>
      <c r="E104" s="25"/>
    </row>
    <row r="105" spans="1:5" ht="20" thickBot="1" x14ac:dyDescent="0.3">
      <c r="A105" s="190" t="s">
        <v>1297</v>
      </c>
      <c r="B105" s="129" t="s">
        <v>1037</v>
      </c>
      <c r="C105" s="125" t="s">
        <v>1108</v>
      </c>
      <c r="D105" s="125" t="s">
        <v>1109</v>
      </c>
      <c r="E105" s="353" t="s">
        <v>1109</v>
      </c>
    </row>
    <row r="106" spans="1:5" ht="19" x14ac:dyDescent="0.25">
      <c r="A106" s="191"/>
      <c r="B106" s="146"/>
      <c r="C106" s="147" t="s">
        <v>1034</v>
      </c>
      <c r="D106" s="147" t="s">
        <v>1298</v>
      </c>
      <c r="E106" s="350" t="s">
        <v>1299</v>
      </c>
    </row>
    <row r="107" spans="1:5" ht="19" x14ac:dyDescent="0.25">
      <c r="A107" s="191"/>
      <c r="B107" s="131"/>
      <c r="C107" s="121" t="s">
        <v>1302</v>
      </c>
      <c r="D107" s="121" t="s">
        <v>1087</v>
      </c>
      <c r="E107" s="354"/>
    </row>
    <row r="108" spans="1:5" ht="20" thickBot="1" x14ac:dyDescent="0.3">
      <c r="A108" s="191"/>
      <c r="B108" s="132"/>
      <c r="C108" s="122" t="s">
        <v>1036</v>
      </c>
      <c r="D108" s="122" t="s">
        <v>1300</v>
      </c>
      <c r="E108" s="352" t="s">
        <v>1301</v>
      </c>
    </row>
    <row r="109" spans="1:5" ht="19" x14ac:dyDescent="0.25">
      <c r="A109" s="86"/>
      <c r="B109" s="27"/>
      <c r="C109" s="27"/>
      <c r="D109" s="27"/>
      <c r="E109" s="25"/>
    </row>
    <row r="110" spans="1:5" ht="19" x14ac:dyDescent="0.25">
      <c r="A110" s="86"/>
      <c r="B110" s="27"/>
      <c r="C110" s="27"/>
      <c r="D110" s="27"/>
      <c r="E110" s="25"/>
    </row>
    <row r="111" spans="1:5" ht="19" x14ac:dyDescent="0.25">
      <c r="A111" s="86"/>
      <c r="B111" s="27"/>
      <c r="C111" s="27"/>
      <c r="D111" s="27"/>
      <c r="E111" s="25"/>
    </row>
    <row r="112" spans="1:5" ht="19" x14ac:dyDescent="0.25">
      <c r="A112" s="86"/>
      <c r="B112" s="27"/>
      <c r="C112" s="27"/>
      <c r="D112" s="27"/>
      <c r="E112" s="25"/>
    </row>
    <row r="113" spans="1:5" ht="19" x14ac:dyDescent="0.25">
      <c r="A113" s="86"/>
      <c r="B113" s="27"/>
      <c r="C113" s="27"/>
      <c r="D113" s="27"/>
      <c r="E113" s="25"/>
    </row>
    <row r="114" spans="1:5" ht="19" x14ac:dyDescent="0.25">
      <c r="A114" s="86"/>
      <c r="B114" s="27"/>
      <c r="C114" s="27"/>
      <c r="D114" s="27"/>
      <c r="E114" s="25"/>
    </row>
    <row r="115" spans="1:5" ht="19" x14ac:dyDescent="0.25">
      <c r="A115" s="86"/>
      <c r="B115" s="27"/>
      <c r="C115" s="27"/>
      <c r="D115" s="27"/>
      <c r="E115" s="25"/>
    </row>
    <row r="116" spans="1:5" ht="20" thickBot="1" x14ac:dyDescent="0.3">
      <c r="A116" s="251" t="s">
        <v>575</v>
      </c>
      <c r="B116" s="77" t="s">
        <v>845</v>
      </c>
      <c r="C116" s="78" t="s">
        <v>1108</v>
      </c>
      <c r="D116" s="78" t="s">
        <v>1109</v>
      </c>
      <c r="E116" s="79" t="s">
        <v>1109</v>
      </c>
    </row>
    <row r="117" spans="1:5" ht="19" x14ac:dyDescent="0.25">
      <c r="A117" s="107"/>
      <c r="B117" s="80"/>
      <c r="C117" s="76" t="s">
        <v>767</v>
      </c>
      <c r="D117" s="76" t="s">
        <v>771</v>
      </c>
      <c r="E117" s="81" t="s">
        <v>771</v>
      </c>
    </row>
    <row r="118" spans="1:5" ht="19" x14ac:dyDescent="0.25">
      <c r="A118" s="107"/>
      <c r="B118" s="80"/>
      <c r="C118" s="102" t="s">
        <v>756</v>
      </c>
      <c r="D118" s="76" t="s">
        <v>772</v>
      </c>
      <c r="E118" s="81" t="s">
        <v>772</v>
      </c>
    </row>
    <row r="119" spans="1:5" ht="19" x14ac:dyDescent="0.25">
      <c r="A119" s="107" t="s">
        <v>846</v>
      </c>
      <c r="B119" s="80"/>
      <c r="C119" s="102" t="s">
        <v>769</v>
      </c>
      <c r="D119" s="76" t="s">
        <v>773</v>
      </c>
      <c r="E119" s="81" t="s">
        <v>773</v>
      </c>
    </row>
    <row r="120" spans="1:5" ht="19" x14ac:dyDescent="0.25">
      <c r="A120" s="107" t="s">
        <v>847</v>
      </c>
      <c r="B120" s="80"/>
      <c r="C120" s="102" t="s">
        <v>763</v>
      </c>
      <c r="D120" s="76" t="s">
        <v>774</v>
      </c>
      <c r="E120" s="81" t="s">
        <v>774</v>
      </c>
    </row>
    <row r="121" spans="1:5" ht="19" x14ac:dyDescent="0.25">
      <c r="A121" s="107" t="s">
        <v>848</v>
      </c>
      <c r="B121" s="80"/>
      <c r="C121" s="102" t="s">
        <v>679</v>
      </c>
      <c r="D121" s="76" t="s">
        <v>680</v>
      </c>
      <c r="E121" s="81" t="s">
        <v>680</v>
      </c>
    </row>
    <row r="122" spans="1:5" ht="19" x14ac:dyDescent="0.25">
      <c r="A122" s="107" t="s">
        <v>849</v>
      </c>
      <c r="B122" s="80"/>
      <c r="C122" s="102" t="s">
        <v>748</v>
      </c>
      <c r="D122" s="76" t="s">
        <v>775</v>
      </c>
      <c r="E122" s="81" t="s">
        <v>775</v>
      </c>
    </row>
    <row r="123" spans="1:5" ht="19" x14ac:dyDescent="0.25">
      <c r="A123" s="107" t="s">
        <v>653</v>
      </c>
      <c r="B123" s="80"/>
      <c r="C123" s="102" t="s">
        <v>762</v>
      </c>
      <c r="D123" s="76" t="s">
        <v>776</v>
      </c>
      <c r="E123" s="81" t="s">
        <v>776</v>
      </c>
    </row>
    <row r="124" spans="1:5" ht="19" x14ac:dyDescent="0.25">
      <c r="A124" s="107"/>
      <c r="B124" s="80"/>
      <c r="C124" s="102" t="s">
        <v>766</v>
      </c>
      <c r="D124" s="76" t="s">
        <v>777</v>
      </c>
      <c r="E124" s="81" t="s">
        <v>777</v>
      </c>
    </row>
    <row r="125" spans="1:5" ht="19" x14ac:dyDescent="0.25">
      <c r="A125" s="107"/>
      <c r="B125" s="80"/>
      <c r="C125" s="102" t="s">
        <v>753</v>
      </c>
      <c r="D125" s="76" t="s">
        <v>703</v>
      </c>
      <c r="E125" s="81" t="s">
        <v>703</v>
      </c>
    </row>
    <row r="126" spans="1:5" ht="19" x14ac:dyDescent="0.25">
      <c r="A126" s="107"/>
      <c r="B126" s="80"/>
      <c r="C126" s="102" t="s">
        <v>749</v>
      </c>
      <c r="D126" s="76" t="s">
        <v>750</v>
      </c>
      <c r="E126" s="81" t="s">
        <v>750</v>
      </c>
    </row>
    <row r="127" spans="1:5" ht="19" x14ac:dyDescent="0.25">
      <c r="A127" s="107"/>
      <c r="B127" s="80"/>
      <c r="C127" s="102" t="s">
        <v>751</v>
      </c>
      <c r="D127" s="76" t="s">
        <v>704</v>
      </c>
      <c r="E127" s="81" t="s">
        <v>704</v>
      </c>
    </row>
    <row r="128" spans="1:5" ht="19" x14ac:dyDescent="0.25">
      <c r="A128" s="107"/>
      <c r="B128" s="80"/>
      <c r="C128" s="102" t="s">
        <v>746</v>
      </c>
      <c r="D128" s="76" t="s">
        <v>702</v>
      </c>
      <c r="E128" s="81" t="s">
        <v>702</v>
      </c>
    </row>
    <row r="129" spans="1:5" ht="19" x14ac:dyDescent="0.25">
      <c r="A129" s="107"/>
      <c r="B129" s="80"/>
      <c r="C129" s="102" t="s">
        <v>682</v>
      </c>
      <c r="D129" s="76" t="s">
        <v>681</v>
      </c>
      <c r="E129" s="81" t="s">
        <v>681</v>
      </c>
    </row>
    <row r="130" spans="1:5" ht="19" x14ac:dyDescent="0.25">
      <c r="A130" s="107"/>
      <c r="B130" s="80"/>
      <c r="C130" s="102" t="s">
        <v>747</v>
      </c>
      <c r="D130" s="76" t="s">
        <v>683</v>
      </c>
      <c r="E130" s="81" t="s">
        <v>683</v>
      </c>
    </row>
    <row r="131" spans="1:5" ht="19" x14ac:dyDescent="0.25">
      <c r="A131" s="107"/>
      <c r="B131" s="80"/>
      <c r="C131" s="102" t="s">
        <v>745</v>
      </c>
      <c r="D131" s="76" t="s">
        <v>778</v>
      </c>
      <c r="E131" s="81" t="s">
        <v>778</v>
      </c>
    </row>
    <row r="132" spans="1:5" ht="19" x14ac:dyDescent="0.25">
      <c r="A132" s="107"/>
      <c r="B132" s="80"/>
      <c r="C132" s="102" t="s">
        <v>752</v>
      </c>
      <c r="D132" s="76" t="s">
        <v>700</v>
      </c>
      <c r="E132" s="81" t="s">
        <v>700</v>
      </c>
    </row>
    <row r="133" spans="1:5" ht="19" x14ac:dyDescent="0.25">
      <c r="A133" s="107"/>
      <c r="B133" s="80"/>
      <c r="C133" s="102" t="s">
        <v>754</v>
      </c>
      <c r="D133" s="76" t="s">
        <v>701</v>
      </c>
      <c r="E133" s="81" t="s">
        <v>701</v>
      </c>
    </row>
    <row r="134" spans="1:5" ht="19" x14ac:dyDescent="0.25">
      <c r="A134" s="107"/>
      <c r="B134" s="80"/>
      <c r="C134" s="102" t="s">
        <v>674</v>
      </c>
      <c r="D134" s="76" t="s">
        <v>673</v>
      </c>
      <c r="E134" s="81" t="s">
        <v>673</v>
      </c>
    </row>
    <row r="135" spans="1:5" ht="19" x14ac:dyDescent="0.25">
      <c r="A135" s="107"/>
      <c r="B135" s="80"/>
      <c r="C135" s="102" t="s">
        <v>765</v>
      </c>
      <c r="D135" s="76" t="s">
        <v>779</v>
      </c>
      <c r="E135" s="81" t="s">
        <v>779</v>
      </c>
    </row>
    <row r="136" spans="1:5" ht="19" x14ac:dyDescent="0.25">
      <c r="A136" s="107"/>
      <c r="B136" s="80"/>
      <c r="C136" s="102" t="s">
        <v>764</v>
      </c>
      <c r="D136" s="76" t="s">
        <v>780</v>
      </c>
      <c r="E136" s="81" t="s">
        <v>780</v>
      </c>
    </row>
    <row r="137" spans="1:5" ht="19" x14ac:dyDescent="0.25">
      <c r="A137" s="107"/>
      <c r="B137" s="80"/>
      <c r="C137" s="102" t="s">
        <v>675</v>
      </c>
      <c r="D137" s="76" t="s">
        <v>760</v>
      </c>
      <c r="E137" s="81" t="s">
        <v>760</v>
      </c>
    </row>
    <row r="138" spans="1:5" ht="19" x14ac:dyDescent="0.25">
      <c r="A138" s="107"/>
      <c r="B138" s="80"/>
      <c r="C138" s="102" t="s">
        <v>672</v>
      </c>
      <c r="D138" s="76" t="s">
        <v>671</v>
      </c>
      <c r="E138" s="81" t="s">
        <v>671</v>
      </c>
    </row>
    <row r="139" spans="1:5" ht="19" x14ac:dyDescent="0.25">
      <c r="A139" s="107"/>
      <c r="B139" s="80"/>
      <c r="C139" s="102" t="s">
        <v>755</v>
      </c>
      <c r="D139" s="76" t="s">
        <v>698</v>
      </c>
      <c r="E139" s="81" t="s">
        <v>698</v>
      </c>
    </row>
    <row r="140" spans="1:5" ht="19" x14ac:dyDescent="0.25">
      <c r="A140" s="107"/>
      <c r="B140" s="80"/>
      <c r="C140" s="102" t="s">
        <v>768</v>
      </c>
      <c r="D140" s="76" t="s">
        <v>699</v>
      </c>
      <c r="E140" s="81" t="s">
        <v>699</v>
      </c>
    </row>
    <row r="141" spans="1:5" ht="19" x14ac:dyDescent="0.25">
      <c r="A141" s="107"/>
      <c r="B141" s="80"/>
      <c r="C141" s="102" t="s">
        <v>759</v>
      </c>
      <c r="D141" s="76" t="s">
        <v>770</v>
      </c>
      <c r="E141" s="81" t="s">
        <v>770</v>
      </c>
    </row>
    <row r="142" spans="1:5" ht="19" x14ac:dyDescent="0.25">
      <c r="A142" s="107"/>
      <c r="B142" s="80"/>
      <c r="C142" s="102" t="s">
        <v>757</v>
      </c>
      <c r="D142" s="76" t="s">
        <v>781</v>
      </c>
      <c r="E142" s="81" t="s">
        <v>781</v>
      </c>
    </row>
    <row r="143" spans="1:5" ht="19" x14ac:dyDescent="0.25">
      <c r="A143" s="107"/>
      <c r="B143" s="80"/>
      <c r="C143" s="102" t="s">
        <v>758</v>
      </c>
      <c r="D143" s="76" t="s">
        <v>782</v>
      </c>
      <c r="E143" s="81" t="s">
        <v>782</v>
      </c>
    </row>
    <row r="144" spans="1:5" ht="19" x14ac:dyDescent="0.25">
      <c r="A144" s="107"/>
      <c r="B144" s="80"/>
      <c r="C144" s="102" t="s">
        <v>761</v>
      </c>
      <c r="D144" s="76" t="s">
        <v>783</v>
      </c>
      <c r="E144" s="81" t="s">
        <v>783</v>
      </c>
    </row>
    <row r="145" spans="1:5" ht="19" x14ac:dyDescent="0.25">
      <c r="A145" s="107"/>
      <c r="B145" s="80"/>
      <c r="C145" s="102" t="s">
        <v>798</v>
      </c>
      <c r="D145" s="76" t="s">
        <v>708</v>
      </c>
      <c r="E145" s="81" t="s">
        <v>708</v>
      </c>
    </row>
    <row r="146" spans="1:5" ht="19" x14ac:dyDescent="0.25">
      <c r="A146" s="107"/>
      <c r="B146" s="80"/>
      <c r="C146" s="102" t="s">
        <v>810</v>
      </c>
      <c r="D146" s="76" t="s">
        <v>709</v>
      </c>
      <c r="E146" s="81" t="s">
        <v>709</v>
      </c>
    </row>
    <row r="147" spans="1:5" ht="19" x14ac:dyDescent="0.25">
      <c r="A147" s="107"/>
      <c r="B147" s="80"/>
      <c r="C147" s="102" t="s">
        <v>804</v>
      </c>
      <c r="D147" s="76" t="s">
        <v>710</v>
      </c>
      <c r="E147" s="81" t="s">
        <v>710</v>
      </c>
    </row>
    <row r="148" spans="1:5" ht="19" x14ac:dyDescent="0.25">
      <c r="A148" s="107"/>
      <c r="B148" s="80"/>
      <c r="C148" s="102" t="s">
        <v>800</v>
      </c>
      <c r="D148" s="76" t="s">
        <v>711</v>
      </c>
      <c r="E148" s="81" t="s">
        <v>711</v>
      </c>
    </row>
    <row r="149" spans="1:5" ht="19" x14ac:dyDescent="0.25">
      <c r="A149" s="107"/>
      <c r="B149" s="80"/>
      <c r="C149" s="102" t="s">
        <v>809</v>
      </c>
      <c r="D149" s="76" t="s">
        <v>712</v>
      </c>
      <c r="E149" s="81" t="s">
        <v>712</v>
      </c>
    </row>
    <row r="150" spans="1:5" ht="19" x14ac:dyDescent="0.25">
      <c r="A150" s="107"/>
      <c r="B150" s="80"/>
      <c r="C150" s="102" t="s">
        <v>812</v>
      </c>
      <c r="D150" s="76" t="s">
        <v>713</v>
      </c>
      <c r="E150" s="81" t="s">
        <v>713</v>
      </c>
    </row>
    <row r="151" spans="1:5" ht="19" x14ac:dyDescent="0.25">
      <c r="A151" s="107"/>
      <c r="B151" s="80"/>
      <c r="C151" s="102" t="s">
        <v>808</v>
      </c>
      <c r="D151" s="76" t="s">
        <v>714</v>
      </c>
      <c r="E151" s="81" t="s">
        <v>714</v>
      </c>
    </row>
    <row r="152" spans="1:5" ht="19" x14ac:dyDescent="0.25">
      <c r="A152" s="107"/>
      <c r="B152" s="80"/>
      <c r="C152" s="102" t="s">
        <v>806</v>
      </c>
      <c r="D152" s="76" t="s">
        <v>715</v>
      </c>
      <c r="E152" s="81" t="s">
        <v>715</v>
      </c>
    </row>
    <row r="153" spans="1:5" ht="19" x14ac:dyDescent="0.25">
      <c r="A153" s="107"/>
      <c r="B153" s="80"/>
      <c r="C153" s="102" t="s">
        <v>529</v>
      </c>
      <c r="D153" s="76" t="s">
        <v>716</v>
      </c>
      <c r="E153" s="81" t="s">
        <v>716</v>
      </c>
    </row>
    <row r="154" spans="1:5" ht="19" x14ac:dyDescent="0.25">
      <c r="A154" s="107"/>
      <c r="B154" s="80"/>
      <c r="C154" s="102" t="s">
        <v>813</v>
      </c>
      <c r="D154" s="76" t="s">
        <v>717</v>
      </c>
      <c r="E154" s="81" t="s">
        <v>717</v>
      </c>
    </row>
    <row r="155" spans="1:5" ht="19" x14ac:dyDescent="0.25">
      <c r="A155" s="107"/>
      <c r="B155" s="80"/>
      <c r="C155" s="102" t="s">
        <v>799</v>
      </c>
      <c r="D155" s="76" t="s">
        <v>718</v>
      </c>
      <c r="E155" s="81" t="s">
        <v>718</v>
      </c>
    </row>
    <row r="156" spans="1:5" ht="19" x14ac:dyDescent="0.25">
      <c r="A156" s="107"/>
      <c r="B156" s="80"/>
      <c r="C156" s="102" t="s">
        <v>802</v>
      </c>
      <c r="D156" s="76" t="s">
        <v>719</v>
      </c>
      <c r="E156" s="81" t="s">
        <v>719</v>
      </c>
    </row>
    <row r="157" spans="1:5" ht="19" x14ac:dyDescent="0.25">
      <c r="A157" s="107"/>
      <c r="B157" s="80"/>
      <c r="C157" s="102" t="s">
        <v>803</v>
      </c>
      <c r="D157" s="76" t="s">
        <v>720</v>
      </c>
      <c r="E157" s="81" t="s">
        <v>720</v>
      </c>
    </row>
    <row r="158" spans="1:5" ht="19" x14ac:dyDescent="0.25">
      <c r="A158" s="107"/>
      <c r="B158" s="80"/>
      <c r="C158" s="102" t="s">
        <v>528</v>
      </c>
      <c r="D158" s="76" t="s">
        <v>721</v>
      </c>
      <c r="E158" s="81" t="s">
        <v>721</v>
      </c>
    </row>
    <row r="159" spans="1:5" ht="19" x14ac:dyDescent="0.25">
      <c r="A159" s="107"/>
      <c r="B159" s="80"/>
      <c r="C159" s="102" t="s">
        <v>814</v>
      </c>
      <c r="D159" s="76" t="s">
        <v>722</v>
      </c>
      <c r="E159" s="81" t="s">
        <v>722</v>
      </c>
    </row>
    <row r="160" spans="1:5" ht="19" x14ac:dyDescent="0.25">
      <c r="A160" s="107"/>
      <c r="B160" s="80"/>
      <c r="C160" s="102" t="s">
        <v>805</v>
      </c>
      <c r="D160" s="76" t="s">
        <v>723</v>
      </c>
      <c r="E160" s="81" t="s">
        <v>723</v>
      </c>
    </row>
    <row r="161" spans="1:5" ht="19" x14ac:dyDescent="0.25">
      <c r="A161" s="107"/>
      <c r="B161" s="80"/>
      <c r="C161" s="102" t="s">
        <v>811</v>
      </c>
      <c r="D161" s="76" t="s">
        <v>724</v>
      </c>
      <c r="E161" s="81" t="s">
        <v>724</v>
      </c>
    </row>
    <row r="162" spans="1:5" ht="19" x14ac:dyDescent="0.25">
      <c r="A162" s="107"/>
      <c r="B162" s="80"/>
      <c r="C162" s="102" t="s">
        <v>531</v>
      </c>
      <c r="D162" s="76" t="s">
        <v>725</v>
      </c>
      <c r="E162" s="81" t="s">
        <v>725</v>
      </c>
    </row>
    <row r="163" spans="1:5" ht="19" x14ac:dyDescent="0.25">
      <c r="A163" s="107"/>
      <c r="B163" s="80"/>
      <c r="C163" s="102" t="s">
        <v>530</v>
      </c>
      <c r="D163" s="76" t="s">
        <v>726</v>
      </c>
      <c r="E163" s="81" t="s">
        <v>726</v>
      </c>
    </row>
    <row r="164" spans="1:5" ht="19" x14ac:dyDescent="0.25">
      <c r="A164" s="107"/>
      <c r="B164" s="80"/>
      <c r="C164" s="102" t="s">
        <v>807</v>
      </c>
      <c r="D164" s="76" t="s">
        <v>727</v>
      </c>
      <c r="E164" s="81" t="s">
        <v>727</v>
      </c>
    </row>
    <row r="165" spans="1:5" ht="19" x14ac:dyDescent="0.25">
      <c r="A165" s="107"/>
      <c r="B165" s="80"/>
      <c r="C165" s="102" t="s">
        <v>801</v>
      </c>
      <c r="D165" s="76" t="s">
        <v>728</v>
      </c>
      <c r="E165" s="81" t="s">
        <v>728</v>
      </c>
    </row>
    <row r="166" spans="1:5" ht="19" x14ac:dyDescent="0.25">
      <c r="A166" s="107"/>
      <c r="B166" s="80"/>
      <c r="C166" s="102" t="s">
        <v>822</v>
      </c>
      <c r="D166" s="76" t="s">
        <v>827</v>
      </c>
      <c r="E166" s="81" t="s">
        <v>827</v>
      </c>
    </row>
    <row r="167" spans="1:5" ht="19" x14ac:dyDescent="0.25">
      <c r="A167" s="107"/>
      <c r="B167" s="80"/>
      <c r="C167" s="102" t="s">
        <v>825</v>
      </c>
      <c r="D167" s="76" t="s">
        <v>828</v>
      </c>
      <c r="E167" s="81" t="s">
        <v>828</v>
      </c>
    </row>
    <row r="168" spans="1:5" ht="19" x14ac:dyDescent="0.25">
      <c r="A168" s="107"/>
      <c r="B168" s="80"/>
      <c r="C168" s="102" t="s">
        <v>815</v>
      </c>
      <c r="D168" s="76" t="s">
        <v>829</v>
      </c>
      <c r="E168" s="81" t="s">
        <v>829</v>
      </c>
    </row>
    <row r="169" spans="1:5" ht="19" x14ac:dyDescent="0.25">
      <c r="A169" s="107"/>
      <c r="B169" s="80"/>
      <c r="C169" s="102" t="s">
        <v>821</v>
      </c>
      <c r="D169" s="76" t="s">
        <v>830</v>
      </c>
      <c r="E169" s="81" t="s">
        <v>830</v>
      </c>
    </row>
    <row r="170" spans="1:5" ht="19" x14ac:dyDescent="0.25">
      <c r="A170" s="107"/>
      <c r="B170" s="80"/>
      <c r="C170" s="102" t="s">
        <v>826</v>
      </c>
      <c r="D170" s="76" t="s">
        <v>831</v>
      </c>
      <c r="E170" s="81" t="s">
        <v>831</v>
      </c>
    </row>
    <row r="171" spans="1:5" ht="19" x14ac:dyDescent="0.25">
      <c r="A171" s="107"/>
      <c r="B171" s="80"/>
      <c r="C171" s="102" t="s">
        <v>823</v>
      </c>
      <c r="D171" s="76" t="s">
        <v>832</v>
      </c>
      <c r="E171" s="81" t="s">
        <v>832</v>
      </c>
    </row>
    <row r="172" spans="1:5" ht="19" x14ac:dyDescent="0.25">
      <c r="A172" s="107"/>
      <c r="B172" s="80"/>
      <c r="C172" s="102" t="s">
        <v>816</v>
      </c>
      <c r="D172" s="76" t="s">
        <v>833</v>
      </c>
      <c r="E172" s="81" t="s">
        <v>833</v>
      </c>
    </row>
    <row r="173" spans="1:5" ht="19" x14ac:dyDescent="0.25">
      <c r="A173" s="107"/>
      <c r="B173" s="80"/>
      <c r="C173" s="102" t="s">
        <v>819</v>
      </c>
      <c r="D173" s="76" t="s">
        <v>834</v>
      </c>
      <c r="E173" s="81" t="s">
        <v>834</v>
      </c>
    </row>
    <row r="174" spans="1:5" ht="19" x14ac:dyDescent="0.25">
      <c r="A174" s="107"/>
      <c r="B174" s="80"/>
      <c r="C174" s="102" t="s">
        <v>818</v>
      </c>
      <c r="D174" s="76" t="s">
        <v>835</v>
      </c>
      <c r="E174" s="81" t="s">
        <v>835</v>
      </c>
    </row>
    <row r="175" spans="1:5" ht="19" x14ac:dyDescent="0.25">
      <c r="A175" s="107"/>
      <c r="B175" s="80"/>
      <c r="C175" s="102" t="s">
        <v>817</v>
      </c>
      <c r="D175" s="76" t="s">
        <v>836</v>
      </c>
      <c r="E175" s="81" t="s">
        <v>836</v>
      </c>
    </row>
    <row r="176" spans="1:5" ht="19" x14ac:dyDescent="0.25">
      <c r="A176" s="107"/>
      <c r="B176" s="80"/>
      <c r="C176" s="102" t="s">
        <v>820</v>
      </c>
      <c r="D176" s="76" t="s">
        <v>837</v>
      </c>
      <c r="E176" s="81" t="s">
        <v>837</v>
      </c>
    </row>
    <row r="177" spans="1:5" ht="19" x14ac:dyDescent="0.25">
      <c r="A177" s="107"/>
      <c r="B177" s="80"/>
      <c r="C177" s="102" t="s">
        <v>824</v>
      </c>
      <c r="D177" s="76" t="s">
        <v>838</v>
      </c>
      <c r="E177" s="81" t="s">
        <v>838</v>
      </c>
    </row>
    <row r="178" spans="1:5" ht="19" x14ac:dyDescent="0.25">
      <c r="A178" s="107"/>
      <c r="B178" s="80"/>
      <c r="C178" s="102" t="s">
        <v>735</v>
      </c>
      <c r="D178" s="76" t="s">
        <v>736</v>
      </c>
      <c r="E178" s="81" t="s">
        <v>736</v>
      </c>
    </row>
    <row r="179" spans="1:5" ht="19" x14ac:dyDescent="0.25">
      <c r="A179" s="107"/>
      <c r="B179" s="80"/>
      <c r="C179" s="102" t="s">
        <v>676</v>
      </c>
      <c r="D179" s="76" t="s">
        <v>677</v>
      </c>
      <c r="E179" s="81" t="s">
        <v>677</v>
      </c>
    </row>
    <row r="180" spans="1:5" ht="19" x14ac:dyDescent="0.25">
      <c r="A180" s="107"/>
      <c r="B180" s="80"/>
      <c r="C180" s="102" t="s">
        <v>733</v>
      </c>
      <c r="D180" s="76" t="s">
        <v>734</v>
      </c>
      <c r="E180" s="81" t="s">
        <v>734</v>
      </c>
    </row>
    <row r="181" spans="1:5" ht="19" x14ac:dyDescent="0.25">
      <c r="A181" s="107"/>
      <c r="B181" s="80"/>
      <c r="C181" s="102" t="s">
        <v>661</v>
      </c>
      <c r="D181" s="76" t="s">
        <v>664</v>
      </c>
      <c r="E181" s="81" t="s">
        <v>664</v>
      </c>
    </row>
    <row r="182" spans="1:5" ht="19" x14ac:dyDescent="0.25">
      <c r="A182" s="107"/>
      <c r="B182" s="80"/>
      <c r="C182" s="102" t="s">
        <v>731</v>
      </c>
      <c r="D182" s="76" t="s">
        <v>665</v>
      </c>
      <c r="E182" s="81" t="s">
        <v>665</v>
      </c>
    </row>
    <row r="183" spans="1:5" ht="19" x14ac:dyDescent="0.25">
      <c r="A183" s="107"/>
      <c r="B183" s="80"/>
      <c r="C183" s="102" t="s">
        <v>743</v>
      </c>
      <c r="D183" s="76" t="s">
        <v>744</v>
      </c>
      <c r="E183" s="81" t="s">
        <v>744</v>
      </c>
    </row>
    <row r="184" spans="1:5" ht="19" x14ac:dyDescent="0.25">
      <c r="A184" s="107"/>
      <c r="B184" s="80"/>
      <c r="C184" s="102" t="s">
        <v>742</v>
      </c>
      <c r="D184" s="76" t="s">
        <v>741</v>
      </c>
      <c r="E184" s="81" t="s">
        <v>741</v>
      </c>
    </row>
    <row r="185" spans="1:5" ht="19" x14ac:dyDescent="0.25">
      <c r="A185" s="107"/>
      <c r="B185" s="80"/>
      <c r="C185" s="102" t="s">
        <v>662</v>
      </c>
      <c r="D185" s="76" t="s">
        <v>663</v>
      </c>
      <c r="E185" s="81" t="s">
        <v>663</v>
      </c>
    </row>
    <row r="186" spans="1:5" ht="19" x14ac:dyDescent="0.25">
      <c r="A186" s="107"/>
      <c r="B186" s="80"/>
      <c r="C186" s="102" t="s">
        <v>729</v>
      </c>
      <c r="D186" s="76" t="s">
        <v>705</v>
      </c>
      <c r="E186" s="81" t="s">
        <v>705</v>
      </c>
    </row>
    <row r="187" spans="1:5" ht="19" x14ac:dyDescent="0.25">
      <c r="A187" s="107"/>
      <c r="B187" s="80"/>
      <c r="C187" s="102" t="s">
        <v>706</v>
      </c>
      <c r="D187" s="76" t="s">
        <v>707</v>
      </c>
      <c r="E187" s="81" t="s">
        <v>707</v>
      </c>
    </row>
    <row r="188" spans="1:5" ht="19" x14ac:dyDescent="0.25">
      <c r="A188" s="107"/>
      <c r="B188" s="80"/>
      <c r="C188" s="102" t="s">
        <v>739</v>
      </c>
      <c r="D188" s="76" t="s">
        <v>740</v>
      </c>
      <c r="E188" s="81" t="s">
        <v>740</v>
      </c>
    </row>
    <row r="189" spans="1:5" ht="19" x14ac:dyDescent="0.25">
      <c r="A189" s="107"/>
      <c r="B189" s="80"/>
      <c r="C189" s="102" t="s">
        <v>730</v>
      </c>
      <c r="D189" s="76" t="s">
        <v>732</v>
      </c>
      <c r="E189" s="81" t="s">
        <v>732</v>
      </c>
    </row>
    <row r="190" spans="1:5" ht="19" x14ac:dyDescent="0.25">
      <c r="A190" s="107"/>
      <c r="B190" s="80"/>
      <c r="C190" s="102" t="s">
        <v>738</v>
      </c>
      <c r="D190" s="76" t="s">
        <v>737</v>
      </c>
      <c r="E190" s="81" t="s">
        <v>737</v>
      </c>
    </row>
    <row r="191" spans="1:5" ht="19" x14ac:dyDescent="0.25">
      <c r="A191" s="107"/>
      <c r="B191" s="80"/>
      <c r="C191" s="102" t="s">
        <v>668</v>
      </c>
      <c r="D191" s="76" t="s">
        <v>669</v>
      </c>
      <c r="E191" s="81" t="s">
        <v>669</v>
      </c>
    </row>
    <row r="192" spans="1:5" ht="19" x14ac:dyDescent="0.25">
      <c r="A192" s="107"/>
      <c r="B192" s="80"/>
      <c r="C192" s="102" t="s">
        <v>537</v>
      </c>
      <c r="D192" s="76" t="s">
        <v>655</v>
      </c>
      <c r="E192" s="81" t="s">
        <v>655</v>
      </c>
    </row>
    <row r="193" spans="1:5" ht="19" x14ac:dyDescent="0.25">
      <c r="A193" s="107"/>
      <c r="B193" s="80"/>
      <c r="C193" s="102" t="s">
        <v>538</v>
      </c>
      <c r="D193" s="76" t="s">
        <v>654</v>
      </c>
      <c r="E193" s="81" t="s">
        <v>654</v>
      </c>
    </row>
    <row r="194" spans="1:5" ht="19" x14ac:dyDescent="0.25">
      <c r="A194" s="107"/>
      <c r="B194" s="80"/>
      <c r="C194" s="102" t="s">
        <v>667</v>
      </c>
      <c r="D194" s="76" t="s">
        <v>666</v>
      </c>
      <c r="E194" s="81" t="s">
        <v>666</v>
      </c>
    </row>
    <row r="195" spans="1:5" ht="19" x14ac:dyDescent="0.25">
      <c r="A195" s="107"/>
      <c r="B195" s="80"/>
      <c r="C195" s="102" t="s">
        <v>543</v>
      </c>
      <c r="D195" s="76" t="s">
        <v>839</v>
      </c>
      <c r="E195" s="81" t="s">
        <v>839</v>
      </c>
    </row>
    <row r="196" spans="1:5" ht="19" x14ac:dyDescent="0.25">
      <c r="A196" s="107"/>
      <c r="B196" s="80"/>
      <c r="C196" s="102" t="s">
        <v>542</v>
      </c>
      <c r="D196" s="76" t="s">
        <v>840</v>
      </c>
      <c r="E196" s="81" t="s">
        <v>840</v>
      </c>
    </row>
    <row r="197" spans="1:5" ht="19" x14ac:dyDescent="0.25">
      <c r="A197" s="107"/>
      <c r="B197" s="80"/>
      <c r="C197" s="102" t="s">
        <v>539</v>
      </c>
      <c r="D197" s="76" t="s">
        <v>690</v>
      </c>
      <c r="E197" s="81" t="s">
        <v>690</v>
      </c>
    </row>
    <row r="198" spans="1:5" ht="19" x14ac:dyDescent="0.25">
      <c r="A198" s="107"/>
      <c r="B198" s="80"/>
      <c r="C198" s="102" t="s">
        <v>536</v>
      </c>
      <c r="D198" s="76" t="s">
        <v>697</v>
      </c>
      <c r="E198" s="81" t="s">
        <v>697</v>
      </c>
    </row>
    <row r="199" spans="1:5" ht="19" x14ac:dyDescent="0.25">
      <c r="A199" s="107"/>
      <c r="B199" s="80"/>
      <c r="C199" s="102" t="s">
        <v>540</v>
      </c>
      <c r="D199" s="76" t="s">
        <v>678</v>
      </c>
      <c r="E199" s="81" t="s">
        <v>678</v>
      </c>
    </row>
    <row r="200" spans="1:5" ht="19" x14ac:dyDescent="0.25">
      <c r="A200" s="107"/>
      <c r="B200" s="80"/>
      <c r="C200" s="102" t="s">
        <v>541</v>
      </c>
      <c r="D200" s="76" t="s">
        <v>656</v>
      </c>
      <c r="E200" s="81" t="s">
        <v>656</v>
      </c>
    </row>
    <row r="201" spans="1:5" ht="19" x14ac:dyDescent="0.25">
      <c r="A201" s="107"/>
      <c r="B201" s="80"/>
      <c r="C201" s="102" t="s">
        <v>660</v>
      </c>
      <c r="D201" s="76" t="s">
        <v>659</v>
      </c>
      <c r="E201" s="81" t="s">
        <v>659</v>
      </c>
    </row>
    <row r="202" spans="1:5" ht="19" x14ac:dyDescent="0.25">
      <c r="A202" s="107"/>
      <c r="B202" s="80"/>
      <c r="C202" s="102" t="s">
        <v>689</v>
      </c>
      <c r="D202" s="76" t="s">
        <v>686</v>
      </c>
      <c r="E202" s="81" t="s">
        <v>686</v>
      </c>
    </row>
    <row r="203" spans="1:5" ht="19" x14ac:dyDescent="0.25">
      <c r="A203" s="107"/>
      <c r="B203" s="80"/>
      <c r="C203" s="102" t="s">
        <v>685</v>
      </c>
      <c r="D203" s="76" t="s">
        <v>684</v>
      </c>
      <c r="E203" s="81" t="s">
        <v>684</v>
      </c>
    </row>
    <row r="204" spans="1:5" ht="19" x14ac:dyDescent="0.25">
      <c r="A204" s="107"/>
      <c r="B204" s="80"/>
      <c r="C204" s="102" t="s">
        <v>687</v>
      </c>
      <c r="D204" s="76" t="s">
        <v>688</v>
      </c>
      <c r="E204" s="81" t="s">
        <v>688</v>
      </c>
    </row>
    <row r="205" spans="1:5" ht="19" x14ac:dyDescent="0.25">
      <c r="A205" s="107"/>
      <c r="B205" s="80"/>
      <c r="C205" s="102" t="s">
        <v>695</v>
      </c>
      <c r="D205" s="76" t="s">
        <v>696</v>
      </c>
      <c r="E205" s="81" t="s">
        <v>696</v>
      </c>
    </row>
    <row r="206" spans="1:5" ht="19" x14ac:dyDescent="0.25">
      <c r="A206" s="107"/>
      <c r="B206" s="80"/>
      <c r="C206" s="102" t="s">
        <v>694</v>
      </c>
      <c r="D206" s="76" t="s">
        <v>693</v>
      </c>
      <c r="E206" s="81" t="s">
        <v>693</v>
      </c>
    </row>
    <row r="207" spans="1:5" ht="19" x14ac:dyDescent="0.25">
      <c r="A207" s="107"/>
      <c r="B207" s="80"/>
      <c r="C207" s="102" t="s">
        <v>658</v>
      </c>
      <c r="D207" s="76" t="s">
        <v>657</v>
      </c>
      <c r="E207" s="81" t="s">
        <v>657</v>
      </c>
    </row>
    <row r="208" spans="1:5" ht="19" x14ac:dyDescent="0.25">
      <c r="A208" s="107"/>
      <c r="B208" s="80"/>
      <c r="C208" s="102" t="s">
        <v>691</v>
      </c>
      <c r="D208" s="76" t="s">
        <v>692</v>
      </c>
      <c r="E208" s="81" t="s">
        <v>692</v>
      </c>
    </row>
    <row r="209" spans="1:5" ht="19" x14ac:dyDescent="0.25">
      <c r="A209" s="107"/>
      <c r="B209" s="80"/>
      <c r="C209" s="102" t="s">
        <v>527</v>
      </c>
      <c r="D209" s="76" t="s">
        <v>670</v>
      </c>
      <c r="E209" s="81" t="s">
        <v>670</v>
      </c>
    </row>
    <row r="210" spans="1:5" ht="19" x14ac:dyDescent="0.25">
      <c r="A210" s="107"/>
      <c r="B210" s="80"/>
      <c r="C210" s="102" t="s">
        <v>532</v>
      </c>
      <c r="D210" s="76" t="s">
        <v>789</v>
      </c>
      <c r="E210" s="81" t="s">
        <v>789</v>
      </c>
    </row>
    <row r="211" spans="1:5" ht="19" x14ac:dyDescent="0.25">
      <c r="A211" s="107"/>
      <c r="B211" s="80"/>
      <c r="C211" s="102" t="s">
        <v>784</v>
      </c>
      <c r="D211" s="76" t="s">
        <v>790</v>
      </c>
      <c r="E211" s="81" t="s">
        <v>790</v>
      </c>
    </row>
    <row r="212" spans="1:5" ht="19" x14ac:dyDescent="0.25">
      <c r="A212" s="107"/>
      <c r="B212" s="80"/>
      <c r="C212" s="102" t="s">
        <v>787</v>
      </c>
      <c r="D212" s="76" t="s">
        <v>791</v>
      </c>
      <c r="E212" s="81" t="s">
        <v>791</v>
      </c>
    </row>
    <row r="213" spans="1:5" ht="19" x14ac:dyDescent="0.25">
      <c r="A213" s="107"/>
      <c r="B213" s="80"/>
      <c r="C213" s="102" t="s">
        <v>533</v>
      </c>
      <c r="D213" s="76" t="s">
        <v>792</v>
      </c>
      <c r="E213" s="81" t="s">
        <v>792</v>
      </c>
    </row>
    <row r="214" spans="1:5" ht="19" x14ac:dyDescent="0.25">
      <c r="A214" s="107"/>
      <c r="B214" s="80"/>
      <c r="C214" s="102" t="s">
        <v>785</v>
      </c>
      <c r="D214" s="76" t="s">
        <v>793</v>
      </c>
      <c r="E214" s="81" t="s">
        <v>793</v>
      </c>
    </row>
    <row r="215" spans="1:5" ht="19" x14ac:dyDescent="0.25">
      <c r="A215" s="107"/>
      <c r="B215" s="80"/>
      <c r="C215" s="102" t="s">
        <v>786</v>
      </c>
      <c r="D215" s="76" t="s">
        <v>794</v>
      </c>
      <c r="E215" s="81" t="s">
        <v>794</v>
      </c>
    </row>
    <row r="216" spans="1:5" ht="19" x14ac:dyDescent="0.25">
      <c r="A216" s="107"/>
      <c r="B216" s="80"/>
      <c r="C216" s="102" t="s">
        <v>534</v>
      </c>
      <c r="D216" s="76" t="s">
        <v>795</v>
      </c>
      <c r="E216" s="81" t="s">
        <v>795</v>
      </c>
    </row>
    <row r="217" spans="1:5" ht="19" x14ac:dyDescent="0.25">
      <c r="A217" s="107"/>
      <c r="B217" s="80"/>
      <c r="C217" s="102" t="s">
        <v>788</v>
      </c>
      <c r="D217" s="76" t="s">
        <v>796</v>
      </c>
      <c r="E217" s="81" t="s">
        <v>796</v>
      </c>
    </row>
    <row r="218" spans="1:5" ht="20" thickBot="1" x14ac:dyDescent="0.3">
      <c r="A218" s="107"/>
      <c r="B218" s="82"/>
      <c r="C218" s="103" t="s">
        <v>535</v>
      </c>
      <c r="D218" s="83" t="s">
        <v>797</v>
      </c>
      <c r="E218" s="84" t="s">
        <v>797</v>
      </c>
    </row>
    <row r="219" spans="1:5" ht="19" x14ac:dyDescent="0.25">
      <c r="A219" s="86"/>
      <c r="B219" s="27"/>
      <c r="C219" s="27"/>
      <c r="D219" s="27"/>
      <c r="E219" s="25"/>
    </row>
    <row r="220" spans="1:5" ht="20" thickBot="1" x14ac:dyDescent="0.3">
      <c r="A220" s="192" t="s">
        <v>576</v>
      </c>
      <c r="B220" s="129" t="s">
        <v>845</v>
      </c>
      <c r="C220" s="125" t="s">
        <v>1108</v>
      </c>
      <c r="D220" s="125" t="s">
        <v>1109</v>
      </c>
      <c r="E220" s="353" t="s">
        <v>1109</v>
      </c>
    </row>
    <row r="221" spans="1:5" ht="19" x14ac:dyDescent="0.25">
      <c r="A221" s="193"/>
      <c r="B221" s="146"/>
      <c r="C221" s="147" t="s">
        <v>475</v>
      </c>
      <c r="D221" s="147" t="s">
        <v>841</v>
      </c>
      <c r="E221" s="350" t="s">
        <v>996</v>
      </c>
    </row>
    <row r="222" spans="1:5" ht="19" x14ac:dyDescent="0.25">
      <c r="A222" s="193"/>
      <c r="B222" s="131" t="s">
        <v>1000</v>
      </c>
      <c r="C222" s="121" t="s">
        <v>477</v>
      </c>
      <c r="D222" s="121" t="s">
        <v>842</v>
      </c>
      <c r="E222" s="351" t="s">
        <v>997</v>
      </c>
    </row>
    <row r="223" spans="1:5" ht="19" x14ac:dyDescent="0.25">
      <c r="A223" s="193"/>
      <c r="B223" s="131"/>
      <c r="C223" s="121" t="s">
        <v>476</v>
      </c>
      <c r="D223" s="121" t="s">
        <v>843</v>
      </c>
      <c r="E223" s="351" t="s">
        <v>998</v>
      </c>
    </row>
    <row r="224" spans="1:5" ht="20" thickBot="1" x14ac:dyDescent="0.3">
      <c r="A224" s="193"/>
      <c r="B224" s="132"/>
      <c r="C224" s="122" t="s">
        <v>474</v>
      </c>
      <c r="D224" s="122" t="s">
        <v>844</v>
      </c>
      <c r="E224" s="352" t="s">
        <v>999</v>
      </c>
    </row>
    <row r="225" spans="1:5" ht="19" x14ac:dyDescent="0.25">
      <c r="A225" s="193"/>
      <c r="B225" s="27"/>
      <c r="C225" s="27"/>
      <c r="D225" s="27"/>
      <c r="E225" s="25"/>
    </row>
    <row r="226" spans="1:5" ht="19" x14ac:dyDescent="0.25">
      <c r="A226" s="86"/>
      <c r="B226" s="27"/>
      <c r="C226" s="27"/>
      <c r="D226" s="27"/>
      <c r="E226" s="25"/>
    </row>
    <row r="227" spans="1:5" ht="20" thickBot="1" x14ac:dyDescent="0.3">
      <c r="A227" s="110" t="s">
        <v>473</v>
      </c>
      <c r="B227" s="77"/>
      <c r="C227" s="78" t="s">
        <v>1108</v>
      </c>
      <c r="D227" s="78" t="s">
        <v>1109</v>
      </c>
      <c r="E227" s="79" t="s">
        <v>1109</v>
      </c>
    </row>
    <row r="228" spans="1:5" ht="19" x14ac:dyDescent="0.25">
      <c r="A228" s="111"/>
      <c r="B228" s="80"/>
      <c r="C228" s="76" t="s">
        <v>518</v>
      </c>
      <c r="D228" s="76" t="s">
        <v>850</v>
      </c>
      <c r="E228" s="81" t="s">
        <v>850</v>
      </c>
    </row>
    <row r="229" spans="1:5" ht="19" x14ac:dyDescent="0.25">
      <c r="A229" s="111"/>
      <c r="B229" s="80"/>
      <c r="C229" s="76" t="s">
        <v>902</v>
      </c>
      <c r="D229" s="76" t="s">
        <v>851</v>
      </c>
      <c r="E229" s="81" t="s">
        <v>851</v>
      </c>
    </row>
    <row r="230" spans="1:5" ht="19" x14ac:dyDescent="0.25">
      <c r="A230" s="111"/>
      <c r="B230" s="80"/>
      <c r="C230" s="76" t="s">
        <v>882</v>
      </c>
      <c r="D230" s="76" t="s">
        <v>852</v>
      </c>
      <c r="E230" s="81" t="s">
        <v>852</v>
      </c>
    </row>
    <row r="231" spans="1:5" ht="19" x14ac:dyDescent="0.25">
      <c r="A231" s="111"/>
      <c r="B231" s="80"/>
      <c r="C231" s="76" t="s">
        <v>883</v>
      </c>
      <c r="D231" s="76" t="s">
        <v>853</v>
      </c>
      <c r="E231" s="81" t="s">
        <v>853</v>
      </c>
    </row>
    <row r="232" spans="1:5" ht="19" x14ac:dyDescent="0.25">
      <c r="A232" s="111"/>
      <c r="B232" s="80"/>
      <c r="C232" s="76" t="s">
        <v>885</v>
      </c>
      <c r="D232" s="76" t="s">
        <v>854</v>
      </c>
      <c r="E232" s="81" t="s">
        <v>854</v>
      </c>
    </row>
    <row r="233" spans="1:5" ht="19" x14ac:dyDescent="0.25">
      <c r="A233" s="111"/>
      <c r="B233" s="80"/>
      <c r="C233" s="76" t="s">
        <v>520</v>
      </c>
      <c r="D233" s="76" t="s">
        <v>855</v>
      </c>
      <c r="E233" s="81" t="s">
        <v>855</v>
      </c>
    </row>
    <row r="234" spans="1:5" ht="19" x14ac:dyDescent="0.25">
      <c r="A234" s="111"/>
      <c r="B234" s="80"/>
      <c r="C234" s="76" t="s">
        <v>890</v>
      </c>
      <c r="D234" s="76" t="s">
        <v>856</v>
      </c>
      <c r="E234" s="81" t="s">
        <v>856</v>
      </c>
    </row>
    <row r="235" spans="1:5" ht="19" x14ac:dyDescent="0.25">
      <c r="A235" s="111"/>
      <c r="B235" s="80"/>
      <c r="C235" s="76" t="s">
        <v>522</v>
      </c>
      <c r="D235" s="76" t="s">
        <v>857</v>
      </c>
      <c r="E235" s="81" t="s">
        <v>857</v>
      </c>
    </row>
    <row r="236" spans="1:5" ht="19" x14ac:dyDescent="0.25">
      <c r="A236" s="111"/>
      <c r="B236" s="80"/>
      <c r="C236" s="76" t="s">
        <v>884</v>
      </c>
      <c r="D236" s="76" t="s">
        <v>858</v>
      </c>
      <c r="E236" s="81" t="s">
        <v>858</v>
      </c>
    </row>
    <row r="237" spans="1:5" ht="19" x14ac:dyDescent="0.25">
      <c r="A237" s="111"/>
      <c r="B237" s="80"/>
      <c r="C237" s="76" t="s">
        <v>895</v>
      </c>
      <c r="D237" s="76" t="s">
        <v>859</v>
      </c>
      <c r="E237" s="81" t="s">
        <v>859</v>
      </c>
    </row>
    <row r="238" spans="1:5" ht="19" x14ac:dyDescent="0.25">
      <c r="A238" s="111"/>
      <c r="B238" s="80"/>
      <c r="C238" s="76" t="s">
        <v>896</v>
      </c>
      <c r="D238" s="76" t="s">
        <v>860</v>
      </c>
      <c r="E238" s="81" t="s">
        <v>860</v>
      </c>
    </row>
    <row r="239" spans="1:5" ht="19" x14ac:dyDescent="0.25">
      <c r="A239" s="111"/>
      <c r="B239" s="80"/>
      <c r="C239" s="76" t="s">
        <v>899</v>
      </c>
      <c r="D239" s="76" t="s">
        <v>861</v>
      </c>
      <c r="E239" s="81" t="s">
        <v>861</v>
      </c>
    </row>
    <row r="240" spans="1:5" ht="19" x14ac:dyDescent="0.25">
      <c r="A240" s="111"/>
      <c r="B240" s="80"/>
      <c r="C240" s="76" t="s">
        <v>516</v>
      </c>
      <c r="D240" s="76" t="s">
        <v>862</v>
      </c>
      <c r="E240" s="81" t="s">
        <v>862</v>
      </c>
    </row>
    <row r="241" spans="1:5" ht="19" x14ac:dyDescent="0.25">
      <c r="A241" s="111"/>
      <c r="B241" s="80"/>
      <c r="C241" s="76" t="s">
        <v>517</v>
      </c>
      <c r="D241" s="76" t="s">
        <v>863</v>
      </c>
      <c r="E241" s="81" t="s">
        <v>863</v>
      </c>
    </row>
    <row r="242" spans="1:5" ht="19" x14ac:dyDescent="0.25">
      <c r="A242" s="111"/>
      <c r="B242" s="80"/>
      <c r="C242" s="76" t="s">
        <v>524</v>
      </c>
      <c r="D242" s="76" t="s">
        <v>864</v>
      </c>
      <c r="E242" s="81" t="s">
        <v>864</v>
      </c>
    </row>
    <row r="243" spans="1:5" ht="19" x14ac:dyDescent="0.25">
      <c r="A243" s="111"/>
      <c r="B243" s="80"/>
      <c r="C243" s="76" t="s">
        <v>893</v>
      </c>
      <c r="D243" s="76" t="s">
        <v>865</v>
      </c>
      <c r="E243" s="81" t="s">
        <v>865</v>
      </c>
    </row>
    <row r="244" spans="1:5" ht="19" x14ac:dyDescent="0.25">
      <c r="A244" s="111"/>
      <c r="B244" s="80"/>
      <c r="C244" s="76" t="s">
        <v>519</v>
      </c>
      <c r="D244" s="76" t="s">
        <v>866</v>
      </c>
      <c r="E244" s="81" t="s">
        <v>866</v>
      </c>
    </row>
    <row r="245" spans="1:5" ht="19" x14ac:dyDescent="0.25">
      <c r="A245" s="111"/>
      <c r="B245" s="80"/>
      <c r="C245" s="76" t="s">
        <v>894</v>
      </c>
      <c r="D245" s="76" t="s">
        <v>867</v>
      </c>
      <c r="E245" s="81" t="s">
        <v>867</v>
      </c>
    </row>
    <row r="246" spans="1:5" ht="19" x14ac:dyDescent="0.25">
      <c r="A246" s="111"/>
      <c r="B246" s="80"/>
      <c r="C246" s="76" t="s">
        <v>897</v>
      </c>
      <c r="D246" s="76" t="s">
        <v>868</v>
      </c>
      <c r="E246" s="81" t="s">
        <v>868</v>
      </c>
    </row>
    <row r="247" spans="1:5" ht="19" x14ac:dyDescent="0.25">
      <c r="A247" s="111"/>
      <c r="B247" s="80"/>
      <c r="C247" s="76" t="s">
        <v>887</v>
      </c>
      <c r="D247" s="76" t="s">
        <v>869</v>
      </c>
      <c r="E247" s="81" t="s">
        <v>869</v>
      </c>
    </row>
    <row r="248" spans="1:5" ht="19" x14ac:dyDescent="0.25">
      <c r="A248" s="111"/>
      <c r="B248" s="80"/>
      <c r="C248" s="76" t="s">
        <v>889</v>
      </c>
      <c r="D248" s="76" t="s">
        <v>870</v>
      </c>
      <c r="E248" s="81" t="s">
        <v>870</v>
      </c>
    </row>
    <row r="249" spans="1:5" ht="19" x14ac:dyDescent="0.25">
      <c r="A249" s="111"/>
      <c r="B249" s="80"/>
      <c r="C249" s="76" t="s">
        <v>523</v>
      </c>
      <c r="D249" s="76" t="s">
        <v>871</v>
      </c>
      <c r="E249" s="81" t="s">
        <v>871</v>
      </c>
    </row>
    <row r="250" spans="1:5" ht="19" x14ac:dyDescent="0.25">
      <c r="A250" s="111"/>
      <c r="B250" s="80"/>
      <c r="C250" s="76" t="s">
        <v>891</v>
      </c>
      <c r="D250" s="76" t="s">
        <v>872</v>
      </c>
      <c r="E250" s="81" t="s">
        <v>872</v>
      </c>
    </row>
    <row r="251" spans="1:5" ht="19" x14ac:dyDescent="0.25">
      <c r="A251" s="111"/>
      <c r="B251" s="80"/>
      <c r="C251" s="76" t="s">
        <v>898</v>
      </c>
      <c r="D251" s="76" t="s">
        <v>873</v>
      </c>
      <c r="E251" s="81" t="s">
        <v>873</v>
      </c>
    </row>
    <row r="252" spans="1:5" ht="19" x14ac:dyDescent="0.25">
      <c r="A252" s="111"/>
      <c r="B252" s="80"/>
      <c r="C252" s="76" t="s">
        <v>903</v>
      </c>
      <c r="D252" s="76" t="s">
        <v>874</v>
      </c>
      <c r="E252" s="81" t="s">
        <v>874</v>
      </c>
    </row>
    <row r="253" spans="1:5" ht="19" x14ac:dyDescent="0.25">
      <c r="A253" s="111"/>
      <c r="B253" s="80"/>
      <c r="C253" s="76" t="s">
        <v>900</v>
      </c>
      <c r="D253" s="76" t="s">
        <v>875</v>
      </c>
      <c r="E253" s="81" t="s">
        <v>875</v>
      </c>
    </row>
    <row r="254" spans="1:5" ht="19" x14ac:dyDescent="0.25">
      <c r="A254" s="111"/>
      <c r="B254" s="80"/>
      <c r="C254" s="76" t="s">
        <v>892</v>
      </c>
      <c r="D254" s="76" t="s">
        <v>876</v>
      </c>
      <c r="E254" s="81" t="s">
        <v>876</v>
      </c>
    </row>
    <row r="255" spans="1:5" ht="19" x14ac:dyDescent="0.25">
      <c r="A255" s="111"/>
      <c r="B255" s="80"/>
      <c r="C255" s="76" t="s">
        <v>888</v>
      </c>
      <c r="D255" s="76" t="s">
        <v>877</v>
      </c>
      <c r="E255" s="81" t="s">
        <v>877</v>
      </c>
    </row>
    <row r="256" spans="1:5" ht="19" x14ac:dyDescent="0.25">
      <c r="A256" s="111"/>
      <c r="B256" s="80"/>
      <c r="C256" s="76" t="s">
        <v>521</v>
      </c>
      <c r="D256" s="76" t="s">
        <v>878</v>
      </c>
      <c r="E256" s="81" t="s">
        <v>878</v>
      </c>
    </row>
    <row r="257" spans="1:5" ht="19" x14ac:dyDescent="0.25">
      <c r="A257" s="111"/>
      <c r="B257" s="80"/>
      <c r="C257" s="76" t="s">
        <v>901</v>
      </c>
      <c r="D257" s="76" t="s">
        <v>879</v>
      </c>
      <c r="E257" s="81" t="s">
        <v>879</v>
      </c>
    </row>
    <row r="258" spans="1:5" ht="19" x14ac:dyDescent="0.25">
      <c r="A258" s="111"/>
      <c r="B258" s="80"/>
      <c r="C258" s="76" t="s">
        <v>886</v>
      </c>
      <c r="D258" s="76" t="s">
        <v>880</v>
      </c>
      <c r="E258" s="81" t="s">
        <v>880</v>
      </c>
    </row>
    <row r="259" spans="1:5" ht="19" x14ac:dyDescent="0.25">
      <c r="A259" s="111"/>
      <c r="B259" s="80"/>
      <c r="C259" s="76" t="s">
        <v>525</v>
      </c>
      <c r="D259" s="76" t="s">
        <v>881</v>
      </c>
      <c r="E259" s="81" t="s">
        <v>881</v>
      </c>
    </row>
    <row r="260" spans="1:5" ht="19" x14ac:dyDescent="0.25">
      <c r="A260" s="111"/>
      <c r="B260" s="80"/>
      <c r="C260" s="76" t="s">
        <v>1260</v>
      </c>
      <c r="D260" s="76" t="s">
        <v>500</v>
      </c>
      <c r="E260" s="81" t="s">
        <v>500</v>
      </c>
    </row>
    <row r="261" spans="1:5" ht="19" x14ac:dyDescent="0.25">
      <c r="A261" s="111"/>
      <c r="B261" s="80"/>
      <c r="C261" s="76" t="s">
        <v>1262</v>
      </c>
      <c r="D261" s="76" t="s">
        <v>502</v>
      </c>
      <c r="E261" s="81" t="s">
        <v>502</v>
      </c>
    </row>
    <row r="262" spans="1:5" ht="19" x14ac:dyDescent="0.25">
      <c r="A262" s="111"/>
      <c r="B262" s="80"/>
      <c r="C262" s="76" t="s">
        <v>1253</v>
      </c>
      <c r="D262" s="76" t="s">
        <v>491</v>
      </c>
      <c r="E262" s="81" t="s">
        <v>491</v>
      </c>
    </row>
    <row r="263" spans="1:5" ht="19" x14ac:dyDescent="0.25">
      <c r="A263" s="111"/>
      <c r="B263" s="80"/>
      <c r="C263" s="76" t="s">
        <v>1273</v>
      </c>
      <c r="D263" s="76" t="s">
        <v>514</v>
      </c>
      <c r="E263" s="81" t="s">
        <v>514</v>
      </c>
    </row>
    <row r="264" spans="1:5" ht="19" x14ac:dyDescent="0.25">
      <c r="A264" s="111"/>
      <c r="B264" s="80"/>
      <c r="C264" s="76" t="s">
        <v>1258</v>
      </c>
      <c r="D264" s="76" t="s">
        <v>497</v>
      </c>
      <c r="E264" s="81" t="s">
        <v>497</v>
      </c>
    </row>
    <row r="265" spans="1:5" ht="19" x14ac:dyDescent="0.25">
      <c r="A265" s="111"/>
      <c r="B265" s="80"/>
      <c r="C265" s="76" t="s">
        <v>1267</v>
      </c>
      <c r="D265" s="76" t="s">
        <v>508</v>
      </c>
      <c r="E265" s="81" t="s">
        <v>508</v>
      </c>
    </row>
    <row r="266" spans="1:5" ht="19" x14ac:dyDescent="0.25">
      <c r="A266" s="111"/>
      <c r="B266" s="80"/>
      <c r="C266" s="76" t="s">
        <v>1250</v>
      </c>
      <c r="D266" s="76" t="s">
        <v>488</v>
      </c>
      <c r="E266" s="81" t="s">
        <v>488</v>
      </c>
    </row>
    <row r="267" spans="1:5" ht="19" x14ac:dyDescent="0.25">
      <c r="A267" s="111"/>
      <c r="B267" s="80"/>
      <c r="C267" s="76" t="s">
        <v>1257</v>
      </c>
      <c r="D267" s="76" t="s">
        <v>496</v>
      </c>
      <c r="E267" s="81" t="s">
        <v>496</v>
      </c>
    </row>
    <row r="268" spans="1:5" ht="19" x14ac:dyDescent="0.25">
      <c r="A268" s="111"/>
      <c r="B268" s="80"/>
      <c r="C268" s="76" t="s">
        <v>1256</v>
      </c>
      <c r="D268" s="76" t="s">
        <v>494</v>
      </c>
      <c r="E268" s="81" t="s">
        <v>494</v>
      </c>
    </row>
    <row r="269" spans="1:5" ht="19" x14ac:dyDescent="0.25">
      <c r="A269" s="111"/>
      <c r="B269" s="80"/>
      <c r="C269" s="76" t="s">
        <v>1261</v>
      </c>
      <c r="D269" s="76" t="s">
        <v>501</v>
      </c>
      <c r="E269" s="81" t="s">
        <v>501</v>
      </c>
    </row>
    <row r="270" spans="1:5" ht="19" x14ac:dyDescent="0.25">
      <c r="A270" s="111"/>
      <c r="B270" s="80"/>
      <c r="C270" s="76" t="s">
        <v>1272</v>
      </c>
      <c r="D270" s="76" t="s">
        <v>513</v>
      </c>
      <c r="E270" s="81" t="s">
        <v>513</v>
      </c>
    </row>
    <row r="271" spans="1:5" ht="19" x14ac:dyDescent="0.25">
      <c r="A271" s="111"/>
      <c r="B271" s="80"/>
      <c r="C271" s="76" t="s">
        <v>1252</v>
      </c>
      <c r="D271" s="76" t="s">
        <v>490</v>
      </c>
      <c r="E271" s="81" t="s">
        <v>490</v>
      </c>
    </row>
    <row r="272" spans="1:5" ht="19" x14ac:dyDescent="0.25">
      <c r="A272" s="111"/>
      <c r="B272" s="80"/>
      <c r="C272" s="76" t="s">
        <v>1266</v>
      </c>
      <c r="D272" s="76" t="s">
        <v>498</v>
      </c>
      <c r="E272" s="81" t="s">
        <v>498</v>
      </c>
    </row>
    <row r="273" spans="1:5" ht="19" x14ac:dyDescent="0.25">
      <c r="A273" s="111"/>
      <c r="B273" s="80"/>
      <c r="C273" s="76" t="s">
        <v>1268</v>
      </c>
      <c r="D273" s="76" t="s">
        <v>509</v>
      </c>
      <c r="E273" s="81" t="s">
        <v>509</v>
      </c>
    </row>
    <row r="274" spans="1:5" ht="19" x14ac:dyDescent="0.25">
      <c r="A274" s="111"/>
      <c r="B274" s="80"/>
      <c r="C274" s="76" t="s">
        <v>1274</v>
      </c>
      <c r="D274" s="76" t="s">
        <v>515</v>
      </c>
      <c r="E274" s="81" t="s">
        <v>515</v>
      </c>
    </row>
    <row r="275" spans="1:5" ht="19" x14ac:dyDescent="0.25">
      <c r="A275" s="111"/>
      <c r="B275" s="80"/>
      <c r="C275" s="76" t="s">
        <v>1247</v>
      </c>
      <c r="D275" s="76" t="s">
        <v>485</v>
      </c>
      <c r="E275" s="81" t="s">
        <v>485</v>
      </c>
    </row>
    <row r="276" spans="1:5" ht="19" x14ac:dyDescent="0.25">
      <c r="A276" s="111"/>
      <c r="B276" s="80"/>
      <c r="C276" s="76" t="s">
        <v>1251</v>
      </c>
      <c r="D276" s="76" t="s">
        <v>489</v>
      </c>
      <c r="E276" s="81" t="s">
        <v>489</v>
      </c>
    </row>
    <row r="277" spans="1:5" ht="19" x14ac:dyDescent="0.25">
      <c r="A277" s="111"/>
      <c r="B277" s="80"/>
      <c r="C277" s="76" t="s">
        <v>1259</v>
      </c>
      <c r="D277" s="76" t="s">
        <v>499</v>
      </c>
      <c r="E277" s="81" t="s">
        <v>499</v>
      </c>
    </row>
    <row r="278" spans="1:5" ht="19" x14ac:dyDescent="0.25">
      <c r="A278" s="111"/>
      <c r="B278" s="80"/>
      <c r="C278" s="76" t="s">
        <v>1245</v>
      </c>
      <c r="D278" s="76" t="s">
        <v>483</v>
      </c>
      <c r="E278" s="81" t="s">
        <v>483</v>
      </c>
    </row>
    <row r="279" spans="1:5" ht="19" x14ac:dyDescent="0.25">
      <c r="A279" s="111"/>
      <c r="B279" s="80"/>
      <c r="C279" s="76" t="s">
        <v>1271</v>
      </c>
      <c r="D279" s="76" t="s">
        <v>512</v>
      </c>
      <c r="E279" s="81" t="s">
        <v>512</v>
      </c>
    </row>
    <row r="280" spans="1:5" ht="19" x14ac:dyDescent="0.25">
      <c r="A280" s="111"/>
      <c r="B280" s="80"/>
      <c r="C280" s="76" t="s">
        <v>1294</v>
      </c>
      <c r="D280" s="76" t="s">
        <v>507</v>
      </c>
      <c r="E280" s="81" t="s">
        <v>507</v>
      </c>
    </row>
    <row r="281" spans="1:5" ht="19" x14ac:dyDescent="0.25">
      <c r="A281" s="111"/>
      <c r="B281" s="80"/>
      <c r="C281" s="76" t="s">
        <v>1243</v>
      </c>
      <c r="D281" s="76" t="s">
        <v>481</v>
      </c>
      <c r="E281" s="81" t="s">
        <v>481</v>
      </c>
    </row>
    <row r="282" spans="1:5" ht="19" x14ac:dyDescent="0.25">
      <c r="A282" s="111"/>
      <c r="B282" s="80"/>
      <c r="C282" s="76" t="s">
        <v>1249</v>
      </c>
      <c r="D282" s="76" t="s">
        <v>487</v>
      </c>
      <c r="E282" s="81" t="s">
        <v>487</v>
      </c>
    </row>
    <row r="283" spans="1:5" ht="19" x14ac:dyDescent="0.25">
      <c r="A283" s="111"/>
      <c r="B283" s="80"/>
      <c r="C283" s="76" t="s">
        <v>905</v>
      </c>
      <c r="D283" s="76" t="s">
        <v>480</v>
      </c>
      <c r="E283" s="81" t="s">
        <v>480</v>
      </c>
    </row>
    <row r="284" spans="1:5" ht="19" x14ac:dyDescent="0.25">
      <c r="A284" s="111"/>
      <c r="B284" s="80"/>
      <c r="C284" s="76" t="s">
        <v>1293</v>
      </c>
      <c r="D284" s="76" t="s">
        <v>506</v>
      </c>
      <c r="E284" s="81" t="s">
        <v>506</v>
      </c>
    </row>
    <row r="285" spans="1:5" ht="19" x14ac:dyDescent="0.25">
      <c r="A285" s="111"/>
      <c r="B285" s="80"/>
      <c r="C285" s="76" t="s">
        <v>1265</v>
      </c>
      <c r="D285" s="76" t="s">
        <v>505</v>
      </c>
      <c r="E285" s="81" t="s">
        <v>505</v>
      </c>
    </row>
    <row r="286" spans="1:5" ht="19" x14ac:dyDescent="0.25">
      <c r="A286" s="111"/>
      <c r="B286" s="80"/>
      <c r="C286" s="76" t="s">
        <v>1246</v>
      </c>
      <c r="D286" s="76" t="s">
        <v>484</v>
      </c>
      <c r="E286" s="81" t="s">
        <v>484</v>
      </c>
    </row>
    <row r="287" spans="1:5" ht="19" x14ac:dyDescent="0.25">
      <c r="A287" s="111"/>
      <c r="B287" s="80"/>
      <c r="C287" s="76" t="s">
        <v>1254</v>
      </c>
      <c r="D287" s="76" t="s">
        <v>492</v>
      </c>
      <c r="E287" s="81" t="s">
        <v>492</v>
      </c>
    </row>
    <row r="288" spans="1:5" ht="19" x14ac:dyDescent="0.25">
      <c r="A288" s="111"/>
      <c r="B288" s="80"/>
      <c r="C288" s="76" t="s">
        <v>1270</v>
      </c>
      <c r="D288" s="76" t="s">
        <v>511</v>
      </c>
      <c r="E288" s="81" t="s">
        <v>511</v>
      </c>
    </row>
    <row r="289" spans="1:5" ht="19" x14ac:dyDescent="0.25">
      <c r="A289" s="111"/>
      <c r="B289" s="80"/>
      <c r="C289" s="76" t="s">
        <v>1248</v>
      </c>
      <c r="D289" s="76" t="s">
        <v>486</v>
      </c>
      <c r="E289" s="81" t="s">
        <v>486</v>
      </c>
    </row>
    <row r="290" spans="1:5" ht="19" x14ac:dyDescent="0.25">
      <c r="A290" s="111"/>
      <c r="B290" s="80"/>
      <c r="C290" s="76" t="s">
        <v>1244</v>
      </c>
      <c r="D290" s="76" t="s">
        <v>482</v>
      </c>
      <c r="E290" s="81" t="s">
        <v>482</v>
      </c>
    </row>
    <row r="291" spans="1:5" ht="19" x14ac:dyDescent="0.25">
      <c r="A291" s="111"/>
      <c r="B291" s="80"/>
      <c r="C291" s="76" t="s">
        <v>1295</v>
      </c>
      <c r="D291" s="76" t="s">
        <v>495</v>
      </c>
      <c r="E291" s="81" t="s">
        <v>495</v>
      </c>
    </row>
    <row r="292" spans="1:5" ht="19" x14ac:dyDescent="0.25">
      <c r="A292" s="111"/>
      <c r="B292" s="80"/>
      <c r="C292" s="76" t="s">
        <v>1255</v>
      </c>
      <c r="D292" s="76" t="s">
        <v>493</v>
      </c>
      <c r="E292" s="81" t="s">
        <v>493</v>
      </c>
    </row>
    <row r="293" spans="1:5" ht="19" x14ac:dyDescent="0.25">
      <c r="A293" s="111"/>
      <c r="B293" s="80"/>
      <c r="C293" s="76" t="s">
        <v>1264</v>
      </c>
      <c r="D293" s="76" t="s">
        <v>504</v>
      </c>
      <c r="E293" s="81" t="s">
        <v>504</v>
      </c>
    </row>
    <row r="294" spans="1:5" ht="19" x14ac:dyDescent="0.25">
      <c r="A294" s="111"/>
      <c r="B294" s="80"/>
      <c r="C294" s="76" t="s">
        <v>1269</v>
      </c>
      <c r="D294" s="76" t="s">
        <v>510</v>
      </c>
      <c r="E294" s="81" t="s">
        <v>510</v>
      </c>
    </row>
    <row r="295" spans="1:5" ht="19" x14ac:dyDescent="0.25">
      <c r="A295" s="111"/>
      <c r="B295" s="80"/>
      <c r="C295" s="76" t="s">
        <v>1263</v>
      </c>
      <c r="D295" s="76" t="s">
        <v>503</v>
      </c>
      <c r="E295" s="81" t="s">
        <v>503</v>
      </c>
    </row>
    <row r="296" spans="1:5" ht="19" x14ac:dyDescent="0.25">
      <c r="A296" s="111"/>
      <c r="B296" s="80"/>
      <c r="C296" s="76" t="s">
        <v>1276</v>
      </c>
      <c r="D296" s="76" t="s">
        <v>1275</v>
      </c>
      <c r="E296" s="81" t="s">
        <v>1275</v>
      </c>
    </row>
    <row r="297" spans="1:5" ht="19" x14ac:dyDescent="0.25">
      <c r="A297" s="111"/>
      <c r="B297" s="80"/>
      <c r="C297" s="76" t="s">
        <v>1288</v>
      </c>
      <c r="D297" s="76" t="s">
        <v>1285</v>
      </c>
      <c r="E297" s="81" t="s">
        <v>1285</v>
      </c>
    </row>
    <row r="298" spans="1:5" ht="19" x14ac:dyDescent="0.25">
      <c r="A298" s="111"/>
      <c r="B298" s="80"/>
      <c r="C298" s="76" t="s">
        <v>1287</v>
      </c>
      <c r="D298" s="76" t="s">
        <v>1286</v>
      </c>
      <c r="E298" s="81" t="s">
        <v>1286</v>
      </c>
    </row>
    <row r="299" spans="1:5" ht="19" x14ac:dyDescent="0.25">
      <c r="A299" s="111"/>
      <c r="B299" s="80"/>
      <c r="C299" s="76" t="s">
        <v>1289</v>
      </c>
      <c r="D299" s="76" t="s">
        <v>1290</v>
      </c>
      <c r="E299" s="81" t="s">
        <v>1290</v>
      </c>
    </row>
    <row r="300" spans="1:5" ht="19" x14ac:dyDescent="0.25">
      <c r="A300" s="111"/>
      <c r="B300" s="80"/>
      <c r="C300" s="76" t="s">
        <v>1278</v>
      </c>
      <c r="D300" s="76" t="s">
        <v>1277</v>
      </c>
      <c r="E300" s="81" t="s">
        <v>1277</v>
      </c>
    </row>
    <row r="301" spans="1:5" ht="19" x14ac:dyDescent="0.25">
      <c r="A301" s="111"/>
      <c r="B301" s="80"/>
      <c r="C301" s="76" t="s">
        <v>1292</v>
      </c>
      <c r="D301" s="76" t="s">
        <v>1291</v>
      </c>
      <c r="E301" s="81" t="s">
        <v>1291</v>
      </c>
    </row>
    <row r="302" spans="1:5" ht="19" x14ac:dyDescent="0.25">
      <c r="A302" s="111"/>
      <c r="B302" s="80"/>
      <c r="C302" s="76" t="s">
        <v>1283</v>
      </c>
      <c r="D302" s="76" t="s">
        <v>1281</v>
      </c>
      <c r="E302" s="81" t="s">
        <v>1281</v>
      </c>
    </row>
    <row r="303" spans="1:5" ht="19" x14ac:dyDescent="0.25">
      <c r="A303" s="111"/>
      <c r="B303" s="80"/>
      <c r="C303" s="76" t="s">
        <v>1284</v>
      </c>
      <c r="D303" s="76" t="s">
        <v>1282</v>
      </c>
      <c r="E303" s="81" t="s">
        <v>1282</v>
      </c>
    </row>
    <row r="304" spans="1:5" ht="20" thickBot="1" x14ac:dyDescent="0.3">
      <c r="A304" s="111"/>
      <c r="B304" s="82"/>
      <c r="C304" s="83" t="s">
        <v>1280</v>
      </c>
      <c r="D304" s="83" t="s">
        <v>1279</v>
      </c>
      <c r="E304" s="84" t="s">
        <v>1279</v>
      </c>
    </row>
    <row r="305" spans="1:5" ht="19" x14ac:dyDescent="0.25">
      <c r="A305" s="87"/>
      <c r="B305" s="85"/>
      <c r="C305" s="85"/>
      <c r="D305" s="27"/>
      <c r="E305" s="27"/>
    </row>
    <row r="306" spans="1:5" ht="20" thickBot="1" x14ac:dyDescent="0.3">
      <c r="A306" s="112" t="s">
        <v>965</v>
      </c>
      <c r="B306" s="77" t="s">
        <v>995</v>
      </c>
      <c r="C306" s="78" t="s">
        <v>1108</v>
      </c>
      <c r="D306" s="78" t="s">
        <v>1109</v>
      </c>
      <c r="E306" s="79" t="s">
        <v>1109</v>
      </c>
    </row>
    <row r="307" spans="1:5" ht="19" x14ac:dyDescent="0.25">
      <c r="A307" s="113"/>
      <c r="B307" s="144"/>
      <c r="C307" s="145" t="s">
        <v>1227</v>
      </c>
      <c r="D307" s="145" t="s">
        <v>1228</v>
      </c>
      <c r="E307" s="203" t="s">
        <v>1296</v>
      </c>
    </row>
    <row r="308" spans="1:5" ht="19" x14ac:dyDescent="0.25">
      <c r="A308" s="113"/>
      <c r="B308" s="80"/>
      <c r="C308" s="76" t="s">
        <v>1242</v>
      </c>
      <c r="D308" s="76">
        <v>972</v>
      </c>
      <c r="E308" s="81">
        <v>972</v>
      </c>
    </row>
    <row r="309" spans="1:5" ht="19" x14ac:dyDescent="0.25">
      <c r="A309" s="113"/>
      <c r="B309" s="80"/>
      <c r="C309" s="76" t="s">
        <v>960</v>
      </c>
      <c r="D309" s="76">
        <v>931</v>
      </c>
      <c r="E309" s="81">
        <v>931</v>
      </c>
    </row>
    <row r="310" spans="1:5" ht="19" x14ac:dyDescent="0.25">
      <c r="A310" s="113"/>
      <c r="B310" s="80"/>
      <c r="C310" s="76" t="s">
        <v>930</v>
      </c>
      <c r="D310" s="76">
        <v>999</v>
      </c>
      <c r="E310" s="81">
        <v>999</v>
      </c>
    </row>
    <row r="311" spans="1:5" ht="19" x14ac:dyDescent="0.25">
      <c r="A311" s="113"/>
      <c r="B311" s="80"/>
      <c r="C311" s="76" t="s">
        <v>954</v>
      </c>
      <c r="D311" s="76" t="s">
        <v>581</v>
      </c>
      <c r="E311" s="81" t="s">
        <v>581</v>
      </c>
    </row>
    <row r="312" spans="1:5" ht="20" thickBot="1" x14ac:dyDescent="0.3">
      <c r="A312" s="113"/>
      <c r="B312" s="82"/>
      <c r="C312" s="83" t="s">
        <v>963</v>
      </c>
      <c r="D312" s="83">
        <v>920</v>
      </c>
      <c r="E312" s="84">
        <v>920</v>
      </c>
    </row>
    <row r="313" spans="1:5" ht="19" x14ac:dyDescent="0.25">
      <c r="A313" s="86"/>
      <c r="B313" s="27"/>
      <c r="C313" s="85"/>
      <c r="D313" s="27"/>
      <c r="E313" s="27"/>
    </row>
    <row r="314" spans="1:5" ht="19" x14ac:dyDescent="0.25">
      <c r="A314" s="86"/>
      <c r="B314" s="27"/>
      <c r="C314" s="85"/>
      <c r="D314" s="27"/>
      <c r="E314" s="27"/>
    </row>
    <row r="315" spans="1:5" ht="19" x14ac:dyDescent="0.25">
      <c r="A315" s="86"/>
      <c r="B315" s="27"/>
      <c r="C315" s="85"/>
      <c r="D315" s="27"/>
      <c r="E315" s="27"/>
    </row>
    <row r="316" spans="1:5" ht="19" x14ac:dyDescent="0.25">
      <c r="A316" s="86"/>
      <c r="B316" s="27"/>
      <c r="C316" s="85"/>
      <c r="D316" s="27"/>
      <c r="E316" s="27"/>
    </row>
    <row r="317" spans="1:5" ht="20" thickBot="1" x14ac:dyDescent="0.3">
      <c r="A317" s="194" t="s">
        <v>966</v>
      </c>
      <c r="B317" s="77" t="s">
        <v>995</v>
      </c>
      <c r="C317" s="78" t="s">
        <v>1108</v>
      </c>
      <c r="D317" s="78" t="s">
        <v>1109</v>
      </c>
      <c r="E317" s="79" t="s">
        <v>1109</v>
      </c>
    </row>
    <row r="318" spans="1:5" ht="19" x14ac:dyDescent="0.25">
      <c r="A318" s="195"/>
      <c r="B318" s="144"/>
      <c r="C318" s="145" t="s">
        <v>1227</v>
      </c>
      <c r="D318" s="145" t="s">
        <v>1228</v>
      </c>
      <c r="E318" s="203" t="s">
        <v>1296</v>
      </c>
    </row>
    <row r="319" spans="1:5" ht="19" x14ac:dyDescent="0.25">
      <c r="A319" s="195"/>
      <c r="B319" s="80"/>
      <c r="C319" s="76" t="s">
        <v>1242</v>
      </c>
      <c r="D319" s="76">
        <v>972</v>
      </c>
      <c r="E319" s="81">
        <v>972</v>
      </c>
    </row>
    <row r="320" spans="1:5" ht="19" x14ac:dyDescent="0.25">
      <c r="A320" s="195"/>
      <c r="B320" s="80"/>
      <c r="C320" s="76" t="s">
        <v>960</v>
      </c>
      <c r="D320" s="76">
        <v>931</v>
      </c>
      <c r="E320" s="81">
        <v>931</v>
      </c>
    </row>
    <row r="321" spans="1:5" ht="19" x14ac:dyDescent="0.25">
      <c r="A321" s="195"/>
      <c r="B321" s="80"/>
      <c r="C321" s="76" t="s">
        <v>930</v>
      </c>
      <c r="D321" s="76">
        <v>999</v>
      </c>
      <c r="E321" s="81">
        <v>999</v>
      </c>
    </row>
    <row r="322" spans="1:5" ht="20" thickBot="1" x14ac:dyDescent="0.3">
      <c r="A322" s="195"/>
      <c r="B322" s="82"/>
      <c r="C322" s="83" t="s">
        <v>954</v>
      </c>
      <c r="D322" s="83" t="s">
        <v>581</v>
      </c>
      <c r="E322" s="84" t="s">
        <v>581</v>
      </c>
    </row>
    <row r="323" spans="1:5" ht="19" x14ac:dyDescent="0.25">
      <c r="A323" s="86"/>
      <c r="B323" s="27"/>
      <c r="C323" s="27"/>
      <c r="D323" s="27"/>
      <c r="E323" s="25"/>
    </row>
    <row r="324" spans="1:5" ht="19" x14ac:dyDescent="0.25">
      <c r="A324" s="86"/>
      <c r="B324" s="27"/>
      <c r="C324" s="27"/>
      <c r="D324" s="27"/>
      <c r="E324" s="25"/>
    </row>
    <row r="325" spans="1:5" ht="20" thickBot="1" x14ac:dyDescent="0.3">
      <c r="A325" s="209" t="s">
        <v>577</v>
      </c>
      <c r="B325" s="77"/>
      <c r="C325" s="78" t="s">
        <v>1108</v>
      </c>
      <c r="D325" s="78" t="s">
        <v>1109</v>
      </c>
      <c r="E325" s="79" t="s">
        <v>1109</v>
      </c>
    </row>
    <row r="326" spans="1:5" ht="19" x14ac:dyDescent="0.25">
      <c r="A326" s="114"/>
      <c r="B326" s="80"/>
      <c r="C326" s="76" t="s">
        <v>927</v>
      </c>
      <c r="D326" s="76">
        <v>967</v>
      </c>
      <c r="E326" s="81">
        <v>967</v>
      </c>
    </row>
    <row r="327" spans="1:5" ht="19" x14ac:dyDescent="0.25">
      <c r="A327" s="114"/>
      <c r="B327" s="80"/>
      <c r="C327" s="76" t="s">
        <v>928</v>
      </c>
      <c r="D327" s="76" t="s">
        <v>578</v>
      </c>
      <c r="E327" s="81" t="s">
        <v>578</v>
      </c>
    </row>
    <row r="328" spans="1:5" ht="19" x14ac:dyDescent="0.25">
      <c r="A328" s="114"/>
      <c r="B328" s="80"/>
      <c r="C328" s="76" t="s">
        <v>929</v>
      </c>
      <c r="D328" s="76">
        <v>936</v>
      </c>
      <c r="E328" s="81">
        <v>936</v>
      </c>
    </row>
    <row r="329" spans="1:5" ht="19" x14ac:dyDescent="0.25">
      <c r="A329" s="114"/>
      <c r="B329" s="80"/>
      <c r="C329" s="76" t="s">
        <v>931</v>
      </c>
      <c r="D329" s="76">
        <v>938</v>
      </c>
      <c r="E329" s="81">
        <v>938</v>
      </c>
    </row>
    <row r="330" spans="1:5" ht="19" x14ac:dyDescent="0.25">
      <c r="A330" s="114"/>
      <c r="B330" s="80"/>
      <c r="C330" s="76" t="s">
        <v>932</v>
      </c>
      <c r="D330" s="76">
        <v>997</v>
      </c>
      <c r="E330" s="81">
        <v>997</v>
      </c>
    </row>
    <row r="331" spans="1:5" ht="19" x14ac:dyDescent="0.25">
      <c r="A331" s="114"/>
      <c r="B331" s="80"/>
      <c r="C331" s="76" t="s">
        <v>933</v>
      </c>
      <c r="D331" s="76">
        <v>990</v>
      </c>
      <c r="E331" s="81">
        <v>990</v>
      </c>
    </row>
    <row r="332" spans="1:5" ht="19" x14ac:dyDescent="0.25">
      <c r="A332" s="114"/>
      <c r="B332" s="80"/>
      <c r="C332" s="76" t="s">
        <v>934</v>
      </c>
      <c r="D332" s="76">
        <v>996</v>
      </c>
      <c r="E332" s="81">
        <v>996</v>
      </c>
    </row>
    <row r="333" spans="1:5" ht="19" x14ac:dyDescent="0.25">
      <c r="A333" s="114"/>
      <c r="B333" s="80"/>
      <c r="C333" s="76" t="s">
        <v>935</v>
      </c>
      <c r="D333" s="76">
        <v>971</v>
      </c>
      <c r="E333" s="81">
        <v>971</v>
      </c>
    </row>
    <row r="334" spans="1:5" ht="19" x14ac:dyDescent="0.25">
      <c r="A334" s="114"/>
      <c r="B334" s="80"/>
      <c r="C334" s="76" t="s">
        <v>936</v>
      </c>
      <c r="D334" s="76">
        <v>934</v>
      </c>
      <c r="E334" s="81">
        <v>934</v>
      </c>
    </row>
    <row r="335" spans="1:5" ht="19" x14ac:dyDescent="0.25">
      <c r="A335" s="114"/>
      <c r="B335" s="80"/>
      <c r="C335" s="76" t="s">
        <v>937</v>
      </c>
      <c r="D335" s="76">
        <v>961</v>
      </c>
      <c r="E335" s="81">
        <v>961</v>
      </c>
    </row>
    <row r="336" spans="1:5" ht="19" x14ac:dyDescent="0.25">
      <c r="A336" s="114"/>
      <c r="B336" s="80"/>
      <c r="C336" s="76" t="s">
        <v>938</v>
      </c>
      <c r="D336" s="76">
        <v>939</v>
      </c>
      <c r="E336" s="81">
        <v>939</v>
      </c>
    </row>
    <row r="337" spans="1:5" ht="19" x14ac:dyDescent="0.25">
      <c r="A337" s="114"/>
      <c r="B337" s="80"/>
      <c r="C337" s="76" t="s">
        <v>939</v>
      </c>
      <c r="D337" s="76">
        <v>969</v>
      </c>
      <c r="E337" s="81">
        <v>969</v>
      </c>
    </row>
    <row r="338" spans="1:5" ht="19" x14ac:dyDescent="0.25">
      <c r="A338" s="114"/>
      <c r="B338" s="80"/>
      <c r="C338" s="76" t="s">
        <v>940</v>
      </c>
      <c r="D338" s="76">
        <v>966</v>
      </c>
      <c r="E338" s="81">
        <v>966</v>
      </c>
    </row>
    <row r="339" spans="1:5" ht="19" x14ac:dyDescent="0.25">
      <c r="A339" s="114"/>
      <c r="B339" s="80"/>
      <c r="C339" s="76" t="s">
        <v>941</v>
      </c>
      <c r="D339" s="76" t="s">
        <v>579</v>
      </c>
      <c r="E339" s="81" t="s">
        <v>579</v>
      </c>
    </row>
    <row r="340" spans="1:5" ht="19" x14ac:dyDescent="0.25">
      <c r="A340" s="114"/>
      <c r="B340" s="80"/>
      <c r="C340" s="76" t="s">
        <v>942</v>
      </c>
      <c r="D340" s="76">
        <v>946</v>
      </c>
      <c r="E340" s="81">
        <v>946</v>
      </c>
    </row>
    <row r="341" spans="1:5" ht="19" x14ac:dyDescent="0.25">
      <c r="A341" s="114"/>
      <c r="B341" s="80"/>
      <c r="C341" s="76" t="s">
        <v>943</v>
      </c>
      <c r="D341" s="76" t="s">
        <v>580</v>
      </c>
      <c r="E341" s="81" t="s">
        <v>580</v>
      </c>
    </row>
    <row r="342" spans="1:5" ht="19" x14ac:dyDescent="0.25">
      <c r="A342" s="114"/>
      <c r="B342" s="80"/>
      <c r="C342" s="76" t="s">
        <v>944</v>
      </c>
      <c r="D342" s="76">
        <v>605</v>
      </c>
      <c r="E342" s="81">
        <v>605</v>
      </c>
    </row>
    <row r="343" spans="1:5" ht="19" x14ac:dyDescent="0.25">
      <c r="A343" s="114"/>
      <c r="B343" s="80"/>
      <c r="C343" s="76" t="s">
        <v>945</v>
      </c>
      <c r="D343" s="76">
        <v>962</v>
      </c>
      <c r="E343" s="81">
        <v>962</v>
      </c>
    </row>
    <row r="344" spans="1:5" ht="19" x14ac:dyDescent="0.25">
      <c r="A344" s="114"/>
      <c r="B344" s="80"/>
      <c r="C344" s="76" t="s">
        <v>946</v>
      </c>
      <c r="D344" s="76">
        <v>965</v>
      </c>
      <c r="E344" s="81">
        <v>965</v>
      </c>
    </row>
    <row r="345" spans="1:5" ht="19" x14ac:dyDescent="0.25">
      <c r="A345" s="114"/>
      <c r="B345" s="80"/>
      <c r="C345" s="76" t="s">
        <v>947</v>
      </c>
      <c r="D345" s="76">
        <v>964</v>
      </c>
      <c r="E345" s="81">
        <v>964</v>
      </c>
    </row>
    <row r="346" spans="1:5" ht="19" x14ac:dyDescent="0.25">
      <c r="A346" s="114"/>
      <c r="B346" s="80"/>
      <c r="C346" s="76" t="s">
        <v>948</v>
      </c>
      <c r="D346" s="76">
        <v>933</v>
      </c>
      <c r="E346" s="81">
        <v>933</v>
      </c>
    </row>
    <row r="347" spans="1:5" ht="19" x14ac:dyDescent="0.25">
      <c r="A347" s="114"/>
      <c r="B347" s="80"/>
      <c r="C347" s="76" t="s">
        <v>949</v>
      </c>
      <c r="D347" s="76">
        <v>941</v>
      </c>
      <c r="E347" s="81">
        <v>941</v>
      </c>
    </row>
    <row r="348" spans="1:5" ht="19" x14ac:dyDescent="0.25">
      <c r="A348" s="114"/>
      <c r="B348" s="80"/>
      <c r="C348" s="76" t="s">
        <v>950</v>
      </c>
      <c r="D348" s="76">
        <v>977</v>
      </c>
      <c r="E348" s="81">
        <v>977</v>
      </c>
    </row>
    <row r="349" spans="1:5" ht="19" x14ac:dyDescent="0.25">
      <c r="A349" s="114"/>
      <c r="B349" s="80"/>
      <c r="C349" s="76" t="s">
        <v>951</v>
      </c>
      <c r="D349" s="76">
        <v>986</v>
      </c>
      <c r="E349" s="81">
        <v>986</v>
      </c>
    </row>
    <row r="350" spans="1:5" ht="19" x14ac:dyDescent="0.25">
      <c r="A350" s="114"/>
      <c r="B350" s="80"/>
      <c r="C350" s="76" t="s">
        <v>952</v>
      </c>
      <c r="D350" s="76">
        <v>978</v>
      </c>
      <c r="E350" s="81">
        <v>978</v>
      </c>
    </row>
    <row r="351" spans="1:5" ht="19" x14ac:dyDescent="0.25">
      <c r="A351" s="114"/>
      <c r="B351" s="80"/>
      <c r="C351" s="76" t="s">
        <v>953</v>
      </c>
      <c r="D351" s="76">
        <v>972</v>
      </c>
      <c r="E351" s="81">
        <v>972</v>
      </c>
    </row>
    <row r="352" spans="1:5" ht="19" x14ac:dyDescent="0.25">
      <c r="A352" s="114"/>
      <c r="B352" s="80"/>
      <c r="C352" s="76" t="s">
        <v>955</v>
      </c>
      <c r="D352" s="76">
        <v>960</v>
      </c>
      <c r="E352" s="81">
        <v>960</v>
      </c>
    </row>
    <row r="353" spans="1:8" ht="19" x14ac:dyDescent="0.25">
      <c r="A353" s="114"/>
      <c r="B353" s="80"/>
      <c r="C353" s="76" t="s">
        <v>956</v>
      </c>
      <c r="D353" s="76">
        <v>984</v>
      </c>
      <c r="E353" s="81">
        <v>984</v>
      </c>
    </row>
    <row r="354" spans="1:8" ht="19" x14ac:dyDescent="0.25">
      <c r="A354" s="114"/>
      <c r="B354" s="80"/>
      <c r="C354" s="76" t="s">
        <v>957</v>
      </c>
      <c r="D354" s="76">
        <v>987</v>
      </c>
      <c r="E354" s="81">
        <v>987</v>
      </c>
    </row>
    <row r="355" spans="1:8" ht="19" x14ac:dyDescent="0.25">
      <c r="A355" s="114"/>
      <c r="B355" s="80"/>
      <c r="C355" s="76" t="s">
        <v>958</v>
      </c>
      <c r="D355" s="76">
        <v>944</v>
      </c>
      <c r="E355" s="81">
        <v>944</v>
      </c>
    </row>
    <row r="356" spans="1:8" ht="19" x14ac:dyDescent="0.25">
      <c r="A356" s="114"/>
      <c r="B356" s="80"/>
      <c r="C356" s="76" t="s">
        <v>959</v>
      </c>
      <c r="D356" s="76">
        <v>952</v>
      </c>
      <c r="E356" s="81">
        <v>952</v>
      </c>
    </row>
    <row r="357" spans="1:8" ht="19" x14ac:dyDescent="0.25">
      <c r="A357" s="114"/>
      <c r="B357" s="80"/>
      <c r="C357" s="76" t="s">
        <v>961</v>
      </c>
      <c r="D357" s="76">
        <v>940</v>
      </c>
      <c r="E357" s="81">
        <v>940</v>
      </c>
    </row>
    <row r="358" spans="1:8" ht="19" x14ac:dyDescent="0.25">
      <c r="A358" s="114"/>
      <c r="B358" s="80"/>
      <c r="C358" s="76" t="s">
        <v>962</v>
      </c>
      <c r="D358" s="76">
        <v>921</v>
      </c>
      <c r="E358" s="81">
        <v>921</v>
      </c>
    </row>
    <row r="359" spans="1:8" ht="20" thickBot="1" x14ac:dyDescent="0.3">
      <c r="A359" s="114"/>
      <c r="B359" s="82"/>
      <c r="C359" s="83" t="s">
        <v>963</v>
      </c>
      <c r="D359" s="83">
        <v>920</v>
      </c>
      <c r="E359" s="84">
        <v>920</v>
      </c>
    </row>
    <row r="360" spans="1:8" ht="19" x14ac:dyDescent="0.25">
      <c r="A360" s="75"/>
      <c r="B360" s="75"/>
      <c r="C360" s="25"/>
      <c r="D360" s="25"/>
      <c r="E360" s="25"/>
    </row>
    <row r="361" spans="1:8" ht="19" x14ac:dyDescent="0.25">
      <c r="A361" s="75"/>
      <c r="B361" s="75"/>
      <c r="C361" s="25"/>
      <c r="D361" s="25"/>
      <c r="E361" s="25"/>
    </row>
    <row r="362" spans="1:8" ht="20" thickBot="1" x14ac:dyDescent="0.3">
      <c r="A362" s="128" t="s">
        <v>964</v>
      </c>
      <c r="B362" s="124"/>
      <c r="C362" s="125" t="s">
        <v>1108</v>
      </c>
      <c r="D362" s="125" t="s">
        <v>1109</v>
      </c>
      <c r="E362" s="211" t="s">
        <v>1109</v>
      </c>
    </row>
    <row r="363" spans="1:8" ht="19" x14ac:dyDescent="0.25">
      <c r="A363" s="148"/>
      <c r="B363" s="149"/>
      <c r="C363" s="147" t="s">
        <v>328</v>
      </c>
      <c r="D363" s="147" t="s">
        <v>1079</v>
      </c>
      <c r="E363" s="212" t="s">
        <v>330</v>
      </c>
    </row>
    <row r="364" spans="1:8" ht="19" x14ac:dyDescent="0.25">
      <c r="A364" s="115" t="s">
        <v>591</v>
      </c>
      <c r="B364" s="126"/>
      <c r="C364" s="121" t="s">
        <v>331</v>
      </c>
      <c r="D364" s="121" t="s">
        <v>1080</v>
      </c>
      <c r="E364" s="213" t="s">
        <v>333</v>
      </c>
    </row>
    <row r="365" spans="1:8" ht="19" x14ac:dyDescent="0.25">
      <c r="A365" s="115"/>
      <c r="B365" s="126"/>
      <c r="C365" s="121" t="s">
        <v>334</v>
      </c>
      <c r="D365" s="121" t="s">
        <v>1081</v>
      </c>
      <c r="E365" s="213" t="s">
        <v>336</v>
      </c>
      <c r="G365" s="1"/>
      <c r="H365" s="1"/>
    </row>
    <row r="366" spans="1:8" ht="19" x14ac:dyDescent="0.25">
      <c r="A366" s="115"/>
      <c r="B366" s="126"/>
      <c r="C366" s="121" t="s">
        <v>337</v>
      </c>
      <c r="D366" s="121" t="s">
        <v>1082</v>
      </c>
      <c r="E366" s="213" t="s">
        <v>339</v>
      </c>
      <c r="G366" s="1"/>
      <c r="H366" s="1"/>
    </row>
    <row r="367" spans="1:8" ht="19" x14ac:dyDescent="0.25">
      <c r="A367" s="115"/>
      <c r="B367" s="126"/>
      <c r="C367" s="121" t="s">
        <v>343</v>
      </c>
      <c r="D367" s="121" t="s">
        <v>1083</v>
      </c>
      <c r="E367" s="214" t="s">
        <v>345</v>
      </c>
      <c r="G367" s="1"/>
      <c r="H367" s="1"/>
    </row>
    <row r="368" spans="1:8" ht="19" x14ac:dyDescent="0.25">
      <c r="A368" s="115"/>
      <c r="B368" s="126"/>
      <c r="C368" s="121" t="s">
        <v>918</v>
      </c>
      <c r="D368" s="121" t="s">
        <v>1084</v>
      </c>
      <c r="E368" s="133"/>
      <c r="G368" s="1"/>
      <c r="H368" s="1"/>
    </row>
    <row r="369" spans="1:8" ht="20" thickBot="1" x14ac:dyDescent="0.3">
      <c r="A369" s="115"/>
      <c r="B369" s="127"/>
      <c r="C369" s="122" t="s">
        <v>917</v>
      </c>
      <c r="D369" s="122" t="s">
        <v>1085</v>
      </c>
      <c r="E369" s="134"/>
      <c r="G369" s="1"/>
      <c r="H369" s="1"/>
    </row>
    <row r="370" spans="1:8" ht="19" x14ac:dyDescent="0.25">
      <c r="A370" s="75"/>
      <c r="B370" s="75"/>
      <c r="C370" s="25"/>
      <c r="D370" s="25"/>
      <c r="E370" s="25"/>
    </row>
    <row r="371" spans="1:8" ht="20" thickBot="1" x14ac:dyDescent="0.3">
      <c r="A371" s="123" t="s">
        <v>583</v>
      </c>
      <c r="B371" s="124"/>
      <c r="C371" s="125" t="s">
        <v>1108</v>
      </c>
      <c r="D371" s="125" t="s">
        <v>1109</v>
      </c>
      <c r="E371" s="211" t="s">
        <v>1109</v>
      </c>
    </row>
    <row r="372" spans="1:8" ht="19" x14ac:dyDescent="0.25">
      <c r="A372" s="150"/>
      <c r="B372" s="149"/>
      <c r="C372" s="121" t="s">
        <v>328</v>
      </c>
      <c r="D372" s="121" t="s">
        <v>1079</v>
      </c>
      <c r="E372" s="213" t="s">
        <v>330</v>
      </c>
    </row>
    <row r="373" spans="1:8" ht="19" x14ac:dyDescent="0.25">
      <c r="A373" s="116" t="s">
        <v>1086</v>
      </c>
      <c r="B373" s="126"/>
      <c r="C373" s="121" t="s">
        <v>331</v>
      </c>
      <c r="D373" s="121" t="s">
        <v>1080</v>
      </c>
      <c r="E373" s="213" t="s">
        <v>333</v>
      </c>
    </row>
    <row r="374" spans="1:8" ht="19" x14ac:dyDescent="0.25">
      <c r="A374" s="116"/>
      <c r="B374" s="126"/>
      <c r="C374" s="121" t="s">
        <v>334</v>
      </c>
      <c r="D374" s="121" t="s">
        <v>1081</v>
      </c>
      <c r="E374" s="213" t="s">
        <v>336</v>
      </c>
    </row>
    <row r="375" spans="1:8" ht="19" x14ac:dyDescent="0.25">
      <c r="A375" s="116"/>
      <c r="B375" s="126"/>
      <c r="C375" s="121" t="s">
        <v>337</v>
      </c>
      <c r="D375" s="121" t="s">
        <v>1082</v>
      </c>
      <c r="E375" s="213" t="s">
        <v>339</v>
      </c>
    </row>
    <row r="376" spans="1:8" ht="20" thickBot="1" x14ac:dyDescent="0.3">
      <c r="A376" s="116"/>
      <c r="B376" s="127"/>
      <c r="C376" s="122" t="s">
        <v>343</v>
      </c>
      <c r="D376" s="122" t="s">
        <v>344</v>
      </c>
      <c r="E376" s="215" t="s">
        <v>345</v>
      </c>
    </row>
    <row r="377" spans="1:8" ht="19" x14ac:dyDescent="0.25">
      <c r="A377" s="75"/>
      <c r="B377" s="89"/>
      <c r="C377" s="27"/>
      <c r="D377" s="27"/>
      <c r="E377" s="25"/>
    </row>
    <row r="378" spans="1:8" ht="20" thickBot="1" x14ac:dyDescent="0.3">
      <c r="A378" s="196" t="s">
        <v>994</v>
      </c>
      <c r="B378" s="124"/>
      <c r="C378" s="125" t="s">
        <v>1092</v>
      </c>
      <c r="D378" s="125" t="s">
        <v>341</v>
      </c>
      <c r="E378" s="130" t="s">
        <v>342</v>
      </c>
    </row>
    <row r="379" spans="1:8" ht="19" x14ac:dyDescent="0.25">
      <c r="A379" s="75"/>
      <c r="B379" s="89"/>
      <c r="C379" s="27"/>
      <c r="D379" s="27"/>
      <c r="E379" s="25"/>
    </row>
    <row r="380" spans="1:8" ht="20" thickBot="1" x14ac:dyDescent="0.3">
      <c r="A380" s="197" t="s">
        <v>1156</v>
      </c>
      <c r="B380" s="124"/>
      <c r="C380" s="125" t="s">
        <v>1180</v>
      </c>
      <c r="D380" s="125" t="s">
        <v>1166</v>
      </c>
      <c r="E380" s="130" t="s">
        <v>1491</v>
      </c>
    </row>
    <row r="381" spans="1:8" ht="20" thickBot="1" x14ac:dyDescent="0.3">
      <c r="A381" s="198"/>
      <c r="B381" s="184"/>
      <c r="C381" s="185" t="s">
        <v>1181</v>
      </c>
      <c r="D381" s="185" t="s">
        <v>1167</v>
      </c>
      <c r="E381" s="216" t="s">
        <v>1168</v>
      </c>
    </row>
    <row r="382" spans="1:8" ht="19" x14ac:dyDescent="0.25">
      <c r="A382" s="75"/>
      <c r="B382" s="75"/>
      <c r="C382" s="25"/>
      <c r="D382" s="25"/>
      <c r="E382" s="25"/>
    </row>
    <row r="383" spans="1:8" ht="20" thickBot="1" x14ac:dyDescent="0.3">
      <c r="A383" s="199" t="s">
        <v>1157</v>
      </c>
      <c r="B383" s="181" t="s">
        <v>1174</v>
      </c>
      <c r="C383" s="182" t="s">
        <v>1161</v>
      </c>
      <c r="D383" s="453" t="s">
        <v>1169</v>
      </c>
      <c r="E383" s="450" t="s">
        <v>1171</v>
      </c>
    </row>
    <row r="384" spans="1:8" ht="19" x14ac:dyDescent="0.25">
      <c r="A384" s="200"/>
      <c r="B384" s="183"/>
      <c r="C384" s="121" t="s">
        <v>1162</v>
      </c>
      <c r="D384" s="454" t="s">
        <v>1170</v>
      </c>
      <c r="E384" s="451" t="s">
        <v>1172</v>
      </c>
    </row>
    <row r="385" spans="1:5" ht="19" x14ac:dyDescent="0.25">
      <c r="A385" s="200"/>
      <c r="B385" s="183"/>
      <c r="C385" s="121" t="s">
        <v>1163</v>
      </c>
      <c r="D385" s="454" t="s">
        <v>1480</v>
      </c>
      <c r="E385" s="451" t="s">
        <v>1171</v>
      </c>
    </row>
    <row r="386" spans="1:5" ht="20" thickBot="1" x14ac:dyDescent="0.3">
      <c r="A386" s="200"/>
      <c r="B386" s="184"/>
      <c r="C386" s="185" t="s">
        <v>1164</v>
      </c>
      <c r="D386" s="455" t="s">
        <v>1481</v>
      </c>
      <c r="E386" s="452" t="s">
        <v>1173</v>
      </c>
    </row>
    <row r="387" spans="1:5" ht="19" x14ac:dyDescent="0.25">
      <c r="A387" s="75"/>
      <c r="B387" s="75"/>
      <c r="C387" s="25"/>
      <c r="D387" s="25"/>
      <c r="E387" s="25"/>
    </row>
    <row r="388" spans="1:5" ht="20" thickBot="1" x14ac:dyDescent="0.3">
      <c r="A388" s="201" t="s">
        <v>1158</v>
      </c>
      <c r="B388" s="186"/>
      <c r="C388" s="187" t="s">
        <v>1165</v>
      </c>
      <c r="D388" s="187" t="s">
        <v>1160</v>
      </c>
      <c r="E388" s="217" t="s">
        <v>1159</v>
      </c>
    </row>
    <row r="389" spans="1:5" ht="20" thickBot="1" x14ac:dyDescent="0.3">
      <c r="A389" s="75"/>
      <c r="B389" s="75"/>
    </row>
    <row r="390" spans="1:5" ht="20" thickBot="1" x14ac:dyDescent="0.3">
      <c r="A390" s="197" t="s">
        <v>1177</v>
      </c>
      <c r="B390" s="124"/>
      <c r="C390" s="125">
        <v>2</v>
      </c>
      <c r="D390" s="125">
        <v>2</v>
      </c>
      <c r="E390" s="130">
        <v>2</v>
      </c>
    </row>
    <row r="391" spans="1:5" ht="20" thickBot="1" x14ac:dyDescent="0.3">
      <c r="A391" s="198"/>
      <c r="B391" s="184"/>
      <c r="C391" s="185">
        <v>4</v>
      </c>
      <c r="D391" s="185">
        <v>4</v>
      </c>
      <c r="E391" s="216">
        <v>4</v>
      </c>
    </row>
    <row r="392" spans="1:5" ht="20" thickBot="1" x14ac:dyDescent="0.3">
      <c r="A392" s="75"/>
      <c r="B392" s="75"/>
    </row>
    <row r="393" spans="1:5" ht="20" thickBot="1" x14ac:dyDescent="0.3">
      <c r="A393" s="252" t="s">
        <v>1188</v>
      </c>
      <c r="B393" s="77"/>
      <c r="C393" s="78" t="s">
        <v>1108</v>
      </c>
      <c r="D393" s="460" t="s">
        <v>1109</v>
      </c>
      <c r="E393" s="355" t="s">
        <v>1109</v>
      </c>
    </row>
    <row r="394" spans="1:5" ht="19" x14ac:dyDescent="0.25">
      <c r="A394" s="106"/>
      <c r="B394" s="80"/>
      <c r="C394" s="76" t="s">
        <v>1190</v>
      </c>
      <c r="D394" s="458" t="s">
        <v>1398</v>
      </c>
      <c r="E394" s="357" t="s">
        <v>1399</v>
      </c>
    </row>
    <row r="395" spans="1:5" ht="19" x14ac:dyDescent="0.25">
      <c r="A395" s="106" t="s">
        <v>1189</v>
      </c>
      <c r="B395" s="80"/>
      <c r="C395" s="76" t="s">
        <v>631</v>
      </c>
      <c r="D395" s="458" t="s">
        <v>631</v>
      </c>
      <c r="E395" s="357" t="s">
        <v>631</v>
      </c>
    </row>
    <row r="396" spans="1:5" ht="19" x14ac:dyDescent="0.25">
      <c r="A396" s="106"/>
      <c r="B396" s="80"/>
      <c r="C396" s="76" t="s">
        <v>619</v>
      </c>
      <c r="D396" s="76" t="s">
        <v>619</v>
      </c>
      <c r="E396" s="81" t="s">
        <v>619</v>
      </c>
    </row>
    <row r="397" spans="1:5" ht="19" x14ac:dyDescent="0.25">
      <c r="A397" s="106"/>
      <c r="B397" s="80"/>
      <c r="C397" s="76" t="s">
        <v>632</v>
      </c>
      <c r="D397" s="76" t="s">
        <v>632</v>
      </c>
      <c r="E397" s="81" t="s">
        <v>632</v>
      </c>
    </row>
    <row r="398" spans="1:5" ht="19" x14ac:dyDescent="0.25">
      <c r="A398" s="106"/>
      <c r="B398" s="80"/>
      <c r="C398" s="76" t="s">
        <v>633</v>
      </c>
      <c r="D398" s="76" t="s">
        <v>633</v>
      </c>
      <c r="E398" s="81" t="s">
        <v>633</v>
      </c>
    </row>
    <row r="399" spans="1:5" ht="19" x14ac:dyDescent="0.25">
      <c r="A399" s="106"/>
      <c r="B399" s="80"/>
      <c r="C399" s="76" t="s">
        <v>622</v>
      </c>
      <c r="D399" s="76" t="s">
        <v>622</v>
      </c>
      <c r="E399" s="81" t="s">
        <v>622</v>
      </c>
    </row>
    <row r="400" spans="1:5" ht="19" x14ac:dyDescent="0.25">
      <c r="A400" s="106"/>
      <c r="B400" s="80"/>
      <c r="C400" s="76" t="s">
        <v>623</v>
      </c>
      <c r="D400" s="76" t="s">
        <v>623</v>
      </c>
      <c r="E400" s="81" t="s">
        <v>623</v>
      </c>
    </row>
    <row r="401" spans="1:5" ht="19" x14ac:dyDescent="0.25">
      <c r="A401" s="106"/>
      <c r="B401" s="80"/>
      <c r="C401" s="76" t="s">
        <v>624</v>
      </c>
      <c r="D401" s="76" t="s">
        <v>624</v>
      </c>
      <c r="E401" s="81" t="s">
        <v>624</v>
      </c>
    </row>
    <row r="402" spans="1:5" ht="19" x14ac:dyDescent="0.25">
      <c r="A402" s="106"/>
      <c r="B402" s="80"/>
      <c r="C402" s="76" t="s">
        <v>472</v>
      </c>
      <c r="D402" s="76" t="s">
        <v>472</v>
      </c>
      <c r="E402" s="81" t="s">
        <v>472</v>
      </c>
    </row>
    <row r="403" spans="1:5" ht="19" x14ac:dyDescent="0.25">
      <c r="A403" s="106"/>
      <c r="B403" s="80"/>
      <c r="C403" s="76" t="s">
        <v>625</v>
      </c>
      <c r="D403" s="76" t="s">
        <v>625</v>
      </c>
      <c r="E403" s="81" t="s">
        <v>625</v>
      </c>
    </row>
    <row r="404" spans="1:5" ht="19" x14ac:dyDescent="0.25">
      <c r="A404" s="106"/>
      <c r="B404" s="80"/>
      <c r="C404" s="76" t="s">
        <v>626</v>
      </c>
      <c r="D404" s="76" t="s">
        <v>626</v>
      </c>
      <c r="E404" s="81" t="s">
        <v>626</v>
      </c>
    </row>
    <row r="405" spans="1:5" ht="19" x14ac:dyDescent="0.25">
      <c r="A405" s="106"/>
      <c r="B405" s="80"/>
      <c r="C405" s="76" t="s">
        <v>627</v>
      </c>
      <c r="D405" s="76" t="s">
        <v>627</v>
      </c>
      <c r="E405" s="81" t="s">
        <v>627</v>
      </c>
    </row>
    <row r="406" spans="1:5" ht="19" x14ac:dyDescent="0.25">
      <c r="A406" s="106"/>
      <c r="B406" s="80"/>
      <c r="C406" s="76" t="s">
        <v>648</v>
      </c>
      <c r="D406" s="76" t="s">
        <v>648</v>
      </c>
      <c r="E406" s="81" t="s">
        <v>648</v>
      </c>
    </row>
    <row r="407" spans="1:5" ht="19" x14ac:dyDescent="0.25">
      <c r="A407" s="106"/>
      <c r="B407" s="80"/>
      <c r="C407" s="76" t="s">
        <v>650</v>
      </c>
      <c r="D407" s="76" t="s">
        <v>650</v>
      </c>
      <c r="E407" s="81" t="s">
        <v>650</v>
      </c>
    </row>
    <row r="408" spans="1:5" ht="19" x14ac:dyDescent="0.25">
      <c r="A408" s="106"/>
      <c r="B408" s="80"/>
      <c r="C408" s="76" t="s">
        <v>628</v>
      </c>
      <c r="D408" s="76" t="s">
        <v>628</v>
      </c>
      <c r="E408" s="81" t="s">
        <v>628</v>
      </c>
    </row>
    <row r="409" spans="1:5" ht="19" x14ac:dyDescent="0.25">
      <c r="A409" s="106"/>
      <c r="B409" s="80"/>
      <c r="C409" s="76" t="s">
        <v>629</v>
      </c>
      <c r="D409" s="76" t="s">
        <v>629</v>
      </c>
      <c r="E409" s="81" t="s">
        <v>629</v>
      </c>
    </row>
    <row r="410" spans="1:5" ht="19" x14ac:dyDescent="0.25">
      <c r="A410" s="106"/>
      <c r="B410" s="80"/>
      <c r="C410" s="76" t="s">
        <v>651</v>
      </c>
      <c r="D410" s="76" t="s">
        <v>651</v>
      </c>
      <c r="E410" s="81" t="s">
        <v>651</v>
      </c>
    </row>
    <row r="411" spans="1:5" ht="20" thickBot="1" x14ac:dyDescent="0.3">
      <c r="A411" s="106"/>
      <c r="B411" s="82"/>
      <c r="C411" s="83" t="s">
        <v>630</v>
      </c>
      <c r="D411" s="83" t="s">
        <v>630</v>
      </c>
      <c r="E411" s="84" t="s">
        <v>630</v>
      </c>
    </row>
    <row r="412" spans="1:5" ht="17" thickBot="1" x14ac:dyDescent="0.25"/>
    <row r="413" spans="1:5" ht="20" thickBot="1" x14ac:dyDescent="0.3">
      <c r="A413" s="252" t="s">
        <v>1202</v>
      </c>
      <c r="B413" s="77"/>
      <c r="C413" s="78" t="s">
        <v>1108</v>
      </c>
      <c r="D413" s="460" t="s">
        <v>1109</v>
      </c>
      <c r="E413" s="355" t="s">
        <v>1109</v>
      </c>
    </row>
    <row r="414" spans="1:5" ht="19" x14ac:dyDescent="0.25">
      <c r="A414" s="106"/>
      <c r="B414" s="80"/>
      <c r="C414" s="76" t="s">
        <v>1190</v>
      </c>
      <c r="D414" s="458" t="s">
        <v>1398</v>
      </c>
      <c r="E414" s="357" t="s">
        <v>1399</v>
      </c>
    </row>
    <row r="415" spans="1:5" ht="19" x14ac:dyDescent="0.25">
      <c r="A415" s="106"/>
      <c r="B415" s="80"/>
      <c r="C415" s="76" t="s">
        <v>468</v>
      </c>
      <c r="D415" s="458" t="s">
        <v>651</v>
      </c>
      <c r="E415" s="458" t="s">
        <v>651</v>
      </c>
    </row>
    <row r="416" spans="1:5" ht="19" x14ac:dyDescent="0.25">
      <c r="A416" s="106"/>
      <c r="B416" s="80"/>
      <c r="C416" s="76" t="s">
        <v>1203</v>
      </c>
      <c r="D416" s="458" t="s">
        <v>1160</v>
      </c>
      <c r="E416" s="458" t="s">
        <v>1160</v>
      </c>
    </row>
    <row r="417" spans="1:5" ht="19" x14ac:dyDescent="0.25">
      <c r="A417" s="106"/>
      <c r="B417" s="80"/>
      <c r="C417" s="76" t="s">
        <v>597</v>
      </c>
      <c r="D417" s="458" t="s">
        <v>1207</v>
      </c>
      <c r="E417" s="458" t="s">
        <v>1207</v>
      </c>
    </row>
    <row r="418" spans="1:5" ht="19" x14ac:dyDescent="0.25">
      <c r="A418" s="106"/>
      <c r="B418" s="80"/>
      <c r="C418" s="76" t="s">
        <v>469</v>
      </c>
      <c r="D418" s="458" t="s">
        <v>632</v>
      </c>
      <c r="E418" s="458" t="s">
        <v>632</v>
      </c>
    </row>
    <row r="419" spans="1:5" ht="19" x14ac:dyDescent="0.25">
      <c r="A419" s="106"/>
      <c r="B419" s="80"/>
      <c r="C419" s="76" t="s">
        <v>602</v>
      </c>
      <c r="D419" s="76" t="s">
        <v>1208</v>
      </c>
      <c r="E419" s="76" t="s">
        <v>1208</v>
      </c>
    </row>
    <row r="420" spans="1:5" ht="19" x14ac:dyDescent="0.25">
      <c r="A420" s="106"/>
      <c r="B420" s="80"/>
      <c r="C420" s="76" t="s">
        <v>1204</v>
      </c>
      <c r="D420" s="76" t="s">
        <v>1209</v>
      </c>
      <c r="E420" s="76" t="s">
        <v>1209</v>
      </c>
    </row>
    <row r="421" spans="1:5" ht="19" x14ac:dyDescent="0.25">
      <c r="A421" s="106"/>
      <c r="B421" s="80"/>
      <c r="C421" s="76" t="s">
        <v>1205</v>
      </c>
      <c r="D421" s="76" t="s">
        <v>1210</v>
      </c>
      <c r="E421" s="76" t="s">
        <v>1210</v>
      </c>
    </row>
    <row r="422" spans="1:5" ht="20" thickBot="1" x14ac:dyDescent="0.3">
      <c r="A422" s="106"/>
      <c r="B422" s="82"/>
      <c r="C422" s="83" t="s">
        <v>1206</v>
      </c>
      <c r="D422" s="83" t="s">
        <v>1211</v>
      </c>
      <c r="E422" s="83" t="s">
        <v>1211</v>
      </c>
    </row>
    <row r="423" spans="1:5" ht="17" thickBot="1" x14ac:dyDescent="0.25"/>
    <row r="424" spans="1:5" ht="20" thickBot="1" x14ac:dyDescent="0.3">
      <c r="A424" s="252" t="s">
        <v>1212</v>
      </c>
      <c r="B424" s="77"/>
      <c r="C424" s="403" t="s">
        <v>1108</v>
      </c>
      <c r="D424" s="403" t="s">
        <v>1109</v>
      </c>
      <c r="E424" s="404" t="s">
        <v>1109</v>
      </c>
    </row>
    <row r="425" spans="1:5" ht="19" x14ac:dyDescent="0.25">
      <c r="A425" s="106"/>
      <c r="B425" s="80"/>
      <c r="C425" s="405" t="s">
        <v>1034</v>
      </c>
      <c r="D425" s="406"/>
      <c r="E425" s="407"/>
    </row>
    <row r="426" spans="1:5" ht="19" x14ac:dyDescent="0.25">
      <c r="A426" s="106"/>
      <c r="B426" s="80"/>
      <c r="C426" s="405" t="s">
        <v>1036</v>
      </c>
      <c r="D426" s="406"/>
      <c r="E426" s="407"/>
    </row>
    <row r="427" spans="1:5" ht="17" thickBot="1" x14ac:dyDescent="0.25">
      <c r="C427" s="20"/>
      <c r="D427" s="20"/>
      <c r="E427" s="408"/>
    </row>
    <row r="428" spans="1:5" ht="20" thickBot="1" x14ac:dyDescent="0.3">
      <c r="A428" s="252" t="s">
        <v>1689</v>
      </c>
      <c r="B428" s="77"/>
      <c r="C428" s="403" t="s">
        <v>1108</v>
      </c>
      <c r="D428" s="403" t="s">
        <v>1109</v>
      </c>
      <c r="E428" s="404" t="s">
        <v>1109</v>
      </c>
    </row>
    <row r="429" spans="1:5" ht="19" x14ac:dyDescent="0.25">
      <c r="A429" s="414" t="s">
        <v>1690</v>
      </c>
      <c r="B429" s="80"/>
      <c r="C429" s="409" t="s">
        <v>291</v>
      </c>
      <c r="D429" s="409" t="s">
        <v>292</v>
      </c>
      <c r="E429" s="410" t="s">
        <v>292</v>
      </c>
    </row>
    <row r="430" spans="1:5" ht="19" x14ac:dyDescent="0.25">
      <c r="A430" s="414"/>
      <c r="B430" s="80"/>
      <c r="C430" s="409" t="s">
        <v>294</v>
      </c>
      <c r="D430" s="409" t="s">
        <v>295</v>
      </c>
      <c r="E430" s="410" t="s">
        <v>295</v>
      </c>
    </row>
    <row r="431" spans="1:5" ht="20" thickBot="1" x14ac:dyDescent="0.3">
      <c r="A431" s="106"/>
      <c r="B431" s="82"/>
      <c r="C431" s="411" t="s">
        <v>1501</v>
      </c>
      <c r="D431" s="528"/>
      <c r="E431" s="444"/>
    </row>
    <row r="432" spans="1:5" ht="17" thickBot="1" x14ac:dyDescent="0.25">
      <c r="C432" s="20"/>
      <c r="D432" s="20"/>
      <c r="E432" s="408"/>
    </row>
    <row r="433" spans="1:5" ht="20" thickBot="1" x14ac:dyDescent="0.3">
      <c r="A433" s="252" t="s">
        <v>283</v>
      </c>
      <c r="B433" s="77"/>
      <c r="C433" s="403" t="s">
        <v>1108</v>
      </c>
      <c r="D433" s="403" t="s">
        <v>1109</v>
      </c>
      <c r="E433" s="404" t="s">
        <v>1109</v>
      </c>
    </row>
    <row r="434" spans="1:5" ht="19" x14ac:dyDescent="0.25">
      <c r="A434" s="414" t="s">
        <v>1394</v>
      </c>
      <c r="B434" s="80"/>
      <c r="C434" s="409" t="s">
        <v>285</v>
      </c>
      <c r="D434" s="409" t="s">
        <v>286</v>
      </c>
      <c r="E434" s="410" t="s">
        <v>287</v>
      </c>
    </row>
    <row r="435" spans="1:5" ht="19" x14ac:dyDescent="0.25">
      <c r="A435" s="414" t="s">
        <v>1395</v>
      </c>
      <c r="B435" s="80"/>
      <c r="C435" s="409" t="s">
        <v>288</v>
      </c>
      <c r="D435" s="409" t="s">
        <v>289</v>
      </c>
      <c r="E435" s="410" t="s">
        <v>290</v>
      </c>
    </row>
    <row r="436" spans="1:5" ht="19" x14ac:dyDescent="0.25">
      <c r="A436" s="414"/>
      <c r="B436" s="467"/>
      <c r="C436" s="448" t="s">
        <v>294</v>
      </c>
      <c r="D436" s="448" t="s">
        <v>295</v>
      </c>
      <c r="E436" s="468" t="s">
        <v>296</v>
      </c>
    </row>
    <row r="437" spans="1:5" ht="20" thickBot="1" x14ac:dyDescent="0.3">
      <c r="A437" s="106"/>
      <c r="B437" s="82"/>
      <c r="C437" s="411" t="s">
        <v>1501</v>
      </c>
      <c r="D437" s="528"/>
      <c r="E437" s="444"/>
    </row>
    <row r="438" spans="1:5" ht="17" thickBot="1" x14ac:dyDescent="0.25">
      <c r="C438" s="20"/>
      <c r="D438" s="20"/>
      <c r="E438" s="408"/>
    </row>
    <row r="439" spans="1:5" ht="20" thickBot="1" x14ac:dyDescent="0.3">
      <c r="A439" s="252" t="s">
        <v>283</v>
      </c>
      <c r="B439" s="77"/>
      <c r="C439" s="403" t="s">
        <v>1108</v>
      </c>
      <c r="D439" s="403" t="s">
        <v>1109</v>
      </c>
      <c r="E439" s="404" t="s">
        <v>1109</v>
      </c>
    </row>
    <row r="440" spans="1:5" ht="19" x14ac:dyDescent="0.25">
      <c r="A440" s="414" t="s">
        <v>1396</v>
      </c>
      <c r="B440" s="80"/>
      <c r="C440" s="409" t="s">
        <v>291</v>
      </c>
      <c r="D440" s="409" t="s">
        <v>292</v>
      </c>
      <c r="E440" s="412" t="s">
        <v>292</v>
      </c>
    </row>
    <row r="441" spans="1:5" ht="20" thickBot="1" x14ac:dyDescent="0.3">
      <c r="A441" s="106"/>
      <c r="B441" s="82"/>
      <c r="C441" s="411" t="s">
        <v>294</v>
      </c>
      <c r="D441" s="411" t="s">
        <v>295</v>
      </c>
      <c r="E441" s="413" t="s">
        <v>295</v>
      </c>
    </row>
    <row r="442" spans="1:5" ht="17" thickBot="1" x14ac:dyDescent="0.25"/>
    <row r="443" spans="1:5" ht="20" thickBot="1" x14ac:dyDescent="0.3">
      <c r="A443" s="252" t="s">
        <v>1422</v>
      </c>
      <c r="B443" s="77"/>
      <c r="C443" s="403" t="s">
        <v>1108</v>
      </c>
      <c r="D443" s="403" t="s">
        <v>1109</v>
      </c>
      <c r="E443" s="404" t="s">
        <v>1109</v>
      </c>
    </row>
    <row r="444" spans="1:5" ht="19" x14ac:dyDescent="0.25">
      <c r="A444" s="106"/>
      <c r="B444" s="80"/>
      <c r="C444" s="415" t="s">
        <v>260</v>
      </c>
      <c r="D444" s="416" t="s">
        <v>261</v>
      </c>
      <c r="E444" s="416" t="s">
        <v>262</v>
      </c>
    </row>
    <row r="445" spans="1:5" ht="20" thickBot="1" x14ac:dyDescent="0.3">
      <c r="A445" s="106"/>
      <c r="B445" s="82"/>
      <c r="C445" s="411" t="s">
        <v>1425</v>
      </c>
      <c r="D445" s="411" t="s">
        <v>1492</v>
      </c>
      <c r="E445" s="413" t="s">
        <v>1493</v>
      </c>
    </row>
    <row r="446" spans="1:5" ht="18" thickBot="1" x14ac:dyDescent="0.25">
      <c r="A446" s="1"/>
      <c r="C446" s="20"/>
      <c r="D446" s="20"/>
      <c r="E446" s="20"/>
    </row>
    <row r="447" spans="1:5" ht="20" thickBot="1" x14ac:dyDescent="0.3">
      <c r="A447" s="252" t="s">
        <v>1423</v>
      </c>
      <c r="B447" s="77"/>
      <c r="C447" s="403" t="s">
        <v>1108</v>
      </c>
      <c r="D447" s="403" t="s">
        <v>1109</v>
      </c>
      <c r="E447" s="404" t="s">
        <v>1109</v>
      </c>
    </row>
    <row r="448" spans="1:5" ht="19" x14ac:dyDescent="0.25">
      <c r="A448" s="106"/>
      <c r="B448" s="80"/>
      <c r="C448" s="415" t="s">
        <v>263</v>
      </c>
      <c r="D448" s="416" t="s">
        <v>264</v>
      </c>
      <c r="E448" s="416" t="s">
        <v>265</v>
      </c>
    </row>
    <row r="449" spans="1:5" ht="20" thickBot="1" x14ac:dyDescent="0.3">
      <c r="A449" s="106"/>
      <c r="B449" s="82"/>
      <c r="C449" s="411" t="s">
        <v>1425</v>
      </c>
      <c r="D449" s="411" t="s">
        <v>1492</v>
      </c>
      <c r="E449" s="413" t="s">
        <v>1493</v>
      </c>
    </row>
    <row r="450" spans="1:5" ht="17" thickBot="1" x14ac:dyDescent="0.25">
      <c r="C450" s="20"/>
      <c r="D450" s="20"/>
      <c r="E450" s="20"/>
    </row>
    <row r="451" spans="1:5" ht="20" thickBot="1" x14ac:dyDescent="0.3">
      <c r="A451" s="252" t="s">
        <v>1424</v>
      </c>
      <c r="B451" s="77"/>
      <c r="C451" s="403" t="s">
        <v>1108</v>
      </c>
      <c r="D451" s="403" t="s">
        <v>1109</v>
      </c>
      <c r="E451" s="404" t="s">
        <v>1109</v>
      </c>
    </row>
    <row r="452" spans="1:5" ht="19" x14ac:dyDescent="0.25">
      <c r="A452" s="106"/>
      <c r="B452" s="80"/>
      <c r="C452" s="409" t="s">
        <v>260</v>
      </c>
      <c r="D452" s="417" t="s">
        <v>261</v>
      </c>
      <c r="E452" s="418" t="s">
        <v>262</v>
      </c>
    </row>
    <row r="453" spans="1:5" ht="19" x14ac:dyDescent="0.25">
      <c r="A453" s="106"/>
      <c r="B453" s="80"/>
      <c r="C453" s="409" t="s">
        <v>263</v>
      </c>
      <c r="D453" s="417" t="s">
        <v>264</v>
      </c>
      <c r="E453" s="418" t="s">
        <v>265</v>
      </c>
    </row>
    <row r="454" spans="1:5" ht="20" thickBot="1" x14ac:dyDescent="0.3">
      <c r="A454" s="106"/>
      <c r="B454" s="82"/>
      <c r="C454" s="411" t="s">
        <v>1425</v>
      </c>
      <c r="D454" s="411" t="s">
        <v>1492</v>
      </c>
      <c r="E454" s="413" t="s">
        <v>1493</v>
      </c>
    </row>
    <row r="455" spans="1:5" ht="17" thickBot="1" x14ac:dyDescent="0.25">
      <c r="C455" s="20"/>
      <c r="D455" s="20"/>
      <c r="E455" s="20"/>
    </row>
    <row r="456" spans="1:5" ht="20" thickBot="1" x14ac:dyDescent="0.3">
      <c r="A456" s="252" t="s">
        <v>1433</v>
      </c>
      <c r="B456" s="77"/>
      <c r="C456" s="403" t="s">
        <v>1108</v>
      </c>
      <c r="D456" s="403" t="s">
        <v>1109</v>
      </c>
      <c r="E456" s="404" t="s">
        <v>1109</v>
      </c>
    </row>
    <row r="457" spans="1:5" ht="19" x14ac:dyDescent="0.25">
      <c r="A457" s="106"/>
      <c r="B457" s="80"/>
      <c r="C457" s="422" t="s">
        <v>1476</v>
      </c>
      <c r="D457" s="254" t="s">
        <v>247</v>
      </c>
      <c r="E457" s="421"/>
    </row>
    <row r="458" spans="1:5" ht="19" x14ac:dyDescent="0.25">
      <c r="A458" s="106"/>
      <c r="B458" s="80"/>
      <c r="C458" s="409" t="s">
        <v>1434</v>
      </c>
      <c r="D458" s="254" t="s">
        <v>247</v>
      </c>
      <c r="E458" s="421"/>
    </row>
    <row r="459" spans="1:5" ht="19" x14ac:dyDescent="0.25">
      <c r="A459" s="106"/>
      <c r="B459" s="80"/>
      <c r="C459" s="409" t="s">
        <v>1435</v>
      </c>
      <c r="D459" s="254" t="s">
        <v>247</v>
      </c>
      <c r="E459" s="421"/>
    </row>
    <row r="460" spans="1:5" ht="19" x14ac:dyDescent="0.25">
      <c r="A460" s="106"/>
      <c r="B460" s="80"/>
      <c r="C460" s="409" t="s">
        <v>1494</v>
      </c>
      <c r="D460" s="409"/>
      <c r="E460" s="421"/>
    </row>
    <row r="461" spans="1:5" ht="19" x14ac:dyDescent="0.25">
      <c r="A461" s="106"/>
      <c r="B461" s="80"/>
      <c r="C461" s="464" t="s">
        <v>1499</v>
      </c>
      <c r="D461" s="465" t="s">
        <v>1500</v>
      </c>
      <c r="E461" s="421"/>
    </row>
    <row r="462" spans="1:5" ht="19" x14ac:dyDescent="0.25">
      <c r="A462" s="106"/>
      <c r="B462" s="144"/>
      <c r="C462" s="409" t="s">
        <v>1497</v>
      </c>
      <c r="D462" s="254"/>
      <c r="E462" s="421"/>
    </row>
    <row r="463" spans="1:5" ht="19" x14ac:dyDescent="0.25">
      <c r="A463" s="106"/>
      <c r="B463" s="144"/>
      <c r="C463" s="409" t="s">
        <v>1498</v>
      </c>
      <c r="D463" s="254"/>
      <c r="E463" s="421"/>
    </row>
    <row r="464" spans="1:5" ht="19" x14ac:dyDescent="0.25">
      <c r="A464" s="106"/>
      <c r="B464" s="144"/>
      <c r="C464" s="409" t="s">
        <v>1515</v>
      </c>
      <c r="D464" s="254"/>
      <c r="E464" s="421"/>
    </row>
    <row r="465" spans="1:5" ht="17" thickBot="1" x14ac:dyDescent="0.25"/>
    <row r="466" spans="1:5" ht="20" thickBot="1" x14ac:dyDescent="0.3">
      <c r="A466" s="252" t="s">
        <v>1468</v>
      </c>
      <c r="B466" s="77"/>
      <c r="C466" s="403" t="s">
        <v>1108</v>
      </c>
      <c r="D466" s="403" t="s">
        <v>1109</v>
      </c>
      <c r="E466" s="404" t="s">
        <v>1109</v>
      </c>
    </row>
    <row r="467" spans="1:5" ht="19" x14ac:dyDescent="0.25">
      <c r="A467" s="414" t="s">
        <v>1469</v>
      </c>
      <c r="B467" s="422"/>
      <c r="C467" s="422" t="s">
        <v>1476</v>
      </c>
      <c r="D467" s="422"/>
      <c r="E467" s="421"/>
    </row>
    <row r="468" spans="1:5" ht="19" x14ac:dyDescent="0.25">
      <c r="A468" s="106"/>
      <c r="B468" s="422"/>
      <c r="C468" s="422" t="s">
        <v>1470</v>
      </c>
      <c r="D468" s="449" t="s">
        <v>247</v>
      </c>
      <c r="E468" s="421"/>
    </row>
    <row r="469" spans="1:5" ht="19" x14ac:dyDescent="0.25">
      <c r="A469" s="106"/>
      <c r="B469" s="422"/>
      <c r="C469" s="422" t="s">
        <v>1470</v>
      </c>
      <c r="D469" s="449"/>
      <c r="E469" s="421"/>
    </row>
    <row r="470" spans="1:5" ht="19" x14ac:dyDescent="0.25">
      <c r="A470" s="106"/>
      <c r="B470" s="422"/>
      <c r="C470" s="422" t="s">
        <v>1470</v>
      </c>
      <c r="D470" s="422"/>
      <c r="E470" s="421"/>
    </row>
    <row r="471" spans="1:5" ht="19" x14ac:dyDescent="0.25">
      <c r="A471" s="106"/>
      <c r="B471" s="422"/>
      <c r="C471" s="422" t="s">
        <v>1470</v>
      </c>
      <c r="D471" s="422"/>
      <c r="E471" s="421"/>
    </row>
    <row r="472" spans="1:5" ht="19" x14ac:dyDescent="0.25">
      <c r="A472" s="106"/>
      <c r="B472" s="422"/>
      <c r="C472" s="422" t="s">
        <v>1470</v>
      </c>
      <c r="D472" s="422"/>
      <c r="E472" s="421"/>
    </row>
    <row r="473" spans="1:5" ht="19" x14ac:dyDescent="0.25">
      <c r="A473" s="106"/>
      <c r="B473" s="422"/>
      <c r="C473" s="422" t="s">
        <v>1470</v>
      </c>
      <c r="D473" s="422"/>
      <c r="E473" s="421"/>
    </row>
    <row r="474" spans="1:5" ht="19" x14ac:dyDescent="0.25">
      <c r="A474" s="106"/>
      <c r="B474" s="422"/>
      <c r="C474" s="422" t="s">
        <v>1473</v>
      </c>
      <c r="D474" s="422"/>
      <c r="E474" s="421"/>
    </row>
    <row r="475" spans="1:5" ht="19" x14ac:dyDescent="0.25">
      <c r="A475" s="106"/>
      <c r="B475" s="422"/>
      <c r="C475" s="422" t="s">
        <v>1473</v>
      </c>
      <c r="D475" s="422"/>
      <c r="E475" s="421"/>
    </row>
    <row r="476" spans="1:5" ht="19" x14ac:dyDescent="0.25">
      <c r="A476" s="106"/>
      <c r="B476" s="422"/>
      <c r="C476" s="422" t="s">
        <v>1473</v>
      </c>
      <c r="D476" s="422"/>
      <c r="E476" s="421"/>
    </row>
    <row r="477" spans="1:5" ht="19" x14ac:dyDescent="0.25">
      <c r="A477" s="106"/>
      <c r="B477" s="422"/>
      <c r="C477" s="422" t="s">
        <v>1473</v>
      </c>
      <c r="D477" s="422"/>
      <c r="E477" s="421"/>
    </row>
    <row r="478" spans="1:5" ht="19" x14ac:dyDescent="0.25">
      <c r="A478" s="106"/>
      <c r="B478" s="422"/>
      <c r="C478" s="422" t="s">
        <v>1473</v>
      </c>
      <c r="D478" s="422"/>
      <c r="E478" s="421"/>
    </row>
    <row r="479" spans="1:5" ht="19" x14ac:dyDescent="0.25">
      <c r="A479" s="106"/>
      <c r="B479" s="422"/>
      <c r="C479" s="422" t="s">
        <v>1473</v>
      </c>
      <c r="D479" s="422"/>
      <c r="E479" s="421"/>
    </row>
    <row r="480" spans="1:5" ht="19" x14ac:dyDescent="0.25">
      <c r="A480" s="106"/>
      <c r="B480" s="422"/>
      <c r="C480" s="422" t="s">
        <v>1471</v>
      </c>
      <c r="D480" s="422"/>
      <c r="E480" s="421"/>
    </row>
    <row r="481" spans="1:5" ht="19" x14ac:dyDescent="0.25">
      <c r="A481" s="106"/>
      <c r="B481" s="422"/>
      <c r="C481" s="422" t="s">
        <v>1471</v>
      </c>
      <c r="D481" s="422"/>
      <c r="E481" s="421"/>
    </row>
    <row r="482" spans="1:5" ht="19" x14ac:dyDescent="0.25">
      <c r="A482" s="106"/>
      <c r="B482" s="422"/>
      <c r="C482" s="422" t="s">
        <v>1471</v>
      </c>
      <c r="D482" s="422"/>
      <c r="E482" s="421"/>
    </row>
    <row r="483" spans="1:5" ht="19" x14ac:dyDescent="0.25">
      <c r="A483" s="106"/>
      <c r="B483" s="422"/>
      <c r="C483" s="422" t="s">
        <v>1471</v>
      </c>
      <c r="D483" s="422"/>
      <c r="E483" s="421"/>
    </row>
    <row r="484" spans="1:5" ht="19" x14ac:dyDescent="0.25">
      <c r="A484" s="106"/>
      <c r="B484" s="422"/>
      <c r="C484" s="422" t="s">
        <v>1471</v>
      </c>
      <c r="D484" s="422"/>
      <c r="E484" s="421"/>
    </row>
    <row r="485" spans="1:5" ht="19" x14ac:dyDescent="0.25">
      <c r="A485" s="106"/>
      <c r="B485" s="422"/>
      <c r="C485" s="422" t="s">
        <v>1471</v>
      </c>
      <c r="D485" s="422"/>
      <c r="E485" s="421"/>
    </row>
    <row r="486" spans="1:5" ht="19" x14ac:dyDescent="0.25">
      <c r="A486" s="106"/>
      <c r="B486" s="422"/>
      <c r="C486" s="422" t="s">
        <v>1474</v>
      </c>
      <c r="D486" s="422"/>
      <c r="E486" s="421"/>
    </row>
    <row r="487" spans="1:5" ht="19" x14ac:dyDescent="0.25">
      <c r="A487" s="106"/>
      <c r="B487" s="422"/>
      <c r="C487" s="422" t="s">
        <v>1474</v>
      </c>
      <c r="D487" s="422"/>
      <c r="E487" s="421"/>
    </row>
    <row r="488" spans="1:5" ht="19" x14ac:dyDescent="0.25">
      <c r="A488" s="106"/>
      <c r="B488" s="422"/>
      <c r="C488" s="422" t="s">
        <v>1474</v>
      </c>
      <c r="D488" s="422"/>
      <c r="E488" s="421"/>
    </row>
    <row r="489" spans="1:5" ht="19" x14ac:dyDescent="0.25">
      <c r="A489" s="106"/>
      <c r="B489" s="422"/>
      <c r="C489" s="422" t="s">
        <v>1474</v>
      </c>
      <c r="D489" s="422"/>
      <c r="E489" s="421"/>
    </row>
    <row r="490" spans="1:5" ht="19" x14ac:dyDescent="0.25">
      <c r="A490" s="106"/>
      <c r="B490" s="422"/>
      <c r="C490" s="422" t="s">
        <v>1474</v>
      </c>
      <c r="D490" s="422"/>
      <c r="E490" s="421"/>
    </row>
    <row r="491" spans="1:5" ht="19" x14ac:dyDescent="0.25">
      <c r="A491" s="106"/>
      <c r="B491" s="422"/>
      <c r="C491" s="422" t="s">
        <v>1474</v>
      </c>
      <c r="D491" s="422"/>
      <c r="E491" s="421"/>
    </row>
    <row r="492" spans="1:5" ht="19" x14ac:dyDescent="0.25">
      <c r="A492" s="106"/>
      <c r="B492" s="422"/>
      <c r="C492" s="422" t="s">
        <v>1472</v>
      </c>
      <c r="D492" s="422"/>
      <c r="E492" s="421"/>
    </row>
    <row r="493" spans="1:5" ht="19" x14ac:dyDescent="0.25">
      <c r="A493" s="106"/>
      <c r="B493" s="422"/>
      <c r="C493" s="422" t="s">
        <v>1472</v>
      </c>
      <c r="D493" s="422"/>
      <c r="E493" s="421"/>
    </row>
    <row r="494" spans="1:5" ht="19" x14ac:dyDescent="0.25">
      <c r="A494" s="106"/>
      <c r="B494" s="422"/>
      <c r="C494" s="422" t="s">
        <v>1472</v>
      </c>
      <c r="D494" s="422"/>
      <c r="E494" s="421"/>
    </row>
    <row r="495" spans="1:5" ht="19" x14ac:dyDescent="0.25">
      <c r="A495" s="106"/>
      <c r="B495" s="422"/>
      <c r="C495" s="422" t="s">
        <v>1472</v>
      </c>
      <c r="D495" s="422"/>
      <c r="E495" s="421"/>
    </row>
    <row r="496" spans="1:5" ht="19" x14ac:dyDescent="0.25">
      <c r="A496" s="106"/>
      <c r="B496" s="422"/>
      <c r="C496" s="422" t="s">
        <v>1472</v>
      </c>
      <c r="D496" s="422" t="s">
        <v>1476</v>
      </c>
      <c r="E496" s="421"/>
    </row>
    <row r="497" spans="1:5" ht="19" x14ac:dyDescent="0.25">
      <c r="A497" s="106"/>
      <c r="B497" s="422"/>
      <c r="C497" s="422" t="s">
        <v>1472</v>
      </c>
      <c r="D497" s="422"/>
      <c r="E497" s="421"/>
    </row>
    <row r="498" spans="1:5" ht="19" x14ac:dyDescent="0.25">
      <c r="A498" s="106"/>
      <c r="B498" s="422"/>
      <c r="C498" s="422" t="s">
        <v>1475</v>
      </c>
      <c r="D498" s="422"/>
      <c r="E498" s="421"/>
    </row>
    <row r="499" spans="1:5" ht="19" x14ac:dyDescent="0.25">
      <c r="A499" s="106"/>
      <c r="B499" s="422"/>
      <c r="C499" s="422" t="s">
        <v>1475</v>
      </c>
      <c r="D499" s="422"/>
      <c r="E499" s="421"/>
    </row>
    <row r="500" spans="1:5" ht="19" x14ac:dyDescent="0.25">
      <c r="A500" s="106"/>
      <c r="B500" s="422"/>
      <c r="C500" s="422" t="s">
        <v>1475</v>
      </c>
      <c r="D500" s="422"/>
      <c r="E500" s="421"/>
    </row>
    <row r="501" spans="1:5" ht="19" x14ac:dyDescent="0.25">
      <c r="A501" s="106"/>
      <c r="B501" s="422"/>
      <c r="C501" s="422" t="s">
        <v>1475</v>
      </c>
      <c r="D501" s="422"/>
      <c r="E501" s="421"/>
    </row>
    <row r="502" spans="1:5" ht="19" x14ac:dyDescent="0.25">
      <c r="A502" s="106"/>
      <c r="B502" s="422"/>
      <c r="C502" s="422" t="s">
        <v>1475</v>
      </c>
      <c r="D502" s="422"/>
      <c r="E502" s="421"/>
    </row>
    <row r="503" spans="1:5" ht="19" x14ac:dyDescent="0.25">
      <c r="A503" s="106"/>
      <c r="B503" s="422"/>
      <c r="C503" s="422" t="s">
        <v>1475</v>
      </c>
      <c r="D503" s="422"/>
      <c r="E503" s="421"/>
    </row>
    <row r="505" spans="1:5" ht="17" thickBot="1" x14ac:dyDescent="0.25"/>
    <row r="506" spans="1:5" ht="20" thickBot="1" x14ac:dyDescent="0.3">
      <c r="A506" s="252" t="s">
        <v>1436</v>
      </c>
      <c r="B506" s="77"/>
      <c r="C506" s="403" t="s">
        <v>1108</v>
      </c>
      <c r="D506" s="403" t="s">
        <v>1109</v>
      </c>
      <c r="E506" s="404" t="s">
        <v>1109</v>
      </c>
    </row>
    <row r="507" spans="1:5" ht="19" x14ac:dyDescent="0.25">
      <c r="A507" s="106" t="s">
        <v>1437</v>
      </c>
      <c r="B507" s="144"/>
      <c r="C507" s="422">
        <v>2</v>
      </c>
      <c r="D507" s="422">
        <v>2</v>
      </c>
      <c r="E507" s="429">
        <v>2</v>
      </c>
    </row>
    <row r="508" spans="1:5" ht="19" x14ac:dyDescent="0.25">
      <c r="A508" s="106"/>
      <c r="B508" s="144"/>
      <c r="C508" s="422">
        <v>3</v>
      </c>
      <c r="D508" s="422">
        <v>3</v>
      </c>
      <c r="E508" s="429">
        <v>3</v>
      </c>
    </row>
    <row r="509" spans="1:5" ht="19" x14ac:dyDescent="0.25">
      <c r="A509" s="106"/>
      <c r="B509" s="144"/>
      <c r="C509" s="422">
        <v>4</v>
      </c>
      <c r="D509" s="422">
        <v>4</v>
      </c>
      <c r="E509" s="429">
        <v>4</v>
      </c>
    </row>
    <row r="510" spans="1:5" ht="19" x14ac:dyDescent="0.25">
      <c r="A510" s="106"/>
      <c r="B510" s="144"/>
      <c r="C510" s="422">
        <v>5</v>
      </c>
      <c r="D510" s="422">
        <v>5</v>
      </c>
      <c r="E510" s="429">
        <v>5</v>
      </c>
    </row>
    <row r="511" spans="1:5" ht="19" x14ac:dyDescent="0.25">
      <c r="A511" s="106"/>
      <c r="B511" s="144"/>
      <c r="C511" s="422">
        <v>6</v>
      </c>
      <c r="D511" s="422">
        <v>6</v>
      </c>
      <c r="E511" s="429">
        <v>6</v>
      </c>
    </row>
    <row r="512" spans="1:5" ht="19" x14ac:dyDescent="0.25">
      <c r="A512" s="106"/>
      <c r="B512" s="144"/>
      <c r="C512" s="422">
        <v>7</v>
      </c>
      <c r="D512" s="422">
        <v>7</v>
      </c>
      <c r="E512" s="429">
        <v>7</v>
      </c>
    </row>
    <row r="513" spans="1:5" ht="19" x14ac:dyDescent="0.25">
      <c r="A513" s="106"/>
      <c r="B513" s="144"/>
      <c r="C513" s="422">
        <v>8</v>
      </c>
      <c r="D513" s="422">
        <v>8</v>
      </c>
      <c r="E513" s="429">
        <v>8</v>
      </c>
    </row>
    <row r="514" spans="1:5" ht="19" x14ac:dyDescent="0.25">
      <c r="A514" s="106"/>
      <c r="B514" s="144"/>
      <c r="C514" s="422">
        <v>9</v>
      </c>
      <c r="D514" s="422">
        <v>9</v>
      </c>
      <c r="E514" s="429">
        <v>9</v>
      </c>
    </row>
    <row r="515" spans="1:5" ht="20" thickBot="1" x14ac:dyDescent="0.3">
      <c r="A515" s="106"/>
      <c r="B515" s="423"/>
      <c r="C515" s="424">
        <v>10</v>
      </c>
      <c r="D515" s="424">
        <v>10</v>
      </c>
      <c r="E515" s="430">
        <v>10</v>
      </c>
    </row>
    <row r="516" spans="1:5" ht="17" thickBot="1" x14ac:dyDescent="0.25"/>
    <row r="517" spans="1:5" ht="20" thickBot="1" x14ac:dyDescent="0.3">
      <c r="A517" s="252" t="s">
        <v>1436</v>
      </c>
      <c r="B517" s="77"/>
      <c r="C517" s="403" t="s">
        <v>1108</v>
      </c>
      <c r="D517" s="403" t="s">
        <v>1109</v>
      </c>
      <c r="E517" s="404" t="s">
        <v>1109</v>
      </c>
    </row>
    <row r="518" spans="1:5" ht="19" x14ac:dyDescent="0.25">
      <c r="A518" s="106" t="s">
        <v>1438</v>
      </c>
      <c r="B518" s="144"/>
      <c r="C518" s="256">
        <v>2</v>
      </c>
      <c r="D518" s="256">
        <v>2</v>
      </c>
      <c r="E518" s="421">
        <v>2</v>
      </c>
    </row>
    <row r="519" spans="1:5" ht="19" x14ac:dyDescent="0.25">
      <c r="A519" s="106"/>
      <c r="B519" s="80"/>
      <c r="C519" s="409">
        <v>4</v>
      </c>
      <c r="D519" s="409">
        <v>4</v>
      </c>
      <c r="E519" s="418">
        <v>4</v>
      </c>
    </row>
    <row r="520" spans="1:5" ht="19" x14ac:dyDescent="0.25">
      <c r="A520" s="106"/>
      <c r="B520" s="80"/>
      <c r="C520" s="409">
        <v>6</v>
      </c>
      <c r="D520" s="409">
        <v>6</v>
      </c>
      <c r="E520" s="418">
        <v>6</v>
      </c>
    </row>
    <row r="521" spans="1:5" ht="19" x14ac:dyDescent="0.25">
      <c r="A521" s="106"/>
      <c r="B521" s="80"/>
      <c r="C521" s="409">
        <v>8</v>
      </c>
      <c r="D521" s="409">
        <v>8</v>
      </c>
      <c r="E521" s="418">
        <v>8</v>
      </c>
    </row>
    <row r="522" spans="1:5" ht="19" x14ac:dyDescent="0.25">
      <c r="A522" s="106"/>
      <c r="B522" s="80"/>
      <c r="C522" s="409">
        <v>10</v>
      </c>
      <c r="D522" s="409">
        <v>10</v>
      </c>
      <c r="E522" s="418">
        <v>10</v>
      </c>
    </row>
    <row r="523" spans="1:5" ht="20" thickBot="1" x14ac:dyDescent="0.3">
      <c r="A523" s="106"/>
      <c r="B523" s="82"/>
      <c r="C523" s="411">
        <v>12</v>
      </c>
      <c r="D523" s="411">
        <v>12</v>
      </c>
      <c r="E523" s="413">
        <v>12</v>
      </c>
    </row>
    <row r="524" spans="1:5" ht="17" thickBot="1" x14ac:dyDescent="0.25"/>
    <row r="525" spans="1:5" ht="20" thickBot="1" x14ac:dyDescent="0.3">
      <c r="A525" s="252" t="s">
        <v>1439</v>
      </c>
      <c r="B525" s="77"/>
      <c r="C525" s="403" t="s">
        <v>1108</v>
      </c>
      <c r="D525" s="403" t="s">
        <v>1109</v>
      </c>
      <c r="E525" s="404" t="s">
        <v>1109</v>
      </c>
    </row>
    <row r="526" spans="1:5" ht="19" x14ac:dyDescent="0.25">
      <c r="A526" s="106" t="s">
        <v>1440</v>
      </c>
      <c r="B526" s="144"/>
      <c r="C526" s="256">
        <v>1</v>
      </c>
      <c r="D526" s="256">
        <v>1</v>
      </c>
      <c r="E526" s="421">
        <v>1</v>
      </c>
    </row>
    <row r="527" spans="1:5" ht="19" x14ac:dyDescent="0.25">
      <c r="A527" s="106" t="s">
        <v>54</v>
      </c>
      <c r="B527" s="80"/>
      <c r="C527" s="256">
        <v>2</v>
      </c>
      <c r="D527" s="409">
        <v>2</v>
      </c>
      <c r="E527" s="418">
        <v>2</v>
      </c>
    </row>
    <row r="528" spans="1:5" ht="19" x14ac:dyDescent="0.25">
      <c r="A528" s="106"/>
      <c r="B528" s="80"/>
      <c r="C528" s="256">
        <v>3</v>
      </c>
      <c r="D528" s="409">
        <v>3</v>
      </c>
      <c r="E528" s="418">
        <v>3</v>
      </c>
    </row>
    <row r="529" spans="1:5" ht="19" x14ac:dyDescent="0.25">
      <c r="A529" s="106"/>
      <c r="B529" s="80"/>
      <c r="C529" s="256">
        <v>4</v>
      </c>
      <c r="D529" s="409">
        <v>4</v>
      </c>
      <c r="E529" s="418">
        <v>4</v>
      </c>
    </row>
    <row r="530" spans="1:5" ht="19" x14ac:dyDescent="0.25">
      <c r="A530" s="106"/>
      <c r="B530" s="80"/>
      <c r="C530" s="256">
        <v>5</v>
      </c>
      <c r="D530" s="409">
        <v>5</v>
      </c>
      <c r="E530" s="418">
        <v>5</v>
      </c>
    </row>
    <row r="531" spans="1:5" ht="19" x14ac:dyDescent="0.25">
      <c r="A531" s="106"/>
      <c r="B531" s="80"/>
      <c r="C531" s="256">
        <v>6</v>
      </c>
      <c r="D531" s="409">
        <v>6</v>
      </c>
      <c r="E531" s="418">
        <v>6</v>
      </c>
    </row>
    <row r="532" spans="1:5" ht="19" x14ac:dyDescent="0.25">
      <c r="A532" s="106"/>
      <c r="B532" s="80"/>
      <c r="C532" s="409">
        <v>7</v>
      </c>
      <c r="D532" s="409">
        <v>7</v>
      </c>
      <c r="E532" s="418">
        <v>7</v>
      </c>
    </row>
    <row r="533" spans="1:5" ht="19" x14ac:dyDescent="0.25">
      <c r="A533" s="106"/>
      <c r="B533" s="80"/>
      <c r="C533" s="409">
        <v>8</v>
      </c>
      <c r="D533" s="409">
        <v>8</v>
      </c>
      <c r="E533" s="418">
        <v>8</v>
      </c>
    </row>
    <row r="534" spans="1:5" ht="19" x14ac:dyDescent="0.25">
      <c r="A534" s="106"/>
      <c r="B534" s="80"/>
      <c r="C534" s="409">
        <v>9</v>
      </c>
      <c r="D534" s="409">
        <v>9</v>
      </c>
      <c r="E534" s="418">
        <v>9</v>
      </c>
    </row>
    <row r="535" spans="1:5" ht="20" thickBot="1" x14ac:dyDescent="0.3">
      <c r="A535" s="106"/>
      <c r="B535" s="82"/>
      <c r="C535" s="411">
        <v>10</v>
      </c>
      <c r="D535" s="411">
        <v>10</v>
      </c>
      <c r="E535" s="413">
        <v>10</v>
      </c>
    </row>
    <row r="536" spans="1:5" ht="17" thickBot="1" x14ac:dyDescent="0.25"/>
    <row r="537" spans="1:5" ht="20" thickBot="1" x14ac:dyDescent="0.3">
      <c r="A537" s="252" t="s">
        <v>1439</v>
      </c>
      <c r="B537" s="77"/>
      <c r="C537" s="403" t="s">
        <v>1108</v>
      </c>
      <c r="D537" s="403" t="s">
        <v>1109</v>
      </c>
      <c r="E537" s="404" t="s">
        <v>1109</v>
      </c>
    </row>
    <row r="538" spans="1:5" ht="19" x14ac:dyDescent="0.25">
      <c r="A538" s="106" t="s">
        <v>1441</v>
      </c>
      <c r="B538" s="144"/>
      <c r="C538" s="256">
        <v>1</v>
      </c>
      <c r="D538" s="256">
        <v>1</v>
      </c>
      <c r="E538" s="418">
        <v>1</v>
      </c>
    </row>
    <row r="539" spans="1:5" ht="19" x14ac:dyDescent="0.25">
      <c r="A539" s="106"/>
      <c r="B539" s="80"/>
      <c r="C539" s="409">
        <v>2</v>
      </c>
      <c r="D539" s="409">
        <v>2</v>
      </c>
      <c r="E539" s="418">
        <v>2</v>
      </c>
    </row>
    <row r="540" spans="1:5" ht="17" thickBot="1" x14ac:dyDescent="0.25"/>
    <row r="541" spans="1:5" ht="20" thickBot="1" x14ac:dyDescent="0.3">
      <c r="A541" s="252" t="s">
        <v>1443</v>
      </c>
      <c r="B541" s="77"/>
      <c r="C541" s="403" t="s">
        <v>1108</v>
      </c>
      <c r="D541" s="403" t="s">
        <v>1109</v>
      </c>
      <c r="E541" s="404" t="s">
        <v>1109</v>
      </c>
    </row>
    <row r="542" spans="1:5" ht="20" thickBot="1" x14ac:dyDescent="0.3">
      <c r="A542" s="106" t="s">
        <v>1444</v>
      </c>
      <c r="B542" s="423"/>
      <c r="C542" s="424">
        <v>2</v>
      </c>
      <c r="D542" s="424">
        <v>3</v>
      </c>
      <c r="E542" s="425">
        <v>4</v>
      </c>
    </row>
    <row r="543" spans="1:5" ht="17" thickBot="1" x14ac:dyDescent="0.25">
      <c r="E543" s="139"/>
    </row>
    <row r="544" spans="1:5" ht="20" thickBot="1" x14ac:dyDescent="0.3">
      <c r="A544" s="252" t="s">
        <v>1445</v>
      </c>
      <c r="B544" s="77"/>
      <c r="C544" s="403" t="s">
        <v>1108</v>
      </c>
      <c r="D544" s="403" t="s">
        <v>1109</v>
      </c>
      <c r="E544" s="426" t="s">
        <v>1109</v>
      </c>
    </row>
    <row r="545" spans="1:5" ht="19" x14ac:dyDescent="0.25">
      <c r="A545" s="106" t="s">
        <v>1446</v>
      </c>
      <c r="B545" s="144"/>
      <c r="C545" s="359">
        <v>3</v>
      </c>
      <c r="D545" s="422">
        <v>4</v>
      </c>
      <c r="E545" s="427">
        <v>5</v>
      </c>
    </row>
    <row r="546" spans="1:5" ht="18" thickBot="1" x14ac:dyDescent="0.25">
      <c r="A546" s="1"/>
      <c r="B546" s="3"/>
      <c r="C546" s="3"/>
      <c r="D546" s="1"/>
      <c r="E546" s="139"/>
    </row>
    <row r="547" spans="1:5" ht="20" thickBot="1" x14ac:dyDescent="0.3">
      <c r="A547" s="252" t="s">
        <v>1445</v>
      </c>
      <c r="B547" s="77"/>
      <c r="C547" s="403" t="s">
        <v>1108</v>
      </c>
      <c r="D547" s="403" t="s">
        <v>1109</v>
      </c>
      <c r="E547" s="426" t="s">
        <v>1109</v>
      </c>
    </row>
    <row r="548" spans="1:5" ht="19" x14ac:dyDescent="0.25">
      <c r="A548" s="106" t="s">
        <v>1447</v>
      </c>
      <c r="B548" s="144"/>
      <c r="C548" s="359">
        <v>2</v>
      </c>
      <c r="D548" s="422">
        <v>2</v>
      </c>
      <c r="E548" s="427">
        <v>2</v>
      </c>
    </row>
    <row r="549" spans="1:5" ht="19" x14ac:dyDescent="0.25">
      <c r="A549" s="106"/>
      <c r="B549" s="80"/>
      <c r="C549" s="409">
        <v>4</v>
      </c>
      <c r="D549" s="409">
        <v>4</v>
      </c>
      <c r="E549" s="428">
        <v>4</v>
      </c>
    </row>
    <row r="550" spans="1:5" ht="18" thickBot="1" x14ac:dyDescent="0.25">
      <c r="A550" s="1"/>
      <c r="B550" s="3"/>
      <c r="C550" s="3"/>
      <c r="D550" s="1"/>
    </row>
    <row r="551" spans="1:5" ht="20" thickBot="1" x14ac:dyDescent="0.3">
      <c r="A551" s="252" t="s">
        <v>1368</v>
      </c>
      <c r="B551" s="373"/>
      <c r="C551" s="437" t="s">
        <v>1430</v>
      </c>
      <c r="D551" s="437"/>
      <c r="E551" s="438"/>
    </row>
    <row r="552" spans="1:5" ht="19" x14ac:dyDescent="0.25">
      <c r="A552" s="106" t="s">
        <v>1457</v>
      </c>
      <c r="B552" s="27"/>
      <c r="C552" s="435"/>
      <c r="D552" s="26"/>
      <c r="E552" s="436"/>
    </row>
    <row r="553" spans="1:5" ht="18" thickBot="1" x14ac:dyDescent="0.25">
      <c r="A553" s="1"/>
      <c r="B553" s="3"/>
      <c r="C553" s="431"/>
      <c r="D553" s="416"/>
      <c r="E553" s="25"/>
    </row>
    <row r="554" spans="1:5" ht="20" thickBot="1" x14ac:dyDescent="0.3">
      <c r="A554" s="252" t="s">
        <v>1368</v>
      </c>
      <c r="B554" s="77"/>
      <c r="C554" s="403" t="s">
        <v>1108</v>
      </c>
      <c r="D554" s="403" t="s">
        <v>1109</v>
      </c>
      <c r="E554" s="426" t="s">
        <v>1109</v>
      </c>
    </row>
    <row r="555" spans="1:5" ht="19" x14ac:dyDescent="0.25">
      <c r="A555" s="106" t="s">
        <v>1458</v>
      </c>
      <c r="B555" s="144"/>
      <c r="C555" s="409" t="s">
        <v>260</v>
      </c>
      <c r="D555" s="422"/>
      <c r="E555" s="442"/>
    </row>
    <row r="556" spans="1:5" ht="20" thickBot="1" x14ac:dyDescent="0.3">
      <c r="A556" s="106"/>
      <c r="B556" s="82"/>
      <c r="C556" s="411" t="s">
        <v>1425</v>
      </c>
      <c r="D556" s="411"/>
      <c r="E556" s="444"/>
    </row>
    <row r="557" spans="1:5" ht="18" thickBot="1" x14ac:dyDescent="0.25">
      <c r="A557" s="1"/>
      <c r="B557" s="3"/>
      <c r="C557" s="431"/>
      <c r="D557" s="416"/>
      <c r="E557" s="25"/>
    </row>
    <row r="558" spans="1:5" ht="20" thickBot="1" x14ac:dyDescent="0.3">
      <c r="A558" s="252" t="s">
        <v>1368</v>
      </c>
      <c r="B558" s="77"/>
      <c r="C558" s="403" t="s">
        <v>1108</v>
      </c>
      <c r="D558" s="403" t="s">
        <v>1109</v>
      </c>
      <c r="E558" s="426" t="s">
        <v>1109</v>
      </c>
    </row>
    <row r="559" spans="1:5" ht="19" x14ac:dyDescent="0.25">
      <c r="A559" s="106" t="s">
        <v>1459</v>
      </c>
      <c r="B559" s="144"/>
      <c r="C559" s="435" t="s">
        <v>263</v>
      </c>
      <c r="D559" s="422"/>
      <c r="E559" s="442"/>
    </row>
    <row r="560" spans="1:5" ht="20" thickBot="1" x14ac:dyDescent="0.3">
      <c r="A560" s="106"/>
      <c r="B560" s="82"/>
      <c r="C560" s="411" t="s">
        <v>1425</v>
      </c>
      <c r="D560" s="411"/>
      <c r="E560" s="444"/>
    </row>
    <row r="561" spans="1:5" ht="18" thickBot="1" x14ac:dyDescent="0.25">
      <c r="A561" s="1"/>
      <c r="B561" s="3"/>
      <c r="C561" s="3"/>
      <c r="D561" s="1"/>
    </row>
    <row r="562" spans="1:5" ht="20" thickBot="1" x14ac:dyDescent="0.3">
      <c r="A562" s="252" t="s">
        <v>1465</v>
      </c>
      <c r="B562" s="77"/>
      <c r="C562" s="403" t="s">
        <v>1108</v>
      </c>
      <c r="D562" s="403" t="s">
        <v>1109</v>
      </c>
      <c r="E562" s="426" t="s">
        <v>1109</v>
      </c>
    </row>
    <row r="563" spans="1:5" ht="19" x14ac:dyDescent="0.25">
      <c r="A563" s="106" t="s">
        <v>1466</v>
      </c>
      <c r="B563" s="144"/>
      <c r="C563" s="435" t="s">
        <v>263</v>
      </c>
      <c r="D563" s="422"/>
      <c r="E563" s="442"/>
    </row>
    <row r="564" spans="1:5" ht="19" x14ac:dyDescent="0.25">
      <c r="A564" s="106"/>
      <c r="B564" s="80"/>
      <c r="C564" s="409" t="s">
        <v>1425</v>
      </c>
      <c r="D564" s="409"/>
      <c r="E564" s="443"/>
    </row>
    <row r="565" spans="1:5" ht="19" x14ac:dyDescent="0.25">
      <c r="A565" s="106"/>
      <c r="B565" s="80"/>
      <c r="C565" s="409" t="s">
        <v>260</v>
      </c>
      <c r="D565" s="409"/>
      <c r="E565" s="443"/>
    </row>
    <row r="566" spans="1:5" ht="20" thickBot="1" x14ac:dyDescent="0.3">
      <c r="A566" s="106"/>
      <c r="B566" s="82"/>
      <c r="C566" s="411" t="s">
        <v>1430</v>
      </c>
      <c r="D566" s="411"/>
      <c r="E566" s="444"/>
    </row>
    <row r="572" spans="1:5" ht="17" x14ac:dyDescent="0.2">
      <c r="A572" s="360" t="s">
        <v>1370</v>
      </c>
      <c r="B572" t="s">
        <v>1369</v>
      </c>
    </row>
    <row r="573" spans="1:5" ht="17" x14ac:dyDescent="0.2">
      <c r="A573" s="1" t="s">
        <v>260</v>
      </c>
      <c r="B573" t="s">
        <v>1428</v>
      </c>
    </row>
    <row r="574" spans="1:5" ht="17" x14ac:dyDescent="0.2">
      <c r="A574" s="1" t="s">
        <v>263</v>
      </c>
      <c r="B574" t="s">
        <v>1427</v>
      </c>
      <c r="C574" t="s">
        <v>1455</v>
      </c>
    </row>
    <row r="575" spans="1:5" ht="17" x14ac:dyDescent="0.2">
      <c r="A575" s="1" t="s">
        <v>1431</v>
      </c>
      <c r="B575" t="s">
        <v>1454</v>
      </c>
      <c r="D575" t="s">
        <v>1373</v>
      </c>
    </row>
    <row r="578" spans="1:4" ht="17" x14ac:dyDescent="0.2">
      <c r="A578" s="1" t="s">
        <v>1430</v>
      </c>
      <c r="B578" t="s">
        <v>1429</v>
      </c>
      <c r="C578" t="s">
        <v>1456</v>
      </c>
      <c r="D578" t="s">
        <v>1373</v>
      </c>
    </row>
  </sheetData>
  <autoFilter ref="A6:E566"/>
  <sortState ref="C457:E493">
    <sortCondition ref="C457:C493"/>
  </sortState>
  <phoneticPr fontId="29" type="noConversion"/>
  <pageMargins left="0.7" right="0.7" top="0.75" bottom="0.75" header="0.3" footer="0.3"/>
  <pageSetup paperSize="9"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8" enableFormatConditionsCalculation="0">
    <tabColor theme="6" tint="0.39997558519241921"/>
  </sheetPr>
  <dimension ref="A7:F26"/>
  <sheetViews>
    <sheetView workbookViewId="0">
      <selection activeCell="H22" sqref="H22"/>
    </sheetView>
  </sheetViews>
  <sheetFormatPr baseColWidth="10" defaultRowHeight="16" x14ac:dyDescent="0.2"/>
  <cols>
    <col min="1" max="1" width="39.6640625" bestFit="1" customWidth="1"/>
    <col min="2" max="2" width="44" bestFit="1" customWidth="1"/>
  </cols>
  <sheetData>
    <row r="7" spans="1:2" ht="17" x14ac:dyDescent="0.2">
      <c r="A7" s="599" t="s">
        <v>77</v>
      </c>
      <c r="B7" s="2" t="s">
        <v>38</v>
      </c>
    </row>
    <row r="8" spans="1:2" ht="17" x14ac:dyDescent="0.2">
      <c r="A8" s="600"/>
      <c r="B8" s="2" t="s">
        <v>39</v>
      </c>
    </row>
    <row r="9" spans="1:2" ht="17" x14ac:dyDescent="0.2">
      <c r="A9" s="600"/>
      <c r="B9" s="2" t="s">
        <v>40</v>
      </c>
    </row>
    <row r="10" spans="1:2" ht="17" x14ac:dyDescent="0.2">
      <c r="A10" s="600"/>
      <c r="B10" s="2" t="s">
        <v>41</v>
      </c>
    </row>
    <row r="11" spans="1:2" ht="17" x14ac:dyDescent="0.2">
      <c r="A11" s="600"/>
      <c r="B11" s="2" t="s">
        <v>42</v>
      </c>
    </row>
    <row r="12" spans="1:2" ht="17" x14ac:dyDescent="0.2">
      <c r="A12" s="600"/>
      <c r="B12" s="2" t="s">
        <v>43</v>
      </c>
    </row>
    <row r="13" spans="1:2" ht="17" x14ac:dyDescent="0.2">
      <c r="A13" s="601"/>
      <c r="B13" s="2" t="s">
        <v>78</v>
      </c>
    </row>
    <row r="14" spans="1:2" ht="17" x14ac:dyDescent="0.2">
      <c r="A14" s="602" t="s">
        <v>76</v>
      </c>
      <c r="B14" s="2" t="s">
        <v>38</v>
      </c>
    </row>
    <row r="15" spans="1:2" ht="17" x14ac:dyDescent="0.2">
      <c r="A15" s="602"/>
      <c r="B15" s="2" t="s">
        <v>39</v>
      </c>
    </row>
    <row r="16" spans="1:2" ht="17" x14ac:dyDescent="0.2">
      <c r="A16" s="602"/>
      <c r="B16" s="2" t="s">
        <v>40</v>
      </c>
    </row>
    <row r="17" spans="1:6" ht="17" x14ac:dyDescent="0.2">
      <c r="A17" s="602"/>
      <c r="B17" s="2" t="s">
        <v>41</v>
      </c>
    </row>
    <row r="18" spans="1:6" ht="17" x14ac:dyDescent="0.2">
      <c r="A18" s="602"/>
      <c r="B18" s="2" t="s">
        <v>42</v>
      </c>
    </row>
    <row r="19" spans="1:6" ht="17" x14ac:dyDescent="0.2">
      <c r="A19" s="602"/>
      <c r="B19" s="2" t="s">
        <v>43</v>
      </c>
    </row>
    <row r="20" spans="1:6" ht="17" x14ac:dyDescent="0.2">
      <c r="A20" s="603"/>
      <c r="B20" s="2" t="s">
        <v>78</v>
      </c>
    </row>
    <row r="25" spans="1:6" ht="17" x14ac:dyDescent="0.2">
      <c r="B25" s="1" t="s">
        <v>75</v>
      </c>
      <c r="C25" s="1"/>
      <c r="D25" s="4" t="s">
        <v>58</v>
      </c>
      <c r="E25" s="1" t="s">
        <v>63</v>
      </c>
      <c r="F25" s="1" t="s">
        <v>60</v>
      </c>
    </row>
    <row r="26" spans="1:6" ht="17" x14ac:dyDescent="0.2">
      <c r="B26" s="1" t="s">
        <v>79</v>
      </c>
      <c r="C26" s="1"/>
      <c r="D26" s="4" t="s">
        <v>58</v>
      </c>
      <c r="E26" s="1" t="s">
        <v>63</v>
      </c>
      <c r="F26" s="1" t="s">
        <v>60</v>
      </c>
    </row>
  </sheetData>
  <mergeCells count="2">
    <mergeCell ref="A7:A13"/>
    <mergeCell ref="A14:A2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9" enableFormatConditionsCalculation="0"/>
  <dimension ref="A1"/>
  <sheetViews>
    <sheetView workbookViewId="0">
      <selection activeCell="T37" sqref="A32:T37"/>
    </sheetView>
  </sheetViews>
  <sheetFormatPr baseColWidth="10" defaultRowHeight="16" x14ac:dyDescent="0.2"/>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0" enableFormatConditionsCalculation="0"/>
  <dimension ref="A1"/>
  <sheetViews>
    <sheetView workbookViewId="0"/>
  </sheetViews>
  <sheetFormatPr baseColWidth="10" defaultRowHeight="16" x14ac:dyDescent="0.2"/>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1" enableFormatConditionsCalculation="0"/>
  <dimension ref="A1:Z1002"/>
  <sheetViews>
    <sheetView topLeftCell="A51" workbookViewId="0">
      <selection activeCell="H71" sqref="B71:H72"/>
    </sheetView>
  </sheetViews>
  <sheetFormatPr baseColWidth="10" defaultRowHeight="16" x14ac:dyDescent="0.2"/>
  <cols>
    <col min="2" max="2" width="72" bestFit="1" customWidth="1"/>
    <col min="3" max="3" width="59.6640625" bestFit="1" customWidth="1"/>
    <col min="4" max="4" width="78" bestFit="1" customWidth="1"/>
    <col min="5" max="5" width="67.33203125" bestFit="1" customWidth="1"/>
    <col min="6" max="6" width="25.83203125" customWidth="1"/>
    <col min="7" max="7" width="59.5" bestFit="1" customWidth="1"/>
    <col min="8" max="8" width="22.5" bestFit="1" customWidth="1"/>
    <col min="9" max="9" width="46.1640625" bestFit="1" customWidth="1"/>
  </cols>
  <sheetData>
    <row r="1" spans="1:26" ht="17" x14ac:dyDescent="0.2">
      <c r="A1" s="1" t="s">
        <v>89</v>
      </c>
      <c r="B1" s="7" t="s">
        <v>90</v>
      </c>
      <c r="C1" s="3"/>
      <c r="D1" s="3"/>
      <c r="E1" s="3"/>
      <c r="F1" s="3"/>
      <c r="G1" s="3"/>
      <c r="H1" s="3"/>
      <c r="I1" s="3"/>
      <c r="J1" s="3"/>
      <c r="K1" s="3"/>
      <c r="L1" s="3"/>
      <c r="M1" s="3"/>
      <c r="N1" s="3"/>
      <c r="O1" s="3"/>
      <c r="P1" s="3"/>
      <c r="Q1" s="3"/>
      <c r="R1" s="3"/>
      <c r="S1" s="3"/>
      <c r="T1" s="3"/>
      <c r="U1" s="3"/>
      <c r="V1" s="3"/>
      <c r="W1" s="3"/>
      <c r="X1" s="3"/>
      <c r="Y1" s="3"/>
      <c r="Z1" s="3"/>
    </row>
    <row r="2" spans="1:26" ht="17" x14ac:dyDescent="0.2">
      <c r="A2" s="3"/>
      <c r="B2" s="3"/>
      <c r="C2" s="3"/>
      <c r="D2" s="3"/>
      <c r="E2" s="3"/>
      <c r="F2" s="3"/>
      <c r="G2" s="3"/>
      <c r="H2" s="3"/>
      <c r="I2" s="3"/>
      <c r="J2" s="3"/>
      <c r="K2" s="3"/>
      <c r="L2" s="3"/>
      <c r="M2" s="3"/>
      <c r="N2" s="3"/>
      <c r="O2" s="3"/>
      <c r="P2" s="3"/>
      <c r="Q2" s="3"/>
      <c r="R2" s="3"/>
      <c r="S2" s="3"/>
      <c r="T2" s="3"/>
      <c r="U2" s="3"/>
      <c r="V2" s="3"/>
      <c r="W2" s="3"/>
      <c r="X2" s="3"/>
      <c r="Y2" s="3"/>
      <c r="Z2" s="3"/>
    </row>
    <row r="3" spans="1:26" ht="17" x14ac:dyDescent="0.2">
      <c r="A3" s="1" t="s">
        <v>91</v>
      </c>
      <c r="B3" s="1" t="s">
        <v>92</v>
      </c>
      <c r="C3" s="3"/>
      <c r="D3" s="1" t="s">
        <v>93</v>
      </c>
      <c r="E3" s="3"/>
      <c r="F3" s="1" t="s">
        <v>94</v>
      </c>
      <c r="G3" s="1" t="s">
        <v>95</v>
      </c>
      <c r="H3" s="3"/>
      <c r="I3" s="3"/>
      <c r="J3" s="3"/>
      <c r="K3" s="3"/>
      <c r="L3" s="3"/>
      <c r="M3" s="3"/>
      <c r="N3" s="3"/>
      <c r="O3" s="3"/>
      <c r="P3" s="3"/>
      <c r="Q3" s="3"/>
      <c r="R3" s="3"/>
      <c r="S3" s="3"/>
      <c r="T3" s="3"/>
      <c r="U3" s="3"/>
      <c r="V3" s="3"/>
      <c r="W3" s="3"/>
      <c r="X3" s="3"/>
      <c r="Y3" s="3"/>
      <c r="Z3" s="3"/>
    </row>
    <row r="4" spans="1:26" ht="17" x14ac:dyDescent="0.2">
      <c r="A4" s="3"/>
      <c r="B4" s="3"/>
      <c r="C4" s="3"/>
      <c r="D4" s="3"/>
      <c r="E4" s="3"/>
      <c r="F4" s="3"/>
      <c r="G4" s="3"/>
      <c r="H4" s="3"/>
      <c r="I4" s="3"/>
      <c r="J4" s="3"/>
      <c r="K4" s="3"/>
      <c r="L4" s="3"/>
      <c r="M4" s="3"/>
      <c r="N4" s="3"/>
      <c r="O4" s="3"/>
      <c r="P4" s="3"/>
      <c r="Q4" s="3"/>
      <c r="R4" s="3"/>
      <c r="S4" s="3"/>
      <c r="T4" s="3"/>
      <c r="U4" s="3"/>
      <c r="V4" s="3"/>
      <c r="W4" s="3"/>
      <c r="X4" s="3"/>
      <c r="Y4" s="3"/>
      <c r="Z4" s="3"/>
    </row>
    <row r="5" spans="1:26" ht="17" x14ac:dyDescent="0.2">
      <c r="A5" s="3"/>
      <c r="B5" s="1" t="s">
        <v>96</v>
      </c>
      <c r="C5" s="1" t="s">
        <v>97</v>
      </c>
      <c r="D5" s="1" t="s">
        <v>98</v>
      </c>
      <c r="E5" s="1" t="s">
        <v>99</v>
      </c>
      <c r="F5" s="3"/>
      <c r="G5" s="3"/>
      <c r="H5" s="1" t="s">
        <v>100</v>
      </c>
      <c r="I5" s="3"/>
      <c r="J5" s="3"/>
      <c r="K5" s="3"/>
      <c r="L5" s="3"/>
      <c r="M5" s="3"/>
      <c r="N5" s="3"/>
      <c r="O5" s="3"/>
      <c r="P5" s="3"/>
      <c r="Q5" s="3"/>
      <c r="R5" s="3"/>
      <c r="S5" s="3"/>
      <c r="T5" s="3"/>
      <c r="U5" s="3"/>
      <c r="V5" s="3"/>
      <c r="W5" s="3"/>
      <c r="X5" s="3"/>
      <c r="Y5" s="3"/>
      <c r="Z5" s="3"/>
    </row>
    <row r="6" spans="1:26" ht="17" x14ac:dyDescent="0.2">
      <c r="A6" s="1">
        <v>4</v>
      </c>
      <c r="B6" s="1" t="s">
        <v>21</v>
      </c>
      <c r="C6" s="1" t="s">
        <v>101</v>
      </c>
      <c r="D6" s="1" t="s">
        <v>102</v>
      </c>
      <c r="E6" s="1" t="s">
        <v>103</v>
      </c>
      <c r="F6" s="3"/>
      <c r="G6" s="1" t="s">
        <v>104</v>
      </c>
      <c r="H6" s="3"/>
      <c r="I6" s="3"/>
      <c r="J6" s="3"/>
      <c r="K6" s="3"/>
      <c r="L6" s="3"/>
      <c r="M6" s="3"/>
      <c r="N6" s="3"/>
      <c r="O6" s="3"/>
      <c r="P6" s="3"/>
      <c r="Q6" s="3"/>
      <c r="R6" s="3"/>
      <c r="S6" s="3"/>
      <c r="T6" s="3"/>
      <c r="U6" s="3"/>
      <c r="V6" s="3"/>
      <c r="W6" s="3"/>
      <c r="X6" s="3"/>
      <c r="Y6" s="3"/>
      <c r="Z6" s="3"/>
    </row>
    <row r="7" spans="1:26" ht="17" x14ac:dyDescent="0.2">
      <c r="A7" s="1">
        <v>4</v>
      </c>
      <c r="B7" s="1" t="s">
        <v>22</v>
      </c>
      <c r="C7" s="1" t="s">
        <v>101</v>
      </c>
      <c r="D7" s="1" t="s">
        <v>105</v>
      </c>
      <c r="E7" s="1" t="s">
        <v>103</v>
      </c>
      <c r="F7" s="3"/>
      <c r="G7" s="3"/>
      <c r="H7" s="3"/>
      <c r="I7" s="3"/>
      <c r="J7" s="3"/>
      <c r="K7" s="3"/>
      <c r="L7" s="3"/>
      <c r="M7" s="3"/>
      <c r="N7" s="3"/>
      <c r="O7" s="3"/>
      <c r="P7" s="3"/>
      <c r="Q7" s="3"/>
      <c r="R7" s="3"/>
      <c r="S7" s="3"/>
      <c r="T7" s="3"/>
      <c r="U7" s="3"/>
      <c r="V7" s="3"/>
      <c r="W7" s="3"/>
      <c r="X7" s="3"/>
      <c r="Y7" s="3"/>
      <c r="Z7" s="3"/>
    </row>
    <row r="8" spans="1:26" ht="17" x14ac:dyDescent="0.2">
      <c r="A8" s="1">
        <v>4</v>
      </c>
      <c r="B8" s="1" t="s">
        <v>23</v>
      </c>
      <c r="C8" s="1" t="s">
        <v>101</v>
      </c>
      <c r="D8" s="1" t="s">
        <v>106</v>
      </c>
      <c r="E8" s="1" t="s">
        <v>103</v>
      </c>
      <c r="F8" s="3"/>
      <c r="G8" s="3"/>
      <c r="H8" s="3"/>
      <c r="I8" s="3"/>
      <c r="J8" s="3"/>
      <c r="K8" s="3"/>
      <c r="L8" s="3"/>
      <c r="M8" s="3"/>
      <c r="N8" s="3"/>
      <c r="O8" s="3"/>
      <c r="P8" s="3"/>
      <c r="Q8" s="3"/>
      <c r="R8" s="3"/>
      <c r="S8" s="3"/>
      <c r="T8" s="3"/>
      <c r="U8" s="3"/>
      <c r="V8" s="3"/>
      <c r="W8" s="3"/>
      <c r="X8" s="3"/>
      <c r="Y8" s="3"/>
      <c r="Z8" s="3"/>
    </row>
    <row r="9" spans="1:26" ht="17" x14ac:dyDescent="0.2">
      <c r="A9" s="1">
        <v>4</v>
      </c>
      <c r="B9" s="1" t="s">
        <v>24</v>
      </c>
      <c r="C9" s="1" t="s">
        <v>107</v>
      </c>
      <c r="D9" s="1" t="s">
        <v>108</v>
      </c>
      <c r="E9" s="1" t="s">
        <v>109</v>
      </c>
      <c r="F9" s="3"/>
      <c r="G9" s="1" t="s">
        <v>110</v>
      </c>
      <c r="H9" s="3"/>
      <c r="I9" s="3"/>
      <c r="J9" s="3"/>
      <c r="K9" s="3"/>
      <c r="L9" s="3"/>
      <c r="M9" s="3"/>
      <c r="N9" s="3"/>
      <c r="O9" s="3"/>
      <c r="P9" s="3"/>
      <c r="Q9" s="3"/>
      <c r="R9" s="3"/>
      <c r="S9" s="3"/>
      <c r="T9" s="3"/>
      <c r="U9" s="3"/>
      <c r="V9" s="3"/>
      <c r="W9" s="3"/>
      <c r="X9" s="3"/>
      <c r="Y9" s="3"/>
      <c r="Z9" s="3"/>
    </row>
    <row r="10" spans="1:26" ht="17" x14ac:dyDescent="0.2">
      <c r="A10" s="1">
        <v>4</v>
      </c>
      <c r="B10" s="1" t="s">
        <v>25</v>
      </c>
      <c r="C10" s="1" t="s">
        <v>111</v>
      </c>
      <c r="D10" s="1" t="s">
        <v>112</v>
      </c>
      <c r="E10" s="1" t="s">
        <v>113</v>
      </c>
      <c r="F10" s="3"/>
      <c r="G10" s="3"/>
      <c r="H10" s="1" t="s">
        <v>114</v>
      </c>
      <c r="I10" s="3"/>
      <c r="J10" s="3"/>
      <c r="K10" s="3"/>
      <c r="L10" s="3"/>
      <c r="M10" s="3"/>
      <c r="N10" s="3"/>
      <c r="O10" s="3"/>
      <c r="P10" s="3"/>
      <c r="Q10" s="3"/>
      <c r="R10" s="3"/>
      <c r="S10" s="3"/>
      <c r="T10" s="3"/>
      <c r="U10" s="3"/>
      <c r="V10" s="3"/>
      <c r="W10" s="3"/>
      <c r="X10" s="3"/>
      <c r="Y10" s="3"/>
      <c r="Z10" s="3"/>
    </row>
    <row r="11" spans="1:26" ht="17" x14ac:dyDescent="0.2">
      <c r="A11" s="1" t="s">
        <v>60</v>
      </c>
      <c r="B11" s="1" t="s">
        <v>26</v>
      </c>
      <c r="C11" s="3"/>
      <c r="D11" s="1" t="s">
        <v>115</v>
      </c>
      <c r="E11" s="3"/>
      <c r="F11" s="3"/>
      <c r="G11" s="1" t="s">
        <v>116</v>
      </c>
      <c r="H11" s="3"/>
      <c r="I11" s="3"/>
      <c r="J11" s="3"/>
      <c r="K11" s="3"/>
      <c r="L11" s="3"/>
      <c r="M11" s="3"/>
      <c r="N11" s="3"/>
      <c r="O11" s="3"/>
      <c r="P11" s="3"/>
      <c r="Q11" s="3"/>
      <c r="R11" s="3"/>
      <c r="S11" s="3"/>
      <c r="T11" s="3"/>
      <c r="U11" s="3"/>
      <c r="V11" s="3"/>
      <c r="W11" s="3"/>
      <c r="X11" s="3"/>
      <c r="Y11" s="3"/>
      <c r="Z11" s="3"/>
    </row>
    <row r="12" spans="1:26" ht="17" x14ac:dyDescent="0.2">
      <c r="A12" s="3"/>
      <c r="B12" s="3"/>
      <c r="C12" s="3"/>
      <c r="D12" s="3"/>
      <c r="E12" s="3"/>
      <c r="F12" s="3"/>
      <c r="G12" s="3"/>
      <c r="H12" s="3"/>
      <c r="I12" s="3"/>
      <c r="J12" s="3"/>
      <c r="K12" s="3"/>
      <c r="L12" s="3"/>
      <c r="M12" s="3"/>
      <c r="N12" s="3"/>
      <c r="O12" s="3"/>
      <c r="P12" s="3"/>
      <c r="Q12" s="3"/>
      <c r="R12" s="3"/>
      <c r="S12" s="3"/>
      <c r="T12" s="3"/>
      <c r="U12" s="3"/>
      <c r="V12" s="3"/>
      <c r="W12" s="3"/>
      <c r="X12" s="3"/>
      <c r="Y12" s="3"/>
      <c r="Z12" s="3"/>
    </row>
    <row r="13" spans="1:26" ht="17" x14ac:dyDescent="0.2">
      <c r="A13" s="3"/>
      <c r="B13" s="1" t="s">
        <v>117</v>
      </c>
      <c r="C13" s="1" t="s">
        <v>97</v>
      </c>
      <c r="D13" s="1" t="s">
        <v>118</v>
      </c>
      <c r="E13" s="1" t="s">
        <v>99</v>
      </c>
      <c r="F13" s="3"/>
      <c r="G13" s="3"/>
      <c r="H13" s="1" t="s">
        <v>100</v>
      </c>
      <c r="I13" s="3"/>
      <c r="J13" s="3"/>
      <c r="K13" s="3"/>
      <c r="L13" s="3"/>
      <c r="M13" s="3"/>
      <c r="N13" s="3"/>
      <c r="O13" s="3"/>
      <c r="P13" s="3"/>
      <c r="Q13" s="3"/>
      <c r="R13" s="3"/>
      <c r="S13" s="3"/>
      <c r="T13" s="3"/>
      <c r="U13" s="3"/>
      <c r="V13" s="3"/>
      <c r="W13" s="3"/>
      <c r="X13" s="3"/>
      <c r="Y13" s="3"/>
      <c r="Z13" s="3"/>
    </row>
    <row r="14" spans="1:26" ht="17" x14ac:dyDescent="0.2">
      <c r="A14" s="1">
        <v>4</v>
      </c>
      <c r="B14" s="1" t="s">
        <v>10</v>
      </c>
      <c r="C14" s="1" t="s">
        <v>45</v>
      </c>
      <c r="D14" s="1" t="s">
        <v>119</v>
      </c>
      <c r="E14" s="1" t="s">
        <v>120</v>
      </c>
      <c r="F14" s="3"/>
      <c r="G14" s="1" t="s">
        <v>121</v>
      </c>
      <c r="H14" s="1" t="s">
        <v>122</v>
      </c>
      <c r="I14" s="1" t="s">
        <v>123</v>
      </c>
      <c r="J14" s="3"/>
      <c r="K14" s="3"/>
      <c r="L14" s="3"/>
      <c r="M14" s="3"/>
      <c r="N14" s="3"/>
      <c r="O14" s="3"/>
      <c r="P14" s="3"/>
      <c r="Q14" s="3"/>
      <c r="R14" s="3"/>
      <c r="S14" s="3"/>
      <c r="T14" s="3"/>
      <c r="U14" s="3"/>
      <c r="V14" s="3"/>
      <c r="W14" s="3"/>
      <c r="X14" s="3"/>
      <c r="Y14" s="3"/>
      <c r="Z14" s="3"/>
    </row>
    <row r="15" spans="1:26" ht="17" x14ac:dyDescent="0.2">
      <c r="A15" s="1">
        <v>5</v>
      </c>
      <c r="B15" s="1" t="s">
        <v>11</v>
      </c>
      <c r="C15" s="1" t="s">
        <v>46</v>
      </c>
      <c r="D15" s="1" t="s">
        <v>124</v>
      </c>
      <c r="E15" s="1" t="s">
        <v>125</v>
      </c>
      <c r="F15" s="3"/>
      <c r="G15" s="1" t="s">
        <v>126</v>
      </c>
      <c r="H15" s="1" t="s">
        <v>127</v>
      </c>
      <c r="I15" s="1" t="s">
        <v>123</v>
      </c>
      <c r="J15" s="3"/>
      <c r="K15" s="3"/>
      <c r="L15" s="3"/>
      <c r="M15" s="3"/>
      <c r="N15" s="3"/>
      <c r="O15" s="3"/>
      <c r="P15" s="3"/>
      <c r="Q15" s="3"/>
      <c r="R15" s="3"/>
      <c r="S15" s="3"/>
      <c r="T15" s="3"/>
      <c r="U15" s="3"/>
      <c r="V15" s="3"/>
      <c r="W15" s="3"/>
      <c r="X15" s="3"/>
      <c r="Y15" s="3"/>
      <c r="Z15" s="3"/>
    </row>
    <row r="16" spans="1:26" ht="17" x14ac:dyDescent="0.2">
      <c r="A16" s="1">
        <v>4</v>
      </c>
      <c r="B16" s="1" t="s">
        <v>12</v>
      </c>
      <c r="C16" s="3"/>
      <c r="D16" s="1" t="s">
        <v>128</v>
      </c>
      <c r="E16" s="3"/>
      <c r="F16" s="3"/>
      <c r="G16" s="1" t="s">
        <v>129</v>
      </c>
      <c r="H16" s="3"/>
      <c r="I16" s="3"/>
      <c r="J16" s="3"/>
      <c r="K16" s="3"/>
      <c r="L16" s="3"/>
      <c r="M16" s="3"/>
      <c r="N16" s="3"/>
      <c r="O16" s="3"/>
      <c r="P16" s="3"/>
      <c r="Q16" s="3"/>
      <c r="R16" s="3"/>
      <c r="S16" s="3"/>
      <c r="T16" s="3"/>
      <c r="U16" s="3"/>
      <c r="V16" s="3"/>
      <c r="W16" s="3"/>
      <c r="X16" s="3"/>
      <c r="Y16" s="3"/>
      <c r="Z16" s="3"/>
    </row>
    <row r="17" spans="1:26" ht="17" x14ac:dyDescent="0.2">
      <c r="A17" s="1" t="s">
        <v>130</v>
      </c>
      <c r="B17" s="1" t="s">
        <v>13</v>
      </c>
      <c r="C17" s="3"/>
      <c r="D17" s="1" t="s">
        <v>131</v>
      </c>
      <c r="E17" s="3"/>
      <c r="F17" s="3"/>
      <c r="G17" s="1" t="s">
        <v>132</v>
      </c>
      <c r="H17" s="3"/>
      <c r="I17" s="3"/>
      <c r="J17" s="3"/>
      <c r="K17" s="3"/>
      <c r="L17" s="3"/>
      <c r="M17" s="3"/>
      <c r="N17" s="3"/>
      <c r="O17" s="3"/>
      <c r="P17" s="3"/>
      <c r="Q17" s="3"/>
      <c r="R17" s="3"/>
      <c r="S17" s="3"/>
      <c r="T17" s="3"/>
      <c r="U17" s="3"/>
      <c r="V17" s="3"/>
      <c r="W17" s="3"/>
      <c r="X17" s="3"/>
      <c r="Y17" s="3"/>
      <c r="Z17" s="3"/>
    </row>
    <row r="18" spans="1:26" ht="17" x14ac:dyDescent="0.2">
      <c r="A18" s="1">
        <v>3</v>
      </c>
      <c r="B18" s="1" t="s">
        <v>14</v>
      </c>
      <c r="C18" s="3"/>
      <c r="D18" s="1" t="s">
        <v>133</v>
      </c>
      <c r="E18" s="3"/>
      <c r="F18" s="3"/>
      <c r="G18" s="1" t="s">
        <v>134</v>
      </c>
      <c r="H18" s="3"/>
      <c r="I18" s="3"/>
      <c r="J18" s="3"/>
      <c r="K18" s="3"/>
      <c r="L18" s="3"/>
      <c r="M18" s="3"/>
      <c r="N18" s="3"/>
      <c r="O18" s="3"/>
      <c r="P18" s="3"/>
      <c r="Q18" s="3"/>
      <c r="R18" s="3"/>
      <c r="S18" s="3"/>
      <c r="T18" s="3"/>
      <c r="U18" s="3"/>
      <c r="V18" s="3"/>
      <c r="W18" s="3"/>
      <c r="X18" s="3"/>
      <c r="Y18" s="3"/>
      <c r="Z18" s="3"/>
    </row>
    <row r="19" spans="1:26" ht="17" x14ac:dyDescent="0.2">
      <c r="A19" s="1">
        <v>3</v>
      </c>
      <c r="B19" s="1" t="s">
        <v>15</v>
      </c>
      <c r="C19" s="3"/>
      <c r="D19" s="1" t="s">
        <v>135</v>
      </c>
      <c r="E19" s="3"/>
      <c r="F19" s="3"/>
      <c r="G19" s="1" t="s">
        <v>136</v>
      </c>
      <c r="H19" s="3"/>
      <c r="I19" s="3"/>
      <c r="J19" s="3"/>
      <c r="K19" s="3"/>
      <c r="L19" s="3"/>
      <c r="M19" s="3"/>
      <c r="N19" s="3"/>
      <c r="O19" s="3"/>
      <c r="P19" s="3"/>
      <c r="Q19" s="3"/>
      <c r="R19" s="3"/>
      <c r="S19" s="3"/>
      <c r="T19" s="3"/>
      <c r="U19" s="3"/>
      <c r="V19" s="3"/>
      <c r="W19" s="3"/>
      <c r="X19" s="3"/>
      <c r="Y19" s="3"/>
      <c r="Z19" s="3"/>
    </row>
    <row r="20" spans="1:26" ht="17" x14ac:dyDescent="0.2">
      <c r="A20" s="1" t="s">
        <v>137</v>
      </c>
      <c r="B20" s="1" t="s">
        <v>47</v>
      </c>
      <c r="C20" s="1" t="s">
        <v>48</v>
      </c>
      <c r="D20" s="1" t="s">
        <v>138</v>
      </c>
      <c r="E20" s="1" t="s">
        <v>113</v>
      </c>
      <c r="F20" s="3"/>
      <c r="G20" s="1" t="s">
        <v>139</v>
      </c>
      <c r="H20" s="1" t="s">
        <v>114</v>
      </c>
      <c r="I20" s="3"/>
      <c r="J20" s="3"/>
      <c r="K20" s="3"/>
      <c r="L20" s="3"/>
      <c r="M20" s="3"/>
      <c r="N20" s="3"/>
      <c r="O20" s="3"/>
      <c r="P20" s="3"/>
      <c r="Q20" s="3"/>
      <c r="R20" s="3"/>
      <c r="S20" s="3"/>
      <c r="T20" s="3"/>
      <c r="U20" s="3"/>
      <c r="V20" s="3"/>
      <c r="W20" s="3"/>
      <c r="X20" s="3"/>
      <c r="Y20" s="3"/>
      <c r="Z20" s="3"/>
    </row>
    <row r="21" spans="1:26" ht="17" x14ac:dyDescent="0.2">
      <c r="A21" s="1" t="s">
        <v>140</v>
      </c>
      <c r="B21" s="1" t="s">
        <v>49</v>
      </c>
      <c r="C21" s="1" t="s">
        <v>48</v>
      </c>
      <c r="D21" s="1" t="s">
        <v>141</v>
      </c>
      <c r="E21" s="1" t="s">
        <v>113</v>
      </c>
      <c r="F21" s="3"/>
      <c r="G21" s="3"/>
      <c r="H21" s="1" t="s">
        <v>114</v>
      </c>
      <c r="I21" s="3"/>
      <c r="J21" s="3"/>
      <c r="K21" s="3"/>
      <c r="L21" s="3"/>
      <c r="M21" s="3"/>
      <c r="N21" s="3"/>
      <c r="O21" s="3"/>
      <c r="P21" s="3"/>
      <c r="Q21" s="3"/>
      <c r="R21" s="3"/>
      <c r="S21" s="3"/>
      <c r="T21" s="3"/>
      <c r="U21" s="3"/>
      <c r="V21" s="3"/>
      <c r="W21" s="3"/>
      <c r="X21" s="3"/>
      <c r="Y21" s="3"/>
      <c r="Z21" s="3"/>
    </row>
    <row r="22" spans="1:26" ht="17" x14ac:dyDescent="0.2">
      <c r="A22" s="1">
        <v>2.5</v>
      </c>
      <c r="B22" s="1" t="s">
        <v>16</v>
      </c>
      <c r="C22" s="3"/>
      <c r="D22" s="1" t="s">
        <v>142</v>
      </c>
      <c r="E22" s="3"/>
      <c r="F22" s="3"/>
      <c r="G22" s="1" t="s">
        <v>143</v>
      </c>
      <c r="H22" s="3"/>
      <c r="I22" s="3"/>
      <c r="J22" s="3"/>
      <c r="K22" s="3"/>
      <c r="L22" s="3"/>
      <c r="M22" s="3"/>
      <c r="N22" s="3"/>
      <c r="O22" s="3"/>
      <c r="P22" s="3"/>
      <c r="Q22" s="3"/>
      <c r="R22" s="3"/>
      <c r="S22" s="3"/>
      <c r="T22" s="3"/>
      <c r="U22" s="3"/>
      <c r="V22" s="3"/>
      <c r="W22" s="3"/>
      <c r="X22" s="3"/>
      <c r="Y22" s="3"/>
      <c r="Z22" s="3"/>
    </row>
    <row r="23" spans="1:26" ht="17" x14ac:dyDescent="0.2">
      <c r="A23" s="1">
        <v>2.5</v>
      </c>
      <c r="B23" s="1" t="s">
        <v>17</v>
      </c>
      <c r="C23" s="3"/>
      <c r="D23" s="1" t="s">
        <v>144</v>
      </c>
      <c r="E23" s="3"/>
      <c r="F23" s="3"/>
      <c r="G23" s="1" t="s">
        <v>145</v>
      </c>
      <c r="H23" s="3"/>
      <c r="I23" s="3"/>
      <c r="J23" s="3"/>
      <c r="K23" s="3"/>
      <c r="L23" s="3"/>
      <c r="M23" s="3"/>
      <c r="N23" s="3"/>
      <c r="O23" s="3"/>
      <c r="P23" s="3"/>
      <c r="Q23" s="3"/>
      <c r="R23" s="3"/>
      <c r="S23" s="3"/>
      <c r="T23" s="3"/>
      <c r="U23" s="3"/>
      <c r="V23" s="3"/>
      <c r="W23" s="3"/>
      <c r="X23" s="3"/>
      <c r="Y23" s="3"/>
      <c r="Z23" s="3"/>
    </row>
    <row r="24" spans="1:26" ht="17" x14ac:dyDescent="0.2">
      <c r="A24" s="1">
        <v>2.5</v>
      </c>
      <c r="B24" s="1" t="s">
        <v>18</v>
      </c>
      <c r="C24" s="3"/>
      <c r="D24" s="1" t="s">
        <v>146</v>
      </c>
      <c r="E24" s="3"/>
      <c r="F24" s="3"/>
      <c r="G24" s="1" t="s">
        <v>147</v>
      </c>
      <c r="H24" s="3"/>
      <c r="I24" s="3"/>
      <c r="J24" s="3"/>
      <c r="K24" s="3"/>
      <c r="L24" s="3"/>
      <c r="M24" s="3"/>
      <c r="N24" s="3"/>
      <c r="O24" s="3"/>
      <c r="P24" s="3"/>
      <c r="Q24" s="3"/>
      <c r="R24" s="3"/>
      <c r="S24" s="3"/>
      <c r="T24" s="3"/>
      <c r="U24" s="3"/>
      <c r="V24" s="3"/>
      <c r="W24" s="3"/>
      <c r="X24" s="3"/>
      <c r="Y24" s="3"/>
      <c r="Z24" s="3"/>
    </row>
    <row r="25" spans="1:26" ht="17" x14ac:dyDescent="0.2">
      <c r="A25" s="1">
        <v>3</v>
      </c>
      <c r="B25" s="1" t="s">
        <v>19</v>
      </c>
      <c r="C25" s="1" t="s">
        <v>50</v>
      </c>
      <c r="D25" s="1" t="s">
        <v>148</v>
      </c>
      <c r="E25" s="1" t="s">
        <v>149</v>
      </c>
      <c r="F25" s="3"/>
      <c r="G25" s="1" t="s">
        <v>150</v>
      </c>
      <c r="H25" s="1" t="s">
        <v>151</v>
      </c>
      <c r="I25" s="3"/>
      <c r="J25" s="3"/>
      <c r="K25" s="3"/>
      <c r="L25" s="3"/>
      <c r="M25" s="3"/>
      <c r="N25" s="3"/>
      <c r="O25" s="3"/>
      <c r="P25" s="3"/>
      <c r="Q25" s="3"/>
      <c r="R25" s="3"/>
      <c r="S25" s="3"/>
      <c r="T25" s="3"/>
      <c r="U25" s="3"/>
      <c r="V25" s="3"/>
      <c r="W25" s="3"/>
      <c r="X25" s="3"/>
      <c r="Y25" s="3"/>
      <c r="Z25" s="3"/>
    </row>
    <row r="26" spans="1:26" ht="17" x14ac:dyDescent="0.2">
      <c r="A26" s="1" t="s">
        <v>152</v>
      </c>
      <c r="B26" s="1" t="s">
        <v>51</v>
      </c>
      <c r="C26" s="1" t="s">
        <v>52</v>
      </c>
      <c r="D26" s="1" t="s">
        <v>153</v>
      </c>
      <c r="E26" s="1" t="s">
        <v>154</v>
      </c>
      <c r="F26" s="3"/>
      <c r="G26" s="1" t="s">
        <v>155</v>
      </c>
      <c r="H26" s="1" t="s">
        <v>156</v>
      </c>
      <c r="I26" s="3"/>
      <c r="J26" s="3"/>
      <c r="K26" s="3"/>
      <c r="L26" s="3"/>
      <c r="M26" s="3"/>
      <c r="N26" s="3"/>
      <c r="O26" s="3"/>
      <c r="P26" s="3"/>
      <c r="Q26" s="3"/>
      <c r="R26" s="3"/>
      <c r="S26" s="3"/>
      <c r="T26" s="3"/>
      <c r="U26" s="3"/>
      <c r="V26" s="3"/>
      <c r="W26" s="3"/>
      <c r="X26" s="3"/>
      <c r="Y26" s="3"/>
      <c r="Z26" s="3"/>
    </row>
    <row r="27" spans="1:26" ht="17" x14ac:dyDescent="0.2">
      <c r="A27" s="1">
        <v>3</v>
      </c>
      <c r="B27" s="1" t="s">
        <v>53</v>
      </c>
      <c r="C27" s="3"/>
      <c r="D27" s="1" t="s">
        <v>157</v>
      </c>
      <c r="E27" s="3"/>
      <c r="F27" s="3"/>
      <c r="G27" s="1" t="s">
        <v>158</v>
      </c>
      <c r="H27" s="3"/>
      <c r="I27" s="3"/>
      <c r="J27" s="3"/>
      <c r="K27" s="3"/>
      <c r="L27" s="3"/>
      <c r="M27" s="3"/>
      <c r="N27" s="3"/>
      <c r="O27" s="3"/>
      <c r="P27" s="3"/>
      <c r="Q27" s="3"/>
      <c r="R27" s="3"/>
      <c r="S27" s="3"/>
      <c r="T27" s="3"/>
      <c r="U27" s="3"/>
      <c r="V27" s="3"/>
      <c r="W27" s="3"/>
      <c r="X27" s="3"/>
      <c r="Y27" s="3"/>
      <c r="Z27" s="3"/>
    </row>
    <row r="28" spans="1:26" ht="17" x14ac:dyDescent="0.2">
      <c r="A28" s="1">
        <v>3</v>
      </c>
      <c r="B28" s="1" t="s">
        <v>54</v>
      </c>
      <c r="C28" s="3"/>
      <c r="D28" s="1" t="s">
        <v>159</v>
      </c>
      <c r="E28" s="3"/>
      <c r="F28" s="3"/>
      <c r="G28" s="1" t="s">
        <v>160</v>
      </c>
      <c r="H28" s="3"/>
      <c r="I28" s="3"/>
      <c r="J28" s="3"/>
      <c r="K28" s="3"/>
      <c r="L28" s="3"/>
      <c r="M28" s="3"/>
      <c r="N28" s="3"/>
      <c r="O28" s="3"/>
      <c r="P28" s="3"/>
      <c r="Q28" s="3"/>
      <c r="R28" s="3"/>
      <c r="S28" s="3"/>
      <c r="T28" s="3"/>
      <c r="U28" s="3"/>
      <c r="V28" s="3"/>
      <c r="W28" s="3"/>
      <c r="X28" s="3"/>
      <c r="Y28" s="3"/>
      <c r="Z28" s="3"/>
    </row>
    <row r="29" spans="1:26" ht="17" x14ac:dyDescent="0.2">
      <c r="A29" s="3"/>
      <c r="B29" s="3"/>
      <c r="C29" s="3"/>
      <c r="D29" s="3"/>
      <c r="E29" s="3"/>
      <c r="F29" s="3"/>
      <c r="G29" s="3"/>
      <c r="H29" s="3"/>
      <c r="I29" s="3"/>
      <c r="J29" s="3"/>
      <c r="K29" s="3"/>
      <c r="L29" s="3"/>
      <c r="M29" s="3"/>
      <c r="N29" s="3"/>
      <c r="O29" s="3"/>
      <c r="P29" s="3"/>
      <c r="Q29" s="3"/>
      <c r="R29" s="3"/>
      <c r="S29" s="3"/>
      <c r="T29" s="3"/>
      <c r="U29" s="3"/>
      <c r="V29" s="3"/>
      <c r="W29" s="3"/>
      <c r="X29" s="3"/>
      <c r="Y29" s="3"/>
      <c r="Z29" s="3"/>
    </row>
    <row r="30" spans="1:26" ht="17" x14ac:dyDescent="0.2">
      <c r="A30" s="3"/>
      <c r="B30" s="1" t="s">
        <v>161</v>
      </c>
      <c r="C30" s="1" t="s">
        <v>97</v>
      </c>
      <c r="D30" s="1" t="s">
        <v>161</v>
      </c>
      <c r="E30" s="1" t="s">
        <v>99</v>
      </c>
      <c r="F30" s="3"/>
      <c r="G30" s="3"/>
      <c r="H30" s="1" t="s">
        <v>100</v>
      </c>
      <c r="I30" s="3"/>
      <c r="J30" s="3"/>
      <c r="K30" s="3"/>
      <c r="L30" s="3"/>
      <c r="M30" s="3"/>
      <c r="N30" s="3"/>
      <c r="O30" s="3"/>
      <c r="P30" s="3"/>
      <c r="Q30" s="3"/>
      <c r="R30" s="3"/>
      <c r="S30" s="3"/>
      <c r="T30" s="3"/>
      <c r="U30" s="3"/>
      <c r="V30" s="3"/>
      <c r="W30" s="3"/>
      <c r="X30" s="3"/>
      <c r="Y30" s="3"/>
      <c r="Z30" s="3"/>
    </row>
    <row r="31" spans="1:26" ht="17" x14ac:dyDescent="0.2">
      <c r="A31" s="3"/>
      <c r="B31" s="1" t="s">
        <v>81</v>
      </c>
      <c r="C31" s="3"/>
      <c r="D31" s="1" t="s">
        <v>162</v>
      </c>
      <c r="E31" s="3"/>
      <c r="F31" s="3"/>
      <c r="G31" s="1" t="s">
        <v>163</v>
      </c>
      <c r="H31" s="3"/>
      <c r="I31" s="3"/>
      <c r="J31" s="3"/>
      <c r="K31" s="3"/>
      <c r="L31" s="3"/>
      <c r="M31" s="3"/>
      <c r="N31" s="3"/>
      <c r="O31" s="3"/>
      <c r="P31" s="3"/>
      <c r="Q31" s="3"/>
      <c r="R31" s="3"/>
      <c r="S31" s="3"/>
      <c r="T31" s="3"/>
      <c r="U31" s="3"/>
      <c r="V31" s="3"/>
      <c r="W31" s="3"/>
      <c r="X31" s="3"/>
      <c r="Y31" s="3"/>
      <c r="Z31" s="3"/>
    </row>
    <row r="32" spans="1:26" ht="17" x14ac:dyDescent="0.2">
      <c r="A32" s="3"/>
      <c r="B32" s="1" t="s">
        <v>82</v>
      </c>
      <c r="C32" s="3"/>
      <c r="D32" s="1" t="s">
        <v>164</v>
      </c>
      <c r="E32" s="3"/>
      <c r="F32" s="3"/>
      <c r="G32" s="1" t="s">
        <v>165</v>
      </c>
      <c r="H32" s="3"/>
      <c r="I32" s="3"/>
      <c r="J32" s="3"/>
      <c r="K32" s="3"/>
      <c r="L32" s="3"/>
      <c r="M32" s="3"/>
      <c r="N32" s="3"/>
      <c r="O32" s="3"/>
      <c r="P32" s="3"/>
      <c r="Q32" s="3"/>
      <c r="R32" s="3"/>
      <c r="S32" s="3"/>
      <c r="T32" s="3"/>
      <c r="U32" s="3"/>
      <c r="V32" s="3"/>
      <c r="W32" s="3"/>
      <c r="X32" s="3"/>
      <c r="Y32" s="3"/>
      <c r="Z32" s="3"/>
    </row>
    <row r="33" spans="1:26" ht="17" x14ac:dyDescent="0.2">
      <c r="A33" s="3"/>
      <c r="B33" s="1" t="s">
        <v>83</v>
      </c>
      <c r="C33" s="3"/>
      <c r="D33" s="1" t="s">
        <v>166</v>
      </c>
      <c r="E33" s="3"/>
      <c r="F33" s="3"/>
      <c r="G33" s="1" t="s">
        <v>167</v>
      </c>
      <c r="H33" s="3"/>
      <c r="I33" s="3"/>
      <c r="J33" s="3"/>
      <c r="K33" s="3"/>
      <c r="L33" s="3"/>
      <c r="M33" s="3"/>
      <c r="N33" s="3"/>
      <c r="O33" s="3"/>
      <c r="P33" s="3"/>
      <c r="Q33" s="3"/>
      <c r="R33" s="3"/>
      <c r="S33" s="3"/>
      <c r="T33" s="3"/>
      <c r="U33" s="3"/>
      <c r="V33" s="3"/>
      <c r="W33" s="3"/>
      <c r="X33" s="3"/>
      <c r="Y33" s="3"/>
      <c r="Z33" s="3"/>
    </row>
    <row r="34" spans="1:26" ht="17" x14ac:dyDescent="0.2">
      <c r="A34" s="3"/>
      <c r="B34" s="1" t="s">
        <v>84</v>
      </c>
      <c r="C34" s="3"/>
      <c r="D34" s="1" t="s">
        <v>168</v>
      </c>
      <c r="E34" s="3"/>
      <c r="F34" s="3"/>
      <c r="G34" s="1" t="s">
        <v>169</v>
      </c>
      <c r="H34" s="3"/>
      <c r="I34" s="3"/>
      <c r="J34" s="3"/>
      <c r="K34" s="3"/>
      <c r="L34" s="3"/>
      <c r="M34" s="3"/>
      <c r="N34" s="3"/>
      <c r="O34" s="3"/>
      <c r="P34" s="3"/>
      <c r="Q34" s="3"/>
      <c r="R34" s="3"/>
      <c r="S34" s="3"/>
      <c r="T34" s="3"/>
      <c r="U34" s="3"/>
      <c r="V34" s="3"/>
      <c r="W34" s="3"/>
      <c r="X34" s="3"/>
      <c r="Y34" s="3"/>
      <c r="Z34" s="3"/>
    </row>
    <row r="35" spans="1:26" ht="17" x14ac:dyDescent="0.2">
      <c r="A35" s="3"/>
      <c r="B35" s="1" t="s">
        <v>85</v>
      </c>
      <c r="C35" s="3"/>
      <c r="D35" s="1" t="s">
        <v>170</v>
      </c>
      <c r="E35" s="3"/>
      <c r="F35" s="3"/>
      <c r="G35" s="1" t="s">
        <v>171</v>
      </c>
      <c r="H35" s="3"/>
      <c r="I35" s="3"/>
      <c r="J35" s="3"/>
      <c r="K35" s="3"/>
      <c r="L35" s="3"/>
      <c r="M35" s="3"/>
      <c r="N35" s="3"/>
      <c r="O35" s="3"/>
      <c r="P35" s="3"/>
      <c r="Q35" s="3"/>
      <c r="R35" s="3"/>
      <c r="S35" s="3"/>
      <c r="T35" s="3"/>
      <c r="U35" s="3"/>
      <c r="V35" s="3"/>
      <c r="W35" s="3"/>
      <c r="X35" s="3"/>
      <c r="Y35" s="3"/>
      <c r="Z35" s="3"/>
    </row>
    <row r="36" spans="1:26" ht="17" x14ac:dyDescent="0.2">
      <c r="A36" s="3"/>
      <c r="B36" s="1" t="s">
        <v>86</v>
      </c>
      <c r="C36" s="3"/>
      <c r="D36" s="1" t="s">
        <v>172</v>
      </c>
      <c r="E36" s="3"/>
      <c r="F36" s="3"/>
      <c r="G36" s="1" t="s">
        <v>173</v>
      </c>
      <c r="H36" s="3"/>
      <c r="I36" s="3"/>
      <c r="J36" s="3"/>
      <c r="K36" s="3"/>
      <c r="L36" s="3"/>
      <c r="M36" s="3"/>
      <c r="N36" s="3"/>
      <c r="O36" s="3"/>
      <c r="P36" s="3"/>
      <c r="Q36" s="3"/>
      <c r="R36" s="3"/>
      <c r="S36" s="3"/>
      <c r="T36" s="3"/>
      <c r="U36" s="3"/>
      <c r="V36" s="3"/>
      <c r="W36" s="3"/>
      <c r="X36" s="3"/>
      <c r="Y36" s="3"/>
      <c r="Z36" s="3"/>
    </row>
    <row r="37" spans="1:26" ht="17" x14ac:dyDescent="0.2">
      <c r="A37" s="3"/>
      <c r="B37" s="1" t="s">
        <v>87</v>
      </c>
      <c r="C37" s="3"/>
      <c r="D37" s="1" t="s">
        <v>174</v>
      </c>
      <c r="E37" s="3"/>
      <c r="F37" s="3"/>
      <c r="G37" s="1" t="s">
        <v>175</v>
      </c>
      <c r="H37" s="3"/>
      <c r="I37" s="3"/>
      <c r="J37" s="3"/>
      <c r="K37" s="3"/>
      <c r="L37" s="3"/>
      <c r="M37" s="3"/>
      <c r="N37" s="3"/>
      <c r="O37" s="3"/>
      <c r="P37" s="3"/>
      <c r="Q37" s="3"/>
      <c r="R37" s="3"/>
      <c r="S37" s="3"/>
      <c r="T37" s="3"/>
      <c r="U37" s="3"/>
      <c r="V37" s="3"/>
      <c r="W37" s="3"/>
      <c r="X37" s="3"/>
      <c r="Y37" s="3"/>
      <c r="Z37" s="3"/>
    </row>
    <row r="38" spans="1:26" ht="17" x14ac:dyDescent="0.2">
      <c r="A38" s="3"/>
      <c r="B38" s="1" t="s">
        <v>88</v>
      </c>
      <c r="C38" s="3"/>
      <c r="D38" s="1" t="s">
        <v>176</v>
      </c>
      <c r="E38" s="3"/>
      <c r="F38" s="3"/>
      <c r="G38" s="1" t="s">
        <v>177</v>
      </c>
      <c r="H38" s="3"/>
      <c r="I38" s="3"/>
      <c r="J38" s="3"/>
      <c r="K38" s="3"/>
      <c r="L38" s="3"/>
      <c r="M38" s="3"/>
      <c r="N38" s="3"/>
      <c r="O38" s="3"/>
      <c r="P38" s="3"/>
      <c r="Q38" s="3"/>
      <c r="R38" s="3"/>
      <c r="S38" s="3"/>
      <c r="T38" s="3"/>
      <c r="U38" s="3"/>
      <c r="V38" s="3"/>
      <c r="W38" s="3"/>
      <c r="X38" s="3"/>
      <c r="Y38" s="3"/>
      <c r="Z38" s="3"/>
    </row>
    <row r="39" spans="1:26" ht="17" x14ac:dyDescent="0.2">
      <c r="A39" s="3"/>
      <c r="B39" s="1" t="s">
        <v>178</v>
      </c>
      <c r="C39" s="3"/>
      <c r="D39" s="1" t="s">
        <v>179</v>
      </c>
      <c r="E39" s="3"/>
      <c r="F39" s="3"/>
      <c r="G39" s="1" t="s">
        <v>180</v>
      </c>
      <c r="H39" s="3"/>
      <c r="I39" s="3"/>
      <c r="J39" s="3"/>
      <c r="K39" s="3"/>
      <c r="L39" s="3"/>
      <c r="M39" s="3"/>
      <c r="N39" s="3"/>
      <c r="O39" s="3"/>
      <c r="P39" s="3"/>
      <c r="Q39" s="3"/>
      <c r="R39" s="3"/>
      <c r="S39" s="3"/>
      <c r="T39" s="3"/>
      <c r="U39" s="3"/>
      <c r="V39" s="3"/>
      <c r="W39" s="3"/>
      <c r="X39" s="3"/>
      <c r="Y39" s="3"/>
      <c r="Z39" s="3"/>
    </row>
    <row r="40" spans="1:26" ht="17" x14ac:dyDescent="0.2">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17" x14ac:dyDescent="0.2">
      <c r="A41" s="3"/>
      <c r="B41" s="1" t="s">
        <v>181</v>
      </c>
      <c r="C41" s="1" t="s">
        <v>97</v>
      </c>
      <c r="D41" s="1" t="s">
        <v>182</v>
      </c>
      <c r="E41" s="1" t="s">
        <v>99</v>
      </c>
      <c r="F41" s="3"/>
      <c r="G41" s="3"/>
      <c r="H41" s="1" t="s">
        <v>100</v>
      </c>
      <c r="I41" s="3"/>
      <c r="J41" s="3"/>
      <c r="K41" s="3"/>
      <c r="L41" s="3"/>
      <c r="M41" s="3"/>
      <c r="N41" s="3"/>
      <c r="O41" s="3"/>
      <c r="P41" s="3"/>
      <c r="Q41" s="3"/>
      <c r="R41" s="3"/>
      <c r="S41" s="3"/>
      <c r="T41" s="3"/>
      <c r="U41" s="3"/>
      <c r="V41" s="3"/>
      <c r="W41" s="3"/>
      <c r="X41" s="3"/>
      <c r="Y41" s="3"/>
      <c r="Z41" s="3"/>
    </row>
    <row r="42" spans="1:26" ht="17" x14ac:dyDescent="0.2">
      <c r="A42" s="1" t="s">
        <v>60</v>
      </c>
      <c r="B42" s="1" t="s">
        <v>4</v>
      </c>
      <c r="C42" s="1" t="s">
        <v>183</v>
      </c>
      <c r="D42" s="1" t="s">
        <v>184</v>
      </c>
      <c r="E42" s="1" t="s">
        <v>185</v>
      </c>
      <c r="F42" s="3"/>
      <c r="G42" s="1" t="s">
        <v>186</v>
      </c>
      <c r="H42" s="3"/>
      <c r="I42" s="1" t="s">
        <v>187</v>
      </c>
      <c r="J42" s="3"/>
      <c r="K42" s="3"/>
      <c r="L42" s="3"/>
      <c r="M42" s="3"/>
      <c r="N42" s="3"/>
      <c r="O42" s="3"/>
      <c r="P42" s="3"/>
      <c r="Q42" s="3"/>
      <c r="R42" s="3"/>
      <c r="S42" s="3"/>
      <c r="T42" s="3"/>
      <c r="U42" s="3"/>
      <c r="V42" s="3"/>
      <c r="W42" s="3"/>
      <c r="X42" s="3"/>
      <c r="Y42" s="3"/>
      <c r="Z42" s="3"/>
    </row>
    <row r="43" spans="1:26" ht="17" x14ac:dyDescent="0.2">
      <c r="A43" s="1" t="s">
        <v>60</v>
      </c>
      <c r="B43" s="1" t="s">
        <v>5</v>
      </c>
      <c r="C43" s="1" t="s">
        <v>183</v>
      </c>
      <c r="D43" s="1" t="s">
        <v>188</v>
      </c>
      <c r="E43" s="1" t="s">
        <v>185</v>
      </c>
      <c r="F43" s="9" t="s">
        <v>189</v>
      </c>
      <c r="G43" s="3"/>
      <c r="H43" s="3"/>
      <c r="I43" s="3"/>
      <c r="J43" s="3"/>
      <c r="K43" s="3"/>
      <c r="L43" s="3"/>
      <c r="M43" s="3"/>
      <c r="N43" s="3"/>
      <c r="O43" s="3"/>
      <c r="P43" s="3"/>
      <c r="Q43" s="3"/>
      <c r="R43" s="3"/>
      <c r="S43" s="3"/>
      <c r="T43" s="3"/>
      <c r="U43" s="3"/>
      <c r="V43" s="3"/>
      <c r="W43" s="3"/>
      <c r="X43" s="3"/>
      <c r="Y43" s="3"/>
      <c r="Z43" s="3"/>
    </row>
    <row r="44" spans="1:26" ht="17" x14ac:dyDescent="0.2">
      <c r="A44" s="1" t="s">
        <v>60</v>
      </c>
      <c r="B44" s="1" t="s">
        <v>0</v>
      </c>
      <c r="C44" s="1" t="s">
        <v>183</v>
      </c>
      <c r="D44" s="1" t="s">
        <v>190</v>
      </c>
      <c r="E44" s="1" t="s">
        <v>185</v>
      </c>
      <c r="F44" s="3"/>
      <c r="G44" s="1" t="s">
        <v>191</v>
      </c>
      <c r="H44" s="3"/>
      <c r="I44" s="3"/>
      <c r="J44" s="3"/>
      <c r="K44" s="3"/>
      <c r="L44" s="3"/>
      <c r="M44" s="3"/>
      <c r="N44" s="3"/>
      <c r="O44" s="3"/>
      <c r="P44" s="3"/>
      <c r="Q44" s="3"/>
      <c r="R44" s="3"/>
      <c r="S44" s="3"/>
      <c r="T44" s="3"/>
      <c r="U44" s="3"/>
      <c r="V44" s="3"/>
      <c r="W44" s="3"/>
      <c r="X44" s="3"/>
      <c r="Y44" s="3"/>
      <c r="Z44" s="3"/>
    </row>
    <row r="45" spans="1:26" ht="17" x14ac:dyDescent="0.2">
      <c r="A45" s="1" t="s">
        <v>192</v>
      </c>
      <c r="B45" s="1" t="s">
        <v>1</v>
      </c>
      <c r="C45" s="1" t="s">
        <v>193</v>
      </c>
      <c r="D45" s="1" t="s">
        <v>194</v>
      </c>
      <c r="E45" s="1" t="s">
        <v>195</v>
      </c>
      <c r="F45" s="3"/>
      <c r="G45" s="1" t="s">
        <v>196</v>
      </c>
      <c r="H45" s="3"/>
      <c r="I45" s="3"/>
      <c r="J45" s="3"/>
      <c r="K45" s="3"/>
      <c r="L45" s="3"/>
      <c r="M45" s="3"/>
      <c r="N45" s="3"/>
      <c r="O45" s="3"/>
      <c r="P45" s="3"/>
      <c r="Q45" s="3"/>
      <c r="R45" s="3"/>
      <c r="S45" s="3"/>
      <c r="T45" s="3"/>
      <c r="U45" s="3"/>
      <c r="V45" s="3"/>
      <c r="W45" s="3"/>
      <c r="X45" s="3"/>
      <c r="Y45" s="3"/>
      <c r="Z45" s="3"/>
    </row>
    <row r="46" spans="1:26" ht="17" x14ac:dyDescent="0.2">
      <c r="A46" s="1" t="s">
        <v>60</v>
      </c>
      <c r="B46" s="1" t="s">
        <v>6</v>
      </c>
      <c r="C46" s="3"/>
      <c r="D46" s="1" t="s">
        <v>197</v>
      </c>
      <c r="E46" s="3"/>
      <c r="F46" s="3"/>
      <c r="G46" s="1" t="s">
        <v>198</v>
      </c>
      <c r="H46" s="3"/>
      <c r="I46" s="3"/>
      <c r="J46" s="3"/>
      <c r="K46" s="3"/>
      <c r="L46" s="3"/>
      <c r="M46" s="3"/>
      <c r="N46" s="3"/>
      <c r="O46" s="3"/>
      <c r="P46" s="3"/>
      <c r="Q46" s="3"/>
      <c r="R46" s="3"/>
      <c r="S46" s="3"/>
      <c r="T46" s="3"/>
      <c r="U46" s="3"/>
      <c r="V46" s="3"/>
      <c r="W46" s="3"/>
      <c r="X46" s="3"/>
      <c r="Y46" s="3"/>
      <c r="Z46" s="3"/>
    </row>
    <row r="47" spans="1:26" ht="17" x14ac:dyDescent="0.2">
      <c r="A47" s="1" t="s">
        <v>60</v>
      </c>
      <c r="B47" s="1" t="s">
        <v>7</v>
      </c>
      <c r="C47" s="3"/>
      <c r="D47" s="1" t="s">
        <v>199</v>
      </c>
      <c r="E47" s="3"/>
      <c r="F47" s="3"/>
      <c r="G47" s="1" t="s">
        <v>200</v>
      </c>
      <c r="H47" s="3"/>
      <c r="I47" s="3"/>
      <c r="J47" s="3"/>
      <c r="K47" s="3"/>
      <c r="L47" s="3"/>
      <c r="M47" s="3"/>
      <c r="N47" s="3"/>
      <c r="O47" s="3"/>
      <c r="P47" s="3"/>
      <c r="Q47" s="3"/>
      <c r="R47" s="3"/>
      <c r="S47" s="3"/>
      <c r="T47" s="3"/>
      <c r="U47" s="3"/>
      <c r="V47" s="3"/>
      <c r="W47" s="3"/>
      <c r="X47" s="3"/>
      <c r="Y47" s="3"/>
      <c r="Z47" s="3"/>
    </row>
    <row r="48" spans="1:26" ht="17" x14ac:dyDescent="0.2">
      <c r="A48" s="3"/>
      <c r="B48" s="1" t="s">
        <v>8</v>
      </c>
      <c r="C48" s="1" t="s">
        <v>201</v>
      </c>
      <c r="D48" s="1" t="s">
        <v>202</v>
      </c>
      <c r="E48" s="1" t="s">
        <v>203</v>
      </c>
      <c r="F48" s="3"/>
      <c r="G48" s="1" t="s">
        <v>204</v>
      </c>
      <c r="H48" s="1" t="s">
        <v>205</v>
      </c>
      <c r="I48" s="3"/>
      <c r="J48" s="3"/>
      <c r="K48" s="3"/>
      <c r="L48" s="3"/>
      <c r="M48" s="3"/>
      <c r="N48" s="3"/>
      <c r="O48" s="3"/>
      <c r="P48" s="3"/>
      <c r="Q48" s="3"/>
      <c r="R48" s="3"/>
      <c r="S48" s="3"/>
      <c r="T48" s="3"/>
      <c r="U48" s="3"/>
      <c r="V48" s="3"/>
      <c r="W48" s="3"/>
      <c r="X48" s="3"/>
      <c r="Y48" s="3"/>
      <c r="Z48" s="3"/>
    </row>
    <row r="49" spans="1:26" ht="17" x14ac:dyDescent="0.2">
      <c r="A49" s="1">
        <v>1</v>
      </c>
      <c r="B49" s="1" t="s">
        <v>2</v>
      </c>
      <c r="C49" s="1" t="s">
        <v>206</v>
      </c>
      <c r="D49" s="1" t="s">
        <v>207</v>
      </c>
      <c r="E49" s="1" t="s">
        <v>208</v>
      </c>
      <c r="F49" s="3"/>
      <c r="G49" s="1" t="s">
        <v>209</v>
      </c>
      <c r="H49" s="3"/>
      <c r="I49" s="3"/>
      <c r="J49" s="3"/>
      <c r="K49" s="3"/>
      <c r="L49" s="3"/>
      <c r="M49" s="3"/>
      <c r="N49" s="3"/>
      <c r="O49" s="3"/>
      <c r="P49" s="3"/>
      <c r="Q49" s="3"/>
      <c r="R49" s="3"/>
      <c r="S49" s="3"/>
      <c r="T49" s="3"/>
      <c r="U49" s="3"/>
      <c r="V49" s="3"/>
      <c r="W49" s="3"/>
      <c r="X49" s="3"/>
      <c r="Y49" s="3"/>
      <c r="Z49" s="3"/>
    </row>
    <row r="50" spans="1:26" ht="17" x14ac:dyDescent="0.2">
      <c r="A50" s="1">
        <v>1</v>
      </c>
      <c r="B50" s="1" t="s">
        <v>3</v>
      </c>
      <c r="C50" s="3"/>
      <c r="D50" s="1" t="s">
        <v>210</v>
      </c>
      <c r="E50" s="3"/>
      <c r="F50" s="3"/>
      <c r="G50" s="1" t="s">
        <v>211</v>
      </c>
      <c r="H50" s="3"/>
      <c r="I50" s="3"/>
      <c r="J50" s="3"/>
      <c r="K50" s="3"/>
      <c r="L50" s="3"/>
      <c r="M50" s="3"/>
      <c r="N50" s="3"/>
      <c r="O50" s="3"/>
      <c r="P50" s="3"/>
      <c r="Q50" s="3"/>
      <c r="R50" s="3"/>
      <c r="S50" s="3"/>
      <c r="T50" s="3"/>
      <c r="U50" s="3"/>
      <c r="V50" s="3"/>
      <c r="W50" s="3"/>
      <c r="X50" s="3"/>
      <c r="Y50" s="3"/>
      <c r="Z50" s="3"/>
    </row>
    <row r="51" spans="1:26" ht="17" x14ac:dyDescent="0.2">
      <c r="A51" s="3"/>
      <c r="B51" s="1" t="s">
        <v>9</v>
      </c>
      <c r="C51" s="1" t="s">
        <v>212</v>
      </c>
      <c r="D51" s="1" t="s">
        <v>213</v>
      </c>
      <c r="E51" s="1" t="s">
        <v>214</v>
      </c>
      <c r="F51" s="3"/>
      <c r="G51" s="1" t="s">
        <v>215</v>
      </c>
      <c r="H51" s="3"/>
      <c r="I51" s="3"/>
      <c r="J51" s="3"/>
      <c r="K51" s="3"/>
      <c r="L51" s="3"/>
      <c r="M51" s="3"/>
      <c r="N51" s="3"/>
      <c r="O51" s="3"/>
      <c r="P51" s="3"/>
      <c r="Q51" s="3"/>
      <c r="R51" s="3"/>
      <c r="S51" s="3"/>
      <c r="T51" s="3"/>
      <c r="U51" s="3"/>
      <c r="V51" s="3"/>
      <c r="W51" s="3"/>
      <c r="X51" s="3"/>
      <c r="Y51" s="3"/>
      <c r="Z51" s="3"/>
    </row>
    <row r="52" spans="1:26" ht="17" x14ac:dyDescent="0.2">
      <c r="A52" s="3"/>
      <c r="B52" s="1" t="s">
        <v>216</v>
      </c>
      <c r="C52" s="3"/>
      <c r="D52" s="1" t="s">
        <v>217</v>
      </c>
      <c r="E52" s="3"/>
      <c r="F52" s="3"/>
      <c r="G52" s="1" t="s">
        <v>218</v>
      </c>
      <c r="H52" s="3"/>
      <c r="I52" s="3"/>
      <c r="J52" s="3"/>
      <c r="K52" s="3"/>
      <c r="L52" s="3"/>
      <c r="M52" s="3"/>
      <c r="N52" s="3"/>
      <c r="O52" s="3"/>
      <c r="P52" s="3"/>
      <c r="Q52" s="3"/>
      <c r="R52" s="3"/>
      <c r="S52" s="3"/>
      <c r="T52" s="3"/>
      <c r="U52" s="3"/>
      <c r="V52" s="3"/>
      <c r="W52" s="3"/>
      <c r="X52" s="3"/>
      <c r="Y52" s="3"/>
      <c r="Z52" s="3"/>
    </row>
    <row r="53" spans="1:26" ht="17" x14ac:dyDescent="0.2">
      <c r="A53" s="3"/>
      <c r="B53" s="1" t="s">
        <v>219</v>
      </c>
      <c r="C53" s="3"/>
      <c r="D53" s="1" t="s">
        <v>220</v>
      </c>
      <c r="E53" s="3"/>
      <c r="F53" s="3"/>
      <c r="G53" s="1" t="s">
        <v>221</v>
      </c>
      <c r="H53" s="3"/>
      <c r="I53" s="3"/>
      <c r="J53" s="3"/>
      <c r="K53" s="3"/>
      <c r="L53" s="3"/>
      <c r="M53" s="3"/>
      <c r="N53" s="3"/>
      <c r="O53" s="3"/>
      <c r="P53" s="3"/>
      <c r="Q53" s="3"/>
      <c r="R53" s="3"/>
      <c r="S53" s="3"/>
      <c r="T53" s="3"/>
      <c r="U53" s="3"/>
      <c r="V53" s="3"/>
      <c r="W53" s="3"/>
      <c r="X53" s="3"/>
      <c r="Y53" s="3"/>
      <c r="Z53" s="3"/>
    </row>
    <row r="54" spans="1:26" ht="17" x14ac:dyDescent="0.2">
      <c r="A54" s="3"/>
      <c r="B54" s="1" t="s">
        <v>222</v>
      </c>
      <c r="C54" s="3"/>
      <c r="D54" s="1" t="s">
        <v>223</v>
      </c>
      <c r="E54" s="3"/>
      <c r="F54" s="3"/>
      <c r="G54" s="3"/>
      <c r="H54" s="3"/>
      <c r="I54" s="3"/>
      <c r="J54" s="3"/>
      <c r="K54" s="3"/>
      <c r="L54" s="3"/>
      <c r="M54" s="3"/>
      <c r="N54" s="3"/>
      <c r="O54" s="3"/>
      <c r="P54" s="3"/>
      <c r="Q54" s="3"/>
      <c r="R54" s="3"/>
      <c r="S54" s="3"/>
      <c r="T54" s="3"/>
      <c r="U54" s="3"/>
      <c r="V54" s="3"/>
      <c r="W54" s="3"/>
      <c r="X54" s="3"/>
      <c r="Y54" s="3"/>
      <c r="Z54" s="3"/>
    </row>
    <row r="55" spans="1:26" ht="17" x14ac:dyDescent="0.2">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7" x14ac:dyDescent="0.2">
      <c r="A56" s="3"/>
      <c r="B56" s="1" t="s">
        <v>224</v>
      </c>
      <c r="C56" s="1" t="s">
        <v>97</v>
      </c>
      <c r="D56" s="1" t="s">
        <v>225</v>
      </c>
      <c r="E56" s="1" t="s">
        <v>99</v>
      </c>
      <c r="F56" s="3"/>
      <c r="G56" s="3"/>
      <c r="H56" s="3"/>
      <c r="I56" s="3"/>
      <c r="J56" s="3"/>
      <c r="K56" s="3"/>
      <c r="L56" s="3"/>
      <c r="M56" s="3"/>
      <c r="N56" s="3"/>
      <c r="O56" s="3"/>
      <c r="P56" s="3"/>
      <c r="Q56" s="3"/>
      <c r="R56" s="3"/>
      <c r="S56" s="3"/>
      <c r="T56" s="3"/>
      <c r="U56" s="3"/>
      <c r="V56" s="3"/>
      <c r="W56" s="3"/>
      <c r="X56" s="3"/>
      <c r="Y56" s="3"/>
      <c r="Z56" s="3"/>
    </row>
    <row r="57" spans="1:26" ht="17" x14ac:dyDescent="0.2">
      <c r="A57" s="3"/>
      <c r="B57" s="1" t="s">
        <v>27</v>
      </c>
      <c r="C57" s="1" t="s">
        <v>226</v>
      </c>
      <c r="D57" s="1" t="s">
        <v>227</v>
      </c>
      <c r="E57" s="1" t="s">
        <v>228</v>
      </c>
      <c r="F57" s="3"/>
      <c r="G57" s="1" t="s">
        <v>229</v>
      </c>
      <c r="H57" s="3"/>
      <c r="I57" s="3"/>
      <c r="J57" s="3"/>
      <c r="K57" s="3"/>
      <c r="L57" s="3"/>
      <c r="M57" s="3"/>
      <c r="N57" s="3"/>
      <c r="O57" s="3"/>
      <c r="P57" s="3"/>
      <c r="Q57" s="3"/>
      <c r="R57" s="3"/>
      <c r="S57" s="3"/>
      <c r="T57" s="3"/>
      <c r="U57" s="3"/>
      <c r="V57" s="3"/>
      <c r="W57" s="3"/>
      <c r="X57" s="3"/>
      <c r="Y57" s="3"/>
      <c r="Z57" s="3"/>
    </row>
    <row r="58" spans="1:26" ht="17" x14ac:dyDescent="0.2">
      <c r="A58" s="3"/>
      <c r="B58" s="1" t="s">
        <v>28</v>
      </c>
      <c r="C58" s="1" t="s">
        <v>226</v>
      </c>
      <c r="D58" s="1" t="s">
        <v>230</v>
      </c>
      <c r="E58" s="1" t="s">
        <v>228</v>
      </c>
      <c r="F58" s="3"/>
      <c r="G58" s="1" t="s">
        <v>231</v>
      </c>
      <c r="H58" s="3"/>
      <c r="I58" s="3"/>
      <c r="J58" s="3"/>
      <c r="K58" s="3"/>
      <c r="L58" s="3"/>
      <c r="M58" s="3"/>
      <c r="N58" s="3"/>
      <c r="O58" s="3"/>
      <c r="P58" s="3"/>
      <c r="Q58" s="3"/>
      <c r="R58" s="3"/>
      <c r="S58" s="3"/>
      <c r="T58" s="3"/>
      <c r="U58" s="3"/>
      <c r="V58" s="3"/>
      <c r="W58" s="3"/>
      <c r="X58" s="3"/>
      <c r="Y58" s="3"/>
      <c r="Z58" s="3"/>
    </row>
    <row r="59" spans="1:26" ht="17" x14ac:dyDescent="0.2">
      <c r="A59" s="3"/>
      <c r="B59" s="1" t="s">
        <v>29</v>
      </c>
      <c r="C59" s="1" t="s">
        <v>226</v>
      </c>
      <c r="D59" s="1" t="s">
        <v>232</v>
      </c>
      <c r="E59" s="1" t="s">
        <v>228</v>
      </c>
      <c r="F59" s="3"/>
      <c r="G59" s="1" t="s">
        <v>233</v>
      </c>
      <c r="H59" s="3"/>
      <c r="I59" s="3"/>
      <c r="J59" s="3"/>
      <c r="K59" s="3"/>
      <c r="L59" s="3"/>
      <c r="M59" s="3"/>
      <c r="N59" s="3"/>
      <c r="O59" s="3"/>
      <c r="P59" s="3"/>
      <c r="Q59" s="3"/>
      <c r="R59" s="3"/>
      <c r="S59" s="3"/>
      <c r="T59" s="3"/>
      <c r="U59" s="3"/>
      <c r="V59" s="3"/>
      <c r="W59" s="3"/>
      <c r="X59" s="3"/>
      <c r="Y59" s="3"/>
      <c r="Z59" s="3"/>
    </row>
    <row r="60" spans="1:26" ht="17" x14ac:dyDescent="0.2">
      <c r="A60" s="3"/>
      <c r="B60" s="1" t="s">
        <v>30</v>
      </c>
      <c r="C60" s="3"/>
      <c r="D60" s="1" t="s">
        <v>234</v>
      </c>
      <c r="E60" s="3"/>
      <c r="F60" s="3"/>
      <c r="G60" s="1" t="s">
        <v>235</v>
      </c>
      <c r="H60" s="3"/>
      <c r="I60" s="3"/>
      <c r="J60" s="3"/>
      <c r="K60" s="3"/>
      <c r="L60" s="3"/>
      <c r="M60" s="3"/>
      <c r="N60" s="3"/>
      <c r="O60" s="3"/>
      <c r="P60" s="3"/>
      <c r="Q60" s="3"/>
      <c r="R60" s="3"/>
      <c r="S60" s="3"/>
      <c r="T60" s="3"/>
      <c r="U60" s="3"/>
      <c r="V60" s="3"/>
      <c r="W60" s="3"/>
      <c r="X60" s="3"/>
      <c r="Y60" s="3"/>
      <c r="Z60" s="3"/>
    </row>
    <row r="61" spans="1:26" ht="17" x14ac:dyDescent="0.2">
      <c r="A61" s="3"/>
      <c r="B61" s="1" t="s">
        <v>31</v>
      </c>
      <c r="C61" s="3"/>
      <c r="D61" s="1" t="s">
        <v>236</v>
      </c>
      <c r="E61" s="3"/>
      <c r="F61" s="3"/>
      <c r="G61" s="1" t="s">
        <v>237</v>
      </c>
      <c r="H61" s="3"/>
      <c r="I61" s="3"/>
      <c r="J61" s="3"/>
      <c r="K61" s="3"/>
      <c r="L61" s="3"/>
      <c r="M61" s="3"/>
      <c r="N61" s="3"/>
      <c r="O61" s="3"/>
      <c r="P61" s="3"/>
      <c r="Q61" s="3"/>
      <c r="R61" s="3"/>
      <c r="S61" s="3"/>
      <c r="T61" s="3"/>
      <c r="U61" s="3"/>
      <c r="V61" s="3"/>
      <c r="W61" s="3"/>
      <c r="X61" s="3"/>
      <c r="Y61" s="3"/>
      <c r="Z61" s="3"/>
    </row>
    <row r="62" spans="1:26" ht="17" x14ac:dyDescent="0.2">
      <c r="A62" s="3"/>
      <c r="B62" s="1" t="s">
        <v>32</v>
      </c>
      <c r="C62" s="3"/>
      <c r="D62" s="1" t="s">
        <v>238</v>
      </c>
      <c r="E62" s="3"/>
      <c r="F62" s="3"/>
      <c r="G62" s="1" t="s">
        <v>239</v>
      </c>
      <c r="H62" s="3"/>
      <c r="I62" s="3"/>
      <c r="J62" s="3"/>
      <c r="K62" s="3"/>
      <c r="L62" s="3"/>
      <c r="M62" s="3"/>
      <c r="N62" s="3"/>
      <c r="O62" s="3"/>
      <c r="P62" s="3"/>
      <c r="Q62" s="3"/>
      <c r="R62" s="3"/>
      <c r="S62" s="3"/>
      <c r="T62" s="3"/>
      <c r="U62" s="3"/>
      <c r="V62" s="3"/>
      <c r="W62" s="3"/>
      <c r="X62" s="3"/>
      <c r="Y62" s="3"/>
      <c r="Z62" s="3"/>
    </row>
    <row r="63" spans="1:26" ht="17" x14ac:dyDescent="0.2">
      <c r="A63" s="3"/>
      <c r="B63" s="1" t="s">
        <v>33</v>
      </c>
      <c r="C63" s="3"/>
      <c r="D63" s="1" t="s">
        <v>240</v>
      </c>
      <c r="E63" s="3"/>
      <c r="F63" s="3"/>
      <c r="G63" s="1" t="s">
        <v>241</v>
      </c>
      <c r="H63" s="3"/>
      <c r="I63" s="3"/>
      <c r="J63" s="3"/>
      <c r="K63" s="3"/>
      <c r="L63" s="3"/>
      <c r="M63" s="3"/>
      <c r="N63" s="3"/>
      <c r="O63" s="3"/>
      <c r="P63" s="3"/>
      <c r="Q63" s="3"/>
      <c r="R63" s="3"/>
      <c r="S63" s="3"/>
      <c r="T63" s="3"/>
      <c r="U63" s="3"/>
      <c r="V63" s="3"/>
      <c r="W63" s="3"/>
      <c r="X63" s="3"/>
      <c r="Y63" s="3"/>
      <c r="Z63" s="3"/>
    </row>
    <row r="64" spans="1:26" ht="17" x14ac:dyDescent="0.2">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7" x14ac:dyDescent="0.2">
      <c r="A65" s="3"/>
      <c r="B65" s="1" t="s">
        <v>242</v>
      </c>
      <c r="C65" s="1" t="s">
        <v>97</v>
      </c>
      <c r="D65" s="1" t="s">
        <v>243</v>
      </c>
      <c r="E65" s="1" t="s">
        <v>99</v>
      </c>
      <c r="F65" s="3"/>
      <c r="G65" s="3"/>
      <c r="H65" s="3"/>
      <c r="I65" s="3"/>
      <c r="J65" s="3"/>
      <c r="K65" s="3"/>
      <c r="L65" s="3"/>
      <c r="M65" s="3"/>
      <c r="N65" s="3"/>
      <c r="O65" s="3"/>
      <c r="P65" s="3"/>
      <c r="Q65" s="3"/>
      <c r="R65" s="3"/>
      <c r="S65" s="3"/>
      <c r="T65" s="3"/>
      <c r="U65" s="3"/>
      <c r="V65" s="3"/>
      <c r="W65" s="3"/>
      <c r="X65" s="3"/>
      <c r="Y65" s="3"/>
      <c r="Z65" s="3"/>
    </row>
    <row r="66" spans="1:26" ht="17" x14ac:dyDescent="0.2">
      <c r="A66" s="3"/>
      <c r="B66" s="1" t="s">
        <v>244</v>
      </c>
      <c r="C66" s="1" t="s">
        <v>245</v>
      </c>
      <c r="D66" s="1" t="s">
        <v>246</v>
      </c>
      <c r="E66" s="1" t="s">
        <v>247</v>
      </c>
      <c r="F66" s="3"/>
      <c r="G66" s="1" t="s">
        <v>248</v>
      </c>
      <c r="H66" s="1" t="s">
        <v>249</v>
      </c>
      <c r="I66" s="3"/>
      <c r="J66" s="3"/>
      <c r="K66" s="3"/>
      <c r="L66" s="3"/>
      <c r="M66" s="3"/>
      <c r="N66" s="3"/>
      <c r="O66" s="3"/>
      <c r="P66" s="3"/>
      <c r="Q66" s="3"/>
      <c r="R66" s="3"/>
      <c r="S66" s="3"/>
      <c r="T66" s="3"/>
      <c r="U66" s="3"/>
      <c r="V66" s="3"/>
      <c r="W66" s="3"/>
      <c r="X66" s="3"/>
      <c r="Y66" s="3"/>
      <c r="Z66" s="3"/>
    </row>
    <row r="67" spans="1:26" ht="17" x14ac:dyDescent="0.2">
      <c r="A67" s="3"/>
      <c r="B67" s="1" t="s">
        <v>250</v>
      </c>
      <c r="C67" s="1" t="s">
        <v>245</v>
      </c>
      <c r="D67" s="1" t="s">
        <v>251</v>
      </c>
      <c r="E67" s="1" t="s">
        <v>247</v>
      </c>
      <c r="F67" s="3"/>
      <c r="G67" s="1" t="s">
        <v>252</v>
      </c>
      <c r="H67" s="1" t="s">
        <v>253</v>
      </c>
      <c r="I67" s="3"/>
      <c r="J67" s="3"/>
      <c r="K67" s="3"/>
      <c r="L67" s="3"/>
      <c r="M67" s="3"/>
      <c r="N67" s="3"/>
      <c r="O67" s="3"/>
      <c r="P67" s="3"/>
      <c r="Q67" s="3"/>
      <c r="R67" s="3"/>
      <c r="S67" s="3"/>
      <c r="T67" s="3"/>
      <c r="U67" s="3"/>
      <c r="V67" s="3"/>
      <c r="W67" s="3"/>
      <c r="X67" s="3"/>
      <c r="Y67" s="3"/>
      <c r="Z67" s="3"/>
    </row>
    <row r="68" spans="1:26" ht="17" x14ac:dyDescent="0.2">
      <c r="A68" s="3"/>
      <c r="B68" s="1" t="s">
        <v>254</v>
      </c>
      <c r="C68" s="1" t="s">
        <v>245</v>
      </c>
      <c r="D68" s="1" t="s">
        <v>255</v>
      </c>
      <c r="E68" s="1" t="s">
        <v>247</v>
      </c>
      <c r="F68" s="3"/>
      <c r="G68" s="1" t="s">
        <v>256</v>
      </c>
      <c r="H68" s="1" t="s">
        <v>257</v>
      </c>
      <c r="I68" s="3"/>
      <c r="J68" s="3"/>
      <c r="K68" s="3"/>
      <c r="L68" s="3"/>
      <c r="M68" s="3"/>
      <c r="N68" s="3"/>
      <c r="O68" s="3"/>
      <c r="P68" s="3"/>
      <c r="Q68" s="3"/>
      <c r="R68" s="3"/>
      <c r="S68" s="3"/>
      <c r="T68" s="3"/>
      <c r="U68" s="3"/>
      <c r="V68" s="3"/>
      <c r="W68" s="3"/>
      <c r="X68" s="3"/>
      <c r="Y68" s="3"/>
      <c r="Z68" s="3"/>
    </row>
    <row r="69" spans="1:26" ht="17" x14ac:dyDescent="0.2">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7" x14ac:dyDescent="0.2">
      <c r="A70" s="3"/>
      <c r="B70" s="1" t="s">
        <v>258</v>
      </c>
      <c r="C70" s="1" t="s">
        <v>97</v>
      </c>
      <c r="D70" s="1" t="s">
        <v>259</v>
      </c>
      <c r="E70" s="1" t="s">
        <v>99</v>
      </c>
      <c r="F70" s="3"/>
      <c r="G70" s="3"/>
      <c r="H70" s="3"/>
      <c r="I70" s="3"/>
      <c r="J70" s="3"/>
      <c r="K70" s="3"/>
      <c r="L70" s="3"/>
      <c r="M70" s="3"/>
      <c r="N70" s="3"/>
      <c r="O70" s="3"/>
      <c r="P70" s="3"/>
      <c r="Q70" s="3"/>
      <c r="R70" s="3"/>
      <c r="S70" s="3"/>
      <c r="T70" s="3"/>
      <c r="U70" s="3"/>
      <c r="V70" s="3"/>
      <c r="W70" s="3"/>
      <c r="X70" s="3"/>
      <c r="Y70" s="3"/>
      <c r="Z70" s="3"/>
    </row>
    <row r="71" spans="1:26" ht="17" x14ac:dyDescent="0.2">
      <c r="A71" s="3"/>
      <c r="B71" s="1" t="s">
        <v>260</v>
      </c>
      <c r="C71" s="3"/>
      <c r="D71" s="1" t="s">
        <v>261</v>
      </c>
      <c r="E71" s="3"/>
      <c r="F71" s="3"/>
      <c r="G71" s="1" t="s">
        <v>262</v>
      </c>
      <c r="H71" s="3"/>
      <c r="I71" s="3"/>
      <c r="J71" s="3"/>
      <c r="K71" s="3"/>
      <c r="L71" s="3"/>
      <c r="M71" s="3"/>
      <c r="N71" s="3"/>
      <c r="O71" s="3"/>
      <c r="P71" s="3"/>
      <c r="Q71" s="3"/>
      <c r="R71" s="3"/>
      <c r="S71" s="3"/>
      <c r="T71" s="3"/>
      <c r="U71" s="3"/>
      <c r="V71" s="3"/>
      <c r="W71" s="3"/>
      <c r="X71" s="3"/>
      <c r="Y71" s="3"/>
      <c r="Z71" s="3"/>
    </row>
    <row r="72" spans="1:26" ht="17" x14ac:dyDescent="0.2">
      <c r="A72" s="3"/>
      <c r="B72" s="1" t="s">
        <v>263</v>
      </c>
      <c r="C72" s="3"/>
      <c r="D72" s="1" t="s">
        <v>264</v>
      </c>
      <c r="E72" s="3"/>
      <c r="F72" s="3"/>
      <c r="G72" s="1" t="s">
        <v>265</v>
      </c>
      <c r="H72" s="3"/>
      <c r="I72" s="3"/>
      <c r="J72" s="3"/>
      <c r="K72" s="3"/>
      <c r="L72" s="3"/>
      <c r="M72" s="3"/>
      <c r="N72" s="3"/>
      <c r="O72" s="3"/>
      <c r="P72" s="3"/>
      <c r="Q72" s="3"/>
      <c r="R72" s="3"/>
      <c r="S72" s="3"/>
      <c r="T72" s="3"/>
      <c r="U72" s="3"/>
      <c r="V72" s="3"/>
      <c r="W72" s="3"/>
      <c r="X72" s="3"/>
      <c r="Y72" s="3"/>
      <c r="Z72" s="3"/>
    </row>
    <row r="73" spans="1:26" ht="17" x14ac:dyDescent="0.2">
      <c r="A73" s="3"/>
      <c r="B73" s="1" t="s">
        <v>266</v>
      </c>
      <c r="C73" s="3"/>
      <c r="D73" s="1" t="s">
        <v>267</v>
      </c>
      <c r="E73" s="3"/>
      <c r="F73" s="3"/>
      <c r="G73" s="1" t="s">
        <v>268</v>
      </c>
      <c r="H73" s="3"/>
      <c r="I73" s="3"/>
      <c r="J73" s="3"/>
      <c r="K73" s="3"/>
      <c r="L73" s="3"/>
      <c r="M73" s="3"/>
      <c r="N73" s="3"/>
      <c r="O73" s="3"/>
      <c r="P73" s="3"/>
      <c r="Q73" s="3"/>
      <c r="R73" s="3"/>
      <c r="S73" s="3"/>
      <c r="T73" s="3"/>
      <c r="U73" s="3"/>
      <c r="V73" s="3"/>
      <c r="W73" s="3"/>
      <c r="X73" s="3"/>
      <c r="Y73" s="3"/>
      <c r="Z73" s="3"/>
    </row>
    <row r="74" spans="1:26" ht="17" x14ac:dyDescent="0.2">
      <c r="A74" s="3"/>
      <c r="B74" s="1" t="s">
        <v>269</v>
      </c>
      <c r="C74" s="3"/>
      <c r="D74" s="1" t="s">
        <v>270</v>
      </c>
      <c r="E74" s="3"/>
      <c r="F74" s="3"/>
      <c r="G74" s="1" t="s">
        <v>271</v>
      </c>
      <c r="H74" s="3"/>
      <c r="I74" s="3"/>
      <c r="J74" s="3"/>
      <c r="K74" s="3"/>
      <c r="L74" s="3"/>
      <c r="M74" s="3"/>
      <c r="N74" s="3"/>
      <c r="O74" s="3"/>
      <c r="P74" s="3"/>
      <c r="Q74" s="3"/>
      <c r="R74" s="3"/>
      <c r="S74" s="3"/>
      <c r="T74" s="3"/>
      <c r="U74" s="3"/>
      <c r="V74" s="3"/>
      <c r="W74" s="3"/>
      <c r="X74" s="3"/>
      <c r="Y74" s="3"/>
      <c r="Z74" s="3"/>
    </row>
    <row r="75" spans="1:26" ht="17" x14ac:dyDescent="0.2">
      <c r="A75" s="3"/>
      <c r="B75" s="1" t="s">
        <v>272</v>
      </c>
      <c r="C75" s="3"/>
      <c r="D75" s="1" t="s">
        <v>273</v>
      </c>
      <c r="E75" s="3"/>
      <c r="F75" s="3"/>
      <c r="G75" s="1" t="s">
        <v>274</v>
      </c>
      <c r="H75" s="3"/>
      <c r="I75" s="3"/>
      <c r="J75" s="3"/>
      <c r="K75" s="3"/>
      <c r="L75" s="3"/>
      <c r="M75" s="3"/>
      <c r="N75" s="3"/>
      <c r="O75" s="3"/>
      <c r="P75" s="3"/>
      <c r="Q75" s="3"/>
      <c r="R75" s="3"/>
      <c r="S75" s="3"/>
      <c r="T75" s="3"/>
      <c r="U75" s="3"/>
      <c r="V75" s="3"/>
      <c r="W75" s="3"/>
      <c r="X75" s="3"/>
      <c r="Y75" s="3"/>
      <c r="Z75" s="3"/>
    </row>
    <row r="76" spans="1:26" ht="17" x14ac:dyDescent="0.2">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7" x14ac:dyDescent="0.2">
      <c r="A77" s="3"/>
      <c r="B77" s="1" t="s">
        <v>55</v>
      </c>
      <c r="C77" s="1" t="s">
        <v>97</v>
      </c>
      <c r="D77" s="1" t="s">
        <v>275</v>
      </c>
      <c r="E77" s="1" t="s">
        <v>99</v>
      </c>
      <c r="F77" s="3"/>
      <c r="G77" s="3"/>
      <c r="H77" s="3"/>
      <c r="I77" s="3"/>
      <c r="J77" s="3"/>
      <c r="K77" s="3"/>
      <c r="L77" s="3"/>
      <c r="M77" s="3"/>
      <c r="N77" s="3"/>
      <c r="O77" s="3"/>
      <c r="P77" s="3"/>
      <c r="Q77" s="3"/>
      <c r="R77" s="3"/>
      <c r="S77" s="3"/>
      <c r="T77" s="3"/>
      <c r="U77" s="3"/>
      <c r="V77" s="3"/>
      <c r="W77" s="3"/>
      <c r="X77" s="3"/>
      <c r="Y77" s="3"/>
      <c r="Z77" s="3"/>
    </row>
    <row r="78" spans="1:26" ht="17" x14ac:dyDescent="0.2">
      <c r="A78" s="3"/>
      <c r="B78" s="1" t="s">
        <v>276</v>
      </c>
      <c r="C78" s="3"/>
      <c r="D78" s="1" t="s">
        <v>277</v>
      </c>
      <c r="E78" s="3"/>
      <c r="F78" s="3"/>
      <c r="G78" s="1" t="s">
        <v>278</v>
      </c>
      <c r="H78" s="3"/>
      <c r="I78" s="3"/>
      <c r="J78" s="3"/>
      <c r="K78" s="3"/>
      <c r="L78" s="3"/>
      <c r="M78" s="3"/>
      <c r="N78" s="3"/>
      <c r="O78" s="3"/>
      <c r="P78" s="3"/>
      <c r="Q78" s="3"/>
      <c r="R78" s="3"/>
      <c r="S78" s="3"/>
      <c r="T78" s="3"/>
      <c r="U78" s="3"/>
      <c r="V78" s="3"/>
      <c r="W78" s="3"/>
      <c r="X78" s="3"/>
      <c r="Y78" s="3"/>
      <c r="Z78" s="3"/>
    </row>
    <row r="79" spans="1:26" ht="17" x14ac:dyDescent="0.2">
      <c r="A79" s="3"/>
      <c r="B79" s="1" t="s">
        <v>279</v>
      </c>
      <c r="C79" s="3"/>
      <c r="D79" s="1" t="s">
        <v>280</v>
      </c>
      <c r="E79" s="3"/>
      <c r="F79" s="3"/>
      <c r="G79" s="3"/>
      <c r="H79" s="3"/>
      <c r="I79" s="3"/>
      <c r="J79" s="3"/>
      <c r="K79" s="3"/>
      <c r="L79" s="3"/>
      <c r="M79" s="3"/>
      <c r="N79" s="3"/>
      <c r="O79" s="3"/>
      <c r="P79" s="3"/>
      <c r="Q79" s="3"/>
      <c r="R79" s="3"/>
      <c r="S79" s="3"/>
      <c r="T79" s="3"/>
      <c r="U79" s="3"/>
      <c r="V79" s="3"/>
      <c r="W79" s="3"/>
      <c r="X79" s="3"/>
      <c r="Y79" s="3"/>
      <c r="Z79" s="3"/>
    </row>
    <row r="80" spans="1:26" ht="17" x14ac:dyDescent="0.2">
      <c r="A80" s="3"/>
      <c r="B80" s="1" t="s">
        <v>281</v>
      </c>
      <c r="C80" s="3"/>
      <c r="D80" s="1" t="s">
        <v>282</v>
      </c>
      <c r="E80" s="3"/>
      <c r="F80" s="3"/>
      <c r="G80" s="3"/>
      <c r="H80" s="3"/>
      <c r="I80" s="3"/>
      <c r="J80" s="3"/>
      <c r="K80" s="3"/>
      <c r="L80" s="3"/>
      <c r="M80" s="3"/>
      <c r="N80" s="3"/>
      <c r="O80" s="3"/>
      <c r="P80" s="3"/>
      <c r="Q80" s="3"/>
      <c r="R80" s="3"/>
      <c r="S80" s="3"/>
      <c r="T80" s="3"/>
      <c r="U80" s="3"/>
      <c r="V80" s="3"/>
      <c r="W80" s="3"/>
      <c r="X80" s="3"/>
      <c r="Y80" s="3"/>
      <c r="Z80" s="3"/>
    </row>
    <row r="81" spans="1:26" ht="17" x14ac:dyDescent="0.2">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7" x14ac:dyDescent="0.2">
      <c r="A82" s="3"/>
      <c r="B82" s="1" t="s">
        <v>283</v>
      </c>
      <c r="C82" s="1" t="s">
        <v>97</v>
      </c>
      <c r="D82" s="1" t="s">
        <v>284</v>
      </c>
      <c r="E82" s="1" t="s">
        <v>99</v>
      </c>
      <c r="F82" s="3"/>
      <c r="G82" s="3"/>
      <c r="H82" s="3"/>
      <c r="I82" s="3"/>
      <c r="J82" s="3"/>
      <c r="K82" s="3"/>
      <c r="L82" s="3"/>
      <c r="M82" s="3"/>
      <c r="N82" s="3"/>
      <c r="O82" s="3"/>
      <c r="P82" s="3"/>
      <c r="Q82" s="3"/>
      <c r="R82" s="3"/>
      <c r="S82" s="3"/>
      <c r="T82" s="3"/>
      <c r="U82" s="3"/>
      <c r="V82" s="3"/>
      <c r="W82" s="3"/>
      <c r="X82" s="3"/>
      <c r="Y82" s="3"/>
      <c r="Z82" s="3"/>
    </row>
    <row r="83" spans="1:26" ht="17" x14ac:dyDescent="0.2">
      <c r="A83" s="3"/>
      <c r="B83" s="1" t="s">
        <v>285</v>
      </c>
      <c r="C83" s="3"/>
      <c r="D83" s="1" t="s">
        <v>286</v>
      </c>
      <c r="E83" s="3"/>
      <c r="F83" s="3"/>
      <c r="G83" s="1" t="s">
        <v>287</v>
      </c>
      <c r="H83" s="3"/>
      <c r="I83" s="3"/>
      <c r="J83" s="3"/>
      <c r="K83" s="3"/>
      <c r="L83" s="3"/>
      <c r="M83" s="3"/>
      <c r="N83" s="3"/>
      <c r="O83" s="3"/>
      <c r="P83" s="3"/>
      <c r="Q83" s="3"/>
      <c r="R83" s="3"/>
      <c r="S83" s="3"/>
      <c r="T83" s="3"/>
      <c r="U83" s="3"/>
      <c r="V83" s="3"/>
      <c r="W83" s="3"/>
      <c r="X83" s="3"/>
      <c r="Y83" s="3"/>
      <c r="Z83" s="3"/>
    </row>
    <row r="84" spans="1:26" ht="17" x14ac:dyDescent="0.2">
      <c r="A84" s="3"/>
      <c r="B84" s="1" t="s">
        <v>288</v>
      </c>
      <c r="C84" s="3"/>
      <c r="D84" s="1" t="s">
        <v>289</v>
      </c>
      <c r="E84" s="3"/>
      <c r="F84" s="3"/>
      <c r="G84" s="1" t="s">
        <v>290</v>
      </c>
      <c r="H84" s="3"/>
      <c r="I84" s="3"/>
      <c r="J84" s="3"/>
      <c r="K84" s="3"/>
      <c r="L84" s="3"/>
      <c r="M84" s="3"/>
      <c r="N84" s="3"/>
      <c r="O84" s="3"/>
      <c r="P84" s="3"/>
      <c r="Q84" s="3"/>
      <c r="R84" s="3"/>
      <c r="S84" s="3"/>
      <c r="T84" s="3"/>
      <c r="U84" s="3"/>
      <c r="V84" s="3"/>
      <c r="W84" s="3"/>
      <c r="X84" s="3"/>
      <c r="Y84" s="3"/>
      <c r="Z84" s="3"/>
    </row>
    <row r="85" spans="1:26" ht="17" x14ac:dyDescent="0.2">
      <c r="A85" s="3"/>
      <c r="B85" s="1" t="s">
        <v>291</v>
      </c>
      <c r="C85" s="3"/>
      <c r="D85" s="1" t="s">
        <v>292</v>
      </c>
      <c r="E85" s="3"/>
      <c r="F85" s="3"/>
      <c r="G85" s="1" t="s">
        <v>293</v>
      </c>
      <c r="H85" s="3"/>
      <c r="I85" s="3"/>
      <c r="J85" s="3"/>
      <c r="K85" s="3"/>
      <c r="L85" s="3"/>
      <c r="M85" s="3"/>
      <c r="N85" s="3"/>
      <c r="O85" s="3"/>
      <c r="P85" s="3"/>
      <c r="Q85" s="3"/>
      <c r="R85" s="3"/>
      <c r="S85" s="3"/>
      <c r="T85" s="3"/>
      <c r="U85" s="3"/>
      <c r="V85" s="3"/>
      <c r="W85" s="3"/>
      <c r="X85" s="3"/>
      <c r="Y85" s="3"/>
      <c r="Z85" s="3"/>
    </row>
    <row r="86" spans="1:26" ht="17" x14ac:dyDescent="0.2">
      <c r="A86" s="3"/>
      <c r="B86" s="1" t="s">
        <v>294</v>
      </c>
      <c r="C86" s="3"/>
      <c r="D86" s="1" t="s">
        <v>295</v>
      </c>
      <c r="E86" s="3"/>
      <c r="F86" s="3"/>
      <c r="G86" s="1" t="s">
        <v>296</v>
      </c>
      <c r="H86" s="3"/>
      <c r="I86" s="3"/>
      <c r="J86" s="3"/>
      <c r="K86" s="3"/>
      <c r="L86" s="3"/>
      <c r="M86" s="3"/>
      <c r="N86" s="3"/>
      <c r="O86" s="3"/>
      <c r="P86" s="3"/>
      <c r="Q86" s="3"/>
      <c r="R86" s="3"/>
      <c r="S86" s="3"/>
      <c r="T86" s="3"/>
      <c r="U86" s="3"/>
      <c r="V86" s="3"/>
      <c r="W86" s="3"/>
      <c r="X86" s="3"/>
      <c r="Y86" s="3"/>
      <c r="Z86" s="3"/>
    </row>
    <row r="87" spans="1:26" ht="17" x14ac:dyDescent="0.2">
      <c r="A87" s="3"/>
      <c r="B87" s="1" t="s">
        <v>297</v>
      </c>
      <c r="C87" s="3"/>
      <c r="D87" s="1" t="s">
        <v>298</v>
      </c>
      <c r="E87" s="3"/>
      <c r="F87" s="3"/>
      <c r="G87" s="1" t="s">
        <v>299</v>
      </c>
      <c r="H87" s="3"/>
      <c r="I87" s="3"/>
      <c r="J87" s="3"/>
      <c r="K87" s="3"/>
      <c r="L87" s="3"/>
      <c r="M87" s="3"/>
      <c r="N87" s="3"/>
      <c r="O87" s="3"/>
      <c r="P87" s="3"/>
      <c r="Q87" s="3"/>
      <c r="R87" s="3"/>
      <c r="S87" s="3"/>
      <c r="T87" s="3"/>
      <c r="U87" s="3"/>
      <c r="V87" s="3"/>
      <c r="W87" s="3"/>
      <c r="X87" s="3"/>
      <c r="Y87" s="3"/>
      <c r="Z87" s="3"/>
    </row>
    <row r="88" spans="1:26" ht="17" x14ac:dyDescent="0.2">
      <c r="A88" s="3"/>
      <c r="B88" s="1" t="s">
        <v>300</v>
      </c>
      <c r="C88" s="1" t="s">
        <v>301</v>
      </c>
      <c r="D88" s="1" t="s">
        <v>302</v>
      </c>
      <c r="E88" s="1" t="s">
        <v>303</v>
      </c>
      <c r="F88" s="3"/>
      <c r="G88" s="1" t="s">
        <v>304</v>
      </c>
      <c r="H88" s="3"/>
      <c r="I88" s="3"/>
      <c r="J88" s="3"/>
      <c r="K88" s="3"/>
      <c r="L88" s="3"/>
      <c r="M88" s="3"/>
      <c r="N88" s="3"/>
      <c r="O88" s="3"/>
      <c r="P88" s="3"/>
      <c r="Q88" s="3"/>
      <c r="R88" s="3"/>
      <c r="S88" s="3"/>
      <c r="T88" s="3"/>
      <c r="U88" s="3"/>
      <c r="V88" s="3"/>
      <c r="W88" s="3"/>
      <c r="X88" s="3"/>
      <c r="Y88" s="3"/>
      <c r="Z88" s="3"/>
    </row>
    <row r="89" spans="1:26" ht="17" x14ac:dyDescent="0.2">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7" x14ac:dyDescent="0.2">
      <c r="A90" s="3"/>
      <c r="B90" s="1" t="s">
        <v>305</v>
      </c>
      <c r="C90" s="1" t="s">
        <v>97</v>
      </c>
      <c r="D90" s="1" t="s">
        <v>306</v>
      </c>
      <c r="E90" s="1" t="s">
        <v>99</v>
      </c>
      <c r="F90" s="3"/>
      <c r="G90" s="3"/>
      <c r="H90" s="3"/>
      <c r="I90" s="3"/>
      <c r="J90" s="3"/>
      <c r="K90" s="3"/>
      <c r="L90" s="3"/>
      <c r="M90" s="3"/>
      <c r="N90" s="3"/>
      <c r="O90" s="3"/>
      <c r="P90" s="3"/>
      <c r="Q90" s="3"/>
      <c r="R90" s="3"/>
      <c r="S90" s="3"/>
      <c r="T90" s="3"/>
      <c r="U90" s="3"/>
      <c r="V90" s="3"/>
      <c r="W90" s="3"/>
      <c r="X90" s="3"/>
      <c r="Y90" s="3"/>
      <c r="Z90" s="3"/>
    </row>
    <row r="91" spans="1:26" ht="17" x14ac:dyDescent="0.2">
      <c r="A91" s="3"/>
      <c r="B91" s="1" t="s">
        <v>307</v>
      </c>
      <c r="C91" s="3"/>
      <c r="D91" s="1" t="s">
        <v>308</v>
      </c>
      <c r="E91" s="3"/>
      <c r="F91" s="3"/>
      <c r="G91" s="1" t="s">
        <v>309</v>
      </c>
      <c r="H91" s="3"/>
      <c r="I91" s="3"/>
      <c r="J91" s="3"/>
      <c r="K91" s="3"/>
      <c r="L91" s="3"/>
      <c r="M91" s="3"/>
      <c r="N91" s="3"/>
      <c r="O91" s="3"/>
      <c r="P91" s="3"/>
      <c r="Q91" s="3"/>
      <c r="R91" s="3"/>
      <c r="S91" s="3"/>
      <c r="T91" s="3"/>
      <c r="U91" s="3"/>
      <c r="V91" s="3"/>
      <c r="W91" s="3"/>
      <c r="X91" s="3"/>
      <c r="Y91" s="3"/>
      <c r="Z91" s="3"/>
    </row>
    <row r="92" spans="1:26" ht="17" x14ac:dyDescent="0.2">
      <c r="A92" s="3"/>
      <c r="B92" s="1" t="s">
        <v>310</v>
      </c>
      <c r="C92" s="3"/>
      <c r="D92" s="1" t="s">
        <v>311</v>
      </c>
      <c r="E92" s="3"/>
      <c r="F92" s="3"/>
      <c r="G92" s="1" t="s">
        <v>312</v>
      </c>
      <c r="H92" s="3"/>
      <c r="I92" s="3"/>
      <c r="J92" s="3"/>
      <c r="K92" s="3"/>
      <c r="L92" s="3"/>
      <c r="M92" s="3"/>
      <c r="N92" s="3"/>
      <c r="O92" s="3"/>
      <c r="P92" s="3"/>
      <c r="Q92" s="3"/>
      <c r="R92" s="3"/>
      <c r="S92" s="3"/>
      <c r="T92" s="3"/>
      <c r="U92" s="3"/>
      <c r="V92" s="3"/>
      <c r="W92" s="3"/>
      <c r="X92" s="3"/>
      <c r="Y92" s="3"/>
      <c r="Z92" s="3"/>
    </row>
    <row r="93" spans="1:26" ht="17" x14ac:dyDescent="0.2">
      <c r="A93" s="3"/>
      <c r="B93" s="1" t="s">
        <v>313</v>
      </c>
      <c r="C93" s="3"/>
      <c r="D93" s="1" t="s">
        <v>314</v>
      </c>
      <c r="E93" s="3"/>
      <c r="F93" s="3"/>
      <c r="G93" s="1" t="s">
        <v>315</v>
      </c>
      <c r="H93" s="3"/>
      <c r="I93" s="3"/>
      <c r="J93" s="3"/>
      <c r="K93" s="3"/>
      <c r="L93" s="3"/>
      <c r="M93" s="3"/>
      <c r="N93" s="3"/>
      <c r="O93" s="3"/>
      <c r="P93" s="3"/>
      <c r="Q93" s="3"/>
      <c r="R93" s="3"/>
      <c r="S93" s="3"/>
      <c r="T93" s="3"/>
      <c r="U93" s="3"/>
      <c r="V93" s="3"/>
      <c r="W93" s="3"/>
      <c r="X93" s="3"/>
      <c r="Y93" s="3"/>
      <c r="Z93" s="3"/>
    </row>
    <row r="94" spans="1:26" ht="17" x14ac:dyDescent="0.2">
      <c r="A94" s="3"/>
      <c r="B94" s="1" t="s">
        <v>316</v>
      </c>
      <c r="C94" s="3"/>
      <c r="D94" s="1" t="s">
        <v>317</v>
      </c>
      <c r="E94" s="3"/>
      <c r="F94" s="3"/>
      <c r="G94" s="1" t="s">
        <v>318</v>
      </c>
      <c r="H94" s="3"/>
      <c r="I94" s="3"/>
      <c r="J94" s="3"/>
      <c r="K94" s="3"/>
      <c r="L94" s="3"/>
      <c r="M94" s="3"/>
      <c r="N94" s="3"/>
      <c r="O94" s="3"/>
      <c r="P94" s="3"/>
      <c r="Q94" s="3"/>
      <c r="R94" s="3"/>
      <c r="S94" s="3"/>
      <c r="T94" s="3"/>
      <c r="U94" s="3"/>
      <c r="V94" s="3"/>
      <c r="W94" s="3"/>
      <c r="X94" s="3"/>
      <c r="Y94" s="3"/>
      <c r="Z94" s="3"/>
    </row>
    <row r="95" spans="1:26" ht="17" x14ac:dyDescent="0.2">
      <c r="A95" s="3"/>
      <c r="B95" s="1" t="s">
        <v>319</v>
      </c>
      <c r="C95" s="1" t="s">
        <v>320</v>
      </c>
      <c r="D95" s="1" t="s">
        <v>321</v>
      </c>
      <c r="E95" s="1" t="s">
        <v>322</v>
      </c>
      <c r="F95" s="3"/>
      <c r="G95" s="1" t="s">
        <v>323</v>
      </c>
      <c r="H95" s="3"/>
      <c r="I95" s="3"/>
      <c r="J95" s="3"/>
      <c r="K95" s="3"/>
      <c r="L95" s="3"/>
      <c r="M95" s="3"/>
      <c r="N95" s="3"/>
      <c r="O95" s="3"/>
      <c r="P95" s="3"/>
      <c r="Q95" s="3"/>
      <c r="R95" s="3"/>
      <c r="S95" s="3"/>
      <c r="T95" s="3"/>
      <c r="U95" s="3"/>
      <c r="V95" s="3"/>
      <c r="W95" s="3"/>
      <c r="X95" s="3"/>
      <c r="Y95" s="3"/>
      <c r="Z95" s="3"/>
    </row>
    <row r="96" spans="1:26" ht="17" x14ac:dyDescent="0.2">
      <c r="A96" s="3"/>
      <c r="B96" s="1" t="s">
        <v>324</v>
      </c>
      <c r="C96" s="3"/>
      <c r="D96" s="1" t="s">
        <v>325</v>
      </c>
      <c r="E96" s="3"/>
      <c r="F96" s="3"/>
      <c r="G96" s="1" t="s">
        <v>326</v>
      </c>
      <c r="H96" s="3"/>
      <c r="I96" s="3"/>
      <c r="J96" s="3"/>
      <c r="K96" s="3"/>
      <c r="L96" s="3"/>
      <c r="M96" s="3"/>
      <c r="N96" s="3"/>
      <c r="O96" s="3"/>
      <c r="P96" s="3"/>
      <c r="Q96" s="3"/>
      <c r="R96" s="3"/>
      <c r="S96" s="3"/>
      <c r="T96" s="3"/>
      <c r="U96" s="3"/>
      <c r="V96" s="3"/>
      <c r="W96" s="3"/>
      <c r="X96" s="3"/>
      <c r="Y96" s="3"/>
      <c r="Z96" s="3"/>
    </row>
    <row r="97" spans="1:26" ht="17" x14ac:dyDescent="0.2">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7" x14ac:dyDescent="0.2">
      <c r="A98" s="3"/>
      <c r="B98" s="1" t="s">
        <v>44</v>
      </c>
      <c r="C98" s="1" t="s">
        <v>97</v>
      </c>
      <c r="D98" s="1" t="s">
        <v>327</v>
      </c>
      <c r="E98" s="1" t="s">
        <v>99</v>
      </c>
      <c r="F98" s="3"/>
      <c r="G98" s="3"/>
      <c r="H98" s="3"/>
      <c r="I98" s="3"/>
      <c r="J98" s="3"/>
      <c r="K98" s="3"/>
      <c r="L98" s="3"/>
      <c r="M98" s="3"/>
      <c r="N98" s="3"/>
      <c r="O98" s="3"/>
      <c r="P98" s="3"/>
      <c r="Q98" s="3"/>
      <c r="R98" s="3"/>
      <c r="S98" s="3"/>
      <c r="T98" s="3"/>
      <c r="U98" s="3"/>
      <c r="V98" s="3"/>
      <c r="W98" s="3"/>
      <c r="X98" s="3"/>
      <c r="Y98" s="3"/>
      <c r="Z98" s="3"/>
    </row>
    <row r="99" spans="1:26" ht="17" x14ac:dyDescent="0.2">
      <c r="A99" s="3"/>
      <c r="B99" s="1" t="s">
        <v>328</v>
      </c>
      <c r="C99" s="3"/>
      <c r="D99" s="1" t="s">
        <v>329</v>
      </c>
      <c r="E99" s="3"/>
      <c r="F99" s="3"/>
      <c r="G99" s="1" t="s">
        <v>330</v>
      </c>
      <c r="H99" s="3"/>
      <c r="I99" s="3"/>
      <c r="J99" s="3"/>
      <c r="K99" s="3"/>
      <c r="L99" s="3"/>
      <c r="M99" s="3"/>
      <c r="N99" s="3"/>
      <c r="O99" s="3"/>
      <c r="P99" s="3"/>
      <c r="Q99" s="3"/>
      <c r="R99" s="3"/>
      <c r="S99" s="3"/>
      <c r="T99" s="3"/>
      <c r="U99" s="3"/>
      <c r="V99" s="3"/>
      <c r="W99" s="3"/>
      <c r="X99" s="3"/>
      <c r="Y99" s="3"/>
      <c r="Z99" s="3"/>
    </row>
    <row r="100" spans="1:26" ht="17" x14ac:dyDescent="0.2">
      <c r="A100" s="3"/>
      <c r="B100" s="1" t="s">
        <v>331</v>
      </c>
      <c r="C100" s="3"/>
      <c r="D100" s="1" t="s">
        <v>332</v>
      </c>
      <c r="E100" s="3"/>
      <c r="F100" s="3"/>
      <c r="G100" s="1" t="s">
        <v>333</v>
      </c>
      <c r="H100" s="3"/>
      <c r="I100" s="3"/>
      <c r="J100" s="3"/>
      <c r="K100" s="3"/>
      <c r="L100" s="3"/>
      <c r="M100" s="3"/>
      <c r="N100" s="3"/>
      <c r="O100" s="3"/>
      <c r="P100" s="3"/>
      <c r="Q100" s="3"/>
      <c r="R100" s="3"/>
      <c r="S100" s="3"/>
      <c r="T100" s="3"/>
      <c r="U100" s="3"/>
      <c r="V100" s="3"/>
      <c r="W100" s="3"/>
      <c r="X100" s="3"/>
      <c r="Y100" s="3"/>
      <c r="Z100" s="3"/>
    </row>
    <row r="101" spans="1:26" ht="17" x14ac:dyDescent="0.2">
      <c r="A101" s="3"/>
      <c r="B101" s="1" t="s">
        <v>334</v>
      </c>
      <c r="C101" s="3"/>
      <c r="D101" s="1" t="s">
        <v>335</v>
      </c>
      <c r="E101" s="3"/>
      <c r="F101" s="3"/>
      <c r="G101" s="1" t="s">
        <v>336</v>
      </c>
      <c r="H101" s="3"/>
      <c r="I101" s="3"/>
      <c r="J101" s="3"/>
      <c r="K101" s="3"/>
      <c r="L101" s="3"/>
      <c r="M101" s="3"/>
      <c r="N101" s="3"/>
      <c r="O101" s="3"/>
      <c r="P101" s="3"/>
      <c r="Q101" s="3"/>
      <c r="R101" s="3"/>
      <c r="S101" s="3"/>
      <c r="T101" s="3"/>
      <c r="U101" s="3"/>
      <c r="V101" s="3"/>
      <c r="W101" s="3"/>
      <c r="X101" s="3"/>
      <c r="Y101" s="3"/>
      <c r="Z101" s="3"/>
    </row>
    <row r="102" spans="1:26" ht="17" x14ac:dyDescent="0.2">
      <c r="A102" s="3"/>
      <c r="B102" s="1" t="s">
        <v>337</v>
      </c>
      <c r="C102" s="3"/>
      <c r="D102" s="1" t="s">
        <v>338</v>
      </c>
      <c r="E102" s="3"/>
      <c r="F102" s="3"/>
      <c r="G102" s="1" t="s">
        <v>339</v>
      </c>
      <c r="H102" s="3"/>
      <c r="I102" s="3"/>
      <c r="J102" s="3"/>
      <c r="K102" s="3"/>
      <c r="L102" s="3"/>
      <c r="M102" s="3"/>
      <c r="N102" s="3"/>
      <c r="O102" s="3"/>
      <c r="P102" s="3"/>
      <c r="Q102" s="3"/>
      <c r="R102" s="3"/>
      <c r="S102" s="3"/>
      <c r="T102" s="3"/>
      <c r="U102" s="3"/>
      <c r="V102" s="3"/>
      <c r="W102" s="3"/>
      <c r="X102" s="3"/>
      <c r="Y102" s="3"/>
      <c r="Z102" s="3"/>
    </row>
    <row r="103" spans="1:26" ht="17" x14ac:dyDescent="0.2">
      <c r="A103" s="3"/>
      <c r="B103" s="1" t="s">
        <v>340</v>
      </c>
      <c r="C103" s="3"/>
      <c r="D103" s="1" t="s">
        <v>341</v>
      </c>
      <c r="E103" s="3"/>
      <c r="F103" s="3"/>
      <c r="G103" s="1" t="s">
        <v>342</v>
      </c>
      <c r="H103" s="3"/>
      <c r="I103" s="3"/>
      <c r="J103" s="3"/>
      <c r="K103" s="3"/>
      <c r="L103" s="3"/>
      <c r="M103" s="3"/>
      <c r="N103" s="3"/>
      <c r="O103" s="3"/>
      <c r="P103" s="3"/>
      <c r="Q103" s="3"/>
      <c r="R103" s="3"/>
      <c r="S103" s="3"/>
      <c r="T103" s="3"/>
      <c r="U103" s="3"/>
      <c r="V103" s="3"/>
      <c r="W103" s="3"/>
      <c r="X103" s="3"/>
      <c r="Y103" s="3"/>
      <c r="Z103" s="3"/>
    </row>
    <row r="104" spans="1:26" ht="17" x14ac:dyDescent="0.2">
      <c r="A104" s="3"/>
      <c r="B104" s="1" t="s">
        <v>343</v>
      </c>
      <c r="C104" s="3"/>
      <c r="D104" s="1" t="s">
        <v>344</v>
      </c>
      <c r="E104" s="3"/>
      <c r="F104" s="3"/>
      <c r="G104" s="1" t="s">
        <v>345</v>
      </c>
      <c r="H104" s="3"/>
      <c r="I104" s="3"/>
      <c r="J104" s="3"/>
      <c r="K104" s="3"/>
      <c r="L104" s="3"/>
      <c r="M104" s="3"/>
      <c r="N104" s="3"/>
      <c r="O104" s="3"/>
      <c r="P104" s="3"/>
      <c r="Q104" s="3"/>
      <c r="R104" s="3"/>
      <c r="S104" s="3"/>
      <c r="T104" s="3"/>
      <c r="U104" s="3"/>
      <c r="V104" s="3"/>
      <c r="W104" s="3"/>
      <c r="X104" s="3"/>
      <c r="Y104" s="3"/>
      <c r="Z104" s="3"/>
    </row>
    <row r="105" spans="1:26" ht="17" x14ac:dyDescent="0.2">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7" x14ac:dyDescent="0.2">
      <c r="A106" s="3"/>
      <c r="B106" s="1" t="s">
        <v>346</v>
      </c>
      <c r="C106" s="1" t="s">
        <v>97</v>
      </c>
      <c r="D106" s="1" t="s">
        <v>346</v>
      </c>
      <c r="E106" s="1" t="s">
        <v>99</v>
      </c>
      <c r="F106" s="3"/>
      <c r="G106" s="3"/>
      <c r="H106" s="3"/>
      <c r="I106" s="3"/>
      <c r="J106" s="3"/>
      <c r="K106" s="3"/>
      <c r="L106" s="3"/>
      <c r="M106" s="3"/>
      <c r="N106" s="3"/>
      <c r="O106" s="3"/>
      <c r="P106" s="3"/>
      <c r="Q106" s="3"/>
      <c r="R106" s="3"/>
      <c r="S106" s="3"/>
      <c r="T106" s="3"/>
      <c r="U106" s="3"/>
      <c r="V106" s="3"/>
      <c r="W106" s="3"/>
      <c r="X106" s="3"/>
      <c r="Y106" s="3"/>
      <c r="Z106" s="3"/>
    </row>
    <row r="107" spans="1:26" ht="17" x14ac:dyDescent="0.2">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7" x14ac:dyDescent="0.2">
      <c r="A108" s="3"/>
      <c r="B108" s="8" t="s">
        <v>347</v>
      </c>
      <c r="C108" s="3"/>
      <c r="D108" s="8" t="s">
        <v>348</v>
      </c>
      <c r="E108" s="3"/>
      <c r="F108" s="3"/>
      <c r="G108" s="3"/>
      <c r="H108" s="3"/>
      <c r="I108" s="3"/>
      <c r="J108" s="3"/>
      <c r="K108" s="3"/>
      <c r="L108" s="3"/>
      <c r="M108" s="3"/>
      <c r="N108" s="3"/>
      <c r="O108" s="3"/>
      <c r="P108" s="3"/>
      <c r="Q108" s="3"/>
      <c r="R108" s="3"/>
      <c r="S108" s="3"/>
      <c r="T108" s="3"/>
      <c r="U108" s="3"/>
      <c r="V108" s="3"/>
      <c r="W108" s="3"/>
      <c r="X108" s="3"/>
      <c r="Y108" s="3"/>
      <c r="Z108" s="3"/>
    </row>
    <row r="109" spans="1:26" ht="17" x14ac:dyDescent="0.2">
      <c r="A109" s="3"/>
      <c r="B109" s="1" t="s">
        <v>349</v>
      </c>
      <c r="C109" s="3"/>
      <c r="D109" s="1" t="s">
        <v>350</v>
      </c>
      <c r="E109" s="3"/>
      <c r="F109" s="3"/>
      <c r="G109" s="1" t="s">
        <v>351</v>
      </c>
      <c r="H109" s="3"/>
      <c r="I109" s="3"/>
      <c r="J109" s="3"/>
      <c r="K109" s="3"/>
      <c r="L109" s="3"/>
      <c r="M109" s="3"/>
      <c r="N109" s="3"/>
      <c r="O109" s="3"/>
      <c r="P109" s="3"/>
      <c r="Q109" s="3"/>
      <c r="R109" s="3"/>
      <c r="S109" s="3"/>
      <c r="T109" s="3"/>
      <c r="U109" s="3"/>
      <c r="V109" s="3"/>
      <c r="W109" s="3"/>
      <c r="X109" s="3"/>
      <c r="Y109" s="3"/>
      <c r="Z109" s="3"/>
    </row>
    <row r="110" spans="1:26" ht="17" x14ac:dyDescent="0.2">
      <c r="A110" s="3"/>
      <c r="B110" s="1" t="s">
        <v>352</v>
      </c>
      <c r="C110" s="3"/>
      <c r="D110" s="1" t="s">
        <v>353</v>
      </c>
      <c r="E110" s="3"/>
      <c r="F110" s="3"/>
      <c r="G110" s="1" t="s">
        <v>354</v>
      </c>
      <c r="H110" s="3"/>
      <c r="I110" s="3"/>
      <c r="J110" s="3"/>
      <c r="K110" s="3"/>
      <c r="L110" s="3"/>
      <c r="M110" s="3"/>
      <c r="N110" s="3"/>
      <c r="O110" s="3"/>
      <c r="P110" s="3"/>
      <c r="Q110" s="3"/>
      <c r="R110" s="3"/>
      <c r="S110" s="3"/>
      <c r="T110" s="3"/>
      <c r="U110" s="3"/>
      <c r="V110" s="3"/>
      <c r="W110" s="3"/>
      <c r="X110" s="3"/>
      <c r="Y110" s="3"/>
      <c r="Z110" s="3"/>
    </row>
    <row r="111" spans="1:26" ht="17" x14ac:dyDescent="0.2">
      <c r="A111" s="3"/>
      <c r="B111" s="1" t="s">
        <v>355</v>
      </c>
      <c r="C111" s="3"/>
      <c r="D111" s="1" t="s">
        <v>356</v>
      </c>
      <c r="E111" s="3"/>
      <c r="F111" s="3"/>
      <c r="G111" s="1" t="s">
        <v>357</v>
      </c>
      <c r="H111" s="3"/>
      <c r="I111" s="3"/>
      <c r="J111" s="3"/>
      <c r="K111" s="3"/>
      <c r="L111" s="3"/>
      <c r="M111" s="3"/>
      <c r="N111" s="3"/>
      <c r="O111" s="3"/>
      <c r="P111" s="3"/>
      <c r="Q111" s="3"/>
      <c r="R111" s="3"/>
      <c r="S111" s="3"/>
      <c r="T111" s="3"/>
      <c r="U111" s="3"/>
      <c r="V111" s="3"/>
      <c r="W111" s="3"/>
      <c r="X111" s="3"/>
      <c r="Y111" s="3"/>
      <c r="Z111" s="3"/>
    </row>
    <row r="112" spans="1:26" ht="17" x14ac:dyDescent="0.2">
      <c r="A112" s="3"/>
      <c r="B112" s="1" t="s">
        <v>358</v>
      </c>
      <c r="C112" s="3"/>
      <c r="D112" s="1" t="s">
        <v>359</v>
      </c>
      <c r="E112" s="3"/>
      <c r="F112" s="3"/>
      <c r="G112" s="1" t="s">
        <v>360</v>
      </c>
      <c r="H112" s="3"/>
      <c r="I112" s="3"/>
      <c r="J112" s="3"/>
      <c r="K112" s="3"/>
      <c r="L112" s="3"/>
      <c r="M112" s="3"/>
      <c r="N112" s="3"/>
      <c r="O112" s="3"/>
      <c r="P112" s="3"/>
      <c r="Q112" s="3"/>
      <c r="R112" s="3"/>
      <c r="S112" s="3"/>
      <c r="T112" s="3"/>
      <c r="U112" s="3"/>
      <c r="V112" s="3"/>
      <c r="W112" s="3"/>
      <c r="X112" s="3"/>
      <c r="Y112" s="3"/>
      <c r="Z112" s="3"/>
    </row>
    <row r="113" spans="1:26" ht="17" x14ac:dyDescent="0.2">
      <c r="A113" s="3"/>
      <c r="B113" s="1" t="s">
        <v>361</v>
      </c>
      <c r="C113" s="3"/>
      <c r="D113" s="1" t="s">
        <v>362</v>
      </c>
      <c r="E113" s="3"/>
      <c r="F113" s="3"/>
      <c r="G113" s="1" t="s">
        <v>363</v>
      </c>
      <c r="H113" s="3"/>
      <c r="I113" s="3"/>
      <c r="J113" s="3"/>
      <c r="K113" s="3"/>
      <c r="L113" s="3"/>
      <c r="M113" s="3"/>
      <c r="N113" s="3"/>
      <c r="O113" s="3"/>
      <c r="P113" s="3"/>
      <c r="Q113" s="3"/>
      <c r="R113" s="3"/>
      <c r="S113" s="3"/>
      <c r="T113" s="3"/>
      <c r="U113" s="3"/>
      <c r="V113" s="3"/>
      <c r="W113" s="3"/>
      <c r="X113" s="3"/>
      <c r="Y113" s="3"/>
      <c r="Z113" s="3"/>
    </row>
    <row r="114" spans="1:26" ht="17" x14ac:dyDescent="0.2">
      <c r="A114" s="3"/>
      <c r="B114" s="1" t="s">
        <v>364</v>
      </c>
      <c r="C114" s="3"/>
      <c r="D114" s="1" t="s">
        <v>365</v>
      </c>
      <c r="E114" s="3"/>
      <c r="F114" s="3"/>
      <c r="G114" s="1" t="s">
        <v>366</v>
      </c>
      <c r="H114" s="3"/>
      <c r="I114" s="3"/>
      <c r="J114" s="3"/>
      <c r="K114" s="3"/>
      <c r="L114" s="3"/>
      <c r="M114" s="3"/>
      <c r="N114" s="3"/>
      <c r="O114" s="3"/>
      <c r="P114" s="3"/>
      <c r="Q114" s="3"/>
      <c r="R114" s="3"/>
      <c r="S114" s="3"/>
      <c r="T114" s="3"/>
      <c r="U114" s="3"/>
      <c r="V114" s="3"/>
      <c r="W114" s="3"/>
      <c r="X114" s="3"/>
      <c r="Y114" s="3"/>
      <c r="Z114" s="3"/>
    </row>
    <row r="115" spans="1:26" ht="17" x14ac:dyDescent="0.2">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7" x14ac:dyDescent="0.2">
      <c r="A116" s="3"/>
      <c r="B116" s="8" t="s">
        <v>367</v>
      </c>
      <c r="C116" s="3"/>
      <c r="D116" s="8" t="s">
        <v>368</v>
      </c>
      <c r="E116" s="3"/>
      <c r="F116" s="3"/>
      <c r="G116" s="8" t="s">
        <v>369</v>
      </c>
      <c r="H116" s="3"/>
      <c r="I116" s="3"/>
      <c r="J116" s="3"/>
      <c r="K116" s="3"/>
      <c r="L116" s="3"/>
      <c r="M116" s="3"/>
      <c r="N116" s="3"/>
      <c r="O116" s="3"/>
      <c r="P116" s="3"/>
      <c r="Q116" s="3"/>
      <c r="R116" s="3"/>
      <c r="S116" s="3"/>
      <c r="T116" s="3"/>
      <c r="U116" s="3"/>
      <c r="V116" s="3"/>
      <c r="W116" s="3"/>
      <c r="X116" s="3"/>
      <c r="Y116" s="3"/>
      <c r="Z116" s="3"/>
    </row>
    <row r="117" spans="1:26" ht="17" x14ac:dyDescent="0.2">
      <c r="A117" s="3"/>
      <c r="B117" s="1" t="s">
        <v>370</v>
      </c>
      <c r="C117" s="3"/>
      <c r="D117" s="1" t="s">
        <v>353</v>
      </c>
      <c r="E117" s="3"/>
      <c r="F117" s="3"/>
      <c r="G117" s="1" t="s">
        <v>354</v>
      </c>
      <c r="H117" s="3"/>
      <c r="I117" s="3"/>
      <c r="J117" s="3"/>
      <c r="K117" s="3"/>
      <c r="L117" s="3"/>
      <c r="M117" s="3"/>
      <c r="N117" s="3"/>
      <c r="O117" s="3"/>
      <c r="P117" s="3"/>
      <c r="Q117" s="3"/>
      <c r="R117" s="3"/>
      <c r="S117" s="3"/>
      <c r="T117" s="3"/>
      <c r="U117" s="3"/>
      <c r="V117" s="3"/>
      <c r="W117" s="3"/>
      <c r="X117" s="3"/>
      <c r="Y117" s="3"/>
      <c r="Z117" s="3"/>
    </row>
    <row r="118" spans="1:26" ht="17" x14ac:dyDescent="0.2">
      <c r="A118" s="3"/>
      <c r="B118" s="1" t="s">
        <v>371</v>
      </c>
      <c r="C118" s="3"/>
      <c r="D118" s="1" t="s">
        <v>372</v>
      </c>
      <c r="E118" s="3"/>
      <c r="F118" s="3"/>
      <c r="G118" s="1" t="s">
        <v>369</v>
      </c>
      <c r="H118" s="3"/>
      <c r="I118" s="3"/>
      <c r="J118" s="3"/>
      <c r="K118" s="3"/>
      <c r="L118" s="3"/>
      <c r="M118" s="3"/>
      <c r="N118" s="3"/>
      <c r="O118" s="3"/>
      <c r="P118" s="3"/>
      <c r="Q118" s="3"/>
      <c r="R118" s="3"/>
      <c r="S118" s="3"/>
      <c r="T118" s="3"/>
      <c r="U118" s="3"/>
      <c r="V118" s="3"/>
      <c r="W118" s="3"/>
      <c r="X118" s="3"/>
      <c r="Y118" s="3"/>
      <c r="Z118" s="3"/>
    </row>
    <row r="119" spans="1:26" ht="17" x14ac:dyDescent="0.2">
      <c r="A119" s="3"/>
      <c r="B119" s="1" t="s">
        <v>373</v>
      </c>
      <c r="C119" s="3"/>
      <c r="D119" s="1" t="s">
        <v>374</v>
      </c>
      <c r="E119" s="3"/>
      <c r="F119" s="3"/>
      <c r="G119" s="1" t="s">
        <v>375</v>
      </c>
      <c r="H119" s="3"/>
      <c r="I119" s="3"/>
      <c r="J119" s="3"/>
      <c r="K119" s="3"/>
      <c r="L119" s="3"/>
      <c r="M119" s="3"/>
      <c r="N119" s="3"/>
      <c r="O119" s="3"/>
      <c r="P119" s="3"/>
      <c r="Q119" s="3"/>
      <c r="R119" s="3"/>
      <c r="S119" s="3"/>
      <c r="T119" s="3"/>
      <c r="U119" s="3"/>
      <c r="V119" s="3"/>
      <c r="W119" s="3"/>
      <c r="X119" s="3"/>
      <c r="Y119" s="3"/>
      <c r="Z119" s="3"/>
    </row>
    <row r="120" spans="1:26" ht="17" x14ac:dyDescent="0.2">
      <c r="A120" s="3"/>
      <c r="B120" s="1" t="s">
        <v>376</v>
      </c>
      <c r="C120" s="3"/>
      <c r="D120" s="1" t="s">
        <v>377</v>
      </c>
      <c r="E120" s="3"/>
      <c r="F120" s="3"/>
      <c r="G120" s="1" t="s">
        <v>378</v>
      </c>
      <c r="H120" s="3"/>
      <c r="I120" s="3"/>
      <c r="J120" s="3"/>
      <c r="K120" s="3"/>
      <c r="L120" s="3"/>
      <c r="M120" s="3"/>
      <c r="N120" s="3"/>
      <c r="O120" s="3"/>
      <c r="P120" s="3"/>
      <c r="Q120" s="3"/>
      <c r="R120" s="3"/>
      <c r="S120" s="3"/>
      <c r="T120" s="3"/>
      <c r="U120" s="3"/>
      <c r="V120" s="3"/>
      <c r="W120" s="3"/>
      <c r="X120" s="3"/>
      <c r="Y120" s="3"/>
      <c r="Z120" s="3"/>
    </row>
    <row r="121" spans="1:26" ht="17" x14ac:dyDescent="0.2">
      <c r="A121" s="3"/>
      <c r="B121" s="1" t="s">
        <v>379</v>
      </c>
      <c r="C121" s="3"/>
      <c r="D121" s="1" t="s">
        <v>380</v>
      </c>
      <c r="E121" s="3"/>
      <c r="F121" s="3"/>
      <c r="G121" s="1" t="s">
        <v>381</v>
      </c>
      <c r="H121" s="3"/>
      <c r="I121" s="3"/>
      <c r="J121" s="3"/>
      <c r="K121" s="3"/>
      <c r="L121" s="3"/>
      <c r="M121" s="3"/>
      <c r="N121" s="3"/>
      <c r="O121" s="3"/>
      <c r="P121" s="3"/>
      <c r="Q121" s="3"/>
      <c r="R121" s="3"/>
      <c r="S121" s="3"/>
      <c r="T121" s="3"/>
      <c r="U121" s="3"/>
      <c r="V121" s="3"/>
      <c r="W121" s="3"/>
      <c r="X121" s="3"/>
      <c r="Y121" s="3"/>
      <c r="Z121" s="3"/>
    </row>
    <row r="122" spans="1:26" ht="17" x14ac:dyDescent="0.2">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7" x14ac:dyDescent="0.2">
      <c r="A123" s="3"/>
      <c r="B123" s="8" t="s">
        <v>382</v>
      </c>
      <c r="C123" s="3"/>
      <c r="D123" s="8" t="s">
        <v>382</v>
      </c>
      <c r="E123" s="3"/>
      <c r="F123" s="3"/>
      <c r="G123" s="8" t="s">
        <v>382</v>
      </c>
      <c r="H123" s="3"/>
      <c r="I123" s="3"/>
      <c r="J123" s="3"/>
      <c r="K123" s="3"/>
      <c r="L123" s="3"/>
      <c r="M123" s="3"/>
      <c r="N123" s="3"/>
      <c r="O123" s="3"/>
      <c r="P123" s="3"/>
      <c r="Q123" s="3"/>
      <c r="R123" s="3"/>
      <c r="S123" s="3"/>
      <c r="T123" s="3"/>
      <c r="U123" s="3"/>
      <c r="V123" s="3"/>
      <c r="W123" s="3"/>
      <c r="X123" s="3"/>
      <c r="Y123" s="3"/>
      <c r="Z123" s="3"/>
    </row>
    <row r="124" spans="1:26" ht="17" x14ac:dyDescent="0.2">
      <c r="A124" s="3"/>
      <c r="B124" s="1" t="s">
        <v>370</v>
      </c>
      <c r="C124" s="3"/>
      <c r="D124" s="1" t="s">
        <v>353</v>
      </c>
      <c r="E124" s="3"/>
      <c r="F124" s="3"/>
      <c r="G124" s="1" t="s">
        <v>383</v>
      </c>
      <c r="H124" s="3"/>
      <c r="I124" s="3"/>
      <c r="J124" s="3"/>
      <c r="K124" s="3"/>
      <c r="L124" s="3"/>
      <c r="M124" s="3"/>
      <c r="N124" s="3"/>
      <c r="O124" s="3"/>
      <c r="P124" s="3"/>
      <c r="Q124" s="3"/>
      <c r="R124" s="3"/>
      <c r="S124" s="3"/>
      <c r="T124" s="3"/>
      <c r="U124" s="3"/>
      <c r="V124" s="3"/>
      <c r="W124" s="3"/>
      <c r="X124" s="3"/>
      <c r="Y124" s="3"/>
      <c r="Z124" s="3"/>
    </row>
    <row r="125" spans="1:26" ht="17" x14ac:dyDescent="0.2">
      <c r="A125" s="3"/>
      <c r="B125" s="1" t="s">
        <v>384</v>
      </c>
      <c r="C125" s="3"/>
      <c r="D125" s="1" t="s">
        <v>385</v>
      </c>
      <c r="E125" s="3"/>
      <c r="F125" s="3"/>
      <c r="G125" s="1" t="s">
        <v>386</v>
      </c>
      <c r="H125" s="3"/>
      <c r="I125" s="3"/>
      <c r="J125" s="3"/>
      <c r="K125" s="3"/>
      <c r="L125" s="3"/>
      <c r="M125" s="3"/>
      <c r="N125" s="3"/>
      <c r="O125" s="3"/>
      <c r="P125" s="3"/>
      <c r="Q125" s="3"/>
      <c r="R125" s="3"/>
      <c r="S125" s="3"/>
      <c r="T125" s="3"/>
      <c r="U125" s="3"/>
      <c r="V125" s="3"/>
      <c r="W125" s="3"/>
      <c r="X125" s="3"/>
      <c r="Y125" s="3"/>
      <c r="Z125" s="3"/>
    </row>
    <row r="126" spans="1:26" ht="17" x14ac:dyDescent="0.2">
      <c r="A126" s="3"/>
      <c r="B126" s="1" t="s">
        <v>387</v>
      </c>
      <c r="C126" s="3"/>
      <c r="D126" s="1" t="s">
        <v>388</v>
      </c>
      <c r="E126" s="3"/>
      <c r="F126" s="3"/>
      <c r="G126" s="1" t="s">
        <v>389</v>
      </c>
      <c r="H126" s="3"/>
      <c r="I126" s="3"/>
      <c r="J126" s="3"/>
      <c r="K126" s="3"/>
      <c r="L126" s="3"/>
      <c r="M126" s="3"/>
      <c r="N126" s="3"/>
      <c r="O126" s="3"/>
      <c r="P126" s="3"/>
      <c r="Q126" s="3"/>
      <c r="R126" s="3"/>
      <c r="S126" s="3"/>
      <c r="T126" s="3"/>
      <c r="U126" s="3"/>
      <c r="V126" s="3"/>
      <c r="W126" s="3"/>
      <c r="X126" s="3"/>
      <c r="Y126" s="3"/>
      <c r="Z126" s="3"/>
    </row>
    <row r="127" spans="1:26" ht="17" x14ac:dyDescent="0.2">
      <c r="A127" s="3"/>
      <c r="B127" s="1" t="s">
        <v>390</v>
      </c>
      <c r="C127" s="3"/>
      <c r="D127" s="1" t="s">
        <v>391</v>
      </c>
      <c r="E127" s="3"/>
      <c r="F127" s="3"/>
      <c r="G127" s="1" t="s">
        <v>392</v>
      </c>
      <c r="H127" s="3"/>
      <c r="I127" s="3"/>
      <c r="J127" s="3"/>
      <c r="K127" s="3"/>
      <c r="L127" s="3"/>
      <c r="M127" s="3"/>
      <c r="N127" s="3"/>
      <c r="O127" s="3"/>
      <c r="P127" s="3"/>
      <c r="Q127" s="3"/>
      <c r="R127" s="3"/>
      <c r="S127" s="3"/>
      <c r="T127" s="3"/>
      <c r="U127" s="3"/>
      <c r="V127" s="3"/>
      <c r="W127" s="3"/>
      <c r="X127" s="3"/>
      <c r="Y127" s="3"/>
      <c r="Z127" s="3"/>
    </row>
    <row r="128" spans="1:26" ht="17" x14ac:dyDescent="0.2">
      <c r="A128" s="3"/>
      <c r="B128" s="1" t="s">
        <v>393</v>
      </c>
      <c r="C128" s="3"/>
      <c r="D128" s="1" t="s">
        <v>394</v>
      </c>
      <c r="E128" s="3"/>
      <c r="F128" s="3"/>
      <c r="G128" s="1" t="s">
        <v>395</v>
      </c>
      <c r="H128" s="3"/>
      <c r="I128" s="3"/>
      <c r="J128" s="3"/>
      <c r="K128" s="3"/>
      <c r="L128" s="3"/>
      <c r="M128" s="3"/>
      <c r="N128" s="3"/>
      <c r="O128" s="3"/>
      <c r="P128" s="3"/>
      <c r="Q128" s="3"/>
      <c r="R128" s="3"/>
      <c r="S128" s="3"/>
      <c r="T128" s="3"/>
      <c r="U128" s="3"/>
      <c r="V128" s="3"/>
      <c r="W128" s="3"/>
      <c r="X128" s="3"/>
      <c r="Y128" s="3"/>
      <c r="Z128" s="3"/>
    </row>
    <row r="129" spans="1:26" ht="17" x14ac:dyDescent="0.2">
      <c r="A129" s="3"/>
      <c r="B129" s="1" t="s">
        <v>396</v>
      </c>
      <c r="C129" s="1" t="s">
        <v>397</v>
      </c>
      <c r="D129" s="1" t="s">
        <v>398</v>
      </c>
      <c r="E129" s="1" t="s">
        <v>399</v>
      </c>
      <c r="F129" s="3"/>
      <c r="G129" s="1" t="s">
        <v>400</v>
      </c>
      <c r="H129" s="3"/>
      <c r="I129" s="3"/>
      <c r="J129" s="3"/>
      <c r="K129" s="3"/>
      <c r="L129" s="3"/>
      <c r="M129" s="3"/>
      <c r="N129" s="3"/>
      <c r="O129" s="3"/>
      <c r="P129" s="3"/>
      <c r="Q129" s="3"/>
      <c r="R129" s="3"/>
      <c r="S129" s="3"/>
      <c r="T129" s="3"/>
      <c r="U129" s="3"/>
      <c r="V129" s="3"/>
      <c r="W129" s="3"/>
      <c r="X129" s="3"/>
      <c r="Y129" s="3"/>
      <c r="Z129" s="3"/>
    </row>
    <row r="130" spans="1:26" ht="17" x14ac:dyDescent="0.2">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7" x14ac:dyDescent="0.2">
      <c r="A131" s="3"/>
      <c r="B131" s="1" t="s">
        <v>401</v>
      </c>
      <c r="C131" s="3"/>
      <c r="D131" s="1" t="s">
        <v>402</v>
      </c>
      <c r="E131" s="3"/>
      <c r="F131" s="3"/>
      <c r="G131" s="3"/>
      <c r="H131" s="3"/>
      <c r="I131" s="3"/>
      <c r="J131" s="3"/>
      <c r="K131" s="3"/>
      <c r="L131" s="3"/>
      <c r="M131" s="3"/>
      <c r="N131" s="3"/>
      <c r="O131" s="3"/>
      <c r="P131" s="3"/>
      <c r="Q131" s="3"/>
      <c r="R131" s="3"/>
      <c r="S131" s="3"/>
      <c r="T131" s="3"/>
      <c r="U131" s="3"/>
      <c r="V131" s="3"/>
      <c r="W131" s="3"/>
      <c r="X131" s="3"/>
      <c r="Y131" s="3"/>
      <c r="Z131" s="3"/>
    </row>
    <row r="132" spans="1:26" ht="17" x14ac:dyDescent="0.2">
      <c r="A132" s="3"/>
      <c r="B132" s="1" t="s">
        <v>403</v>
      </c>
      <c r="C132" s="3"/>
      <c r="D132" s="1" t="s">
        <v>404</v>
      </c>
      <c r="E132" s="3"/>
      <c r="F132" s="3"/>
      <c r="G132" s="1" t="s">
        <v>405</v>
      </c>
      <c r="H132" s="3"/>
      <c r="I132" s="3"/>
      <c r="J132" s="3"/>
      <c r="K132" s="3"/>
      <c r="L132" s="3"/>
      <c r="M132" s="3"/>
      <c r="N132" s="3"/>
      <c r="O132" s="3"/>
      <c r="P132" s="3"/>
      <c r="Q132" s="3"/>
      <c r="R132" s="3"/>
      <c r="S132" s="3"/>
      <c r="T132" s="3"/>
      <c r="U132" s="3"/>
      <c r="V132" s="3"/>
      <c r="W132" s="3"/>
      <c r="X132" s="3"/>
      <c r="Y132" s="3"/>
      <c r="Z132" s="3"/>
    </row>
    <row r="133" spans="1:26" ht="17" x14ac:dyDescent="0.2">
      <c r="A133" s="3"/>
      <c r="B133" s="1" t="s">
        <v>406</v>
      </c>
      <c r="C133" s="3"/>
      <c r="D133" s="1" t="s">
        <v>407</v>
      </c>
      <c r="E133" s="3"/>
      <c r="F133" s="3"/>
      <c r="G133" s="1" t="s">
        <v>405</v>
      </c>
      <c r="H133" s="3"/>
      <c r="I133" s="3"/>
      <c r="J133" s="3"/>
      <c r="K133" s="3"/>
      <c r="L133" s="3"/>
      <c r="M133" s="3"/>
      <c r="N133" s="3"/>
      <c r="O133" s="3"/>
      <c r="P133" s="3"/>
      <c r="Q133" s="3"/>
      <c r="R133" s="3"/>
      <c r="S133" s="3"/>
      <c r="T133" s="3"/>
      <c r="U133" s="3"/>
      <c r="V133" s="3"/>
      <c r="W133" s="3"/>
      <c r="X133" s="3"/>
      <c r="Y133" s="3"/>
      <c r="Z133" s="3"/>
    </row>
    <row r="134" spans="1:26" ht="17" x14ac:dyDescent="0.2">
      <c r="A134" s="3"/>
      <c r="B134" s="1" t="s">
        <v>408</v>
      </c>
      <c r="C134" s="3"/>
      <c r="D134" s="1" t="s">
        <v>409</v>
      </c>
      <c r="E134" s="3"/>
      <c r="F134" s="3"/>
      <c r="G134" s="3"/>
      <c r="H134" s="3"/>
      <c r="I134" s="3"/>
      <c r="J134" s="3"/>
      <c r="K134" s="3"/>
      <c r="L134" s="3"/>
      <c r="M134" s="3"/>
      <c r="N134" s="3"/>
      <c r="O134" s="3"/>
      <c r="P134" s="3"/>
      <c r="Q134" s="3"/>
      <c r="R134" s="3"/>
      <c r="S134" s="3"/>
      <c r="T134" s="3"/>
      <c r="U134" s="3"/>
      <c r="V134" s="3"/>
      <c r="W134" s="3"/>
      <c r="X134" s="3"/>
      <c r="Y134" s="3"/>
      <c r="Z134" s="3"/>
    </row>
    <row r="135" spans="1:26" ht="17" x14ac:dyDescent="0.2">
      <c r="A135" s="3"/>
      <c r="B135" s="1" t="s">
        <v>410</v>
      </c>
      <c r="C135" s="1" t="s">
        <v>411</v>
      </c>
      <c r="D135" s="1" t="s">
        <v>412</v>
      </c>
      <c r="E135" s="1" t="s">
        <v>413</v>
      </c>
      <c r="F135" s="3"/>
      <c r="G135" s="1" t="s">
        <v>414</v>
      </c>
      <c r="H135" s="1" t="s">
        <v>378</v>
      </c>
      <c r="I135" s="3"/>
      <c r="J135" s="3"/>
      <c r="K135" s="3"/>
      <c r="L135" s="3"/>
      <c r="M135" s="3"/>
      <c r="N135" s="3"/>
      <c r="O135" s="3"/>
      <c r="P135" s="3"/>
      <c r="Q135" s="3"/>
      <c r="R135" s="3"/>
      <c r="S135" s="3"/>
      <c r="T135" s="3"/>
      <c r="U135" s="3"/>
      <c r="V135" s="3"/>
      <c r="W135" s="3"/>
      <c r="X135" s="3"/>
      <c r="Y135" s="3"/>
      <c r="Z135" s="3"/>
    </row>
    <row r="136" spans="1:26" ht="17" x14ac:dyDescent="0.2">
      <c r="A136" s="3"/>
      <c r="B136" s="1" t="s">
        <v>415</v>
      </c>
      <c r="C136" s="1" t="s">
        <v>1059</v>
      </c>
      <c r="D136" s="1" t="s">
        <v>416</v>
      </c>
      <c r="E136" s="1" t="s">
        <v>417</v>
      </c>
      <c r="F136" s="3"/>
      <c r="G136" s="1" t="s">
        <v>418</v>
      </c>
      <c r="H136" s="3"/>
      <c r="I136" s="3"/>
      <c r="J136" s="3"/>
      <c r="K136" s="3"/>
      <c r="L136" s="3"/>
      <c r="M136" s="3"/>
      <c r="N136" s="3"/>
      <c r="O136" s="3"/>
      <c r="P136" s="3"/>
      <c r="Q136" s="3"/>
      <c r="R136" s="3"/>
      <c r="S136" s="3"/>
      <c r="T136" s="3"/>
      <c r="U136" s="3"/>
      <c r="V136" s="3"/>
      <c r="W136" s="3"/>
      <c r="X136" s="3"/>
      <c r="Y136" s="3"/>
      <c r="Z136" s="3"/>
    </row>
    <row r="137" spans="1:26" ht="17" x14ac:dyDescent="0.2">
      <c r="A137" s="3"/>
      <c r="B137" s="1" t="s">
        <v>419</v>
      </c>
      <c r="C137" s="1" t="s">
        <v>420</v>
      </c>
      <c r="D137" s="1" t="s">
        <v>421</v>
      </c>
      <c r="E137" s="1" t="s">
        <v>422</v>
      </c>
      <c r="F137" s="3"/>
      <c r="G137" s="1" t="s">
        <v>423</v>
      </c>
      <c r="H137" s="3"/>
      <c r="I137" s="3"/>
      <c r="J137" s="3"/>
      <c r="K137" s="3"/>
      <c r="L137" s="3"/>
      <c r="M137" s="3"/>
      <c r="N137" s="3"/>
      <c r="O137" s="3"/>
      <c r="P137" s="3"/>
      <c r="Q137" s="3"/>
      <c r="R137" s="3"/>
      <c r="S137" s="3"/>
      <c r="T137" s="3"/>
      <c r="U137" s="3"/>
      <c r="V137" s="3"/>
      <c r="W137" s="3"/>
      <c r="X137" s="3"/>
      <c r="Y137" s="3"/>
      <c r="Z137" s="3"/>
    </row>
    <row r="138" spans="1:26" ht="17" x14ac:dyDescent="0.2">
      <c r="A138" s="3"/>
      <c r="B138" s="1" t="s">
        <v>424</v>
      </c>
      <c r="C138" s="3"/>
      <c r="D138" s="1" t="s">
        <v>425</v>
      </c>
      <c r="E138" s="3"/>
      <c r="F138" s="3"/>
      <c r="G138" s="1" t="s">
        <v>425</v>
      </c>
      <c r="H138" s="3"/>
      <c r="I138" s="3"/>
      <c r="J138" s="3"/>
      <c r="K138" s="3"/>
      <c r="L138" s="3"/>
      <c r="M138" s="3"/>
      <c r="N138" s="3"/>
      <c r="O138" s="3"/>
      <c r="P138" s="3"/>
      <c r="Q138" s="3"/>
      <c r="R138" s="3"/>
      <c r="S138" s="3"/>
      <c r="T138" s="3"/>
      <c r="U138" s="3"/>
      <c r="V138" s="3"/>
      <c r="W138" s="3"/>
      <c r="X138" s="3"/>
      <c r="Y138" s="3"/>
      <c r="Z138" s="3"/>
    </row>
    <row r="139" spans="1:26" ht="17" x14ac:dyDescent="0.2">
      <c r="A139" s="3"/>
      <c r="B139" s="1" t="s">
        <v>426</v>
      </c>
      <c r="C139" s="3"/>
      <c r="D139" s="1" t="s">
        <v>427</v>
      </c>
      <c r="E139" s="3"/>
      <c r="F139" s="3"/>
      <c r="G139" s="1" t="s">
        <v>427</v>
      </c>
      <c r="H139" s="3"/>
      <c r="I139" s="3"/>
      <c r="J139" s="3"/>
      <c r="K139" s="3"/>
      <c r="L139" s="3"/>
      <c r="M139" s="3"/>
      <c r="N139" s="3"/>
      <c r="O139" s="3"/>
      <c r="P139" s="3"/>
      <c r="Q139" s="3"/>
      <c r="R139" s="3"/>
      <c r="S139" s="3"/>
      <c r="T139" s="3"/>
      <c r="U139" s="3"/>
      <c r="V139" s="3"/>
      <c r="W139" s="3"/>
      <c r="X139" s="3"/>
      <c r="Y139" s="3"/>
      <c r="Z139" s="3"/>
    </row>
    <row r="140" spans="1:26" ht="17" x14ac:dyDescent="0.2">
      <c r="A140" s="3"/>
      <c r="B140" s="1" t="s">
        <v>428</v>
      </c>
      <c r="C140" s="3"/>
      <c r="D140" s="1" t="s">
        <v>429</v>
      </c>
      <c r="E140" s="3"/>
      <c r="F140" s="3"/>
      <c r="G140" s="1" t="s">
        <v>429</v>
      </c>
      <c r="H140" s="3"/>
      <c r="I140" s="3"/>
      <c r="J140" s="3"/>
      <c r="K140" s="3"/>
      <c r="L140" s="3"/>
      <c r="M140" s="3"/>
      <c r="N140" s="3"/>
      <c r="O140" s="3"/>
      <c r="P140" s="3"/>
      <c r="Q140" s="3"/>
      <c r="R140" s="3"/>
      <c r="S140" s="3"/>
      <c r="T140" s="3"/>
      <c r="U140" s="3"/>
      <c r="V140" s="3"/>
      <c r="W140" s="3"/>
      <c r="X140" s="3"/>
      <c r="Y140" s="3"/>
      <c r="Z140" s="3"/>
    </row>
    <row r="141" spans="1:26" ht="17" x14ac:dyDescent="0.2">
      <c r="A141" s="3"/>
      <c r="B141" s="1" t="s">
        <v>430</v>
      </c>
      <c r="C141" s="3"/>
      <c r="D141" s="1" t="s">
        <v>431</v>
      </c>
      <c r="E141" s="3"/>
      <c r="F141" s="3"/>
      <c r="G141" s="1" t="s">
        <v>431</v>
      </c>
      <c r="H141" s="3"/>
      <c r="I141" s="3"/>
      <c r="J141" s="3"/>
      <c r="K141" s="3"/>
      <c r="L141" s="3"/>
      <c r="M141" s="3"/>
      <c r="N141" s="3"/>
      <c r="O141" s="3"/>
      <c r="P141" s="3"/>
      <c r="Q141" s="3"/>
      <c r="R141" s="3"/>
      <c r="S141" s="3"/>
      <c r="T141" s="3"/>
      <c r="U141" s="3"/>
      <c r="V141" s="3"/>
      <c r="W141" s="3"/>
      <c r="X141" s="3"/>
      <c r="Y141" s="3"/>
      <c r="Z141" s="3"/>
    </row>
    <row r="142" spans="1:26" ht="17" x14ac:dyDescent="0.2">
      <c r="A142" s="3"/>
      <c r="B142" s="1" t="s">
        <v>432</v>
      </c>
      <c r="C142" s="3"/>
      <c r="D142" s="1" t="s">
        <v>433</v>
      </c>
      <c r="E142" s="3"/>
      <c r="F142" s="3"/>
      <c r="G142" s="1" t="s">
        <v>434</v>
      </c>
      <c r="H142" s="3"/>
      <c r="I142" s="3"/>
      <c r="J142" s="3"/>
      <c r="K142" s="3"/>
      <c r="L142" s="3"/>
      <c r="M142" s="3"/>
      <c r="N142" s="3"/>
      <c r="O142" s="3"/>
      <c r="P142" s="3"/>
      <c r="Q142" s="3"/>
      <c r="R142" s="3"/>
      <c r="S142" s="3"/>
      <c r="T142" s="3"/>
      <c r="U142" s="3"/>
      <c r="V142" s="3"/>
      <c r="W142" s="3"/>
      <c r="X142" s="3"/>
      <c r="Y142" s="3"/>
      <c r="Z142" s="3"/>
    </row>
    <row r="143" spans="1:26" ht="17" x14ac:dyDescent="0.2">
      <c r="A143" s="3"/>
      <c r="B143" s="1" t="s">
        <v>435</v>
      </c>
      <c r="C143" s="3"/>
      <c r="D143" s="1" t="s">
        <v>436</v>
      </c>
      <c r="E143" s="3"/>
      <c r="F143" s="3"/>
      <c r="G143" s="1" t="s">
        <v>437</v>
      </c>
      <c r="H143" s="3"/>
      <c r="I143" s="3"/>
      <c r="J143" s="3"/>
      <c r="K143" s="3"/>
      <c r="L143" s="3"/>
      <c r="M143" s="3"/>
      <c r="N143" s="3"/>
      <c r="O143" s="3"/>
      <c r="P143" s="3"/>
      <c r="Q143" s="3"/>
      <c r="R143" s="3"/>
      <c r="S143" s="3"/>
      <c r="T143" s="3"/>
      <c r="U143" s="3"/>
      <c r="V143" s="3"/>
      <c r="W143" s="3"/>
      <c r="X143" s="3"/>
      <c r="Y143" s="3"/>
      <c r="Z143" s="3"/>
    </row>
    <row r="144" spans="1:26" ht="17" x14ac:dyDescent="0.2">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7" x14ac:dyDescent="0.2">
      <c r="A145" s="3"/>
      <c r="B145" s="1" t="s">
        <v>438</v>
      </c>
      <c r="C145" s="3"/>
      <c r="D145" s="1" t="s">
        <v>439</v>
      </c>
      <c r="E145" s="3"/>
      <c r="F145" s="3"/>
      <c r="G145" s="1" t="s">
        <v>439</v>
      </c>
      <c r="H145" s="3"/>
      <c r="I145" s="3"/>
      <c r="J145" s="3"/>
      <c r="K145" s="3"/>
      <c r="L145" s="3"/>
      <c r="M145" s="3"/>
      <c r="N145" s="3"/>
      <c r="O145" s="3"/>
      <c r="P145" s="3"/>
      <c r="Q145" s="3"/>
      <c r="R145" s="3"/>
      <c r="S145" s="3"/>
      <c r="T145" s="3"/>
      <c r="U145" s="3"/>
      <c r="V145" s="3"/>
      <c r="W145" s="3"/>
      <c r="X145" s="3"/>
      <c r="Y145" s="3"/>
      <c r="Z145" s="3"/>
    </row>
    <row r="146" spans="1:26" ht="17" x14ac:dyDescent="0.2">
      <c r="A146" s="3"/>
      <c r="B146" s="1" t="s">
        <v>440</v>
      </c>
      <c r="C146" s="3"/>
      <c r="D146" s="1" t="s">
        <v>441</v>
      </c>
      <c r="E146" s="3"/>
      <c r="F146" s="3"/>
      <c r="G146" s="1" t="s">
        <v>442</v>
      </c>
      <c r="H146" s="3"/>
      <c r="I146" s="3"/>
      <c r="J146" s="3"/>
      <c r="K146" s="3"/>
      <c r="L146" s="3"/>
      <c r="M146" s="3"/>
      <c r="N146" s="3"/>
      <c r="O146" s="3"/>
      <c r="P146" s="3"/>
      <c r="Q146" s="3"/>
      <c r="R146" s="3"/>
      <c r="S146" s="3"/>
      <c r="T146" s="3"/>
      <c r="U146" s="3"/>
      <c r="V146" s="3"/>
      <c r="W146" s="3"/>
      <c r="X146" s="3"/>
      <c r="Y146" s="3"/>
      <c r="Z146" s="3"/>
    </row>
    <row r="147" spans="1:26" ht="17" x14ac:dyDescent="0.2">
      <c r="A147" s="3"/>
      <c r="B147" s="1" t="s">
        <v>443</v>
      </c>
      <c r="C147" s="3"/>
      <c r="D147" s="1" t="s">
        <v>444</v>
      </c>
      <c r="E147" s="3"/>
      <c r="F147" s="3"/>
      <c r="G147" s="1" t="s">
        <v>445</v>
      </c>
      <c r="H147" s="3"/>
      <c r="I147" s="3"/>
      <c r="J147" s="3"/>
      <c r="K147" s="3"/>
      <c r="L147" s="3"/>
      <c r="M147" s="3"/>
      <c r="N147" s="3"/>
      <c r="O147" s="3"/>
      <c r="P147" s="3"/>
      <c r="Q147" s="3"/>
      <c r="R147" s="3"/>
      <c r="S147" s="3"/>
      <c r="T147" s="3"/>
      <c r="U147" s="3"/>
      <c r="V147" s="3"/>
      <c r="W147" s="3"/>
      <c r="X147" s="3"/>
      <c r="Y147" s="3"/>
      <c r="Z147" s="3"/>
    </row>
    <row r="148" spans="1:26" ht="17" x14ac:dyDescent="0.2">
      <c r="A148" s="3"/>
      <c r="B148" s="1" t="s">
        <v>446</v>
      </c>
      <c r="C148" s="1" t="s">
        <v>447</v>
      </c>
      <c r="D148" s="1" t="s">
        <v>448</v>
      </c>
      <c r="E148" s="1" t="s">
        <v>449</v>
      </c>
      <c r="F148" s="3"/>
      <c r="G148" s="1" t="s">
        <v>450</v>
      </c>
      <c r="H148" s="3"/>
      <c r="I148" s="3"/>
      <c r="J148" s="3"/>
      <c r="K148" s="3"/>
      <c r="L148" s="3"/>
      <c r="M148" s="3"/>
      <c r="N148" s="3"/>
      <c r="O148" s="3"/>
      <c r="P148" s="3"/>
      <c r="Q148" s="3"/>
      <c r="R148" s="3"/>
      <c r="S148" s="3"/>
      <c r="T148" s="3"/>
      <c r="U148" s="3"/>
      <c r="V148" s="3"/>
      <c r="W148" s="3"/>
      <c r="X148" s="3"/>
      <c r="Y148" s="3"/>
      <c r="Z148" s="3"/>
    </row>
    <row r="149" spans="1:26" ht="17" x14ac:dyDescent="0.2">
      <c r="A149" s="3"/>
      <c r="B149" s="1" t="s">
        <v>451</v>
      </c>
      <c r="C149" s="1" t="s">
        <v>447</v>
      </c>
      <c r="D149" s="1" t="s">
        <v>452</v>
      </c>
      <c r="E149" s="1" t="s">
        <v>449</v>
      </c>
      <c r="F149" s="3"/>
      <c r="G149" s="1" t="s">
        <v>453</v>
      </c>
      <c r="H149" s="3"/>
      <c r="I149" s="3"/>
      <c r="J149" s="3"/>
      <c r="K149" s="3"/>
      <c r="L149" s="3"/>
      <c r="M149" s="3"/>
      <c r="N149" s="3"/>
      <c r="O149" s="3"/>
      <c r="P149" s="3"/>
      <c r="Q149" s="3"/>
      <c r="R149" s="3"/>
      <c r="S149" s="3"/>
      <c r="T149" s="3"/>
      <c r="U149" s="3"/>
      <c r="V149" s="3"/>
      <c r="W149" s="3"/>
      <c r="X149" s="3"/>
      <c r="Y149" s="3"/>
      <c r="Z149" s="3"/>
    </row>
    <row r="150" spans="1:26" ht="17" x14ac:dyDescent="0.2">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7" x14ac:dyDescent="0.2">
      <c r="A151" s="3"/>
      <c r="B151" s="1" t="s">
        <v>454</v>
      </c>
      <c r="C151" s="3"/>
      <c r="D151" s="1" t="s">
        <v>455</v>
      </c>
      <c r="E151" s="3"/>
      <c r="F151" s="3"/>
      <c r="G151" s="1" t="s">
        <v>456</v>
      </c>
      <c r="H151" s="3"/>
      <c r="I151" s="3"/>
      <c r="J151" s="3"/>
      <c r="K151" s="3"/>
      <c r="L151" s="3"/>
      <c r="M151" s="3"/>
      <c r="N151" s="3"/>
      <c r="O151" s="3"/>
      <c r="P151" s="3"/>
      <c r="Q151" s="3"/>
      <c r="R151" s="3"/>
      <c r="S151" s="3"/>
      <c r="T151" s="3"/>
      <c r="U151" s="3"/>
      <c r="V151" s="3"/>
      <c r="W151" s="3"/>
      <c r="X151" s="3"/>
      <c r="Y151" s="3"/>
      <c r="Z151" s="3"/>
    </row>
    <row r="152" spans="1:26" ht="17" x14ac:dyDescent="0.2">
      <c r="A152" s="3"/>
      <c r="B152" s="1" t="s">
        <v>457</v>
      </c>
      <c r="C152" s="3"/>
      <c r="D152" s="1" t="s">
        <v>458</v>
      </c>
      <c r="E152" s="3"/>
      <c r="F152" s="3"/>
      <c r="G152" s="1" t="s">
        <v>459</v>
      </c>
      <c r="H152" s="3"/>
      <c r="I152" s="3"/>
      <c r="J152" s="3"/>
      <c r="K152" s="3"/>
      <c r="L152" s="3"/>
      <c r="M152" s="3"/>
      <c r="N152" s="3"/>
      <c r="O152" s="3"/>
      <c r="P152" s="3"/>
      <c r="Q152" s="3"/>
      <c r="R152" s="3"/>
      <c r="S152" s="3"/>
      <c r="T152" s="3"/>
      <c r="U152" s="3"/>
      <c r="V152" s="3"/>
      <c r="W152" s="3"/>
      <c r="X152" s="3"/>
      <c r="Y152" s="3"/>
      <c r="Z152" s="3"/>
    </row>
    <row r="153" spans="1:26" ht="17" x14ac:dyDescent="0.2">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7" x14ac:dyDescent="0.2">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7" x14ac:dyDescent="0.2">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7" x14ac:dyDescent="0.2">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7" x14ac:dyDescent="0.2">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7" x14ac:dyDescent="0.2">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7" x14ac:dyDescent="0.2">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7" x14ac:dyDescent="0.2">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7" x14ac:dyDescent="0.2">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7" x14ac:dyDescent="0.2">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7" x14ac:dyDescent="0.2">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7" x14ac:dyDescent="0.2">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7" x14ac:dyDescent="0.2">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7" x14ac:dyDescent="0.2">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7" x14ac:dyDescent="0.2">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7" x14ac:dyDescent="0.2">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7" x14ac:dyDescent="0.2">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7" x14ac:dyDescent="0.2">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7" x14ac:dyDescent="0.2">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7" x14ac:dyDescent="0.2">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7" x14ac:dyDescent="0.2">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7" x14ac:dyDescent="0.2">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7" x14ac:dyDescent="0.2">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7" x14ac:dyDescent="0.2">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7" x14ac:dyDescent="0.2">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7" x14ac:dyDescent="0.2">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7" x14ac:dyDescent="0.2">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7" x14ac:dyDescent="0.2">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7" x14ac:dyDescent="0.2">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7" x14ac:dyDescent="0.2">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7" x14ac:dyDescent="0.2">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7" x14ac:dyDescent="0.2">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7" x14ac:dyDescent="0.2">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7" x14ac:dyDescent="0.2">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7" x14ac:dyDescent="0.2">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7" x14ac:dyDescent="0.2">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7" x14ac:dyDescent="0.2">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7" x14ac:dyDescent="0.2">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7" x14ac:dyDescent="0.2">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7" x14ac:dyDescent="0.2">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7" x14ac:dyDescent="0.2">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7" x14ac:dyDescent="0.2">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7" x14ac:dyDescent="0.2">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7" x14ac:dyDescent="0.2">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7" x14ac:dyDescent="0.2">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7" x14ac:dyDescent="0.2">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7" x14ac:dyDescent="0.2">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7" x14ac:dyDescent="0.2">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7" x14ac:dyDescent="0.2">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7" x14ac:dyDescent="0.2">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7" x14ac:dyDescent="0.2">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7" x14ac:dyDescent="0.2">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7" x14ac:dyDescent="0.2">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7" x14ac:dyDescent="0.2">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7" x14ac:dyDescent="0.2">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7" x14ac:dyDescent="0.2">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7" x14ac:dyDescent="0.2">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7" x14ac:dyDescent="0.2">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7" x14ac:dyDescent="0.2">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7" x14ac:dyDescent="0.2">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7" x14ac:dyDescent="0.2">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7" x14ac:dyDescent="0.2">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7" x14ac:dyDescent="0.2">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7" x14ac:dyDescent="0.2">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7" x14ac:dyDescent="0.2">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7" x14ac:dyDescent="0.2">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7" x14ac:dyDescent="0.2">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7" x14ac:dyDescent="0.2">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7" x14ac:dyDescent="0.2">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7" x14ac:dyDescent="0.2">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7" x14ac:dyDescent="0.2">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7" x14ac:dyDescent="0.2">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7" x14ac:dyDescent="0.2">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7" x14ac:dyDescent="0.2">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7" x14ac:dyDescent="0.2">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7" x14ac:dyDescent="0.2">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7" x14ac:dyDescent="0.2">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7" x14ac:dyDescent="0.2">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7" x14ac:dyDescent="0.2">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7" x14ac:dyDescent="0.2">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7" x14ac:dyDescent="0.2">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7" x14ac:dyDescent="0.2">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7" x14ac:dyDescent="0.2">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7" x14ac:dyDescent="0.2">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7" x14ac:dyDescent="0.2">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7" x14ac:dyDescent="0.2">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7" x14ac:dyDescent="0.2">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7" x14ac:dyDescent="0.2">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7" x14ac:dyDescent="0.2">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7" x14ac:dyDescent="0.2">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7" x14ac:dyDescent="0.2">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7" x14ac:dyDescent="0.2">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7" x14ac:dyDescent="0.2">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7" x14ac:dyDescent="0.2">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7" x14ac:dyDescent="0.2">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7" x14ac:dyDescent="0.2">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7" x14ac:dyDescent="0.2">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7" x14ac:dyDescent="0.2">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7" x14ac:dyDescent="0.2">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7" x14ac:dyDescent="0.2">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7" x14ac:dyDescent="0.2">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7" x14ac:dyDescent="0.2">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7" x14ac:dyDescent="0.2">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7" x14ac:dyDescent="0.2">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7" x14ac:dyDescent="0.2">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7" x14ac:dyDescent="0.2">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7" x14ac:dyDescent="0.2">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7" x14ac:dyDescent="0.2">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7" x14ac:dyDescent="0.2">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7" x14ac:dyDescent="0.2">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7" x14ac:dyDescent="0.2">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7" x14ac:dyDescent="0.2">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7" x14ac:dyDescent="0.2">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7" x14ac:dyDescent="0.2">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7" x14ac:dyDescent="0.2">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7" x14ac:dyDescent="0.2">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7" x14ac:dyDescent="0.2">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7" x14ac:dyDescent="0.2">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7" x14ac:dyDescent="0.2">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7" x14ac:dyDescent="0.2">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7" x14ac:dyDescent="0.2">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7" x14ac:dyDescent="0.2">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7" x14ac:dyDescent="0.2">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7" x14ac:dyDescent="0.2">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7" x14ac:dyDescent="0.2">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7" x14ac:dyDescent="0.2">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7" x14ac:dyDescent="0.2">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7" x14ac:dyDescent="0.2">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7" x14ac:dyDescent="0.2">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7" x14ac:dyDescent="0.2">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7" x14ac:dyDescent="0.2">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7" x14ac:dyDescent="0.2">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7" x14ac:dyDescent="0.2">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7" x14ac:dyDescent="0.2">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7" x14ac:dyDescent="0.2">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7" x14ac:dyDescent="0.2">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7" x14ac:dyDescent="0.2">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7" x14ac:dyDescent="0.2">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7" x14ac:dyDescent="0.2">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7" x14ac:dyDescent="0.2">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7" x14ac:dyDescent="0.2">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7" x14ac:dyDescent="0.2">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7" x14ac:dyDescent="0.2">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7" x14ac:dyDescent="0.2">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7" x14ac:dyDescent="0.2">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7" x14ac:dyDescent="0.2">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7" x14ac:dyDescent="0.2">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7" x14ac:dyDescent="0.2">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7" x14ac:dyDescent="0.2">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7" x14ac:dyDescent="0.2">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7" x14ac:dyDescent="0.2">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7" x14ac:dyDescent="0.2">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7" x14ac:dyDescent="0.2">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7" x14ac:dyDescent="0.2">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7" x14ac:dyDescent="0.2">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7" x14ac:dyDescent="0.2">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7" x14ac:dyDescent="0.2">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7" x14ac:dyDescent="0.2">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7" x14ac:dyDescent="0.2">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7" x14ac:dyDescent="0.2">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7" x14ac:dyDescent="0.2">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7" x14ac:dyDescent="0.2">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7" x14ac:dyDescent="0.2">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7" x14ac:dyDescent="0.2">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7" x14ac:dyDescent="0.2">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7" x14ac:dyDescent="0.2">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7" x14ac:dyDescent="0.2">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7" x14ac:dyDescent="0.2">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7" x14ac:dyDescent="0.2">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7" x14ac:dyDescent="0.2">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7" x14ac:dyDescent="0.2">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7" x14ac:dyDescent="0.2">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7" x14ac:dyDescent="0.2">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7" x14ac:dyDescent="0.2">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7" x14ac:dyDescent="0.2">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7" x14ac:dyDescent="0.2">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7" x14ac:dyDescent="0.2">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7" x14ac:dyDescent="0.2">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7" x14ac:dyDescent="0.2">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7" x14ac:dyDescent="0.2">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7" x14ac:dyDescent="0.2">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7" x14ac:dyDescent="0.2">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7" x14ac:dyDescent="0.2">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7" x14ac:dyDescent="0.2">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7" x14ac:dyDescent="0.2">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7" x14ac:dyDescent="0.2">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7" x14ac:dyDescent="0.2">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7" x14ac:dyDescent="0.2">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7" x14ac:dyDescent="0.2">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7" x14ac:dyDescent="0.2">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7" x14ac:dyDescent="0.2">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7" x14ac:dyDescent="0.2">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7" x14ac:dyDescent="0.2">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7" x14ac:dyDescent="0.2">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7" x14ac:dyDescent="0.2">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7" x14ac:dyDescent="0.2">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7" x14ac:dyDescent="0.2">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7" x14ac:dyDescent="0.2">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7" x14ac:dyDescent="0.2">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7" x14ac:dyDescent="0.2">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7" x14ac:dyDescent="0.2">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7" x14ac:dyDescent="0.2">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7" x14ac:dyDescent="0.2">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7" x14ac:dyDescent="0.2">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7" x14ac:dyDescent="0.2">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7" x14ac:dyDescent="0.2">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7" x14ac:dyDescent="0.2">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7" x14ac:dyDescent="0.2">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7" x14ac:dyDescent="0.2">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7" x14ac:dyDescent="0.2">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7" x14ac:dyDescent="0.2">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7" x14ac:dyDescent="0.2">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7" x14ac:dyDescent="0.2">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7" x14ac:dyDescent="0.2">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7" x14ac:dyDescent="0.2">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7" x14ac:dyDescent="0.2">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7" x14ac:dyDescent="0.2">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7" x14ac:dyDescent="0.2">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7" x14ac:dyDescent="0.2">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7" x14ac:dyDescent="0.2">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7" x14ac:dyDescent="0.2">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7" x14ac:dyDescent="0.2">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7" x14ac:dyDescent="0.2">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7" x14ac:dyDescent="0.2">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7" x14ac:dyDescent="0.2">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7" x14ac:dyDescent="0.2">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7" x14ac:dyDescent="0.2">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7" x14ac:dyDescent="0.2">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7" x14ac:dyDescent="0.2">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7" x14ac:dyDescent="0.2">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7" x14ac:dyDescent="0.2">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7" x14ac:dyDescent="0.2">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7" x14ac:dyDescent="0.2">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7" x14ac:dyDescent="0.2">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7" x14ac:dyDescent="0.2">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7" x14ac:dyDescent="0.2">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7" x14ac:dyDescent="0.2">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7" x14ac:dyDescent="0.2">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7" x14ac:dyDescent="0.2">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7" x14ac:dyDescent="0.2">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7" x14ac:dyDescent="0.2">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7" x14ac:dyDescent="0.2">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7" x14ac:dyDescent="0.2">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7" x14ac:dyDescent="0.2">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7" x14ac:dyDescent="0.2">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7" x14ac:dyDescent="0.2">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7" x14ac:dyDescent="0.2">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7" x14ac:dyDescent="0.2">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7" x14ac:dyDescent="0.2">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7" x14ac:dyDescent="0.2">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7" x14ac:dyDescent="0.2">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7" x14ac:dyDescent="0.2">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7" x14ac:dyDescent="0.2">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7" x14ac:dyDescent="0.2">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7" x14ac:dyDescent="0.2">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7" x14ac:dyDescent="0.2">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7" x14ac:dyDescent="0.2">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7" x14ac:dyDescent="0.2">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7" x14ac:dyDescent="0.2">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7" x14ac:dyDescent="0.2">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7" x14ac:dyDescent="0.2">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7" x14ac:dyDescent="0.2">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7" x14ac:dyDescent="0.2">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7" x14ac:dyDescent="0.2">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7" x14ac:dyDescent="0.2">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7" x14ac:dyDescent="0.2">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7" x14ac:dyDescent="0.2">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7" x14ac:dyDescent="0.2">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7" x14ac:dyDescent="0.2">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7" x14ac:dyDescent="0.2">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7" x14ac:dyDescent="0.2">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7" x14ac:dyDescent="0.2">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7" x14ac:dyDescent="0.2">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7" x14ac:dyDescent="0.2">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7" x14ac:dyDescent="0.2">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7" x14ac:dyDescent="0.2">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7" x14ac:dyDescent="0.2">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7" x14ac:dyDescent="0.2">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7" x14ac:dyDescent="0.2">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7" x14ac:dyDescent="0.2">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7" x14ac:dyDescent="0.2">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7" x14ac:dyDescent="0.2">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7" x14ac:dyDescent="0.2">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7" x14ac:dyDescent="0.2">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7" x14ac:dyDescent="0.2">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7" x14ac:dyDescent="0.2">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7" x14ac:dyDescent="0.2">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7" x14ac:dyDescent="0.2">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7" x14ac:dyDescent="0.2">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7" x14ac:dyDescent="0.2">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7" x14ac:dyDescent="0.2">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7" x14ac:dyDescent="0.2">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7" x14ac:dyDescent="0.2">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7" x14ac:dyDescent="0.2">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7" x14ac:dyDescent="0.2">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7" x14ac:dyDescent="0.2">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7" x14ac:dyDescent="0.2">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7" x14ac:dyDescent="0.2">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7" x14ac:dyDescent="0.2">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7" x14ac:dyDescent="0.2">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7" x14ac:dyDescent="0.2">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7" x14ac:dyDescent="0.2">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7" x14ac:dyDescent="0.2">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7" x14ac:dyDescent="0.2">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7" x14ac:dyDescent="0.2">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7" x14ac:dyDescent="0.2">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7" x14ac:dyDescent="0.2">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7" x14ac:dyDescent="0.2">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7" x14ac:dyDescent="0.2">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7" x14ac:dyDescent="0.2">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7" x14ac:dyDescent="0.2">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7" x14ac:dyDescent="0.2">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7" x14ac:dyDescent="0.2">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7" x14ac:dyDescent="0.2">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7" x14ac:dyDescent="0.2">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7" x14ac:dyDescent="0.2">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7" x14ac:dyDescent="0.2">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7" x14ac:dyDescent="0.2">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7" x14ac:dyDescent="0.2">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7" x14ac:dyDescent="0.2">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7" x14ac:dyDescent="0.2">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7" x14ac:dyDescent="0.2">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7" x14ac:dyDescent="0.2">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7" x14ac:dyDescent="0.2">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7" x14ac:dyDescent="0.2">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7" x14ac:dyDescent="0.2">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7" x14ac:dyDescent="0.2">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7" x14ac:dyDescent="0.2">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7" x14ac:dyDescent="0.2">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7" x14ac:dyDescent="0.2">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7" x14ac:dyDescent="0.2">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7" x14ac:dyDescent="0.2">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7" x14ac:dyDescent="0.2">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7" x14ac:dyDescent="0.2">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7" x14ac:dyDescent="0.2">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7" x14ac:dyDescent="0.2">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7" x14ac:dyDescent="0.2">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7" x14ac:dyDescent="0.2">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7" x14ac:dyDescent="0.2">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7" x14ac:dyDescent="0.2">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7" x14ac:dyDescent="0.2">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7" x14ac:dyDescent="0.2">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7" x14ac:dyDescent="0.2">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7" x14ac:dyDescent="0.2">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7" x14ac:dyDescent="0.2">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7" x14ac:dyDescent="0.2">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7" x14ac:dyDescent="0.2">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7" x14ac:dyDescent="0.2">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7" x14ac:dyDescent="0.2">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7" x14ac:dyDescent="0.2">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7" x14ac:dyDescent="0.2">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7" x14ac:dyDescent="0.2">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7" x14ac:dyDescent="0.2">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7" x14ac:dyDescent="0.2">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7" x14ac:dyDescent="0.2">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7" x14ac:dyDescent="0.2">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7" x14ac:dyDescent="0.2">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7" x14ac:dyDescent="0.2">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7" x14ac:dyDescent="0.2">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7" x14ac:dyDescent="0.2">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7" x14ac:dyDescent="0.2">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7" x14ac:dyDescent="0.2">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7" x14ac:dyDescent="0.2">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7" x14ac:dyDescent="0.2">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7" x14ac:dyDescent="0.2">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7" x14ac:dyDescent="0.2">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7" x14ac:dyDescent="0.2">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7" x14ac:dyDescent="0.2">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7" x14ac:dyDescent="0.2">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7" x14ac:dyDescent="0.2">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7" x14ac:dyDescent="0.2">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7" x14ac:dyDescent="0.2">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7" x14ac:dyDescent="0.2">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7" x14ac:dyDescent="0.2">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7" x14ac:dyDescent="0.2">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7" x14ac:dyDescent="0.2">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7" x14ac:dyDescent="0.2">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7" x14ac:dyDescent="0.2">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7" x14ac:dyDescent="0.2">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7" x14ac:dyDescent="0.2">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7" x14ac:dyDescent="0.2">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7" x14ac:dyDescent="0.2">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7" x14ac:dyDescent="0.2">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7" x14ac:dyDescent="0.2">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7" x14ac:dyDescent="0.2">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7" x14ac:dyDescent="0.2">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7" x14ac:dyDescent="0.2">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7" x14ac:dyDescent="0.2">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7" x14ac:dyDescent="0.2">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7" x14ac:dyDescent="0.2">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7" x14ac:dyDescent="0.2">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7" x14ac:dyDescent="0.2">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7" x14ac:dyDescent="0.2">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7" x14ac:dyDescent="0.2">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7" x14ac:dyDescent="0.2">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7" x14ac:dyDescent="0.2">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7" x14ac:dyDescent="0.2">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7" x14ac:dyDescent="0.2">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7" x14ac:dyDescent="0.2">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7" x14ac:dyDescent="0.2">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7" x14ac:dyDescent="0.2">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7" x14ac:dyDescent="0.2">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7" x14ac:dyDescent="0.2">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7" x14ac:dyDescent="0.2">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7" x14ac:dyDescent="0.2">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7" x14ac:dyDescent="0.2">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7" x14ac:dyDescent="0.2">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7" x14ac:dyDescent="0.2">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7" x14ac:dyDescent="0.2">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7" x14ac:dyDescent="0.2">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7" x14ac:dyDescent="0.2">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7" x14ac:dyDescent="0.2">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7" x14ac:dyDescent="0.2">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7" x14ac:dyDescent="0.2">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7" x14ac:dyDescent="0.2">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7" x14ac:dyDescent="0.2">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7" x14ac:dyDescent="0.2">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7" x14ac:dyDescent="0.2">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7" x14ac:dyDescent="0.2">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7" x14ac:dyDescent="0.2">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7" x14ac:dyDescent="0.2">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7" x14ac:dyDescent="0.2">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7" x14ac:dyDescent="0.2">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7" x14ac:dyDescent="0.2">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7" x14ac:dyDescent="0.2">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7" x14ac:dyDescent="0.2">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7" x14ac:dyDescent="0.2">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7" x14ac:dyDescent="0.2">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7" x14ac:dyDescent="0.2">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7" x14ac:dyDescent="0.2">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7" x14ac:dyDescent="0.2">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7" x14ac:dyDescent="0.2">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7" x14ac:dyDescent="0.2">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7" x14ac:dyDescent="0.2">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7" x14ac:dyDescent="0.2">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7" x14ac:dyDescent="0.2">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7" x14ac:dyDescent="0.2">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7" x14ac:dyDescent="0.2">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7" x14ac:dyDescent="0.2">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7" x14ac:dyDescent="0.2">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7" x14ac:dyDescent="0.2">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7" x14ac:dyDescent="0.2">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7" x14ac:dyDescent="0.2">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7" x14ac:dyDescent="0.2">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7" x14ac:dyDescent="0.2">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7" x14ac:dyDescent="0.2">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7" x14ac:dyDescent="0.2">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7" x14ac:dyDescent="0.2">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7" x14ac:dyDescent="0.2">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7" x14ac:dyDescent="0.2">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7" x14ac:dyDescent="0.2">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7" x14ac:dyDescent="0.2">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7" x14ac:dyDescent="0.2">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7" x14ac:dyDescent="0.2">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7" x14ac:dyDescent="0.2">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7" x14ac:dyDescent="0.2">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7" x14ac:dyDescent="0.2">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7" x14ac:dyDescent="0.2">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7" x14ac:dyDescent="0.2">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7" x14ac:dyDescent="0.2">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7" x14ac:dyDescent="0.2">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7" x14ac:dyDescent="0.2">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7" x14ac:dyDescent="0.2">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7" x14ac:dyDescent="0.2">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7" x14ac:dyDescent="0.2">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7" x14ac:dyDescent="0.2">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7" x14ac:dyDescent="0.2">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7" x14ac:dyDescent="0.2">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7" x14ac:dyDescent="0.2">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7" x14ac:dyDescent="0.2">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7" x14ac:dyDescent="0.2">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7" x14ac:dyDescent="0.2">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7" x14ac:dyDescent="0.2">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7" x14ac:dyDescent="0.2">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7" x14ac:dyDescent="0.2">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7" x14ac:dyDescent="0.2">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7" x14ac:dyDescent="0.2">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7" x14ac:dyDescent="0.2">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7" x14ac:dyDescent="0.2">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7" x14ac:dyDescent="0.2">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7" x14ac:dyDescent="0.2">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7" x14ac:dyDescent="0.2">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7" x14ac:dyDescent="0.2">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7" x14ac:dyDescent="0.2">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7" x14ac:dyDescent="0.2">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7" x14ac:dyDescent="0.2">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7" x14ac:dyDescent="0.2">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7" x14ac:dyDescent="0.2">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7" x14ac:dyDescent="0.2">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7" x14ac:dyDescent="0.2">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7" x14ac:dyDescent="0.2">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7" x14ac:dyDescent="0.2">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7" x14ac:dyDescent="0.2">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7" x14ac:dyDescent="0.2">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7" x14ac:dyDescent="0.2">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7" x14ac:dyDescent="0.2">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7" x14ac:dyDescent="0.2">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7" x14ac:dyDescent="0.2">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7" x14ac:dyDescent="0.2">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7" x14ac:dyDescent="0.2">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7" x14ac:dyDescent="0.2">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7" x14ac:dyDescent="0.2">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7" x14ac:dyDescent="0.2">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7" x14ac:dyDescent="0.2">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7" x14ac:dyDescent="0.2">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7" x14ac:dyDescent="0.2">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7" x14ac:dyDescent="0.2">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7" x14ac:dyDescent="0.2">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7" x14ac:dyDescent="0.2">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7" x14ac:dyDescent="0.2">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7" x14ac:dyDescent="0.2">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7" x14ac:dyDescent="0.2">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7" x14ac:dyDescent="0.2">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7" x14ac:dyDescent="0.2">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7" x14ac:dyDescent="0.2">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7" x14ac:dyDescent="0.2">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7" x14ac:dyDescent="0.2">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7" x14ac:dyDescent="0.2">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7" x14ac:dyDescent="0.2">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7" x14ac:dyDescent="0.2">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7" x14ac:dyDescent="0.2">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7" x14ac:dyDescent="0.2">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7" x14ac:dyDescent="0.2">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7" x14ac:dyDescent="0.2">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7" x14ac:dyDescent="0.2">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7" x14ac:dyDescent="0.2">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7" x14ac:dyDescent="0.2">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7" x14ac:dyDescent="0.2">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7" x14ac:dyDescent="0.2">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7" x14ac:dyDescent="0.2">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7" x14ac:dyDescent="0.2">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7" x14ac:dyDescent="0.2">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7" x14ac:dyDescent="0.2">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7" x14ac:dyDescent="0.2">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7" x14ac:dyDescent="0.2">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7" x14ac:dyDescent="0.2">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7" x14ac:dyDescent="0.2">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7" x14ac:dyDescent="0.2">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7" x14ac:dyDescent="0.2">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7" x14ac:dyDescent="0.2">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7" x14ac:dyDescent="0.2">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7" x14ac:dyDescent="0.2">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7" x14ac:dyDescent="0.2">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7" x14ac:dyDescent="0.2">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7" x14ac:dyDescent="0.2">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7" x14ac:dyDescent="0.2">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7" x14ac:dyDescent="0.2">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7" x14ac:dyDescent="0.2">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7" x14ac:dyDescent="0.2">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7" x14ac:dyDescent="0.2">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7" x14ac:dyDescent="0.2">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7" x14ac:dyDescent="0.2">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7" x14ac:dyDescent="0.2">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7" x14ac:dyDescent="0.2">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7" x14ac:dyDescent="0.2">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7" x14ac:dyDescent="0.2">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7" x14ac:dyDescent="0.2">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7" x14ac:dyDescent="0.2">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7" x14ac:dyDescent="0.2">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7" x14ac:dyDescent="0.2">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7" x14ac:dyDescent="0.2">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7" x14ac:dyDescent="0.2">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7" x14ac:dyDescent="0.2">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7" x14ac:dyDescent="0.2">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7" x14ac:dyDescent="0.2">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7" x14ac:dyDescent="0.2">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7" x14ac:dyDescent="0.2">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7" x14ac:dyDescent="0.2">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7" x14ac:dyDescent="0.2">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7" x14ac:dyDescent="0.2">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7" x14ac:dyDescent="0.2">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7" x14ac:dyDescent="0.2">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7" x14ac:dyDescent="0.2">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7" x14ac:dyDescent="0.2">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7" x14ac:dyDescent="0.2">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7" x14ac:dyDescent="0.2">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7" x14ac:dyDescent="0.2">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7" x14ac:dyDescent="0.2">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7" x14ac:dyDescent="0.2">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7" x14ac:dyDescent="0.2">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7" x14ac:dyDescent="0.2">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7" x14ac:dyDescent="0.2">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7" x14ac:dyDescent="0.2">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7" x14ac:dyDescent="0.2">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7" x14ac:dyDescent="0.2">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7" x14ac:dyDescent="0.2">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7" x14ac:dyDescent="0.2">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7" x14ac:dyDescent="0.2">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7" x14ac:dyDescent="0.2">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7" x14ac:dyDescent="0.2">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7" x14ac:dyDescent="0.2">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7" x14ac:dyDescent="0.2">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7" x14ac:dyDescent="0.2">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7" x14ac:dyDescent="0.2">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7" x14ac:dyDescent="0.2">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7" x14ac:dyDescent="0.2">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7" x14ac:dyDescent="0.2">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7" x14ac:dyDescent="0.2">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7" x14ac:dyDescent="0.2">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7" x14ac:dyDescent="0.2">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7" x14ac:dyDescent="0.2">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7" x14ac:dyDescent="0.2">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7" x14ac:dyDescent="0.2">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7" x14ac:dyDescent="0.2">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7" x14ac:dyDescent="0.2">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7" x14ac:dyDescent="0.2">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7" x14ac:dyDescent="0.2">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7" x14ac:dyDescent="0.2">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7" x14ac:dyDescent="0.2">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7" x14ac:dyDescent="0.2">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7" x14ac:dyDescent="0.2">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7" x14ac:dyDescent="0.2">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7" x14ac:dyDescent="0.2">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7" x14ac:dyDescent="0.2">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7" x14ac:dyDescent="0.2">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7" x14ac:dyDescent="0.2">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7" x14ac:dyDescent="0.2">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7" x14ac:dyDescent="0.2">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7" x14ac:dyDescent="0.2">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7" x14ac:dyDescent="0.2">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7" x14ac:dyDescent="0.2">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7" x14ac:dyDescent="0.2">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7" x14ac:dyDescent="0.2">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7" x14ac:dyDescent="0.2">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7" x14ac:dyDescent="0.2">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7" x14ac:dyDescent="0.2">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7" x14ac:dyDescent="0.2">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7" x14ac:dyDescent="0.2">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7" x14ac:dyDescent="0.2">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7" x14ac:dyDescent="0.2">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7" x14ac:dyDescent="0.2">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7" x14ac:dyDescent="0.2">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7" x14ac:dyDescent="0.2">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7" x14ac:dyDescent="0.2">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7" x14ac:dyDescent="0.2">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7" x14ac:dyDescent="0.2">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7" x14ac:dyDescent="0.2">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7" x14ac:dyDescent="0.2">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7" x14ac:dyDescent="0.2">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7" x14ac:dyDescent="0.2">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7" x14ac:dyDescent="0.2">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7" x14ac:dyDescent="0.2">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7" x14ac:dyDescent="0.2">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7" x14ac:dyDescent="0.2">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7" x14ac:dyDescent="0.2">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7" x14ac:dyDescent="0.2">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7" x14ac:dyDescent="0.2">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7" x14ac:dyDescent="0.2">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7" x14ac:dyDescent="0.2">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7" x14ac:dyDescent="0.2">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7" x14ac:dyDescent="0.2">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7" x14ac:dyDescent="0.2">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7" x14ac:dyDescent="0.2">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7" x14ac:dyDescent="0.2">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7" x14ac:dyDescent="0.2">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7" x14ac:dyDescent="0.2">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7" x14ac:dyDescent="0.2">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7" x14ac:dyDescent="0.2">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7" x14ac:dyDescent="0.2">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7" x14ac:dyDescent="0.2">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7" x14ac:dyDescent="0.2">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7" x14ac:dyDescent="0.2">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7" x14ac:dyDescent="0.2">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7" x14ac:dyDescent="0.2">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7" x14ac:dyDescent="0.2">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7" x14ac:dyDescent="0.2">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7" x14ac:dyDescent="0.2">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7" x14ac:dyDescent="0.2">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7" x14ac:dyDescent="0.2">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7" x14ac:dyDescent="0.2">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7" x14ac:dyDescent="0.2">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7" x14ac:dyDescent="0.2">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7" x14ac:dyDescent="0.2">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7" x14ac:dyDescent="0.2">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7" x14ac:dyDescent="0.2">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7" x14ac:dyDescent="0.2">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7" x14ac:dyDescent="0.2">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7" x14ac:dyDescent="0.2">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7" x14ac:dyDescent="0.2">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7" x14ac:dyDescent="0.2">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7" x14ac:dyDescent="0.2">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7" x14ac:dyDescent="0.2">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7" x14ac:dyDescent="0.2">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7" x14ac:dyDescent="0.2">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7" x14ac:dyDescent="0.2">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7" x14ac:dyDescent="0.2">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7" x14ac:dyDescent="0.2">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7" x14ac:dyDescent="0.2">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7" x14ac:dyDescent="0.2">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7" x14ac:dyDescent="0.2">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7" x14ac:dyDescent="0.2">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7" x14ac:dyDescent="0.2">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7" x14ac:dyDescent="0.2">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7" x14ac:dyDescent="0.2">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7" x14ac:dyDescent="0.2">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7" x14ac:dyDescent="0.2">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7" x14ac:dyDescent="0.2">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7" x14ac:dyDescent="0.2">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7" x14ac:dyDescent="0.2">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7" x14ac:dyDescent="0.2">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7" x14ac:dyDescent="0.2">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7" x14ac:dyDescent="0.2">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7" x14ac:dyDescent="0.2">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7" x14ac:dyDescent="0.2">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7" x14ac:dyDescent="0.2">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7" x14ac:dyDescent="0.2">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7" x14ac:dyDescent="0.2">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7" x14ac:dyDescent="0.2">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7" x14ac:dyDescent="0.2">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7" x14ac:dyDescent="0.2">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7" x14ac:dyDescent="0.2">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7" x14ac:dyDescent="0.2">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7" x14ac:dyDescent="0.2">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7" x14ac:dyDescent="0.2">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7" x14ac:dyDescent="0.2">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7" x14ac:dyDescent="0.2">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7" x14ac:dyDescent="0.2">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7" x14ac:dyDescent="0.2">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7" x14ac:dyDescent="0.2">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7" x14ac:dyDescent="0.2">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7" x14ac:dyDescent="0.2">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7" x14ac:dyDescent="0.2">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7" x14ac:dyDescent="0.2">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7" x14ac:dyDescent="0.2">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7" x14ac:dyDescent="0.2">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7" x14ac:dyDescent="0.2">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7" x14ac:dyDescent="0.2">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7" x14ac:dyDescent="0.2">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7" x14ac:dyDescent="0.2">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7" x14ac:dyDescent="0.2">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7" x14ac:dyDescent="0.2">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7" x14ac:dyDescent="0.2">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7" x14ac:dyDescent="0.2">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7" x14ac:dyDescent="0.2">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7" x14ac:dyDescent="0.2">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7" x14ac:dyDescent="0.2">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7" x14ac:dyDescent="0.2">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7" x14ac:dyDescent="0.2">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7" x14ac:dyDescent="0.2">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7" x14ac:dyDescent="0.2">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7" x14ac:dyDescent="0.2">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7" x14ac:dyDescent="0.2">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7" x14ac:dyDescent="0.2">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7" x14ac:dyDescent="0.2">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7" x14ac:dyDescent="0.2">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7" x14ac:dyDescent="0.2">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7" x14ac:dyDescent="0.2">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7" x14ac:dyDescent="0.2">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7" x14ac:dyDescent="0.2">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7" x14ac:dyDescent="0.2">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7" x14ac:dyDescent="0.2">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7" x14ac:dyDescent="0.2">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7" x14ac:dyDescent="0.2">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7" x14ac:dyDescent="0.2">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7" x14ac:dyDescent="0.2">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7" x14ac:dyDescent="0.2">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7" x14ac:dyDescent="0.2">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7" x14ac:dyDescent="0.2">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7" x14ac:dyDescent="0.2">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7" x14ac:dyDescent="0.2">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7" x14ac:dyDescent="0.2">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7" x14ac:dyDescent="0.2">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7" x14ac:dyDescent="0.2">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7" x14ac:dyDescent="0.2">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7" x14ac:dyDescent="0.2">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7" x14ac:dyDescent="0.2">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7" x14ac:dyDescent="0.2">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7" x14ac:dyDescent="0.2">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7" x14ac:dyDescent="0.2">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7" x14ac:dyDescent="0.2">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7" x14ac:dyDescent="0.2">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7" x14ac:dyDescent="0.2">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7" x14ac:dyDescent="0.2">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7" x14ac:dyDescent="0.2">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7" x14ac:dyDescent="0.2">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7" x14ac:dyDescent="0.2">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7" x14ac:dyDescent="0.2">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7" x14ac:dyDescent="0.2">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7" x14ac:dyDescent="0.2">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7" x14ac:dyDescent="0.2">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7" x14ac:dyDescent="0.2">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7" x14ac:dyDescent="0.2">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7" x14ac:dyDescent="0.2">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7" x14ac:dyDescent="0.2">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7" x14ac:dyDescent="0.2">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7" x14ac:dyDescent="0.2">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7" x14ac:dyDescent="0.2">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7" x14ac:dyDescent="0.2">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7" x14ac:dyDescent="0.2">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7" x14ac:dyDescent="0.2">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7" x14ac:dyDescent="0.2">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7" x14ac:dyDescent="0.2">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7" x14ac:dyDescent="0.2">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7" x14ac:dyDescent="0.2">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7" x14ac:dyDescent="0.2">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7" x14ac:dyDescent="0.2">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7" x14ac:dyDescent="0.2">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7" x14ac:dyDescent="0.2">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7" x14ac:dyDescent="0.2">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7" x14ac:dyDescent="0.2">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7" x14ac:dyDescent="0.2">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7" x14ac:dyDescent="0.2">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7" x14ac:dyDescent="0.2">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7" x14ac:dyDescent="0.2">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7" x14ac:dyDescent="0.2">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7" x14ac:dyDescent="0.2">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7" x14ac:dyDescent="0.2">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7" x14ac:dyDescent="0.2">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7" x14ac:dyDescent="0.2">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7" x14ac:dyDescent="0.2">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7" x14ac:dyDescent="0.2">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7" x14ac:dyDescent="0.2">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7" x14ac:dyDescent="0.2">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7" x14ac:dyDescent="0.2">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7" x14ac:dyDescent="0.2">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7" x14ac:dyDescent="0.2">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7" x14ac:dyDescent="0.2">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7" x14ac:dyDescent="0.2">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7" x14ac:dyDescent="0.2">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7" x14ac:dyDescent="0.2">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7" x14ac:dyDescent="0.2">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7" x14ac:dyDescent="0.2">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7" x14ac:dyDescent="0.2">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7" x14ac:dyDescent="0.2">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7" x14ac:dyDescent="0.2">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7" x14ac:dyDescent="0.2">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7" x14ac:dyDescent="0.2">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7" x14ac:dyDescent="0.2">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7" x14ac:dyDescent="0.2">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7" x14ac:dyDescent="0.2">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7" x14ac:dyDescent="0.2">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7" x14ac:dyDescent="0.2">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7" x14ac:dyDescent="0.2">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7" x14ac:dyDescent="0.2">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7" x14ac:dyDescent="0.2">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7" x14ac:dyDescent="0.2">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7" x14ac:dyDescent="0.2">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7" x14ac:dyDescent="0.2">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7" x14ac:dyDescent="0.2">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7" x14ac:dyDescent="0.2">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7" x14ac:dyDescent="0.2">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7" x14ac:dyDescent="0.2">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7" x14ac:dyDescent="0.2">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7" x14ac:dyDescent="0.2">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7" x14ac:dyDescent="0.2">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7" x14ac:dyDescent="0.2">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7" x14ac:dyDescent="0.2">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7" x14ac:dyDescent="0.2">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7" x14ac:dyDescent="0.2">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row r="1002" spans="1:26" ht="17" x14ac:dyDescent="0.2">
      <c r="A1002" s="3"/>
      <c r="B1002" s="3"/>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row>
  </sheetData>
  <hyperlinks>
    <hyperlink ref="F43" r:id="rId1"/>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2" enableFormatConditionsCalculation="0"/>
  <dimension ref="A1:Z1002"/>
  <sheetViews>
    <sheetView workbookViewId="0"/>
  </sheetViews>
  <sheetFormatPr baseColWidth="10" defaultRowHeight="16" x14ac:dyDescent="0.2"/>
  <sheetData>
    <row r="1" spans="1:26" ht="17" x14ac:dyDescent="0.2">
      <c r="A1" s="1" t="s">
        <v>89</v>
      </c>
      <c r="B1" s="7" t="s">
        <v>90</v>
      </c>
      <c r="C1" s="3"/>
      <c r="D1" s="3"/>
      <c r="E1" s="3"/>
      <c r="F1" s="3"/>
      <c r="G1" s="3"/>
      <c r="H1" s="3"/>
      <c r="I1" s="3"/>
      <c r="J1" s="3"/>
      <c r="K1" s="3"/>
      <c r="L1" s="3"/>
      <c r="M1" s="3"/>
      <c r="N1" s="3"/>
      <c r="O1" s="3"/>
      <c r="P1" s="3"/>
      <c r="Q1" s="3"/>
      <c r="R1" s="3"/>
      <c r="S1" s="3"/>
      <c r="T1" s="3"/>
      <c r="U1" s="3"/>
      <c r="V1" s="3"/>
      <c r="W1" s="3"/>
      <c r="X1" s="3"/>
      <c r="Y1" s="3"/>
      <c r="Z1" s="3"/>
    </row>
    <row r="2" spans="1:26" ht="17" x14ac:dyDescent="0.2">
      <c r="A2" s="3"/>
      <c r="B2" s="3"/>
      <c r="C2" s="3"/>
      <c r="D2" s="3"/>
      <c r="E2" s="3"/>
      <c r="F2" s="3"/>
      <c r="G2" s="3"/>
      <c r="H2" s="3"/>
      <c r="I2" s="3"/>
      <c r="J2" s="3"/>
      <c r="K2" s="3"/>
      <c r="L2" s="3"/>
      <c r="M2" s="3"/>
      <c r="N2" s="3"/>
      <c r="O2" s="3"/>
      <c r="P2" s="3"/>
      <c r="Q2" s="3"/>
      <c r="R2" s="3"/>
      <c r="S2" s="3"/>
      <c r="T2" s="3"/>
      <c r="U2" s="3"/>
      <c r="V2" s="3"/>
      <c r="W2" s="3"/>
      <c r="X2" s="3"/>
      <c r="Y2" s="3"/>
      <c r="Z2" s="3"/>
    </row>
    <row r="3" spans="1:26" ht="17" x14ac:dyDescent="0.2">
      <c r="A3" s="1" t="s">
        <v>919</v>
      </c>
      <c r="B3" s="1" t="s">
        <v>92</v>
      </c>
      <c r="C3" s="3"/>
      <c r="D3" s="1" t="s">
        <v>93</v>
      </c>
      <c r="E3" s="3"/>
      <c r="F3" s="1" t="s">
        <v>94</v>
      </c>
      <c r="G3" s="1" t="s">
        <v>95</v>
      </c>
      <c r="H3" s="3"/>
      <c r="I3" s="3"/>
      <c r="J3" s="3"/>
      <c r="K3" s="3"/>
      <c r="L3" s="3"/>
      <c r="M3" s="3"/>
      <c r="N3" s="3"/>
      <c r="O3" s="3"/>
      <c r="P3" s="3"/>
      <c r="Q3" s="3"/>
      <c r="R3" s="3"/>
      <c r="S3" s="3"/>
      <c r="T3" s="3"/>
      <c r="U3" s="3"/>
      <c r="V3" s="3"/>
      <c r="W3" s="3"/>
      <c r="X3" s="3"/>
      <c r="Y3" s="3"/>
      <c r="Z3" s="3"/>
    </row>
    <row r="4" spans="1:26" ht="17" x14ac:dyDescent="0.2">
      <c r="A4" s="3"/>
      <c r="B4" s="3"/>
      <c r="C4" s="3"/>
      <c r="D4" s="3"/>
      <c r="E4" s="3"/>
      <c r="F4" s="3"/>
      <c r="G4" s="3"/>
      <c r="H4" s="3"/>
      <c r="I4" s="3"/>
      <c r="J4" s="3"/>
      <c r="K4" s="3"/>
      <c r="L4" s="3"/>
      <c r="M4" s="3"/>
      <c r="N4" s="3"/>
      <c r="O4" s="3"/>
      <c r="P4" s="3"/>
      <c r="Q4" s="3"/>
      <c r="R4" s="3"/>
      <c r="S4" s="3"/>
      <c r="T4" s="3"/>
      <c r="U4" s="3"/>
      <c r="V4" s="3"/>
      <c r="W4" s="3"/>
      <c r="X4" s="3"/>
      <c r="Y4" s="3"/>
      <c r="Z4" s="3"/>
    </row>
    <row r="5" spans="1:26" ht="17" x14ac:dyDescent="0.2">
      <c r="A5" s="3"/>
      <c r="B5" s="1" t="s">
        <v>96</v>
      </c>
      <c r="C5" s="1" t="s">
        <v>97</v>
      </c>
      <c r="D5" s="1" t="s">
        <v>98</v>
      </c>
      <c r="E5" s="1" t="s">
        <v>99</v>
      </c>
      <c r="F5" s="3"/>
      <c r="G5" s="3"/>
      <c r="H5" s="1" t="s">
        <v>100</v>
      </c>
      <c r="I5" s="3"/>
      <c r="J5" s="3"/>
      <c r="K5" s="3"/>
      <c r="L5" s="3"/>
      <c r="M5" s="3"/>
      <c r="N5" s="3"/>
      <c r="O5" s="3"/>
      <c r="P5" s="3"/>
      <c r="Q5" s="3"/>
      <c r="R5" s="3"/>
      <c r="S5" s="3"/>
      <c r="T5" s="3"/>
      <c r="U5" s="3"/>
      <c r="V5" s="3"/>
      <c r="W5" s="3"/>
      <c r="X5" s="3"/>
      <c r="Y5" s="3"/>
      <c r="Z5" s="3"/>
    </row>
    <row r="6" spans="1:26" ht="17" x14ac:dyDescent="0.2">
      <c r="A6" s="1">
        <v>4</v>
      </c>
      <c r="B6" s="1" t="s">
        <v>21</v>
      </c>
      <c r="C6" s="1" t="s">
        <v>101</v>
      </c>
      <c r="D6" s="1" t="s">
        <v>102</v>
      </c>
      <c r="E6" s="1" t="s">
        <v>103</v>
      </c>
      <c r="F6" s="3"/>
      <c r="G6" s="1" t="s">
        <v>104</v>
      </c>
      <c r="H6" s="3"/>
      <c r="I6" s="3"/>
      <c r="J6" s="3"/>
      <c r="K6" s="3"/>
      <c r="L6" s="3"/>
      <c r="M6" s="3"/>
      <c r="N6" s="3"/>
      <c r="O6" s="3"/>
      <c r="P6" s="3"/>
      <c r="Q6" s="3"/>
      <c r="R6" s="3"/>
      <c r="S6" s="3"/>
      <c r="T6" s="3"/>
      <c r="U6" s="3"/>
      <c r="V6" s="3"/>
      <c r="W6" s="3"/>
      <c r="X6" s="3"/>
      <c r="Y6" s="3"/>
      <c r="Z6" s="3"/>
    </row>
    <row r="7" spans="1:26" ht="17" x14ac:dyDescent="0.2">
      <c r="A7" s="1">
        <v>4</v>
      </c>
      <c r="B7" s="1" t="s">
        <v>22</v>
      </c>
      <c r="C7" s="1" t="s">
        <v>101</v>
      </c>
      <c r="D7" s="1" t="s">
        <v>105</v>
      </c>
      <c r="E7" s="1" t="s">
        <v>103</v>
      </c>
      <c r="F7" s="3"/>
      <c r="G7" s="3"/>
      <c r="H7" s="3"/>
      <c r="I7" s="3"/>
      <c r="J7" s="3"/>
      <c r="K7" s="3"/>
      <c r="L7" s="3"/>
      <c r="M7" s="3"/>
      <c r="N7" s="3"/>
      <c r="O7" s="3"/>
      <c r="P7" s="3"/>
      <c r="Q7" s="3"/>
      <c r="R7" s="3"/>
      <c r="S7" s="3"/>
      <c r="T7" s="3"/>
      <c r="U7" s="3"/>
      <c r="V7" s="3"/>
      <c r="W7" s="3"/>
      <c r="X7" s="3"/>
      <c r="Y7" s="3"/>
      <c r="Z7" s="3"/>
    </row>
    <row r="8" spans="1:26" ht="17" x14ac:dyDescent="0.2">
      <c r="A8" s="1">
        <v>4</v>
      </c>
      <c r="B8" s="1" t="s">
        <v>23</v>
      </c>
      <c r="C8" s="1" t="s">
        <v>101</v>
      </c>
      <c r="D8" s="1" t="s">
        <v>106</v>
      </c>
      <c r="E8" s="1" t="s">
        <v>103</v>
      </c>
      <c r="F8" s="3"/>
      <c r="G8" s="3"/>
      <c r="H8" s="3"/>
      <c r="I8" s="3"/>
      <c r="J8" s="3"/>
      <c r="K8" s="3"/>
      <c r="L8" s="3"/>
      <c r="M8" s="3"/>
      <c r="N8" s="3"/>
      <c r="O8" s="3"/>
      <c r="P8" s="3"/>
      <c r="Q8" s="3"/>
      <c r="R8" s="3"/>
      <c r="S8" s="3"/>
      <c r="T8" s="3"/>
      <c r="U8" s="3"/>
      <c r="V8" s="3"/>
      <c r="W8" s="3"/>
      <c r="X8" s="3"/>
      <c r="Y8" s="3"/>
      <c r="Z8" s="3"/>
    </row>
    <row r="9" spans="1:26" ht="17" x14ac:dyDescent="0.2">
      <c r="A9" s="1">
        <v>4</v>
      </c>
      <c r="B9" s="1" t="s">
        <v>24</v>
      </c>
      <c r="C9" s="1" t="s">
        <v>107</v>
      </c>
      <c r="D9" s="1" t="s">
        <v>108</v>
      </c>
      <c r="E9" s="1" t="s">
        <v>109</v>
      </c>
      <c r="F9" s="3"/>
      <c r="G9" s="1" t="s">
        <v>110</v>
      </c>
      <c r="H9" s="3"/>
      <c r="I9" s="3"/>
      <c r="J9" s="3"/>
      <c r="K9" s="3"/>
      <c r="L9" s="3"/>
      <c r="M9" s="3"/>
      <c r="N9" s="3"/>
      <c r="O9" s="3"/>
      <c r="P9" s="3"/>
      <c r="Q9" s="3"/>
      <c r="R9" s="3"/>
      <c r="S9" s="3"/>
      <c r="T9" s="3"/>
      <c r="U9" s="3"/>
      <c r="V9" s="3"/>
      <c r="W9" s="3"/>
      <c r="X9" s="3"/>
      <c r="Y9" s="3"/>
      <c r="Z9" s="3"/>
    </row>
    <row r="10" spans="1:26" ht="17" x14ac:dyDescent="0.2">
      <c r="A10" s="1">
        <v>4</v>
      </c>
      <c r="B10" s="1" t="s">
        <v>25</v>
      </c>
      <c r="C10" s="1" t="s">
        <v>111</v>
      </c>
      <c r="D10" s="1" t="s">
        <v>112</v>
      </c>
      <c r="E10" s="1" t="s">
        <v>113</v>
      </c>
      <c r="F10" s="3"/>
      <c r="G10" s="3"/>
      <c r="H10" s="1" t="s">
        <v>114</v>
      </c>
      <c r="I10" s="3"/>
      <c r="J10" s="3"/>
      <c r="K10" s="3"/>
      <c r="L10" s="3"/>
      <c r="M10" s="3"/>
      <c r="N10" s="3"/>
      <c r="O10" s="3"/>
      <c r="P10" s="3"/>
      <c r="Q10" s="3"/>
      <c r="R10" s="3"/>
      <c r="S10" s="3"/>
      <c r="T10" s="3"/>
      <c r="U10" s="3"/>
      <c r="V10" s="3"/>
      <c r="W10" s="3"/>
      <c r="X10" s="3"/>
      <c r="Y10" s="3"/>
      <c r="Z10" s="3"/>
    </row>
    <row r="11" spans="1:26" ht="17" x14ac:dyDescent="0.2">
      <c r="A11" s="1" t="s">
        <v>60</v>
      </c>
      <c r="B11" s="1" t="s">
        <v>26</v>
      </c>
      <c r="C11" s="3"/>
      <c r="D11" s="1" t="s">
        <v>115</v>
      </c>
      <c r="E11" s="3"/>
      <c r="F11" s="3"/>
      <c r="G11" s="1" t="s">
        <v>116</v>
      </c>
      <c r="H11" s="3"/>
      <c r="I11" s="3"/>
      <c r="J11" s="3"/>
      <c r="K11" s="3"/>
      <c r="L11" s="3"/>
      <c r="M11" s="3"/>
      <c r="N11" s="3"/>
      <c r="O11" s="3"/>
      <c r="P11" s="3"/>
      <c r="Q11" s="3"/>
      <c r="R11" s="3"/>
      <c r="S11" s="3"/>
      <c r="T11" s="3"/>
      <c r="U11" s="3"/>
      <c r="V11" s="3"/>
      <c r="W11" s="3"/>
      <c r="X11" s="3"/>
      <c r="Y11" s="3"/>
      <c r="Z11" s="3"/>
    </row>
    <row r="12" spans="1:26" ht="17" x14ac:dyDescent="0.2">
      <c r="A12" s="3"/>
      <c r="B12" s="3"/>
      <c r="C12" s="3"/>
      <c r="D12" s="3"/>
      <c r="E12" s="3"/>
      <c r="F12" s="3"/>
      <c r="G12" s="3"/>
      <c r="H12" s="3"/>
      <c r="I12" s="3"/>
      <c r="J12" s="3"/>
      <c r="K12" s="3"/>
      <c r="L12" s="3"/>
      <c r="M12" s="3"/>
      <c r="N12" s="3"/>
      <c r="O12" s="3"/>
      <c r="P12" s="3"/>
      <c r="Q12" s="3"/>
      <c r="R12" s="3"/>
      <c r="S12" s="3"/>
      <c r="T12" s="3"/>
      <c r="U12" s="3"/>
      <c r="V12" s="3"/>
      <c r="W12" s="3"/>
      <c r="X12" s="3"/>
      <c r="Y12" s="3"/>
      <c r="Z12" s="3"/>
    </row>
    <row r="13" spans="1:26" ht="17" x14ac:dyDescent="0.2">
      <c r="A13" s="3"/>
      <c r="B13" s="1" t="s">
        <v>117</v>
      </c>
      <c r="C13" s="1" t="s">
        <v>97</v>
      </c>
      <c r="D13" s="1" t="s">
        <v>118</v>
      </c>
      <c r="E13" s="1" t="s">
        <v>99</v>
      </c>
      <c r="F13" s="3"/>
      <c r="G13" s="3"/>
      <c r="H13" s="1" t="s">
        <v>100</v>
      </c>
      <c r="I13" s="3"/>
      <c r="J13" s="3"/>
      <c r="K13" s="3"/>
      <c r="L13" s="3"/>
      <c r="M13" s="3"/>
      <c r="N13" s="3"/>
      <c r="O13" s="3"/>
      <c r="P13" s="3"/>
      <c r="Q13" s="3"/>
      <c r="R13" s="3"/>
      <c r="S13" s="3"/>
      <c r="T13" s="3"/>
      <c r="U13" s="3"/>
      <c r="V13" s="3"/>
      <c r="W13" s="3"/>
      <c r="X13" s="3"/>
      <c r="Y13" s="3"/>
      <c r="Z13" s="3"/>
    </row>
    <row r="14" spans="1:26" ht="17" x14ac:dyDescent="0.2">
      <c r="A14" s="1">
        <v>4</v>
      </c>
      <c r="B14" s="1" t="s">
        <v>10</v>
      </c>
      <c r="C14" s="1" t="s">
        <v>45</v>
      </c>
      <c r="D14" s="1" t="s">
        <v>119</v>
      </c>
      <c r="E14" s="1" t="s">
        <v>120</v>
      </c>
      <c r="F14" s="3"/>
      <c r="G14" s="1" t="s">
        <v>121</v>
      </c>
      <c r="H14" s="1" t="s">
        <v>122</v>
      </c>
      <c r="I14" s="1" t="s">
        <v>123</v>
      </c>
      <c r="J14" s="3"/>
      <c r="K14" s="3"/>
      <c r="L14" s="3"/>
      <c r="M14" s="3"/>
      <c r="N14" s="3"/>
      <c r="O14" s="3"/>
      <c r="P14" s="3"/>
      <c r="Q14" s="3"/>
      <c r="R14" s="3"/>
      <c r="S14" s="3"/>
      <c r="T14" s="3"/>
      <c r="U14" s="3"/>
      <c r="V14" s="3"/>
      <c r="W14" s="3"/>
      <c r="X14" s="3"/>
      <c r="Y14" s="3"/>
      <c r="Z14" s="3"/>
    </row>
    <row r="15" spans="1:26" ht="17" x14ac:dyDescent="0.2">
      <c r="A15" s="1">
        <v>5</v>
      </c>
      <c r="B15" s="1" t="s">
        <v>11</v>
      </c>
      <c r="C15" s="1" t="s">
        <v>46</v>
      </c>
      <c r="D15" s="1" t="s">
        <v>124</v>
      </c>
      <c r="E15" s="1" t="s">
        <v>125</v>
      </c>
      <c r="F15" s="3"/>
      <c r="G15" s="1" t="s">
        <v>126</v>
      </c>
      <c r="H15" s="1" t="s">
        <v>127</v>
      </c>
      <c r="I15" s="1" t="s">
        <v>123</v>
      </c>
      <c r="J15" s="3"/>
      <c r="K15" s="3"/>
      <c r="L15" s="3"/>
      <c r="M15" s="3"/>
      <c r="N15" s="3"/>
      <c r="O15" s="3"/>
      <c r="P15" s="3"/>
      <c r="Q15" s="3"/>
      <c r="R15" s="3"/>
      <c r="S15" s="3"/>
      <c r="T15" s="3"/>
      <c r="U15" s="3"/>
      <c r="V15" s="3"/>
      <c r="W15" s="3"/>
      <c r="X15" s="3"/>
      <c r="Y15" s="3"/>
      <c r="Z15" s="3"/>
    </row>
    <row r="16" spans="1:26" ht="17" x14ac:dyDescent="0.2">
      <c r="A16" s="1">
        <v>4</v>
      </c>
      <c r="B16" s="1" t="s">
        <v>12</v>
      </c>
      <c r="C16" s="3"/>
      <c r="D16" s="1" t="s">
        <v>128</v>
      </c>
      <c r="E16" s="3"/>
      <c r="F16" s="3"/>
      <c r="G16" s="1" t="s">
        <v>129</v>
      </c>
      <c r="H16" s="3"/>
      <c r="I16" s="3"/>
      <c r="J16" s="3"/>
      <c r="K16" s="3"/>
      <c r="L16" s="3"/>
      <c r="M16" s="3"/>
      <c r="N16" s="3"/>
      <c r="O16" s="3"/>
      <c r="P16" s="3"/>
      <c r="Q16" s="3"/>
      <c r="R16" s="3"/>
      <c r="S16" s="3"/>
      <c r="T16" s="3"/>
      <c r="U16" s="3"/>
      <c r="V16" s="3"/>
      <c r="W16" s="3"/>
      <c r="X16" s="3"/>
      <c r="Y16" s="3"/>
      <c r="Z16" s="3"/>
    </row>
    <row r="17" spans="1:26" ht="17" x14ac:dyDescent="0.2">
      <c r="A17" s="1" t="s">
        <v>130</v>
      </c>
      <c r="B17" s="1" t="s">
        <v>13</v>
      </c>
      <c r="C17" s="3"/>
      <c r="D17" s="1" t="s">
        <v>131</v>
      </c>
      <c r="E17" s="3"/>
      <c r="F17" s="3"/>
      <c r="G17" s="1" t="s">
        <v>132</v>
      </c>
      <c r="H17" s="3"/>
      <c r="I17" s="3"/>
      <c r="J17" s="3"/>
      <c r="K17" s="3"/>
      <c r="L17" s="3"/>
      <c r="M17" s="3"/>
      <c r="N17" s="3"/>
      <c r="O17" s="3"/>
      <c r="P17" s="3"/>
      <c r="Q17" s="3"/>
      <c r="R17" s="3"/>
      <c r="S17" s="3"/>
      <c r="T17" s="3"/>
      <c r="U17" s="3"/>
      <c r="V17" s="3"/>
      <c r="W17" s="3"/>
      <c r="X17" s="3"/>
      <c r="Y17" s="3"/>
      <c r="Z17" s="3"/>
    </row>
    <row r="18" spans="1:26" ht="17" x14ac:dyDescent="0.2">
      <c r="A18" s="1">
        <v>3</v>
      </c>
      <c r="B18" s="1" t="s">
        <v>14</v>
      </c>
      <c r="C18" s="3"/>
      <c r="D18" s="1" t="s">
        <v>133</v>
      </c>
      <c r="E18" s="3"/>
      <c r="F18" s="3"/>
      <c r="G18" s="1" t="s">
        <v>134</v>
      </c>
      <c r="H18" s="3"/>
      <c r="I18" s="3"/>
      <c r="J18" s="3"/>
      <c r="K18" s="3"/>
      <c r="L18" s="3"/>
      <c r="M18" s="3"/>
      <c r="N18" s="3"/>
      <c r="O18" s="3"/>
      <c r="P18" s="3"/>
      <c r="Q18" s="3"/>
      <c r="R18" s="3"/>
      <c r="S18" s="3"/>
      <c r="T18" s="3"/>
      <c r="U18" s="3"/>
      <c r="V18" s="3"/>
      <c r="W18" s="3"/>
      <c r="X18" s="3"/>
      <c r="Y18" s="3"/>
      <c r="Z18" s="3"/>
    </row>
    <row r="19" spans="1:26" ht="17" x14ac:dyDescent="0.2">
      <c r="A19" s="1">
        <v>3</v>
      </c>
      <c r="B19" s="1" t="s">
        <v>15</v>
      </c>
      <c r="C19" s="3"/>
      <c r="D19" s="1" t="s">
        <v>135</v>
      </c>
      <c r="E19" s="3"/>
      <c r="F19" s="3"/>
      <c r="G19" s="1" t="s">
        <v>136</v>
      </c>
      <c r="H19" s="3"/>
      <c r="I19" s="3"/>
      <c r="J19" s="3"/>
      <c r="K19" s="3"/>
      <c r="L19" s="3"/>
      <c r="M19" s="3"/>
      <c r="N19" s="3"/>
      <c r="O19" s="3"/>
      <c r="P19" s="3"/>
      <c r="Q19" s="3"/>
      <c r="R19" s="3"/>
      <c r="S19" s="3"/>
      <c r="T19" s="3"/>
      <c r="U19" s="3"/>
      <c r="V19" s="3"/>
      <c r="W19" s="3"/>
      <c r="X19" s="3"/>
      <c r="Y19" s="3"/>
      <c r="Z19" s="3"/>
    </row>
    <row r="20" spans="1:26" ht="17" x14ac:dyDescent="0.2">
      <c r="A20" s="1" t="s">
        <v>920</v>
      </c>
      <c r="B20" s="1" t="s">
        <v>47</v>
      </c>
      <c r="C20" s="1" t="s">
        <v>48</v>
      </c>
      <c r="D20" s="1" t="s">
        <v>138</v>
      </c>
      <c r="E20" s="1" t="s">
        <v>113</v>
      </c>
      <c r="F20" s="3"/>
      <c r="G20" s="1" t="s">
        <v>139</v>
      </c>
      <c r="H20" s="1" t="s">
        <v>114</v>
      </c>
      <c r="I20" s="3"/>
      <c r="J20" s="3"/>
      <c r="K20" s="3"/>
      <c r="L20" s="3"/>
      <c r="M20" s="3"/>
      <c r="N20" s="3"/>
      <c r="O20" s="3"/>
      <c r="P20" s="3"/>
      <c r="Q20" s="3"/>
      <c r="R20" s="3"/>
      <c r="S20" s="3"/>
      <c r="T20" s="3"/>
      <c r="U20" s="3"/>
      <c r="V20" s="3"/>
      <c r="W20" s="3"/>
      <c r="X20" s="3"/>
      <c r="Y20" s="3"/>
      <c r="Z20" s="3"/>
    </row>
    <row r="21" spans="1:26" ht="17" x14ac:dyDescent="0.2">
      <c r="A21" s="1" t="s">
        <v>921</v>
      </c>
      <c r="B21" s="1" t="s">
        <v>49</v>
      </c>
      <c r="C21" s="1" t="s">
        <v>48</v>
      </c>
      <c r="D21" s="1" t="s">
        <v>141</v>
      </c>
      <c r="E21" s="1" t="s">
        <v>113</v>
      </c>
      <c r="F21" s="3"/>
      <c r="G21" s="3"/>
      <c r="H21" s="1" t="s">
        <v>114</v>
      </c>
      <c r="I21" s="3"/>
      <c r="J21" s="3"/>
      <c r="K21" s="3"/>
      <c r="L21" s="3"/>
      <c r="M21" s="3"/>
      <c r="N21" s="3"/>
      <c r="O21" s="3"/>
      <c r="P21" s="3"/>
      <c r="Q21" s="3"/>
      <c r="R21" s="3"/>
      <c r="S21" s="3"/>
      <c r="T21" s="3"/>
      <c r="U21" s="3"/>
      <c r="V21" s="3"/>
      <c r="W21" s="3"/>
      <c r="X21" s="3"/>
      <c r="Y21" s="3"/>
      <c r="Z21" s="3"/>
    </row>
    <row r="22" spans="1:26" ht="17" x14ac:dyDescent="0.2">
      <c r="A22" s="1">
        <v>2.5</v>
      </c>
      <c r="B22" s="1" t="s">
        <v>16</v>
      </c>
      <c r="C22" s="3"/>
      <c r="D22" s="1" t="s">
        <v>142</v>
      </c>
      <c r="E22" s="3"/>
      <c r="F22" s="3"/>
      <c r="G22" s="1" t="s">
        <v>143</v>
      </c>
      <c r="H22" s="3"/>
      <c r="I22" s="3"/>
      <c r="J22" s="3"/>
      <c r="K22" s="3"/>
      <c r="L22" s="3"/>
      <c r="M22" s="3"/>
      <c r="N22" s="3"/>
      <c r="O22" s="3"/>
      <c r="P22" s="3"/>
      <c r="Q22" s="3"/>
      <c r="R22" s="3"/>
      <c r="S22" s="3"/>
      <c r="T22" s="3"/>
      <c r="U22" s="3"/>
      <c r="V22" s="3"/>
      <c r="W22" s="3"/>
      <c r="X22" s="3"/>
      <c r="Y22" s="3"/>
      <c r="Z22" s="3"/>
    </row>
    <row r="23" spans="1:26" ht="17" x14ac:dyDescent="0.2">
      <c r="A23" s="1">
        <v>2.5</v>
      </c>
      <c r="B23" s="1" t="s">
        <v>17</v>
      </c>
      <c r="C23" s="3"/>
      <c r="D23" s="1" t="s">
        <v>144</v>
      </c>
      <c r="E23" s="3"/>
      <c r="F23" s="3"/>
      <c r="G23" s="1" t="s">
        <v>145</v>
      </c>
      <c r="H23" s="3"/>
      <c r="I23" s="3"/>
      <c r="J23" s="3"/>
      <c r="K23" s="3"/>
      <c r="L23" s="3"/>
      <c r="M23" s="3"/>
      <c r="N23" s="3"/>
      <c r="O23" s="3"/>
      <c r="P23" s="3"/>
      <c r="Q23" s="3"/>
      <c r="R23" s="3"/>
      <c r="S23" s="3"/>
      <c r="T23" s="3"/>
      <c r="U23" s="3"/>
      <c r="V23" s="3"/>
      <c r="W23" s="3"/>
      <c r="X23" s="3"/>
      <c r="Y23" s="3"/>
      <c r="Z23" s="3"/>
    </row>
    <row r="24" spans="1:26" ht="17" x14ac:dyDescent="0.2">
      <c r="A24" s="1">
        <v>2.5</v>
      </c>
      <c r="B24" s="1" t="s">
        <v>18</v>
      </c>
      <c r="C24" s="3"/>
      <c r="D24" s="1" t="s">
        <v>146</v>
      </c>
      <c r="E24" s="3"/>
      <c r="F24" s="3"/>
      <c r="G24" s="1" t="s">
        <v>147</v>
      </c>
      <c r="H24" s="3"/>
      <c r="I24" s="3"/>
      <c r="J24" s="3"/>
      <c r="K24" s="3"/>
      <c r="L24" s="3"/>
      <c r="M24" s="3"/>
      <c r="N24" s="3"/>
      <c r="O24" s="3"/>
      <c r="P24" s="3"/>
      <c r="Q24" s="3"/>
      <c r="R24" s="3"/>
      <c r="S24" s="3"/>
      <c r="T24" s="3"/>
      <c r="U24" s="3"/>
      <c r="V24" s="3"/>
      <c r="W24" s="3"/>
      <c r="X24" s="3"/>
      <c r="Y24" s="3"/>
      <c r="Z24" s="3"/>
    </row>
    <row r="25" spans="1:26" ht="17" x14ac:dyDescent="0.2">
      <c r="A25" s="1">
        <v>3</v>
      </c>
      <c r="B25" s="1" t="s">
        <v>19</v>
      </c>
      <c r="C25" s="1" t="s">
        <v>50</v>
      </c>
      <c r="D25" s="1" t="s">
        <v>148</v>
      </c>
      <c r="E25" s="1" t="s">
        <v>149</v>
      </c>
      <c r="F25" s="3"/>
      <c r="G25" s="1" t="s">
        <v>150</v>
      </c>
      <c r="H25" s="1" t="s">
        <v>151</v>
      </c>
      <c r="I25" s="3"/>
      <c r="J25" s="3"/>
      <c r="K25" s="3"/>
      <c r="L25" s="3"/>
      <c r="M25" s="3"/>
      <c r="N25" s="3"/>
      <c r="O25" s="3"/>
      <c r="P25" s="3"/>
      <c r="Q25" s="3"/>
      <c r="R25" s="3"/>
      <c r="S25" s="3"/>
      <c r="T25" s="3"/>
      <c r="U25" s="3"/>
      <c r="V25" s="3"/>
      <c r="W25" s="3"/>
      <c r="X25" s="3"/>
      <c r="Y25" s="3"/>
      <c r="Z25" s="3"/>
    </row>
    <row r="26" spans="1:26" ht="17" x14ac:dyDescent="0.2">
      <c r="A26" s="1" t="s">
        <v>152</v>
      </c>
      <c r="B26" s="1" t="s">
        <v>51</v>
      </c>
      <c r="C26" s="1" t="s">
        <v>52</v>
      </c>
      <c r="D26" s="1" t="s">
        <v>153</v>
      </c>
      <c r="E26" s="1" t="s">
        <v>154</v>
      </c>
      <c r="F26" s="3"/>
      <c r="G26" s="1" t="s">
        <v>155</v>
      </c>
      <c r="H26" s="1" t="s">
        <v>156</v>
      </c>
      <c r="I26" s="3"/>
      <c r="J26" s="3"/>
      <c r="K26" s="3"/>
      <c r="L26" s="3"/>
      <c r="M26" s="3"/>
      <c r="N26" s="3"/>
      <c r="O26" s="3"/>
      <c r="P26" s="3"/>
      <c r="Q26" s="3"/>
      <c r="R26" s="3"/>
      <c r="S26" s="3"/>
      <c r="T26" s="3"/>
      <c r="U26" s="3"/>
      <c r="V26" s="3"/>
      <c r="W26" s="3"/>
      <c r="X26" s="3"/>
      <c r="Y26" s="3"/>
      <c r="Z26" s="3"/>
    </row>
    <row r="27" spans="1:26" ht="17" x14ac:dyDescent="0.2">
      <c r="A27" s="1">
        <v>3</v>
      </c>
      <c r="B27" s="1" t="s">
        <v>53</v>
      </c>
      <c r="C27" s="3"/>
      <c r="D27" s="1" t="s">
        <v>157</v>
      </c>
      <c r="E27" s="3"/>
      <c r="F27" s="3"/>
      <c r="G27" s="1" t="s">
        <v>158</v>
      </c>
      <c r="H27" s="3"/>
      <c r="I27" s="3"/>
      <c r="J27" s="3"/>
      <c r="K27" s="3"/>
      <c r="L27" s="3"/>
      <c r="M27" s="3"/>
      <c r="N27" s="3"/>
      <c r="O27" s="3"/>
      <c r="P27" s="3"/>
      <c r="Q27" s="3"/>
      <c r="R27" s="3"/>
      <c r="S27" s="3"/>
      <c r="T27" s="3"/>
      <c r="U27" s="3"/>
      <c r="V27" s="3"/>
      <c r="W27" s="3"/>
      <c r="X27" s="3"/>
      <c r="Y27" s="3"/>
      <c r="Z27" s="3"/>
    </row>
    <row r="28" spans="1:26" ht="17" x14ac:dyDescent="0.2">
      <c r="A28" s="1">
        <v>3</v>
      </c>
      <c r="B28" s="1" t="s">
        <v>54</v>
      </c>
      <c r="C28" s="3"/>
      <c r="D28" s="1" t="s">
        <v>159</v>
      </c>
      <c r="E28" s="3"/>
      <c r="F28" s="3"/>
      <c r="G28" s="1" t="s">
        <v>160</v>
      </c>
      <c r="H28" s="3"/>
      <c r="I28" s="3"/>
      <c r="J28" s="3"/>
      <c r="K28" s="3"/>
      <c r="L28" s="3"/>
      <c r="M28" s="3"/>
      <c r="N28" s="3"/>
      <c r="O28" s="3"/>
      <c r="P28" s="3"/>
      <c r="Q28" s="3"/>
      <c r="R28" s="3"/>
      <c r="S28" s="3"/>
      <c r="T28" s="3"/>
      <c r="U28" s="3"/>
      <c r="V28" s="3"/>
      <c r="W28" s="3"/>
      <c r="X28" s="3"/>
      <c r="Y28" s="3"/>
      <c r="Z28" s="3"/>
    </row>
    <row r="29" spans="1:26" ht="17" x14ac:dyDescent="0.2">
      <c r="A29" s="3"/>
      <c r="B29" s="3"/>
      <c r="C29" s="3"/>
      <c r="D29" s="3"/>
      <c r="E29" s="3"/>
      <c r="F29" s="3"/>
      <c r="G29" s="3"/>
      <c r="H29" s="3"/>
      <c r="I29" s="3"/>
      <c r="J29" s="3"/>
      <c r="K29" s="3"/>
      <c r="L29" s="3"/>
      <c r="M29" s="3"/>
      <c r="N29" s="3"/>
      <c r="O29" s="3"/>
      <c r="P29" s="3"/>
      <c r="Q29" s="3"/>
      <c r="R29" s="3"/>
      <c r="S29" s="3"/>
      <c r="T29" s="3"/>
      <c r="U29" s="3"/>
      <c r="V29" s="3"/>
      <c r="W29" s="3"/>
      <c r="X29" s="3"/>
      <c r="Y29" s="3"/>
      <c r="Z29" s="3"/>
    </row>
    <row r="30" spans="1:26" ht="17" x14ac:dyDescent="0.2">
      <c r="A30" s="3"/>
      <c r="B30" s="1" t="s">
        <v>161</v>
      </c>
      <c r="C30" s="1" t="s">
        <v>97</v>
      </c>
      <c r="D30" s="1" t="s">
        <v>161</v>
      </c>
      <c r="E30" s="1" t="s">
        <v>99</v>
      </c>
      <c r="F30" s="3"/>
      <c r="G30" s="3"/>
      <c r="H30" s="1" t="s">
        <v>100</v>
      </c>
      <c r="I30" s="3"/>
      <c r="J30" s="3"/>
      <c r="K30" s="3"/>
      <c r="L30" s="3"/>
      <c r="M30" s="3"/>
      <c r="N30" s="3"/>
      <c r="O30" s="3"/>
      <c r="P30" s="3"/>
      <c r="Q30" s="3"/>
      <c r="R30" s="3"/>
      <c r="S30" s="3"/>
      <c r="T30" s="3"/>
      <c r="U30" s="3"/>
      <c r="V30" s="3"/>
      <c r="W30" s="3"/>
      <c r="X30" s="3"/>
      <c r="Y30" s="3"/>
      <c r="Z30" s="3"/>
    </row>
    <row r="31" spans="1:26" ht="17" x14ac:dyDescent="0.2">
      <c r="A31" s="3"/>
      <c r="B31" s="1" t="s">
        <v>81</v>
      </c>
      <c r="C31" s="3"/>
      <c r="D31" s="1" t="s">
        <v>162</v>
      </c>
      <c r="E31" s="3"/>
      <c r="F31" s="3"/>
      <c r="G31" s="1" t="s">
        <v>163</v>
      </c>
      <c r="H31" s="3"/>
      <c r="I31" s="3"/>
      <c r="J31" s="3"/>
      <c r="K31" s="3"/>
      <c r="L31" s="3"/>
      <c r="M31" s="3"/>
      <c r="N31" s="3"/>
      <c r="O31" s="3"/>
      <c r="P31" s="3"/>
      <c r="Q31" s="3"/>
      <c r="R31" s="3"/>
      <c r="S31" s="3"/>
      <c r="T31" s="3"/>
      <c r="U31" s="3"/>
      <c r="V31" s="3"/>
      <c r="W31" s="3"/>
      <c r="X31" s="3"/>
      <c r="Y31" s="3"/>
      <c r="Z31" s="3"/>
    </row>
    <row r="32" spans="1:26" ht="17" x14ac:dyDescent="0.2">
      <c r="A32" s="3"/>
      <c r="B32" s="1" t="s">
        <v>82</v>
      </c>
      <c r="C32" s="3"/>
      <c r="D32" s="1" t="s">
        <v>164</v>
      </c>
      <c r="E32" s="3"/>
      <c r="F32" s="3"/>
      <c r="G32" s="1" t="s">
        <v>165</v>
      </c>
      <c r="H32" s="3"/>
      <c r="I32" s="3"/>
      <c r="J32" s="3"/>
      <c r="K32" s="3"/>
      <c r="L32" s="3"/>
      <c r="M32" s="3"/>
      <c r="N32" s="3"/>
      <c r="O32" s="3"/>
      <c r="P32" s="3"/>
      <c r="Q32" s="3"/>
      <c r="R32" s="3"/>
      <c r="S32" s="3"/>
      <c r="T32" s="3"/>
      <c r="U32" s="3"/>
      <c r="V32" s="3"/>
      <c r="W32" s="3"/>
      <c r="X32" s="3"/>
      <c r="Y32" s="3"/>
      <c r="Z32" s="3"/>
    </row>
    <row r="33" spans="1:26" ht="17" x14ac:dyDescent="0.2">
      <c r="A33" s="3"/>
      <c r="B33" s="1" t="s">
        <v>83</v>
      </c>
      <c r="C33" s="3"/>
      <c r="D33" s="1" t="s">
        <v>166</v>
      </c>
      <c r="E33" s="3"/>
      <c r="F33" s="3"/>
      <c r="G33" s="1" t="s">
        <v>167</v>
      </c>
      <c r="H33" s="3"/>
      <c r="I33" s="3"/>
      <c r="J33" s="3"/>
      <c r="K33" s="3"/>
      <c r="L33" s="3"/>
      <c r="M33" s="3"/>
      <c r="N33" s="3"/>
      <c r="O33" s="3"/>
      <c r="P33" s="3"/>
      <c r="Q33" s="3"/>
      <c r="R33" s="3"/>
      <c r="S33" s="3"/>
      <c r="T33" s="3"/>
      <c r="U33" s="3"/>
      <c r="V33" s="3"/>
      <c r="W33" s="3"/>
      <c r="X33" s="3"/>
      <c r="Y33" s="3"/>
      <c r="Z33" s="3"/>
    </row>
    <row r="34" spans="1:26" ht="17" x14ac:dyDescent="0.2">
      <c r="A34" s="3"/>
      <c r="B34" s="1" t="s">
        <v>84</v>
      </c>
      <c r="C34" s="3"/>
      <c r="D34" s="1" t="s">
        <v>168</v>
      </c>
      <c r="E34" s="3"/>
      <c r="F34" s="3"/>
      <c r="G34" s="1" t="s">
        <v>169</v>
      </c>
      <c r="H34" s="3"/>
      <c r="I34" s="3"/>
      <c r="J34" s="3"/>
      <c r="K34" s="3"/>
      <c r="L34" s="3"/>
      <c r="M34" s="3"/>
      <c r="N34" s="3"/>
      <c r="O34" s="3"/>
      <c r="P34" s="3"/>
      <c r="Q34" s="3"/>
      <c r="R34" s="3"/>
      <c r="S34" s="3"/>
      <c r="T34" s="3"/>
      <c r="U34" s="3"/>
      <c r="V34" s="3"/>
      <c r="W34" s="3"/>
      <c r="X34" s="3"/>
      <c r="Y34" s="3"/>
      <c r="Z34" s="3"/>
    </row>
    <row r="35" spans="1:26" ht="17" x14ac:dyDescent="0.2">
      <c r="A35" s="3"/>
      <c r="B35" s="1" t="s">
        <v>85</v>
      </c>
      <c r="C35" s="3"/>
      <c r="D35" s="1" t="s">
        <v>170</v>
      </c>
      <c r="E35" s="3"/>
      <c r="F35" s="3"/>
      <c r="G35" s="1" t="s">
        <v>171</v>
      </c>
      <c r="H35" s="3"/>
      <c r="I35" s="3"/>
      <c r="J35" s="3"/>
      <c r="K35" s="3"/>
      <c r="L35" s="3"/>
      <c r="M35" s="3"/>
      <c r="N35" s="3"/>
      <c r="O35" s="3"/>
      <c r="P35" s="3"/>
      <c r="Q35" s="3"/>
      <c r="R35" s="3"/>
      <c r="S35" s="3"/>
      <c r="T35" s="3"/>
      <c r="U35" s="3"/>
      <c r="V35" s="3"/>
      <c r="W35" s="3"/>
      <c r="X35" s="3"/>
      <c r="Y35" s="3"/>
      <c r="Z35" s="3"/>
    </row>
    <row r="36" spans="1:26" ht="17" x14ac:dyDescent="0.2">
      <c r="A36" s="3"/>
      <c r="B36" s="1" t="s">
        <v>86</v>
      </c>
      <c r="C36" s="3"/>
      <c r="D36" s="1" t="s">
        <v>172</v>
      </c>
      <c r="E36" s="3"/>
      <c r="F36" s="3"/>
      <c r="G36" s="1" t="s">
        <v>173</v>
      </c>
      <c r="H36" s="3"/>
      <c r="I36" s="3"/>
      <c r="J36" s="3"/>
      <c r="K36" s="3"/>
      <c r="L36" s="3"/>
      <c r="M36" s="3"/>
      <c r="N36" s="3"/>
      <c r="O36" s="3"/>
      <c r="P36" s="3"/>
      <c r="Q36" s="3"/>
      <c r="R36" s="3"/>
      <c r="S36" s="3"/>
      <c r="T36" s="3"/>
      <c r="U36" s="3"/>
      <c r="V36" s="3"/>
      <c r="W36" s="3"/>
      <c r="X36" s="3"/>
      <c r="Y36" s="3"/>
      <c r="Z36" s="3"/>
    </row>
    <row r="37" spans="1:26" ht="17" x14ac:dyDescent="0.2">
      <c r="A37" s="3"/>
      <c r="B37" s="1" t="s">
        <v>87</v>
      </c>
      <c r="C37" s="3"/>
      <c r="D37" s="1" t="s">
        <v>174</v>
      </c>
      <c r="E37" s="3"/>
      <c r="F37" s="3"/>
      <c r="G37" s="1" t="s">
        <v>175</v>
      </c>
      <c r="H37" s="3"/>
      <c r="I37" s="3"/>
      <c r="J37" s="3"/>
      <c r="K37" s="3"/>
      <c r="L37" s="3"/>
      <c r="M37" s="3"/>
      <c r="N37" s="3"/>
      <c r="O37" s="3"/>
      <c r="P37" s="3"/>
      <c r="Q37" s="3"/>
      <c r="R37" s="3"/>
      <c r="S37" s="3"/>
      <c r="T37" s="3"/>
      <c r="U37" s="3"/>
      <c r="V37" s="3"/>
      <c r="W37" s="3"/>
      <c r="X37" s="3"/>
      <c r="Y37" s="3"/>
      <c r="Z37" s="3"/>
    </row>
    <row r="38" spans="1:26" ht="17" x14ac:dyDescent="0.2">
      <c r="A38" s="3"/>
      <c r="B38" s="1" t="s">
        <v>88</v>
      </c>
      <c r="C38" s="3"/>
      <c r="D38" s="1" t="s">
        <v>176</v>
      </c>
      <c r="E38" s="3"/>
      <c r="F38" s="3"/>
      <c r="G38" s="1" t="s">
        <v>177</v>
      </c>
      <c r="H38" s="3"/>
      <c r="I38" s="3"/>
      <c r="J38" s="3"/>
      <c r="K38" s="3"/>
      <c r="L38" s="3"/>
      <c r="M38" s="3"/>
      <c r="N38" s="3"/>
      <c r="O38" s="3"/>
      <c r="P38" s="3"/>
      <c r="Q38" s="3"/>
      <c r="R38" s="3"/>
      <c r="S38" s="3"/>
      <c r="T38" s="3"/>
      <c r="U38" s="3"/>
      <c r="V38" s="3"/>
      <c r="W38" s="3"/>
      <c r="X38" s="3"/>
      <c r="Y38" s="3"/>
      <c r="Z38" s="3"/>
    </row>
    <row r="39" spans="1:26" ht="17" x14ac:dyDescent="0.2">
      <c r="A39" s="3"/>
      <c r="B39" s="1" t="s">
        <v>178</v>
      </c>
      <c r="C39" s="3"/>
      <c r="D39" s="1" t="s">
        <v>179</v>
      </c>
      <c r="E39" s="3"/>
      <c r="F39" s="3"/>
      <c r="G39" s="1" t="s">
        <v>180</v>
      </c>
      <c r="H39" s="3"/>
      <c r="I39" s="3"/>
      <c r="J39" s="3"/>
      <c r="K39" s="3"/>
      <c r="L39" s="3"/>
      <c r="M39" s="3"/>
      <c r="N39" s="3"/>
      <c r="O39" s="3"/>
      <c r="P39" s="3"/>
      <c r="Q39" s="3"/>
      <c r="R39" s="3"/>
      <c r="S39" s="3"/>
      <c r="T39" s="3"/>
      <c r="U39" s="3"/>
      <c r="V39" s="3"/>
      <c r="W39" s="3"/>
      <c r="X39" s="3"/>
      <c r="Y39" s="3"/>
      <c r="Z39" s="3"/>
    </row>
    <row r="40" spans="1:26" ht="17" x14ac:dyDescent="0.2">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17" x14ac:dyDescent="0.2">
      <c r="A41" s="3"/>
      <c r="B41" s="1" t="s">
        <v>181</v>
      </c>
      <c r="C41" s="1" t="s">
        <v>97</v>
      </c>
      <c r="D41" s="1" t="s">
        <v>182</v>
      </c>
      <c r="E41" s="1" t="s">
        <v>99</v>
      </c>
      <c r="F41" s="3"/>
      <c r="G41" s="3"/>
      <c r="H41" s="1" t="s">
        <v>100</v>
      </c>
      <c r="I41" s="3"/>
      <c r="J41" s="3"/>
      <c r="K41" s="3"/>
      <c r="L41" s="3"/>
      <c r="M41" s="3"/>
      <c r="N41" s="3"/>
      <c r="O41" s="3"/>
      <c r="P41" s="3"/>
      <c r="Q41" s="3"/>
      <c r="R41" s="3"/>
      <c r="S41" s="3"/>
      <c r="T41" s="3"/>
      <c r="U41" s="3"/>
      <c r="V41" s="3"/>
      <c r="W41" s="3"/>
      <c r="X41" s="3"/>
      <c r="Y41" s="3"/>
      <c r="Z41" s="3"/>
    </row>
    <row r="42" spans="1:26" ht="17" x14ac:dyDescent="0.2">
      <c r="A42" s="1" t="s">
        <v>60</v>
      </c>
      <c r="B42" s="1" t="s">
        <v>4</v>
      </c>
      <c r="C42" s="1" t="s">
        <v>922</v>
      </c>
      <c r="D42" s="1" t="s">
        <v>184</v>
      </c>
      <c r="E42" s="1" t="s">
        <v>923</v>
      </c>
      <c r="F42" s="3"/>
      <c r="G42" s="1" t="s">
        <v>186</v>
      </c>
      <c r="H42" s="3"/>
      <c r="I42" s="1" t="s">
        <v>187</v>
      </c>
      <c r="J42" s="3"/>
      <c r="K42" s="3"/>
      <c r="L42" s="3"/>
      <c r="M42" s="3"/>
      <c r="N42" s="3"/>
      <c r="O42" s="3"/>
      <c r="P42" s="3"/>
      <c r="Q42" s="3"/>
      <c r="R42" s="3"/>
      <c r="S42" s="3"/>
      <c r="T42" s="3"/>
      <c r="U42" s="3"/>
      <c r="V42" s="3"/>
      <c r="W42" s="3"/>
      <c r="X42" s="3"/>
      <c r="Y42" s="3"/>
      <c r="Z42" s="3"/>
    </row>
    <row r="43" spans="1:26" ht="17" x14ac:dyDescent="0.2">
      <c r="A43" s="1" t="s">
        <v>60</v>
      </c>
      <c r="B43" s="1" t="s">
        <v>5</v>
      </c>
      <c r="C43" s="1" t="s">
        <v>922</v>
      </c>
      <c r="D43" s="1" t="s">
        <v>188</v>
      </c>
      <c r="E43" s="1" t="s">
        <v>923</v>
      </c>
      <c r="F43" s="9" t="s">
        <v>189</v>
      </c>
      <c r="G43" s="3"/>
      <c r="H43" s="3"/>
      <c r="I43" s="3"/>
      <c r="J43" s="3"/>
      <c r="K43" s="3"/>
      <c r="L43" s="3"/>
      <c r="M43" s="3"/>
      <c r="N43" s="3"/>
      <c r="O43" s="3"/>
      <c r="P43" s="3"/>
      <c r="Q43" s="3"/>
      <c r="R43" s="3"/>
      <c r="S43" s="3"/>
      <c r="T43" s="3"/>
      <c r="U43" s="3"/>
      <c r="V43" s="3"/>
      <c r="W43" s="3"/>
      <c r="X43" s="3"/>
      <c r="Y43" s="3"/>
      <c r="Z43" s="3"/>
    </row>
    <row r="44" spans="1:26" ht="17" x14ac:dyDescent="0.2">
      <c r="A44" s="1" t="s">
        <v>60</v>
      </c>
      <c r="B44" s="1" t="s">
        <v>0</v>
      </c>
      <c r="C44" s="1" t="s">
        <v>922</v>
      </c>
      <c r="D44" s="1" t="s">
        <v>190</v>
      </c>
      <c r="E44" s="1" t="s">
        <v>923</v>
      </c>
      <c r="F44" s="3"/>
      <c r="G44" s="1" t="s">
        <v>191</v>
      </c>
      <c r="H44" s="3"/>
      <c r="I44" s="3"/>
      <c r="J44" s="3"/>
      <c r="K44" s="3"/>
      <c r="L44" s="3"/>
      <c r="M44" s="3"/>
      <c r="N44" s="3"/>
      <c r="O44" s="3"/>
      <c r="P44" s="3"/>
      <c r="Q44" s="3"/>
      <c r="R44" s="3"/>
      <c r="S44" s="3"/>
      <c r="T44" s="3"/>
      <c r="U44" s="3"/>
      <c r="V44" s="3"/>
      <c r="W44" s="3"/>
      <c r="X44" s="3"/>
      <c r="Y44" s="3"/>
      <c r="Z44" s="3"/>
    </row>
    <row r="45" spans="1:26" ht="17" x14ac:dyDescent="0.2">
      <c r="A45" s="1" t="s">
        <v>192</v>
      </c>
      <c r="B45" s="1" t="s">
        <v>1</v>
      </c>
      <c r="C45" s="1" t="s">
        <v>193</v>
      </c>
      <c r="D45" s="1" t="s">
        <v>194</v>
      </c>
      <c r="E45" s="1" t="s">
        <v>195</v>
      </c>
      <c r="F45" s="3"/>
      <c r="G45" s="1" t="s">
        <v>196</v>
      </c>
      <c r="H45" s="3"/>
      <c r="I45" s="3"/>
      <c r="J45" s="3"/>
      <c r="K45" s="3"/>
      <c r="L45" s="3"/>
      <c r="M45" s="3"/>
      <c r="N45" s="3"/>
      <c r="O45" s="3"/>
      <c r="P45" s="3"/>
      <c r="Q45" s="3"/>
      <c r="R45" s="3"/>
      <c r="S45" s="3"/>
      <c r="T45" s="3"/>
      <c r="U45" s="3"/>
      <c r="V45" s="3"/>
      <c r="W45" s="3"/>
      <c r="X45" s="3"/>
      <c r="Y45" s="3"/>
      <c r="Z45" s="3"/>
    </row>
    <row r="46" spans="1:26" ht="17" x14ac:dyDescent="0.2">
      <c r="A46" s="1" t="s">
        <v>60</v>
      </c>
      <c r="B46" s="1" t="s">
        <v>6</v>
      </c>
      <c r="C46" s="3"/>
      <c r="D46" s="1" t="s">
        <v>197</v>
      </c>
      <c r="E46" s="3"/>
      <c r="F46" s="3"/>
      <c r="G46" s="1" t="s">
        <v>198</v>
      </c>
      <c r="H46" s="3"/>
      <c r="I46" s="3"/>
      <c r="J46" s="3"/>
      <c r="K46" s="3"/>
      <c r="L46" s="3"/>
      <c r="M46" s="3"/>
      <c r="N46" s="3"/>
      <c r="O46" s="3"/>
      <c r="P46" s="3"/>
      <c r="Q46" s="3"/>
      <c r="R46" s="3"/>
      <c r="S46" s="3"/>
      <c r="T46" s="3"/>
      <c r="U46" s="3"/>
      <c r="V46" s="3"/>
      <c r="W46" s="3"/>
      <c r="X46" s="3"/>
      <c r="Y46" s="3"/>
      <c r="Z46" s="3"/>
    </row>
    <row r="47" spans="1:26" ht="17" x14ac:dyDescent="0.2">
      <c r="A47" s="1" t="s">
        <v>60</v>
      </c>
      <c r="B47" s="1" t="s">
        <v>7</v>
      </c>
      <c r="C47" s="3"/>
      <c r="D47" s="1" t="s">
        <v>199</v>
      </c>
      <c r="E47" s="3"/>
      <c r="F47" s="3"/>
      <c r="G47" s="1" t="s">
        <v>200</v>
      </c>
      <c r="H47" s="3"/>
      <c r="I47" s="3"/>
      <c r="J47" s="3"/>
      <c r="K47" s="3"/>
      <c r="L47" s="3"/>
      <c r="M47" s="3"/>
      <c r="N47" s="3"/>
      <c r="O47" s="3"/>
      <c r="P47" s="3"/>
      <c r="Q47" s="3"/>
      <c r="R47" s="3"/>
      <c r="S47" s="3"/>
      <c r="T47" s="3"/>
      <c r="U47" s="3"/>
      <c r="V47" s="3"/>
      <c r="W47" s="3"/>
      <c r="X47" s="3"/>
      <c r="Y47" s="3"/>
      <c r="Z47" s="3"/>
    </row>
    <row r="48" spans="1:26" ht="17" x14ac:dyDescent="0.2">
      <c r="A48" s="3"/>
      <c r="B48" s="1" t="s">
        <v>8</v>
      </c>
      <c r="C48" s="1" t="s">
        <v>201</v>
      </c>
      <c r="D48" s="1" t="s">
        <v>202</v>
      </c>
      <c r="E48" s="1" t="s">
        <v>203</v>
      </c>
      <c r="F48" s="3"/>
      <c r="G48" s="1" t="s">
        <v>204</v>
      </c>
      <c r="H48" s="1" t="s">
        <v>205</v>
      </c>
      <c r="I48" s="3"/>
      <c r="J48" s="3"/>
      <c r="K48" s="3"/>
      <c r="L48" s="3"/>
      <c r="M48" s="3"/>
      <c r="N48" s="3"/>
      <c r="O48" s="3"/>
      <c r="P48" s="3"/>
      <c r="Q48" s="3"/>
      <c r="R48" s="3"/>
      <c r="S48" s="3"/>
      <c r="T48" s="3"/>
      <c r="U48" s="3"/>
      <c r="V48" s="3"/>
      <c r="W48" s="3"/>
      <c r="X48" s="3"/>
      <c r="Y48" s="3"/>
      <c r="Z48" s="3"/>
    </row>
    <row r="49" spans="1:26" ht="17" x14ac:dyDescent="0.2">
      <c r="A49" s="1">
        <v>1</v>
      </c>
      <c r="B49" s="1" t="s">
        <v>2</v>
      </c>
      <c r="C49" s="1" t="s">
        <v>206</v>
      </c>
      <c r="D49" s="1" t="s">
        <v>207</v>
      </c>
      <c r="E49" s="1" t="s">
        <v>208</v>
      </c>
      <c r="F49" s="3"/>
      <c r="G49" s="1" t="s">
        <v>209</v>
      </c>
      <c r="H49" s="3"/>
      <c r="I49" s="3"/>
      <c r="J49" s="3"/>
      <c r="K49" s="3"/>
      <c r="L49" s="3"/>
      <c r="M49" s="3"/>
      <c r="N49" s="3"/>
      <c r="O49" s="3"/>
      <c r="P49" s="3"/>
      <c r="Q49" s="3"/>
      <c r="R49" s="3"/>
      <c r="S49" s="3"/>
      <c r="T49" s="3"/>
      <c r="U49" s="3"/>
      <c r="V49" s="3"/>
      <c r="W49" s="3"/>
      <c r="X49" s="3"/>
      <c r="Y49" s="3"/>
      <c r="Z49" s="3"/>
    </row>
    <row r="50" spans="1:26" ht="17" x14ac:dyDescent="0.2">
      <c r="A50" s="1">
        <v>1</v>
      </c>
      <c r="B50" s="1" t="s">
        <v>3</v>
      </c>
      <c r="C50" s="3"/>
      <c r="D50" s="1" t="s">
        <v>210</v>
      </c>
      <c r="E50" s="3"/>
      <c r="F50" s="3"/>
      <c r="G50" s="1" t="s">
        <v>211</v>
      </c>
      <c r="H50" s="3"/>
      <c r="I50" s="3"/>
      <c r="J50" s="3"/>
      <c r="K50" s="3"/>
      <c r="L50" s="3"/>
      <c r="M50" s="3"/>
      <c r="N50" s="3"/>
      <c r="O50" s="3"/>
      <c r="P50" s="3"/>
      <c r="Q50" s="3"/>
      <c r="R50" s="3"/>
      <c r="S50" s="3"/>
      <c r="T50" s="3"/>
      <c r="U50" s="3"/>
      <c r="V50" s="3"/>
      <c r="W50" s="3"/>
      <c r="X50" s="3"/>
      <c r="Y50" s="3"/>
      <c r="Z50" s="3"/>
    </row>
    <row r="51" spans="1:26" ht="17" x14ac:dyDescent="0.2">
      <c r="A51" s="3"/>
      <c r="B51" s="1" t="s">
        <v>9</v>
      </c>
      <c r="C51" s="1" t="s">
        <v>212</v>
      </c>
      <c r="D51" s="1" t="s">
        <v>213</v>
      </c>
      <c r="E51" s="1" t="s">
        <v>214</v>
      </c>
      <c r="F51" s="3"/>
      <c r="G51" s="1" t="s">
        <v>215</v>
      </c>
      <c r="H51" s="3"/>
      <c r="I51" s="3"/>
      <c r="J51" s="3"/>
      <c r="K51" s="3"/>
      <c r="L51" s="3"/>
      <c r="M51" s="3"/>
      <c r="N51" s="3"/>
      <c r="O51" s="3"/>
      <c r="P51" s="3"/>
      <c r="Q51" s="3"/>
      <c r="R51" s="3"/>
      <c r="S51" s="3"/>
      <c r="T51" s="3"/>
      <c r="U51" s="3"/>
      <c r="V51" s="3"/>
      <c r="W51" s="3"/>
      <c r="X51" s="3"/>
      <c r="Y51" s="3"/>
      <c r="Z51" s="3"/>
    </row>
    <row r="52" spans="1:26" ht="17" x14ac:dyDescent="0.2">
      <c r="A52" s="3"/>
      <c r="B52" s="1" t="s">
        <v>216</v>
      </c>
      <c r="C52" s="3"/>
      <c r="D52" s="1" t="s">
        <v>217</v>
      </c>
      <c r="E52" s="3"/>
      <c r="F52" s="3"/>
      <c r="G52" s="1" t="s">
        <v>218</v>
      </c>
      <c r="H52" s="3"/>
      <c r="I52" s="3"/>
      <c r="J52" s="3"/>
      <c r="K52" s="3"/>
      <c r="L52" s="3"/>
      <c r="M52" s="3"/>
      <c r="N52" s="3"/>
      <c r="O52" s="3"/>
      <c r="P52" s="3"/>
      <c r="Q52" s="3"/>
      <c r="R52" s="3"/>
      <c r="S52" s="3"/>
      <c r="T52" s="3"/>
      <c r="U52" s="3"/>
      <c r="V52" s="3"/>
      <c r="W52" s="3"/>
      <c r="X52" s="3"/>
      <c r="Y52" s="3"/>
      <c r="Z52" s="3"/>
    </row>
    <row r="53" spans="1:26" ht="17" x14ac:dyDescent="0.2">
      <c r="A53" s="3"/>
      <c r="B53" s="1" t="s">
        <v>219</v>
      </c>
      <c r="C53" s="3"/>
      <c r="D53" s="1" t="s">
        <v>220</v>
      </c>
      <c r="E53" s="3"/>
      <c r="F53" s="3"/>
      <c r="G53" s="1" t="s">
        <v>221</v>
      </c>
      <c r="H53" s="3"/>
      <c r="I53" s="3"/>
      <c r="J53" s="3"/>
      <c r="K53" s="3"/>
      <c r="L53" s="3"/>
      <c r="M53" s="3"/>
      <c r="N53" s="3"/>
      <c r="O53" s="3"/>
      <c r="P53" s="3"/>
      <c r="Q53" s="3"/>
      <c r="R53" s="3"/>
      <c r="S53" s="3"/>
      <c r="T53" s="3"/>
      <c r="U53" s="3"/>
      <c r="V53" s="3"/>
      <c r="W53" s="3"/>
      <c r="X53" s="3"/>
      <c r="Y53" s="3"/>
      <c r="Z53" s="3"/>
    </row>
    <row r="54" spans="1:26" ht="17" x14ac:dyDescent="0.2">
      <c r="A54" s="3"/>
      <c r="B54" s="1" t="s">
        <v>222</v>
      </c>
      <c r="C54" s="3"/>
      <c r="D54" s="1" t="s">
        <v>223</v>
      </c>
      <c r="E54" s="3"/>
      <c r="F54" s="3"/>
      <c r="G54" s="3"/>
      <c r="H54" s="3"/>
      <c r="I54" s="3"/>
      <c r="J54" s="3"/>
      <c r="K54" s="3"/>
      <c r="L54" s="3"/>
      <c r="M54" s="3"/>
      <c r="N54" s="3"/>
      <c r="O54" s="3"/>
      <c r="P54" s="3"/>
      <c r="Q54" s="3"/>
      <c r="R54" s="3"/>
      <c r="S54" s="3"/>
      <c r="T54" s="3"/>
      <c r="U54" s="3"/>
      <c r="V54" s="3"/>
      <c r="W54" s="3"/>
      <c r="X54" s="3"/>
      <c r="Y54" s="3"/>
      <c r="Z54" s="3"/>
    </row>
    <row r="55" spans="1:26" ht="17" x14ac:dyDescent="0.2">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7" x14ac:dyDescent="0.2">
      <c r="A56" s="3"/>
      <c r="B56" s="1" t="s">
        <v>224</v>
      </c>
      <c r="C56" s="1" t="s">
        <v>97</v>
      </c>
      <c r="D56" s="1" t="s">
        <v>225</v>
      </c>
      <c r="E56" s="1" t="s">
        <v>99</v>
      </c>
      <c r="F56" s="3"/>
      <c r="G56" s="3"/>
      <c r="H56" s="3"/>
      <c r="I56" s="3"/>
      <c r="J56" s="3"/>
      <c r="K56" s="3"/>
      <c r="L56" s="3"/>
      <c r="M56" s="3"/>
      <c r="N56" s="3"/>
      <c r="O56" s="3"/>
      <c r="P56" s="3"/>
      <c r="Q56" s="3"/>
      <c r="R56" s="3"/>
      <c r="S56" s="3"/>
      <c r="T56" s="3"/>
      <c r="U56" s="3"/>
      <c r="V56" s="3"/>
      <c r="W56" s="3"/>
      <c r="X56" s="3"/>
      <c r="Y56" s="3"/>
      <c r="Z56" s="3"/>
    </row>
    <row r="57" spans="1:26" ht="17" x14ac:dyDescent="0.2">
      <c r="A57" s="3"/>
      <c r="B57" s="1" t="s">
        <v>27</v>
      </c>
      <c r="C57" s="1" t="s">
        <v>226</v>
      </c>
      <c r="D57" s="1" t="s">
        <v>227</v>
      </c>
      <c r="E57" s="1" t="s">
        <v>228</v>
      </c>
      <c r="F57" s="3"/>
      <c r="G57" s="1" t="s">
        <v>229</v>
      </c>
      <c r="H57" s="3"/>
      <c r="I57" s="3"/>
      <c r="J57" s="3"/>
      <c r="K57" s="3"/>
      <c r="L57" s="3"/>
      <c r="M57" s="3"/>
      <c r="N57" s="3"/>
      <c r="O57" s="3"/>
      <c r="P57" s="3"/>
      <c r="Q57" s="3"/>
      <c r="R57" s="3"/>
      <c r="S57" s="3"/>
      <c r="T57" s="3"/>
      <c r="U57" s="3"/>
      <c r="V57" s="3"/>
      <c r="W57" s="3"/>
      <c r="X57" s="3"/>
      <c r="Y57" s="3"/>
      <c r="Z57" s="3"/>
    </row>
    <row r="58" spans="1:26" ht="17" x14ac:dyDescent="0.2">
      <c r="A58" s="3"/>
      <c r="B58" s="1" t="s">
        <v>28</v>
      </c>
      <c r="C58" s="1" t="s">
        <v>226</v>
      </c>
      <c r="D58" s="1" t="s">
        <v>230</v>
      </c>
      <c r="E58" s="1" t="s">
        <v>228</v>
      </c>
      <c r="F58" s="3"/>
      <c r="G58" s="1" t="s">
        <v>231</v>
      </c>
      <c r="H58" s="3"/>
      <c r="I58" s="3"/>
      <c r="J58" s="3"/>
      <c r="K58" s="3"/>
      <c r="L58" s="3"/>
      <c r="M58" s="3"/>
      <c r="N58" s="3"/>
      <c r="O58" s="3"/>
      <c r="P58" s="3"/>
      <c r="Q58" s="3"/>
      <c r="R58" s="3"/>
      <c r="S58" s="3"/>
      <c r="T58" s="3"/>
      <c r="U58" s="3"/>
      <c r="V58" s="3"/>
      <c r="W58" s="3"/>
      <c r="X58" s="3"/>
      <c r="Y58" s="3"/>
      <c r="Z58" s="3"/>
    </row>
    <row r="59" spans="1:26" ht="17" x14ac:dyDescent="0.2">
      <c r="A59" s="3"/>
      <c r="B59" s="1" t="s">
        <v>29</v>
      </c>
      <c r="C59" s="1" t="s">
        <v>226</v>
      </c>
      <c r="D59" s="1" t="s">
        <v>232</v>
      </c>
      <c r="E59" s="1" t="s">
        <v>228</v>
      </c>
      <c r="F59" s="3"/>
      <c r="G59" s="1" t="s">
        <v>233</v>
      </c>
      <c r="H59" s="3"/>
      <c r="I59" s="3"/>
      <c r="J59" s="3"/>
      <c r="K59" s="3"/>
      <c r="L59" s="3"/>
      <c r="M59" s="3"/>
      <c r="N59" s="3"/>
      <c r="O59" s="3"/>
      <c r="P59" s="3"/>
      <c r="Q59" s="3"/>
      <c r="R59" s="3"/>
      <c r="S59" s="3"/>
      <c r="T59" s="3"/>
      <c r="U59" s="3"/>
      <c r="V59" s="3"/>
      <c r="W59" s="3"/>
      <c r="X59" s="3"/>
      <c r="Y59" s="3"/>
      <c r="Z59" s="3"/>
    </row>
    <row r="60" spans="1:26" ht="17" x14ac:dyDescent="0.2">
      <c r="A60" s="3"/>
      <c r="B60" s="1" t="s">
        <v>30</v>
      </c>
      <c r="C60" s="3"/>
      <c r="D60" s="1" t="s">
        <v>234</v>
      </c>
      <c r="E60" s="3"/>
      <c r="F60" s="3"/>
      <c r="G60" s="1" t="s">
        <v>235</v>
      </c>
      <c r="H60" s="3"/>
      <c r="I60" s="3"/>
      <c r="J60" s="3"/>
      <c r="K60" s="3"/>
      <c r="L60" s="3"/>
      <c r="M60" s="3"/>
      <c r="N60" s="3"/>
      <c r="O60" s="3"/>
      <c r="P60" s="3"/>
      <c r="Q60" s="3"/>
      <c r="R60" s="3"/>
      <c r="S60" s="3"/>
      <c r="T60" s="3"/>
      <c r="U60" s="3"/>
      <c r="V60" s="3"/>
      <c r="W60" s="3"/>
      <c r="X60" s="3"/>
      <c r="Y60" s="3"/>
      <c r="Z60" s="3"/>
    </row>
    <row r="61" spans="1:26" ht="17" x14ac:dyDescent="0.2">
      <c r="A61" s="3"/>
      <c r="B61" s="1" t="s">
        <v>31</v>
      </c>
      <c r="C61" s="3"/>
      <c r="D61" s="1" t="s">
        <v>236</v>
      </c>
      <c r="E61" s="3"/>
      <c r="F61" s="3"/>
      <c r="G61" s="1" t="s">
        <v>237</v>
      </c>
      <c r="H61" s="3"/>
      <c r="I61" s="3"/>
      <c r="J61" s="3"/>
      <c r="K61" s="3"/>
      <c r="L61" s="3"/>
      <c r="M61" s="3"/>
      <c r="N61" s="3"/>
      <c r="O61" s="3"/>
      <c r="P61" s="3"/>
      <c r="Q61" s="3"/>
      <c r="R61" s="3"/>
      <c r="S61" s="3"/>
      <c r="T61" s="3"/>
      <c r="U61" s="3"/>
      <c r="V61" s="3"/>
      <c r="W61" s="3"/>
      <c r="X61" s="3"/>
      <c r="Y61" s="3"/>
      <c r="Z61" s="3"/>
    </row>
    <row r="62" spans="1:26" ht="17" x14ac:dyDescent="0.2">
      <c r="A62" s="3"/>
      <c r="B62" s="1" t="s">
        <v>32</v>
      </c>
      <c r="C62" s="3"/>
      <c r="D62" s="1" t="s">
        <v>238</v>
      </c>
      <c r="E62" s="3"/>
      <c r="F62" s="3"/>
      <c r="G62" s="1" t="s">
        <v>239</v>
      </c>
      <c r="H62" s="3"/>
      <c r="I62" s="3"/>
      <c r="J62" s="3"/>
      <c r="K62" s="3"/>
      <c r="L62" s="3"/>
      <c r="M62" s="3"/>
      <c r="N62" s="3"/>
      <c r="O62" s="3"/>
      <c r="P62" s="3"/>
      <c r="Q62" s="3"/>
      <c r="R62" s="3"/>
      <c r="S62" s="3"/>
      <c r="T62" s="3"/>
      <c r="U62" s="3"/>
      <c r="V62" s="3"/>
      <c r="W62" s="3"/>
      <c r="X62" s="3"/>
      <c r="Y62" s="3"/>
      <c r="Z62" s="3"/>
    </row>
    <row r="63" spans="1:26" ht="17" x14ac:dyDescent="0.2">
      <c r="A63" s="3"/>
      <c r="B63" s="1" t="s">
        <v>33</v>
      </c>
      <c r="C63" s="3"/>
      <c r="D63" s="1" t="s">
        <v>240</v>
      </c>
      <c r="E63" s="3"/>
      <c r="F63" s="3"/>
      <c r="G63" s="1" t="s">
        <v>241</v>
      </c>
      <c r="H63" s="3"/>
      <c r="I63" s="3"/>
      <c r="J63" s="3"/>
      <c r="K63" s="3"/>
      <c r="L63" s="3"/>
      <c r="M63" s="3"/>
      <c r="N63" s="3"/>
      <c r="O63" s="3"/>
      <c r="P63" s="3"/>
      <c r="Q63" s="3"/>
      <c r="R63" s="3"/>
      <c r="S63" s="3"/>
      <c r="T63" s="3"/>
      <c r="U63" s="3"/>
      <c r="V63" s="3"/>
      <c r="W63" s="3"/>
      <c r="X63" s="3"/>
      <c r="Y63" s="3"/>
      <c r="Z63" s="3"/>
    </row>
    <row r="64" spans="1:26" ht="17" x14ac:dyDescent="0.2">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7" x14ac:dyDescent="0.2">
      <c r="A65" s="3"/>
      <c r="B65" s="1" t="s">
        <v>242</v>
      </c>
      <c r="C65" s="1" t="s">
        <v>97</v>
      </c>
      <c r="D65" s="1" t="s">
        <v>243</v>
      </c>
      <c r="E65" s="1" t="s">
        <v>99</v>
      </c>
      <c r="F65" s="3"/>
      <c r="G65" s="3"/>
      <c r="H65" s="3"/>
      <c r="I65" s="3"/>
      <c r="J65" s="3"/>
      <c r="K65" s="3"/>
      <c r="L65" s="3"/>
      <c r="M65" s="3"/>
      <c r="N65" s="3"/>
      <c r="O65" s="3"/>
      <c r="P65" s="3"/>
      <c r="Q65" s="3"/>
      <c r="R65" s="3"/>
      <c r="S65" s="3"/>
      <c r="T65" s="3"/>
      <c r="U65" s="3"/>
      <c r="V65" s="3"/>
      <c r="W65" s="3"/>
      <c r="X65" s="3"/>
      <c r="Y65" s="3"/>
      <c r="Z65" s="3"/>
    </row>
    <row r="66" spans="1:26" ht="17" x14ac:dyDescent="0.2">
      <c r="A66" s="3"/>
      <c r="B66" s="1" t="s">
        <v>244</v>
      </c>
      <c r="C66" s="1" t="s">
        <v>245</v>
      </c>
      <c r="D66" s="1" t="s">
        <v>246</v>
      </c>
      <c r="E66" s="1" t="s">
        <v>247</v>
      </c>
      <c r="F66" s="3"/>
      <c r="G66" s="1" t="s">
        <v>924</v>
      </c>
      <c r="H66" s="1" t="s">
        <v>249</v>
      </c>
      <c r="I66" s="3"/>
      <c r="J66" s="3"/>
      <c r="K66" s="3"/>
      <c r="L66" s="3"/>
      <c r="M66" s="3"/>
      <c r="N66" s="3"/>
      <c r="O66" s="3"/>
      <c r="P66" s="3"/>
      <c r="Q66" s="3"/>
      <c r="R66" s="3"/>
      <c r="S66" s="3"/>
      <c r="T66" s="3"/>
      <c r="U66" s="3"/>
      <c r="V66" s="3"/>
      <c r="W66" s="3"/>
      <c r="X66" s="3"/>
      <c r="Y66" s="3"/>
      <c r="Z66" s="3"/>
    </row>
    <row r="67" spans="1:26" ht="17" x14ac:dyDescent="0.2">
      <c r="A67" s="3"/>
      <c r="B67" s="1" t="s">
        <v>250</v>
      </c>
      <c r="C67" s="1" t="s">
        <v>245</v>
      </c>
      <c r="D67" s="1" t="s">
        <v>251</v>
      </c>
      <c r="E67" s="1" t="s">
        <v>247</v>
      </c>
      <c r="F67" s="3"/>
      <c r="G67" s="1" t="s">
        <v>252</v>
      </c>
      <c r="H67" s="1" t="s">
        <v>253</v>
      </c>
      <c r="I67" s="3"/>
      <c r="J67" s="3"/>
      <c r="K67" s="3"/>
      <c r="L67" s="3"/>
      <c r="M67" s="3"/>
      <c r="N67" s="3"/>
      <c r="O67" s="3"/>
      <c r="P67" s="3"/>
      <c r="Q67" s="3"/>
      <c r="R67" s="3"/>
      <c r="S67" s="3"/>
      <c r="T67" s="3"/>
      <c r="U67" s="3"/>
      <c r="V67" s="3"/>
      <c r="W67" s="3"/>
      <c r="X67" s="3"/>
      <c r="Y67" s="3"/>
      <c r="Z67" s="3"/>
    </row>
    <row r="68" spans="1:26" ht="17" x14ac:dyDescent="0.2">
      <c r="A68" s="3"/>
      <c r="B68" s="1" t="s">
        <v>254</v>
      </c>
      <c r="C68" s="1" t="s">
        <v>245</v>
      </c>
      <c r="D68" s="1" t="s">
        <v>255</v>
      </c>
      <c r="E68" s="1" t="s">
        <v>247</v>
      </c>
      <c r="F68" s="3"/>
      <c r="G68" s="1" t="s">
        <v>256</v>
      </c>
      <c r="H68" s="1" t="s">
        <v>257</v>
      </c>
      <c r="I68" s="3"/>
      <c r="J68" s="3"/>
      <c r="K68" s="3"/>
      <c r="L68" s="3"/>
      <c r="M68" s="3"/>
      <c r="N68" s="3"/>
      <c r="O68" s="3"/>
      <c r="P68" s="3"/>
      <c r="Q68" s="3"/>
      <c r="R68" s="3"/>
      <c r="S68" s="3"/>
      <c r="T68" s="3"/>
      <c r="U68" s="3"/>
      <c r="V68" s="3"/>
      <c r="W68" s="3"/>
      <c r="X68" s="3"/>
      <c r="Y68" s="3"/>
      <c r="Z68" s="3"/>
    </row>
    <row r="69" spans="1:26" ht="17" x14ac:dyDescent="0.2">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7" x14ac:dyDescent="0.2">
      <c r="A70" s="3"/>
      <c r="B70" s="1" t="s">
        <v>258</v>
      </c>
      <c r="C70" s="1" t="s">
        <v>97</v>
      </c>
      <c r="D70" s="1" t="s">
        <v>259</v>
      </c>
      <c r="E70" s="1" t="s">
        <v>99</v>
      </c>
      <c r="F70" s="3"/>
      <c r="G70" s="3"/>
      <c r="H70" s="3"/>
      <c r="I70" s="3"/>
      <c r="J70" s="3"/>
      <c r="K70" s="3"/>
      <c r="L70" s="3"/>
      <c r="M70" s="3"/>
      <c r="N70" s="3"/>
      <c r="O70" s="3"/>
      <c r="P70" s="3"/>
      <c r="Q70" s="3"/>
      <c r="R70" s="3"/>
      <c r="S70" s="3"/>
      <c r="T70" s="3"/>
      <c r="U70" s="3"/>
      <c r="V70" s="3"/>
      <c r="W70" s="3"/>
      <c r="X70" s="3"/>
      <c r="Y70" s="3"/>
      <c r="Z70" s="3"/>
    </row>
    <row r="71" spans="1:26" ht="17" x14ac:dyDescent="0.2">
      <c r="A71" s="3"/>
      <c r="B71" s="1" t="s">
        <v>260</v>
      </c>
      <c r="C71" s="3"/>
      <c r="D71" s="1" t="s">
        <v>261</v>
      </c>
      <c r="E71" s="3"/>
      <c r="F71" s="3"/>
      <c r="G71" s="1" t="s">
        <v>262</v>
      </c>
      <c r="H71" s="3"/>
      <c r="I71" s="3"/>
      <c r="J71" s="3"/>
      <c r="K71" s="3"/>
      <c r="L71" s="3"/>
      <c r="M71" s="3"/>
      <c r="N71" s="3"/>
      <c r="O71" s="3"/>
      <c r="P71" s="3"/>
      <c r="Q71" s="3"/>
      <c r="R71" s="3"/>
      <c r="S71" s="3"/>
      <c r="T71" s="3"/>
      <c r="U71" s="3"/>
      <c r="V71" s="3"/>
      <c r="W71" s="3"/>
      <c r="X71" s="3"/>
      <c r="Y71" s="3"/>
      <c r="Z71" s="3"/>
    </row>
    <row r="72" spans="1:26" ht="17" x14ac:dyDescent="0.2">
      <c r="A72" s="3"/>
      <c r="B72" s="1" t="s">
        <v>263</v>
      </c>
      <c r="C72" s="3"/>
      <c r="D72" s="1" t="s">
        <v>264</v>
      </c>
      <c r="E72" s="3"/>
      <c r="F72" s="3"/>
      <c r="G72" s="1" t="s">
        <v>265</v>
      </c>
      <c r="H72" s="3"/>
      <c r="I72" s="3"/>
      <c r="J72" s="3"/>
      <c r="K72" s="3"/>
      <c r="L72" s="3"/>
      <c r="M72" s="3"/>
      <c r="N72" s="3"/>
      <c r="O72" s="3"/>
      <c r="P72" s="3"/>
      <c r="Q72" s="3"/>
      <c r="R72" s="3"/>
      <c r="S72" s="3"/>
      <c r="T72" s="3"/>
      <c r="U72" s="3"/>
      <c r="V72" s="3"/>
      <c r="W72" s="3"/>
      <c r="X72" s="3"/>
      <c r="Y72" s="3"/>
      <c r="Z72" s="3"/>
    </row>
    <row r="73" spans="1:26" ht="17" x14ac:dyDescent="0.2">
      <c r="A73" s="3"/>
      <c r="B73" s="1" t="s">
        <v>266</v>
      </c>
      <c r="C73" s="3"/>
      <c r="D73" s="1" t="s">
        <v>267</v>
      </c>
      <c r="E73" s="3"/>
      <c r="F73" s="3"/>
      <c r="G73" s="1" t="s">
        <v>268</v>
      </c>
      <c r="H73" s="3"/>
      <c r="I73" s="3"/>
      <c r="J73" s="3"/>
      <c r="K73" s="3"/>
      <c r="L73" s="3"/>
      <c r="M73" s="3"/>
      <c r="N73" s="3"/>
      <c r="O73" s="3"/>
      <c r="P73" s="3"/>
      <c r="Q73" s="3"/>
      <c r="R73" s="3"/>
      <c r="S73" s="3"/>
      <c r="T73" s="3"/>
      <c r="U73" s="3"/>
      <c r="V73" s="3"/>
      <c r="W73" s="3"/>
      <c r="X73" s="3"/>
      <c r="Y73" s="3"/>
      <c r="Z73" s="3"/>
    </row>
    <row r="74" spans="1:26" ht="17" x14ac:dyDescent="0.2">
      <c r="A74" s="3"/>
      <c r="B74" s="1" t="s">
        <v>269</v>
      </c>
      <c r="C74" s="3"/>
      <c r="D74" s="1" t="s">
        <v>270</v>
      </c>
      <c r="E74" s="3"/>
      <c r="F74" s="3"/>
      <c r="G74" s="1" t="s">
        <v>271</v>
      </c>
      <c r="H74" s="3"/>
      <c r="I74" s="3"/>
      <c r="J74" s="3"/>
      <c r="K74" s="3"/>
      <c r="L74" s="3"/>
      <c r="M74" s="3"/>
      <c r="N74" s="3"/>
      <c r="O74" s="3"/>
      <c r="P74" s="3"/>
      <c r="Q74" s="3"/>
      <c r="R74" s="3"/>
      <c r="S74" s="3"/>
      <c r="T74" s="3"/>
      <c r="U74" s="3"/>
      <c r="V74" s="3"/>
      <c r="W74" s="3"/>
      <c r="X74" s="3"/>
      <c r="Y74" s="3"/>
      <c r="Z74" s="3"/>
    </row>
    <row r="75" spans="1:26" ht="17" x14ac:dyDescent="0.2">
      <c r="A75" s="3"/>
      <c r="B75" s="1" t="s">
        <v>272</v>
      </c>
      <c r="C75" s="3"/>
      <c r="D75" s="1" t="s">
        <v>273</v>
      </c>
      <c r="E75" s="3"/>
      <c r="F75" s="3"/>
      <c r="G75" s="1" t="s">
        <v>274</v>
      </c>
      <c r="H75" s="3"/>
      <c r="I75" s="3"/>
      <c r="J75" s="3"/>
      <c r="K75" s="3"/>
      <c r="L75" s="3"/>
      <c r="M75" s="3"/>
      <c r="N75" s="3"/>
      <c r="O75" s="3"/>
      <c r="P75" s="3"/>
      <c r="Q75" s="3"/>
      <c r="R75" s="3"/>
      <c r="S75" s="3"/>
      <c r="T75" s="3"/>
      <c r="U75" s="3"/>
      <c r="V75" s="3"/>
      <c r="W75" s="3"/>
      <c r="X75" s="3"/>
      <c r="Y75" s="3"/>
      <c r="Z75" s="3"/>
    </row>
    <row r="76" spans="1:26" ht="17" x14ac:dyDescent="0.2">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7" x14ac:dyDescent="0.2">
      <c r="A77" s="3"/>
      <c r="B77" s="1" t="s">
        <v>55</v>
      </c>
      <c r="C77" s="1" t="s">
        <v>97</v>
      </c>
      <c r="D77" s="1" t="s">
        <v>275</v>
      </c>
      <c r="E77" s="1" t="s">
        <v>99</v>
      </c>
      <c r="F77" s="3"/>
      <c r="G77" s="3"/>
      <c r="H77" s="3"/>
      <c r="I77" s="3"/>
      <c r="J77" s="3"/>
      <c r="K77" s="3"/>
      <c r="L77" s="3"/>
      <c r="M77" s="3"/>
      <c r="N77" s="3"/>
      <c r="O77" s="3"/>
      <c r="P77" s="3"/>
      <c r="Q77" s="3"/>
      <c r="R77" s="3"/>
      <c r="S77" s="3"/>
      <c r="T77" s="3"/>
      <c r="U77" s="3"/>
      <c r="V77" s="3"/>
      <c r="W77" s="3"/>
      <c r="X77" s="3"/>
      <c r="Y77" s="3"/>
      <c r="Z77" s="3"/>
    </row>
    <row r="78" spans="1:26" ht="17" x14ac:dyDescent="0.2">
      <c r="A78" s="3"/>
      <c r="B78" s="1" t="s">
        <v>276</v>
      </c>
      <c r="C78" s="3"/>
      <c r="D78" s="1" t="s">
        <v>277</v>
      </c>
      <c r="E78" s="3"/>
      <c r="F78" s="3"/>
      <c r="G78" s="1" t="s">
        <v>278</v>
      </c>
      <c r="H78" s="3"/>
      <c r="I78" s="3"/>
      <c r="J78" s="3"/>
      <c r="K78" s="3"/>
      <c r="L78" s="3"/>
      <c r="M78" s="3"/>
      <c r="N78" s="3"/>
      <c r="O78" s="3"/>
      <c r="P78" s="3"/>
      <c r="Q78" s="3"/>
      <c r="R78" s="3"/>
      <c r="S78" s="3"/>
      <c r="T78" s="3"/>
      <c r="U78" s="3"/>
      <c r="V78" s="3"/>
      <c r="W78" s="3"/>
      <c r="X78" s="3"/>
      <c r="Y78" s="3"/>
      <c r="Z78" s="3"/>
    </row>
    <row r="79" spans="1:26" ht="17" x14ac:dyDescent="0.2">
      <c r="A79" s="3"/>
      <c r="B79" s="1" t="s">
        <v>279</v>
      </c>
      <c r="C79" s="3"/>
      <c r="D79" s="1" t="s">
        <v>280</v>
      </c>
      <c r="E79" s="3"/>
      <c r="F79" s="3"/>
      <c r="G79" s="3"/>
      <c r="H79" s="3"/>
      <c r="I79" s="3"/>
      <c r="J79" s="3"/>
      <c r="K79" s="3"/>
      <c r="L79" s="3"/>
      <c r="M79" s="3"/>
      <c r="N79" s="3"/>
      <c r="O79" s="3"/>
      <c r="P79" s="3"/>
      <c r="Q79" s="3"/>
      <c r="R79" s="3"/>
      <c r="S79" s="3"/>
      <c r="T79" s="3"/>
      <c r="U79" s="3"/>
      <c r="V79" s="3"/>
      <c r="W79" s="3"/>
      <c r="X79" s="3"/>
      <c r="Y79" s="3"/>
      <c r="Z79" s="3"/>
    </row>
    <row r="80" spans="1:26" ht="17" x14ac:dyDescent="0.2">
      <c r="A80" s="3"/>
      <c r="B80" s="1" t="s">
        <v>281</v>
      </c>
      <c r="C80" s="3"/>
      <c r="D80" s="1" t="s">
        <v>282</v>
      </c>
      <c r="E80" s="3"/>
      <c r="F80" s="3"/>
      <c r="G80" s="3"/>
      <c r="H80" s="3"/>
      <c r="I80" s="3"/>
      <c r="J80" s="3"/>
      <c r="K80" s="3"/>
      <c r="L80" s="3"/>
      <c r="M80" s="3"/>
      <c r="N80" s="3"/>
      <c r="O80" s="3"/>
      <c r="P80" s="3"/>
      <c r="Q80" s="3"/>
      <c r="R80" s="3"/>
      <c r="S80" s="3"/>
      <c r="T80" s="3"/>
      <c r="U80" s="3"/>
      <c r="V80" s="3"/>
      <c r="W80" s="3"/>
      <c r="X80" s="3"/>
      <c r="Y80" s="3"/>
      <c r="Z80" s="3"/>
    </row>
    <row r="81" spans="1:26" ht="17" x14ac:dyDescent="0.2">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7" x14ac:dyDescent="0.2">
      <c r="A82" s="3"/>
      <c r="B82" s="1" t="s">
        <v>283</v>
      </c>
      <c r="C82" s="1" t="s">
        <v>97</v>
      </c>
      <c r="D82" s="1" t="s">
        <v>284</v>
      </c>
      <c r="E82" s="1" t="s">
        <v>99</v>
      </c>
      <c r="F82" s="3"/>
      <c r="G82" s="3"/>
      <c r="H82" s="3"/>
      <c r="I82" s="3"/>
      <c r="J82" s="3"/>
      <c r="K82" s="3"/>
      <c r="L82" s="3"/>
      <c r="M82" s="3"/>
      <c r="N82" s="3"/>
      <c r="O82" s="3"/>
      <c r="P82" s="3"/>
      <c r="Q82" s="3"/>
      <c r="R82" s="3"/>
      <c r="S82" s="3"/>
      <c r="T82" s="3"/>
      <c r="U82" s="3"/>
      <c r="V82" s="3"/>
      <c r="W82" s="3"/>
      <c r="X82" s="3"/>
      <c r="Y82" s="3"/>
      <c r="Z82" s="3"/>
    </row>
    <row r="83" spans="1:26" ht="17" x14ac:dyDescent="0.2">
      <c r="A83" s="3"/>
      <c r="B83" s="1" t="s">
        <v>285</v>
      </c>
      <c r="C83" s="3"/>
      <c r="D83" s="1" t="s">
        <v>286</v>
      </c>
      <c r="E83" s="3"/>
      <c r="F83" s="3"/>
      <c r="G83" s="1" t="s">
        <v>287</v>
      </c>
      <c r="H83" s="3"/>
      <c r="I83" s="3"/>
      <c r="J83" s="3"/>
      <c r="K83" s="3"/>
      <c r="L83" s="3"/>
      <c r="M83" s="3"/>
      <c r="N83" s="3"/>
      <c r="O83" s="3"/>
      <c r="P83" s="3"/>
      <c r="Q83" s="3"/>
      <c r="R83" s="3"/>
      <c r="S83" s="3"/>
      <c r="T83" s="3"/>
      <c r="U83" s="3"/>
      <c r="V83" s="3"/>
      <c r="W83" s="3"/>
      <c r="X83" s="3"/>
      <c r="Y83" s="3"/>
      <c r="Z83" s="3"/>
    </row>
    <row r="84" spans="1:26" ht="17" x14ac:dyDescent="0.2">
      <c r="A84" s="3"/>
      <c r="B84" s="1" t="s">
        <v>288</v>
      </c>
      <c r="C84" s="3"/>
      <c r="D84" s="1" t="s">
        <v>289</v>
      </c>
      <c r="E84" s="3"/>
      <c r="F84" s="3"/>
      <c r="G84" s="1" t="s">
        <v>290</v>
      </c>
      <c r="H84" s="3"/>
      <c r="I84" s="3"/>
      <c r="J84" s="3"/>
      <c r="K84" s="3"/>
      <c r="L84" s="3"/>
      <c r="M84" s="3"/>
      <c r="N84" s="3"/>
      <c r="O84" s="3"/>
      <c r="P84" s="3"/>
      <c r="Q84" s="3"/>
      <c r="R84" s="3"/>
      <c r="S84" s="3"/>
      <c r="T84" s="3"/>
      <c r="U84" s="3"/>
      <c r="V84" s="3"/>
      <c r="W84" s="3"/>
      <c r="X84" s="3"/>
      <c r="Y84" s="3"/>
      <c r="Z84" s="3"/>
    </row>
    <row r="85" spans="1:26" ht="17" x14ac:dyDescent="0.2">
      <c r="A85" s="3"/>
      <c r="B85" s="1" t="s">
        <v>291</v>
      </c>
      <c r="C85" s="3"/>
      <c r="D85" s="1" t="s">
        <v>292</v>
      </c>
      <c r="E85" s="3"/>
      <c r="F85" s="3"/>
      <c r="G85" s="1" t="s">
        <v>293</v>
      </c>
      <c r="H85" s="3"/>
      <c r="I85" s="3"/>
      <c r="J85" s="3"/>
      <c r="K85" s="3"/>
      <c r="L85" s="3"/>
      <c r="M85" s="3"/>
      <c r="N85" s="3"/>
      <c r="O85" s="3"/>
      <c r="P85" s="3"/>
      <c r="Q85" s="3"/>
      <c r="R85" s="3"/>
      <c r="S85" s="3"/>
      <c r="T85" s="3"/>
      <c r="U85" s="3"/>
      <c r="V85" s="3"/>
      <c r="W85" s="3"/>
      <c r="X85" s="3"/>
      <c r="Y85" s="3"/>
      <c r="Z85" s="3"/>
    </row>
    <row r="86" spans="1:26" ht="17" x14ac:dyDescent="0.2">
      <c r="A86" s="3"/>
      <c r="B86" s="1" t="s">
        <v>294</v>
      </c>
      <c r="C86" s="3"/>
      <c r="D86" s="1" t="s">
        <v>295</v>
      </c>
      <c r="E86" s="3"/>
      <c r="F86" s="3"/>
      <c r="G86" s="1" t="s">
        <v>296</v>
      </c>
      <c r="H86" s="3"/>
      <c r="I86" s="3"/>
      <c r="J86" s="3"/>
      <c r="K86" s="3"/>
      <c r="L86" s="3"/>
      <c r="M86" s="3"/>
      <c r="N86" s="3"/>
      <c r="O86" s="3"/>
      <c r="P86" s="3"/>
      <c r="Q86" s="3"/>
      <c r="R86" s="3"/>
      <c r="S86" s="3"/>
      <c r="T86" s="3"/>
      <c r="U86" s="3"/>
      <c r="V86" s="3"/>
      <c r="W86" s="3"/>
      <c r="X86" s="3"/>
      <c r="Y86" s="3"/>
      <c r="Z86" s="3"/>
    </row>
    <row r="87" spans="1:26" ht="17" x14ac:dyDescent="0.2">
      <c r="A87" s="3"/>
      <c r="B87" s="1" t="s">
        <v>297</v>
      </c>
      <c r="C87" s="3"/>
      <c r="D87" s="1" t="s">
        <v>298</v>
      </c>
      <c r="E87" s="3"/>
      <c r="F87" s="3"/>
      <c r="G87" s="1" t="s">
        <v>299</v>
      </c>
      <c r="H87" s="3"/>
      <c r="I87" s="3"/>
      <c r="J87" s="3"/>
      <c r="K87" s="3"/>
      <c r="L87" s="3"/>
      <c r="M87" s="3"/>
      <c r="N87" s="3"/>
      <c r="O87" s="3"/>
      <c r="P87" s="3"/>
      <c r="Q87" s="3"/>
      <c r="R87" s="3"/>
      <c r="S87" s="3"/>
      <c r="T87" s="3"/>
      <c r="U87" s="3"/>
      <c r="V87" s="3"/>
      <c r="W87" s="3"/>
      <c r="X87" s="3"/>
      <c r="Y87" s="3"/>
      <c r="Z87" s="3"/>
    </row>
    <row r="88" spans="1:26" ht="17" x14ac:dyDescent="0.2">
      <c r="A88" s="3"/>
      <c r="B88" s="1" t="s">
        <v>300</v>
      </c>
      <c r="C88" s="1" t="s">
        <v>301</v>
      </c>
      <c r="D88" s="1" t="s">
        <v>302</v>
      </c>
      <c r="E88" s="1" t="s">
        <v>303</v>
      </c>
      <c r="F88" s="3"/>
      <c r="G88" s="1" t="s">
        <v>304</v>
      </c>
      <c r="H88" s="3"/>
      <c r="I88" s="3"/>
      <c r="J88" s="3"/>
      <c r="K88" s="3"/>
      <c r="L88" s="3"/>
      <c r="M88" s="3"/>
      <c r="N88" s="3"/>
      <c r="O88" s="3"/>
      <c r="P88" s="3"/>
      <c r="Q88" s="3"/>
      <c r="R88" s="3"/>
      <c r="S88" s="3"/>
      <c r="T88" s="3"/>
      <c r="U88" s="3"/>
      <c r="V88" s="3"/>
      <c r="W88" s="3"/>
      <c r="X88" s="3"/>
      <c r="Y88" s="3"/>
      <c r="Z88" s="3"/>
    </row>
    <row r="89" spans="1:26" ht="17" x14ac:dyDescent="0.2">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7" x14ac:dyDescent="0.2">
      <c r="A90" s="3"/>
      <c r="B90" s="1" t="s">
        <v>305</v>
      </c>
      <c r="C90" s="1" t="s">
        <v>97</v>
      </c>
      <c r="D90" s="1" t="s">
        <v>306</v>
      </c>
      <c r="E90" s="1" t="s">
        <v>99</v>
      </c>
      <c r="F90" s="3"/>
      <c r="G90" s="3"/>
      <c r="H90" s="3"/>
      <c r="I90" s="3"/>
      <c r="J90" s="3"/>
      <c r="K90" s="3"/>
      <c r="L90" s="3"/>
      <c r="M90" s="3"/>
      <c r="N90" s="3"/>
      <c r="O90" s="3"/>
      <c r="P90" s="3"/>
      <c r="Q90" s="3"/>
      <c r="R90" s="3"/>
      <c r="S90" s="3"/>
      <c r="T90" s="3"/>
      <c r="U90" s="3"/>
      <c r="V90" s="3"/>
      <c r="W90" s="3"/>
      <c r="X90" s="3"/>
      <c r="Y90" s="3"/>
      <c r="Z90" s="3"/>
    </row>
    <row r="91" spans="1:26" ht="17" x14ac:dyDescent="0.2">
      <c r="A91" s="3"/>
      <c r="B91" s="1" t="s">
        <v>307</v>
      </c>
      <c r="C91" s="3"/>
      <c r="D91" s="1" t="s">
        <v>308</v>
      </c>
      <c r="E91" s="3"/>
      <c r="F91" s="3"/>
      <c r="G91" s="1" t="s">
        <v>309</v>
      </c>
      <c r="H91" s="3"/>
      <c r="I91" s="3"/>
      <c r="J91" s="3"/>
      <c r="K91" s="3"/>
      <c r="L91" s="3"/>
      <c r="M91" s="3"/>
      <c r="N91" s="3"/>
      <c r="O91" s="3"/>
      <c r="P91" s="3"/>
      <c r="Q91" s="3"/>
      <c r="R91" s="3"/>
      <c r="S91" s="3"/>
      <c r="T91" s="3"/>
      <c r="U91" s="3"/>
      <c r="V91" s="3"/>
      <c r="W91" s="3"/>
      <c r="X91" s="3"/>
      <c r="Y91" s="3"/>
      <c r="Z91" s="3"/>
    </row>
    <row r="92" spans="1:26" ht="17" x14ac:dyDescent="0.2">
      <c r="A92" s="3"/>
      <c r="B92" s="1" t="s">
        <v>310</v>
      </c>
      <c r="C92" s="3"/>
      <c r="D92" s="1" t="s">
        <v>311</v>
      </c>
      <c r="E92" s="3"/>
      <c r="F92" s="3"/>
      <c r="G92" s="1" t="s">
        <v>312</v>
      </c>
      <c r="H92" s="3"/>
      <c r="I92" s="3"/>
      <c r="J92" s="3"/>
      <c r="K92" s="3"/>
      <c r="L92" s="3"/>
      <c r="M92" s="3"/>
      <c r="N92" s="3"/>
      <c r="O92" s="3"/>
      <c r="P92" s="3"/>
      <c r="Q92" s="3"/>
      <c r="R92" s="3"/>
      <c r="S92" s="3"/>
      <c r="T92" s="3"/>
      <c r="U92" s="3"/>
      <c r="V92" s="3"/>
      <c r="W92" s="3"/>
      <c r="X92" s="3"/>
      <c r="Y92" s="3"/>
      <c r="Z92" s="3"/>
    </row>
    <row r="93" spans="1:26" ht="17" x14ac:dyDescent="0.2">
      <c r="A93" s="3"/>
      <c r="B93" s="1" t="s">
        <v>313</v>
      </c>
      <c r="C93" s="3"/>
      <c r="D93" s="1" t="s">
        <v>314</v>
      </c>
      <c r="E93" s="3"/>
      <c r="F93" s="3"/>
      <c r="G93" s="1" t="s">
        <v>315</v>
      </c>
      <c r="H93" s="3"/>
      <c r="I93" s="3"/>
      <c r="J93" s="3"/>
      <c r="K93" s="3"/>
      <c r="L93" s="3"/>
      <c r="M93" s="3"/>
      <c r="N93" s="3"/>
      <c r="O93" s="3"/>
      <c r="P93" s="3"/>
      <c r="Q93" s="3"/>
      <c r="R93" s="3"/>
      <c r="S93" s="3"/>
      <c r="T93" s="3"/>
      <c r="U93" s="3"/>
      <c r="V93" s="3"/>
      <c r="W93" s="3"/>
      <c r="X93" s="3"/>
      <c r="Y93" s="3"/>
      <c r="Z93" s="3"/>
    </row>
    <row r="94" spans="1:26" ht="17" x14ac:dyDescent="0.2">
      <c r="A94" s="3"/>
      <c r="B94" s="1" t="s">
        <v>316</v>
      </c>
      <c r="C94" s="3"/>
      <c r="D94" s="1" t="s">
        <v>317</v>
      </c>
      <c r="E94" s="3"/>
      <c r="F94" s="3"/>
      <c r="G94" s="1" t="s">
        <v>318</v>
      </c>
      <c r="H94" s="3"/>
      <c r="I94" s="3"/>
      <c r="J94" s="3"/>
      <c r="K94" s="3"/>
      <c r="L94" s="3"/>
      <c r="M94" s="3"/>
      <c r="N94" s="3"/>
      <c r="O94" s="3"/>
      <c r="P94" s="3"/>
      <c r="Q94" s="3"/>
      <c r="R94" s="3"/>
      <c r="S94" s="3"/>
      <c r="T94" s="3"/>
      <c r="U94" s="3"/>
      <c r="V94" s="3"/>
      <c r="W94" s="3"/>
      <c r="X94" s="3"/>
      <c r="Y94" s="3"/>
      <c r="Z94" s="3"/>
    </row>
    <row r="95" spans="1:26" ht="17" x14ac:dyDescent="0.2">
      <c r="A95" s="3"/>
      <c r="B95" s="1" t="s">
        <v>319</v>
      </c>
      <c r="C95" s="1" t="s">
        <v>320</v>
      </c>
      <c r="D95" s="1" t="s">
        <v>321</v>
      </c>
      <c r="E95" s="1" t="s">
        <v>322</v>
      </c>
      <c r="F95" s="3"/>
      <c r="G95" s="1" t="s">
        <v>323</v>
      </c>
      <c r="H95" s="3"/>
      <c r="I95" s="3"/>
      <c r="J95" s="3"/>
      <c r="K95" s="3"/>
      <c r="L95" s="3"/>
      <c r="M95" s="3"/>
      <c r="N95" s="3"/>
      <c r="O95" s="3"/>
      <c r="P95" s="3"/>
      <c r="Q95" s="3"/>
      <c r="R95" s="3"/>
      <c r="S95" s="3"/>
      <c r="T95" s="3"/>
      <c r="U95" s="3"/>
      <c r="V95" s="3"/>
      <c r="W95" s="3"/>
      <c r="X95" s="3"/>
      <c r="Y95" s="3"/>
      <c r="Z95" s="3"/>
    </row>
    <row r="96" spans="1:26" ht="17" x14ac:dyDescent="0.2">
      <c r="A96" s="3"/>
      <c r="B96" s="1" t="s">
        <v>324</v>
      </c>
      <c r="C96" s="3"/>
      <c r="D96" s="1" t="s">
        <v>325</v>
      </c>
      <c r="E96" s="3"/>
      <c r="F96" s="3"/>
      <c r="G96" s="1" t="s">
        <v>326</v>
      </c>
      <c r="H96" s="3"/>
      <c r="I96" s="3"/>
      <c r="J96" s="3"/>
      <c r="K96" s="3"/>
      <c r="L96" s="3"/>
      <c r="M96" s="3"/>
      <c r="N96" s="3"/>
      <c r="O96" s="3"/>
      <c r="P96" s="3"/>
      <c r="Q96" s="3"/>
      <c r="R96" s="3"/>
      <c r="S96" s="3"/>
      <c r="T96" s="3"/>
      <c r="U96" s="3"/>
      <c r="V96" s="3"/>
      <c r="W96" s="3"/>
      <c r="X96" s="3"/>
      <c r="Y96" s="3"/>
      <c r="Z96" s="3"/>
    </row>
    <row r="97" spans="1:26" ht="17" x14ac:dyDescent="0.2">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7" x14ac:dyDescent="0.2">
      <c r="A98" s="3"/>
      <c r="B98" s="1" t="s">
        <v>44</v>
      </c>
      <c r="C98" s="1" t="s">
        <v>97</v>
      </c>
      <c r="D98" s="1" t="s">
        <v>327</v>
      </c>
      <c r="E98" s="1" t="s">
        <v>99</v>
      </c>
      <c r="F98" s="3"/>
      <c r="G98" s="3"/>
      <c r="H98" s="3"/>
      <c r="I98" s="3"/>
      <c r="J98" s="3"/>
      <c r="K98" s="3"/>
      <c r="L98" s="3"/>
      <c r="M98" s="3"/>
      <c r="N98" s="3"/>
      <c r="O98" s="3"/>
      <c r="P98" s="3"/>
      <c r="Q98" s="3"/>
      <c r="R98" s="3"/>
      <c r="S98" s="3"/>
      <c r="T98" s="3"/>
      <c r="U98" s="3"/>
      <c r="V98" s="3"/>
      <c r="W98" s="3"/>
      <c r="X98" s="3"/>
      <c r="Y98" s="3"/>
      <c r="Z98" s="3"/>
    </row>
    <row r="99" spans="1:26" ht="17" x14ac:dyDescent="0.2">
      <c r="A99" s="3"/>
      <c r="B99" s="1" t="s">
        <v>328</v>
      </c>
      <c r="C99" s="3"/>
      <c r="D99" s="1" t="s">
        <v>329</v>
      </c>
      <c r="E99" s="3"/>
      <c r="F99" s="3"/>
      <c r="G99" s="1" t="s">
        <v>330</v>
      </c>
      <c r="H99" s="3"/>
      <c r="I99" s="3"/>
      <c r="J99" s="3"/>
      <c r="K99" s="3"/>
      <c r="L99" s="3"/>
      <c r="M99" s="3"/>
      <c r="N99" s="3"/>
      <c r="O99" s="3"/>
      <c r="P99" s="3"/>
      <c r="Q99" s="3"/>
      <c r="R99" s="3"/>
      <c r="S99" s="3"/>
      <c r="T99" s="3"/>
      <c r="U99" s="3"/>
      <c r="V99" s="3"/>
      <c r="W99" s="3"/>
      <c r="X99" s="3"/>
      <c r="Y99" s="3"/>
      <c r="Z99" s="3"/>
    </row>
    <row r="100" spans="1:26" ht="17" x14ac:dyDescent="0.2">
      <c r="A100" s="3"/>
      <c r="B100" s="1" t="s">
        <v>331</v>
      </c>
      <c r="C100" s="3"/>
      <c r="D100" s="1" t="s">
        <v>332</v>
      </c>
      <c r="E100" s="3"/>
      <c r="F100" s="3"/>
      <c r="G100" s="1" t="s">
        <v>333</v>
      </c>
      <c r="H100" s="3"/>
      <c r="I100" s="3"/>
      <c r="J100" s="3"/>
      <c r="K100" s="3"/>
      <c r="L100" s="3"/>
      <c r="M100" s="3"/>
      <c r="N100" s="3"/>
      <c r="O100" s="3"/>
      <c r="P100" s="3"/>
      <c r="Q100" s="3"/>
      <c r="R100" s="3"/>
      <c r="S100" s="3"/>
      <c r="T100" s="3"/>
      <c r="U100" s="3"/>
      <c r="V100" s="3"/>
      <c r="W100" s="3"/>
      <c r="X100" s="3"/>
      <c r="Y100" s="3"/>
      <c r="Z100" s="3"/>
    </row>
    <row r="101" spans="1:26" ht="17" x14ac:dyDescent="0.2">
      <c r="A101" s="3"/>
      <c r="B101" s="1" t="s">
        <v>334</v>
      </c>
      <c r="C101" s="3"/>
      <c r="D101" s="1" t="s">
        <v>335</v>
      </c>
      <c r="E101" s="3"/>
      <c r="F101" s="3"/>
      <c r="G101" s="1" t="s">
        <v>336</v>
      </c>
      <c r="H101" s="3"/>
      <c r="I101" s="3"/>
      <c r="J101" s="3"/>
      <c r="K101" s="3"/>
      <c r="L101" s="3"/>
      <c r="M101" s="3"/>
      <c r="N101" s="3"/>
      <c r="O101" s="3"/>
      <c r="P101" s="3"/>
      <c r="Q101" s="3"/>
      <c r="R101" s="3"/>
      <c r="S101" s="3"/>
      <c r="T101" s="3"/>
      <c r="U101" s="3"/>
      <c r="V101" s="3"/>
      <c r="W101" s="3"/>
      <c r="X101" s="3"/>
      <c r="Y101" s="3"/>
      <c r="Z101" s="3"/>
    </row>
    <row r="102" spans="1:26" ht="17" x14ac:dyDescent="0.2">
      <c r="A102" s="3"/>
      <c r="B102" s="1" t="s">
        <v>337</v>
      </c>
      <c r="C102" s="3"/>
      <c r="D102" s="1" t="s">
        <v>338</v>
      </c>
      <c r="E102" s="3"/>
      <c r="F102" s="3"/>
      <c r="G102" s="1" t="s">
        <v>339</v>
      </c>
      <c r="H102" s="3"/>
      <c r="I102" s="3"/>
      <c r="J102" s="3"/>
      <c r="K102" s="3"/>
      <c r="L102" s="3"/>
      <c r="M102" s="3"/>
      <c r="N102" s="3"/>
      <c r="O102" s="3"/>
      <c r="P102" s="3"/>
      <c r="Q102" s="3"/>
      <c r="R102" s="3"/>
      <c r="S102" s="3"/>
      <c r="T102" s="3"/>
      <c r="U102" s="3"/>
      <c r="V102" s="3"/>
      <c r="W102" s="3"/>
      <c r="X102" s="3"/>
      <c r="Y102" s="3"/>
      <c r="Z102" s="3"/>
    </row>
    <row r="103" spans="1:26" ht="17" x14ac:dyDescent="0.2">
      <c r="A103" s="3"/>
      <c r="B103" s="1" t="s">
        <v>340</v>
      </c>
      <c r="C103" s="3"/>
      <c r="D103" s="1" t="s">
        <v>341</v>
      </c>
      <c r="E103" s="3"/>
      <c r="F103" s="3"/>
      <c r="G103" s="1" t="s">
        <v>342</v>
      </c>
      <c r="H103" s="3"/>
      <c r="I103" s="3"/>
      <c r="J103" s="3"/>
      <c r="K103" s="3"/>
      <c r="L103" s="3"/>
      <c r="M103" s="3"/>
      <c r="N103" s="3"/>
      <c r="O103" s="3"/>
      <c r="P103" s="3"/>
      <c r="Q103" s="3"/>
      <c r="R103" s="3"/>
      <c r="S103" s="3"/>
      <c r="T103" s="3"/>
      <c r="U103" s="3"/>
      <c r="V103" s="3"/>
      <c r="W103" s="3"/>
      <c r="X103" s="3"/>
      <c r="Y103" s="3"/>
      <c r="Z103" s="3"/>
    </row>
    <row r="104" spans="1:26" ht="17" x14ac:dyDescent="0.2">
      <c r="A104" s="3"/>
      <c r="B104" s="1" t="s">
        <v>343</v>
      </c>
      <c r="C104" s="3"/>
      <c r="D104" s="1" t="s">
        <v>344</v>
      </c>
      <c r="E104" s="3"/>
      <c r="F104" s="3"/>
      <c r="G104" s="1" t="s">
        <v>345</v>
      </c>
      <c r="H104" s="3"/>
      <c r="I104" s="3"/>
      <c r="J104" s="3"/>
      <c r="K104" s="3"/>
      <c r="L104" s="3"/>
      <c r="M104" s="3"/>
      <c r="N104" s="3"/>
      <c r="O104" s="3"/>
      <c r="P104" s="3"/>
      <c r="Q104" s="3"/>
      <c r="R104" s="3"/>
      <c r="S104" s="3"/>
      <c r="T104" s="3"/>
      <c r="U104" s="3"/>
      <c r="V104" s="3"/>
      <c r="W104" s="3"/>
      <c r="X104" s="3"/>
      <c r="Y104" s="3"/>
      <c r="Z104" s="3"/>
    </row>
    <row r="105" spans="1:26" ht="17" x14ac:dyDescent="0.2">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7" x14ac:dyDescent="0.2">
      <c r="A106" s="3"/>
      <c r="B106" s="1" t="s">
        <v>346</v>
      </c>
      <c r="C106" s="1" t="s">
        <v>97</v>
      </c>
      <c r="D106" s="1" t="s">
        <v>346</v>
      </c>
      <c r="E106" s="1" t="s">
        <v>99</v>
      </c>
      <c r="F106" s="3"/>
      <c r="G106" s="3"/>
      <c r="H106" s="3"/>
      <c r="I106" s="3"/>
      <c r="J106" s="3"/>
      <c r="K106" s="3"/>
      <c r="L106" s="3"/>
      <c r="M106" s="3"/>
      <c r="N106" s="3"/>
      <c r="O106" s="3"/>
      <c r="P106" s="3"/>
      <c r="Q106" s="3"/>
      <c r="R106" s="3"/>
      <c r="S106" s="3"/>
      <c r="T106" s="3"/>
      <c r="U106" s="3"/>
      <c r="V106" s="3"/>
      <c r="W106" s="3"/>
      <c r="X106" s="3"/>
      <c r="Y106" s="3"/>
      <c r="Z106" s="3"/>
    </row>
    <row r="107" spans="1:26" ht="17" x14ac:dyDescent="0.2">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7" x14ac:dyDescent="0.2">
      <c r="A108" s="3"/>
      <c r="B108" s="8" t="s">
        <v>347</v>
      </c>
      <c r="C108" s="3"/>
      <c r="D108" s="8" t="s">
        <v>348</v>
      </c>
      <c r="E108" s="3"/>
      <c r="F108" s="3"/>
      <c r="G108" s="3"/>
      <c r="H108" s="3"/>
      <c r="I108" s="3"/>
      <c r="J108" s="3"/>
      <c r="K108" s="3"/>
      <c r="L108" s="3"/>
      <c r="M108" s="3"/>
      <c r="N108" s="3"/>
      <c r="O108" s="3"/>
      <c r="P108" s="3"/>
      <c r="Q108" s="3"/>
      <c r="R108" s="3"/>
      <c r="S108" s="3"/>
      <c r="T108" s="3"/>
      <c r="U108" s="3"/>
      <c r="V108" s="3"/>
      <c r="W108" s="3"/>
      <c r="X108" s="3"/>
      <c r="Y108" s="3"/>
      <c r="Z108" s="3"/>
    </row>
    <row r="109" spans="1:26" ht="17" x14ac:dyDescent="0.2">
      <c r="A109" s="3"/>
      <c r="B109" s="1" t="s">
        <v>349</v>
      </c>
      <c r="C109" s="3"/>
      <c r="D109" s="1" t="s">
        <v>350</v>
      </c>
      <c r="E109" s="3"/>
      <c r="F109" s="3"/>
      <c r="G109" s="1" t="s">
        <v>351</v>
      </c>
      <c r="H109" s="3"/>
      <c r="I109" s="3"/>
      <c r="J109" s="3"/>
      <c r="K109" s="3"/>
      <c r="L109" s="3"/>
      <c r="M109" s="3"/>
      <c r="N109" s="3"/>
      <c r="O109" s="3"/>
      <c r="P109" s="3"/>
      <c r="Q109" s="3"/>
      <c r="R109" s="3"/>
      <c r="S109" s="3"/>
      <c r="T109" s="3"/>
      <c r="U109" s="3"/>
      <c r="V109" s="3"/>
      <c r="W109" s="3"/>
      <c r="X109" s="3"/>
      <c r="Y109" s="3"/>
      <c r="Z109" s="3"/>
    </row>
    <row r="110" spans="1:26" ht="17" x14ac:dyDescent="0.2">
      <c r="A110" s="3"/>
      <c r="B110" s="1" t="s">
        <v>352</v>
      </c>
      <c r="C110" s="3"/>
      <c r="D110" s="1" t="s">
        <v>353</v>
      </c>
      <c r="E110" s="3"/>
      <c r="F110" s="3"/>
      <c r="G110" s="1" t="s">
        <v>354</v>
      </c>
      <c r="H110" s="3"/>
      <c r="I110" s="3"/>
      <c r="J110" s="3"/>
      <c r="K110" s="3"/>
      <c r="L110" s="3"/>
      <c r="M110" s="3"/>
      <c r="N110" s="3"/>
      <c r="O110" s="3"/>
      <c r="P110" s="3"/>
      <c r="Q110" s="3"/>
      <c r="R110" s="3"/>
      <c r="S110" s="3"/>
      <c r="T110" s="3"/>
      <c r="U110" s="3"/>
      <c r="V110" s="3"/>
      <c r="W110" s="3"/>
      <c r="X110" s="3"/>
      <c r="Y110" s="3"/>
      <c r="Z110" s="3"/>
    </row>
    <row r="111" spans="1:26" ht="17" x14ac:dyDescent="0.2">
      <c r="A111" s="3"/>
      <c r="B111" s="1" t="s">
        <v>355</v>
      </c>
      <c r="C111" s="3"/>
      <c r="D111" s="1" t="s">
        <v>356</v>
      </c>
      <c r="E111" s="3"/>
      <c r="F111" s="3"/>
      <c r="G111" s="1" t="s">
        <v>357</v>
      </c>
      <c r="H111" s="3"/>
      <c r="I111" s="3"/>
      <c r="J111" s="3"/>
      <c r="K111" s="3"/>
      <c r="L111" s="3"/>
      <c r="M111" s="3"/>
      <c r="N111" s="3"/>
      <c r="O111" s="3"/>
      <c r="P111" s="3"/>
      <c r="Q111" s="3"/>
      <c r="R111" s="3"/>
      <c r="S111" s="3"/>
      <c r="T111" s="3"/>
      <c r="U111" s="3"/>
      <c r="V111" s="3"/>
      <c r="W111" s="3"/>
      <c r="X111" s="3"/>
      <c r="Y111" s="3"/>
      <c r="Z111" s="3"/>
    </row>
    <row r="112" spans="1:26" ht="17" x14ac:dyDescent="0.2">
      <c r="A112" s="3"/>
      <c r="B112" s="1" t="s">
        <v>358</v>
      </c>
      <c r="C112" s="3"/>
      <c r="D112" s="1" t="s">
        <v>359</v>
      </c>
      <c r="E112" s="3"/>
      <c r="F112" s="3"/>
      <c r="G112" s="1" t="s">
        <v>360</v>
      </c>
      <c r="H112" s="3"/>
      <c r="I112" s="3"/>
      <c r="J112" s="3"/>
      <c r="K112" s="3"/>
      <c r="L112" s="3"/>
      <c r="M112" s="3"/>
      <c r="N112" s="3"/>
      <c r="O112" s="3"/>
      <c r="P112" s="3"/>
      <c r="Q112" s="3"/>
      <c r="R112" s="3"/>
      <c r="S112" s="3"/>
      <c r="T112" s="3"/>
      <c r="U112" s="3"/>
      <c r="V112" s="3"/>
      <c r="W112" s="3"/>
      <c r="X112" s="3"/>
      <c r="Y112" s="3"/>
      <c r="Z112" s="3"/>
    </row>
    <row r="113" spans="1:26" ht="17" x14ac:dyDescent="0.2">
      <c r="A113" s="3"/>
      <c r="B113" s="1" t="s">
        <v>361</v>
      </c>
      <c r="C113" s="3"/>
      <c r="D113" s="1" t="s">
        <v>362</v>
      </c>
      <c r="E113" s="3"/>
      <c r="F113" s="3"/>
      <c r="G113" s="1" t="s">
        <v>363</v>
      </c>
      <c r="H113" s="3"/>
      <c r="I113" s="3"/>
      <c r="J113" s="3"/>
      <c r="K113" s="3"/>
      <c r="L113" s="3"/>
      <c r="M113" s="3"/>
      <c r="N113" s="3"/>
      <c r="O113" s="3"/>
      <c r="P113" s="3"/>
      <c r="Q113" s="3"/>
      <c r="R113" s="3"/>
      <c r="S113" s="3"/>
      <c r="T113" s="3"/>
      <c r="U113" s="3"/>
      <c r="V113" s="3"/>
      <c r="W113" s="3"/>
      <c r="X113" s="3"/>
      <c r="Y113" s="3"/>
      <c r="Z113" s="3"/>
    </row>
    <row r="114" spans="1:26" ht="17" x14ac:dyDescent="0.2">
      <c r="A114" s="3"/>
      <c r="B114" s="1" t="s">
        <v>364</v>
      </c>
      <c r="C114" s="3"/>
      <c r="D114" s="1" t="s">
        <v>365</v>
      </c>
      <c r="E114" s="3"/>
      <c r="F114" s="3"/>
      <c r="G114" s="1" t="s">
        <v>366</v>
      </c>
      <c r="H114" s="3"/>
      <c r="I114" s="3"/>
      <c r="J114" s="3"/>
      <c r="K114" s="3"/>
      <c r="L114" s="3"/>
      <c r="M114" s="3"/>
      <c r="N114" s="3"/>
      <c r="O114" s="3"/>
      <c r="P114" s="3"/>
      <c r="Q114" s="3"/>
      <c r="R114" s="3"/>
      <c r="S114" s="3"/>
      <c r="T114" s="3"/>
      <c r="U114" s="3"/>
      <c r="V114" s="3"/>
      <c r="W114" s="3"/>
      <c r="X114" s="3"/>
      <c r="Y114" s="3"/>
      <c r="Z114" s="3"/>
    </row>
    <row r="115" spans="1:26" ht="17" x14ac:dyDescent="0.2">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7" x14ac:dyDescent="0.2">
      <c r="A116" s="3"/>
      <c r="B116" s="8" t="s">
        <v>367</v>
      </c>
      <c r="C116" s="3"/>
      <c r="D116" s="8" t="s">
        <v>368</v>
      </c>
      <c r="E116" s="3"/>
      <c r="F116" s="3"/>
      <c r="G116" s="8" t="s">
        <v>369</v>
      </c>
      <c r="H116" s="3"/>
      <c r="I116" s="3"/>
      <c r="J116" s="3"/>
      <c r="K116" s="3"/>
      <c r="L116" s="3"/>
      <c r="M116" s="3"/>
      <c r="N116" s="3"/>
      <c r="O116" s="3"/>
      <c r="P116" s="3"/>
      <c r="Q116" s="3"/>
      <c r="R116" s="3"/>
      <c r="S116" s="3"/>
      <c r="T116" s="3"/>
      <c r="U116" s="3"/>
      <c r="V116" s="3"/>
      <c r="W116" s="3"/>
      <c r="X116" s="3"/>
      <c r="Y116" s="3"/>
      <c r="Z116" s="3"/>
    </row>
    <row r="117" spans="1:26" ht="17" x14ac:dyDescent="0.2">
      <c r="A117" s="3"/>
      <c r="B117" s="1" t="s">
        <v>370</v>
      </c>
      <c r="C117" s="3"/>
      <c r="D117" s="1" t="s">
        <v>353</v>
      </c>
      <c r="E117" s="3"/>
      <c r="F117" s="3"/>
      <c r="G117" s="1" t="s">
        <v>354</v>
      </c>
      <c r="H117" s="3"/>
      <c r="I117" s="3"/>
      <c r="J117" s="3"/>
      <c r="K117" s="3"/>
      <c r="L117" s="3"/>
      <c r="M117" s="3"/>
      <c r="N117" s="3"/>
      <c r="O117" s="3"/>
      <c r="P117" s="3"/>
      <c r="Q117" s="3"/>
      <c r="R117" s="3"/>
      <c r="S117" s="3"/>
      <c r="T117" s="3"/>
      <c r="U117" s="3"/>
      <c r="V117" s="3"/>
      <c r="W117" s="3"/>
      <c r="X117" s="3"/>
      <c r="Y117" s="3"/>
      <c r="Z117" s="3"/>
    </row>
    <row r="118" spans="1:26" ht="17" x14ac:dyDescent="0.2">
      <c r="A118" s="3"/>
      <c r="B118" s="1" t="s">
        <v>371</v>
      </c>
      <c r="C118" s="3"/>
      <c r="D118" s="1" t="s">
        <v>372</v>
      </c>
      <c r="E118" s="3"/>
      <c r="F118" s="3"/>
      <c r="G118" s="1" t="s">
        <v>369</v>
      </c>
      <c r="H118" s="3"/>
      <c r="I118" s="3"/>
      <c r="J118" s="3"/>
      <c r="K118" s="3"/>
      <c r="L118" s="3"/>
      <c r="M118" s="3"/>
      <c r="N118" s="3"/>
      <c r="O118" s="3"/>
      <c r="P118" s="3"/>
      <c r="Q118" s="3"/>
      <c r="R118" s="3"/>
      <c r="S118" s="3"/>
      <c r="T118" s="3"/>
      <c r="U118" s="3"/>
      <c r="V118" s="3"/>
      <c r="W118" s="3"/>
      <c r="X118" s="3"/>
      <c r="Y118" s="3"/>
      <c r="Z118" s="3"/>
    </row>
    <row r="119" spans="1:26" ht="17" x14ac:dyDescent="0.2">
      <c r="A119" s="3"/>
      <c r="B119" s="1" t="s">
        <v>373</v>
      </c>
      <c r="C119" s="3"/>
      <c r="D119" s="1" t="s">
        <v>374</v>
      </c>
      <c r="E119" s="3"/>
      <c r="F119" s="3"/>
      <c r="G119" s="1" t="s">
        <v>375</v>
      </c>
      <c r="H119" s="3"/>
      <c r="I119" s="3"/>
      <c r="J119" s="3"/>
      <c r="K119" s="3"/>
      <c r="L119" s="3"/>
      <c r="M119" s="3"/>
      <c r="N119" s="3"/>
      <c r="O119" s="3"/>
      <c r="P119" s="3"/>
      <c r="Q119" s="3"/>
      <c r="R119" s="3"/>
      <c r="S119" s="3"/>
      <c r="T119" s="3"/>
      <c r="U119" s="3"/>
      <c r="V119" s="3"/>
      <c r="W119" s="3"/>
      <c r="X119" s="3"/>
      <c r="Y119" s="3"/>
      <c r="Z119" s="3"/>
    </row>
    <row r="120" spans="1:26" ht="17" x14ac:dyDescent="0.2">
      <c r="A120" s="3"/>
      <c r="B120" s="1" t="s">
        <v>376</v>
      </c>
      <c r="C120" s="3"/>
      <c r="D120" s="1" t="s">
        <v>377</v>
      </c>
      <c r="E120" s="3"/>
      <c r="F120" s="3"/>
      <c r="G120" s="1" t="s">
        <v>925</v>
      </c>
      <c r="H120" s="3"/>
      <c r="I120" s="3"/>
      <c r="J120" s="3"/>
      <c r="K120" s="3"/>
      <c r="L120" s="3"/>
      <c r="M120" s="3"/>
      <c r="N120" s="3"/>
      <c r="O120" s="3"/>
      <c r="P120" s="3"/>
      <c r="Q120" s="3"/>
      <c r="R120" s="3"/>
      <c r="S120" s="3"/>
      <c r="T120" s="3"/>
      <c r="U120" s="3"/>
      <c r="V120" s="3"/>
      <c r="W120" s="3"/>
      <c r="X120" s="3"/>
      <c r="Y120" s="3"/>
      <c r="Z120" s="3"/>
    </row>
    <row r="121" spans="1:26" ht="17" x14ac:dyDescent="0.2">
      <c r="A121" s="3"/>
      <c r="B121" s="1" t="s">
        <v>379</v>
      </c>
      <c r="C121" s="3"/>
      <c r="D121" s="1" t="s">
        <v>380</v>
      </c>
      <c r="E121" s="3"/>
      <c r="F121" s="3"/>
      <c r="G121" s="1" t="s">
        <v>381</v>
      </c>
      <c r="H121" s="3"/>
      <c r="I121" s="3"/>
      <c r="J121" s="3"/>
      <c r="K121" s="3"/>
      <c r="L121" s="3"/>
      <c r="M121" s="3"/>
      <c r="N121" s="3"/>
      <c r="O121" s="3"/>
      <c r="P121" s="3"/>
      <c r="Q121" s="3"/>
      <c r="R121" s="3"/>
      <c r="S121" s="3"/>
      <c r="T121" s="3"/>
      <c r="U121" s="3"/>
      <c r="V121" s="3"/>
      <c r="W121" s="3"/>
      <c r="X121" s="3"/>
      <c r="Y121" s="3"/>
      <c r="Z121" s="3"/>
    </row>
    <row r="122" spans="1:26" ht="17" x14ac:dyDescent="0.2">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7" x14ac:dyDescent="0.2">
      <c r="A123" s="3"/>
      <c r="B123" s="8" t="s">
        <v>382</v>
      </c>
      <c r="C123" s="3"/>
      <c r="D123" s="8" t="s">
        <v>382</v>
      </c>
      <c r="E123" s="3"/>
      <c r="F123" s="3"/>
      <c r="G123" s="8" t="s">
        <v>382</v>
      </c>
      <c r="H123" s="3"/>
      <c r="I123" s="3"/>
      <c r="J123" s="3"/>
      <c r="K123" s="3"/>
      <c r="L123" s="3"/>
      <c r="M123" s="3"/>
      <c r="N123" s="3"/>
      <c r="O123" s="3"/>
      <c r="P123" s="3"/>
      <c r="Q123" s="3"/>
      <c r="R123" s="3"/>
      <c r="S123" s="3"/>
      <c r="T123" s="3"/>
      <c r="U123" s="3"/>
      <c r="V123" s="3"/>
      <c r="W123" s="3"/>
      <c r="X123" s="3"/>
      <c r="Y123" s="3"/>
      <c r="Z123" s="3"/>
    </row>
    <row r="124" spans="1:26" ht="17" x14ac:dyDescent="0.2">
      <c r="A124" s="3"/>
      <c r="B124" s="1" t="s">
        <v>370</v>
      </c>
      <c r="C124" s="3"/>
      <c r="D124" s="1" t="s">
        <v>353</v>
      </c>
      <c r="E124" s="3"/>
      <c r="F124" s="3"/>
      <c r="G124" s="1" t="s">
        <v>383</v>
      </c>
      <c r="H124" s="3"/>
      <c r="I124" s="3"/>
      <c r="J124" s="3"/>
      <c r="K124" s="3"/>
      <c r="L124" s="3"/>
      <c r="M124" s="3"/>
      <c r="N124" s="3"/>
      <c r="O124" s="3"/>
      <c r="P124" s="3"/>
      <c r="Q124" s="3"/>
      <c r="R124" s="3"/>
      <c r="S124" s="3"/>
      <c r="T124" s="3"/>
      <c r="U124" s="3"/>
      <c r="V124" s="3"/>
      <c r="W124" s="3"/>
      <c r="X124" s="3"/>
      <c r="Y124" s="3"/>
      <c r="Z124" s="3"/>
    </row>
    <row r="125" spans="1:26" ht="17" x14ac:dyDescent="0.2">
      <c r="A125" s="3"/>
      <c r="B125" s="1" t="s">
        <v>384</v>
      </c>
      <c r="C125" s="3"/>
      <c r="D125" s="1" t="s">
        <v>385</v>
      </c>
      <c r="E125" s="3"/>
      <c r="F125" s="3"/>
      <c r="G125" s="1" t="s">
        <v>386</v>
      </c>
      <c r="H125" s="3"/>
      <c r="I125" s="3"/>
      <c r="J125" s="3"/>
      <c r="K125" s="3"/>
      <c r="L125" s="3"/>
      <c r="M125" s="3"/>
      <c r="N125" s="3"/>
      <c r="O125" s="3"/>
      <c r="P125" s="3"/>
      <c r="Q125" s="3"/>
      <c r="R125" s="3"/>
      <c r="S125" s="3"/>
      <c r="T125" s="3"/>
      <c r="U125" s="3"/>
      <c r="V125" s="3"/>
      <c r="W125" s="3"/>
      <c r="X125" s="3"/>
      <c r="Y125" s="3"/>
      <c r="Z125" s="3"/>
    </row>
    <row r="126" spans="1:26" ht="17" x14ac:dyDescent="0.2">
      <c r="A126" s="3"/>
      <c r="B126" s="1" t="s">
        <v>387</v>
      </c>
      <c r="C126" s="3"/>
      <c r="D126" s="1" t="s">
        <v>388</v>
      </c>
      <c r="E126" s="3"/>
      <c r="F126" s="3"/>
      <c r="G126" s="1" t="s">
        <v>389</v>
      </c>
      <c r="H126" s="3"/>
      <c r="I126" s="3"/>
      <c r="J126" s="3"/>
      <c r="K126" s="3"/>
      <c r="L126" s="3"/>
      <c r="M126" s="3"/>
      <c r="N126" s="3"/>
      <c r="O126" s="3"/>
      <c r="P126" s="3"/>
      <c r="Q126" s="3"/>
      <c r="R126" s="3"/>
      <c r="S126" s="3"/>
      <c r="T126" s="3"/>
      <c r="U126" s="3"/>
      <c r="V126" s="3"/>
      <c r="W126" s="3"/>
      <c r="X126" s="3"/>
      <c r="Y126" s="3"/>
      <c r="Z126" s="3"/>
    </row>
    <row r="127" spans="1:26" ht="17" x14ac:dyDescent="0.2">
      <c r="A127" s="3"/>
      <c r="B127" s="1" t="s">
        <v>390</v>
      </c>
      <c r="C127" s="3"/>
      <c r="D127" s="1" t="s">
        <v>391</v>
      </c>
      <c r="E127" s="3"/>
      <c r="F127" s="3"/>
      <c r="G127" s="1" t="s">
        <v>392</v>
      </c>
      <c r="H127" s="3"/>
      <c r="I127" s="3"/>
      <c r="J127" s="3"/>
      <c r="K127" s="3"/>
      <c r="L127" s="3"/>
      <c r="M127" s="3"/>
      <c r="N127" s="3"/>
      <c r="O127" s="3"/>
      <c r="P127" s="3"/>
      <c r="Q127" s="3"/>
      <c r="R127" s="3"/>
      <c r="S127" s="3"/>
      <c r="T127" s="3"/>
      <c r="U127" s="3"/>
      <c r="V127" s="3"/>
      <c r="W127" s="3"/>
      <c r="X127" s="3"/>
      <c r="Y127" s="3"/>
      <c r="Z127" s="3"/>
    </row>
    <row r="128" spans="1:26" ht="17" x14ac:dyDescent="0.2">
      <c r="A128" s="3"/>
      <c r="B128" s="1" t="s">
        <v>393</v>
      </c>
      <c r="C128" s="3"/>
      <c r="D128" s="1" t="s">
        <v>394</v>
      </c>
      <c r="E128" s="3"/>
      <c r="F128" s="3"/>
      <c r="G128" s="1" t="s">
        <v>395</v>
      </c>
      <c r="H128" s="3"/>
      <c r="I128" s="3"/>
      <c r="J128" s="3"/>
      <c r="K128" s="3"/>
      <c r="L128" s="3"/>
      <c r="M128" s="3"/>
      <c r="N128" s="3"/>
      <c r="O128" s="3"/>
      <c r="P128" s="3"/>
      <c r="Q128" s="3"/>
      <c r="R128" s="3"/>
      <c r="S128" s="3"/>
      <c r="T128" s="3"/>
      <c r="U128" s="3"/>
      <c r="V128" s="3"/>
      <c r="W128" s="3"/>
      <c r="X128" s="3"/>
      <c r="Y128" s="3"/>
      <c r="Z128" s="3"/>
    </row>
    <row r="129" spans="1:26" ht="17" x14ac:dyDescent="0.2">
      <c r="A129" s="3"/>
      <c r="B129" s="1" t="s">
        <v>396</v>
      </c>
      <c r="C129" s="1" t="s">
        <v>397</v>
      </c>
      <c r="D129" s="1" t="s">
        <v>398</v>
      </c>
      <c r="E129" s="1" t="s">
        <v>399</v>
      </c>
      <c r="F129" s="3"/>
      <c r="G129" s="1" t="s">
        <v>400</v>
      </c>
      <c r="H129" s="3"/>
      <c r="I129" s="3"/>
      <c r="J129" s="3"/>
      <c r="K129" s="3"/>
      <c r="L129" s="3"/>
      <c r="M129" s="3"/>
      <c r="N129" s="3"/>
      <c r="O129" s="3"/>
      <c r="P129" s="3"/>
      <c r="Q129" s="3"/>
      <c r="R129" s="3"/>
      <c r="S129" s="3"/>
      <c r="T129" s="3"/>
      <c r="U129" s="3"/>
      <c r="V129" s="3"/>
      <c r="W129" s="3"/>
      <c r="X129" s="3"/>
      <c r="Y129" s="3"/>
      <c r="Z129" s="3"/>
    </row>
    <row r="130" spans="1:26" ht="17" x14ac:dyDescent="0.2">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7" x14ac:dyDescent="0.2">
      <c r="A131" s="3"/>
      <c r="B131" s="1" t="s">
        <v>401</v>
      </c>
      <c r="C131" s="3"/>
      <c r="D131" s="1" t="s">
        <v>402</v>
      </c>
      <c r="E131" s="3"/>
      <c r="F131" s="3"/>
      <c r="G131" s="3"/>
      <c r="H131" s="3"/>
      <c r="I131" s="3"/>
      <c r="J131" s="3"/>
      <c r="K131" s="3"/>
      <c r="L131" s="3"/>
      <c r="M131" s="3"/>
      <c r="N131" s="3"/>
      <c r="O131" s="3"/>
      <c r="P131" s="3"/>
      <c r="Q131" s="3"/>
      <c r="R131" s="3"/>
      <c r="S131" s="3"/>
      <c r="T131" s="3"/>
      <c r="U131" s="3"/>
      <c r="V131" s="3"/>
      <c r="W131" s="3"/>
      <c r="X131" s="3"/>
      <c r="Y131" s="3"/>
      <c r="Z131" s="3"/>
    </row>
    <row r="132" spans="1:26" ht="17" x14ac:dyDescent="0.2">
      <c r="A132" s="3"/>
      <c r="B132" s="1" t="s">
        <v>403</v>
      </c>
      <c r="C132" s="3"/>
      <c r="D132" s="1" t="s">
        <v>404</v>
      </c>
      <c r="E132" s="3"/>
      <c r="F132" s="3"/>
      <c r="G132" s="1" t="s">
        <v>405</v>
      </c>
      <c r="H132" s="3"/>
      <c r="I132" s="3"/>
      <c r="J132" s="3"/>
      <c r="K132" s="3"/>
      <c r="L132" s="3"/>
      <c r="M132" s="3"/>
      <c r="N132" s="3"/>
      <c r="O132" s="3"/>
      <c r="P132" s="3"/>
      <c r="Q132" s="3"/>
      <c r="R132" s="3"/>
      <c r="S132" s="3"/>
      <c r="T132" s="3"/>
      <c r="U132" s="3"/>
      <c r="V132" s="3"/>
      <c r="W132" s="3"/>
      <c r="X132" s="3"/>
      <c r="Y132" s="3"/>
      <c r="Z132" s="3"/>
    </row>
    <row r="133" spans="1:26" ht="17" x14ac:dyDescent="0.2">
      <c r="A133" s="3"/>
      <c r="B133" s="1" t="s">
        <v>406</v>
      </c>
      <c r="C133" s="3"/>
      <c r="D133" s="1" t="s">
        <v>407</v>
      </c>
      <c r="E133" s="3"/>
      <c r="F133" s="3"/>
      <c r="G133" s="1" t="s">
        <v>405</v>
      </c>
      <c r="H133" s="3"/>
      <c r="I133" s="3"/>
      <c r="J133" s="3"/>
      <c r="K133" s="3"/>
      <c r="L133" s="3"/>
      <c r="M133" s="3"/>
      <c r="N133" s="3"/>
      <c r="O133" s="3"/>
      <c r="P133" s="3"/>
      <c r="Q133" s="3"/>
      <c r="R133" s="3"/>
      <c r="S133" s="3"/>
      <c r="T133" s="3"/>
      <c r="U133" s="3"/>
      <c r="V133" s="3"/>
      <c r="W133" s="3"/>
      <c r="X133" s="3"/>
      <c r="Y133" s="3"/>
      <c r="Z133" s="3"/>
    </row>
    <row r="134" spans="1:26" ht="17" x14ac:dyDescent="0.2">
      <c r="A134" s="3"/>
      <c r="B134" s="1" t="s">
        <v>408</v>
      </c>
      <c r="C134" s="3"/>
      <c r="D134" s="1" t="s">
        <v>409</v>
      </c>
      <c r="E134" s="3"/>
      <c r="F134" s="3"/>
      <c r="G134" s="3"/>
      <c r="H134" s="3"/>
      <c r="I134" s="3"/>
      <c r="J134" s="3"/>
      <c r="K134" s="3"/>
      <c r="L134" s="3"/>
      <c r="M134" s="3"/>
      <c r="N134" s="3"/>
      <c r="O134" s="3"/>
      <c r="P134" s="3"/>
      <c r="Q134" s="3"/>
      <c r="R134" s="3"/>
      <c r="S134" s="3"/>
      <c r="T134" s="3"/>
      <c r="U134" s="3"/>
      <c r="V134" s="3"/>
      <c r="W134" s="3"/>
      <c r="X134" s="3"/>
      <c r="Y134" s="3"/>
      <c r="Z134" s="3"/>
    </row>
    <row r="135" spans="1:26" ht="17" x14ac:dyDescent="0.2">
      <c r="A135" s="3"/>
      <c r="B135" s="1" t="s">
        <v>410</v>
      </c>
      <c r="C135" s="1" t="s">
        <v>411</v>
      </c>
      <c r="D135" s="1" t="s">
        <v>412</v>
      </c>
      <c r="E135" s="1" t="s">
        <v>413</v>
      </c>
      <c r="F135" s="3"/>
      <c r="G135" s="1" t="s">
        <v>414</v>
      </c>
      <c r="H135" s="1" t="s">
        <v>925</v>
      </c>
      <c r="I135" s="3"/>
      <c r="J135" s="3"/>
      <c r="K135" s="3"/>
      <c r="L135" s="3"/>
      <c r="M135" s="3"/>
      <c r="N135" s="3"/>
      <c r="O135" s="3"/>
      <c r="P135" s="3"/>
      <c r="Q135" s="3"/>
      <c r="R135" s="3"/>
      <c r="S135" s="3"/>
      <c r="T135" s="3"/>
      <c r="U135" s="3"/>
      <c r="V135" s="3"/>
      <c r="W135" s="3"/>
      <c r="X135" s="3"/>
      <c r="Y135" s="3"/>
      <c r="Z135" s="3"/>
    </row>
    <row r="136" spans="1:26" ht="17" x14ac:dyDescent="0.2">
      <c r="A136" s="3"/>
      <c r="B136" s="1" t="s">
        <v>415</v>
      </c>
      <c r="C136" s="1" t="s">
        <v>1059</v>
      </c>
      <c r="D136" s="1" t="s">
        <v>416</v>
      </c>
      <c r="E136" s="1" t="s">
        <v>417</v>
      </c>
      <c r="F136" s="3"/>
      <c r="G136" s="1" t="s">
        <v>418</v>
      </c>
      <c r="H136" s="3"/>
      <c r="I136" s="3"/>
      <c r="J136" s="3"/>
      <c r="K136" s="3"/>
      <c r="L136" s="3"/>
      <c r="M136" s="3"/>
      <c r="N136" s="3"/>
      <c r="O136" s="3"/>
      <c r="P136" s="3"/>
      <c r="Q136" s="3"/>
      <c r="R136" s="3"/>
      <c r="S136" s="3"/>
      <c r="T136" s="3"/>
      <c r="U136" s="3"/>
      <c r="V136" s="3"/>
      <c r="W136" s="3"/>
      <c r="X136" s="3"/>
      <c r="Y136" s="3"/>
      <c r="Z136" s="3"/>
    </row>
    <row r="137" spans="1:26" ht="17" x14ac:dyDescent="0.2">
      <c r="A137" s="3"/>
      <c r="B137" s="1" t="s">
        <v>419</v>
      </c>
      <c r="C137" s="1" t="s">
        <v>420</v>
      </c>
      <c r="D137" s="1" t="s">
        <v>421</v>
      </c>
      <c r="E137" s="1" t="s">
        <v>422</v>
      </c>
      <c r="F137" s="3"/>
      <c r="G137" s="1" t="s">
        <v>423</v>
      </c>
      <c r="H137" s="3"/>
      <c r="I137" s="3"/>
      <c r="J137" s="3"/>
      <c r="K137" s="3"/>
      <c r="L137" s="3"/>
      <c r="M137" s="3"/>
      <c r="N137" s="3"/>
      <c r="O137" s="3"/>
      <c r="P137" s="3"/>
      <c r="Q137" s="3"/>
      <c r="R137" s="3"/>
      <c r="S137" s="3"/>
      <c r="T137" s="3"/>
      <c r="U137" s="3"/>
      <c r="V137" s="3"/>
      <c r="W137" s="3"/>
      <c r="X137" s="3"/>
      <c r="Y137" s="3"/>
      <c r="Z137" s="3"/>
    </row>
    <row r="138" spans="1:26" ht="17" x14ac:dyDescent="0.2">
      <c r="A138" s="3"/>
      <c r="B138" s="1" t="s">
        <v>424</v>
      </c>
      <c r="C138" s="3"/>
      <c r="D138" s="1" t="s">
        <v>425</v>
      </c>
      <c r="E138" s="3"/>
      <c r="F138" s="3"/>
      <c r="G138" s="1" t="s">
        <v>425</v>
      </c>
      <c r="H138" s="3"/>
      <c r="I138" s="3"/>
      <c r="J138" s="3"/>
      <c r="K138" s="3"/>
      <c r="L138" s="3"/>
      <c r="M138" s="3"/>
      <c r="N138" s="3"/>
      <c r="O138" s="3"/>
      <c r="P138" s="3"/>
      <c r="Q138" s="3"/>
      <c r="R138" s="3"/>
      <c r="S138" s="3"/>
      <c r="T138" s="3"/>
      <c r="U138" s="3"/>
      <c r="V138" s="3"/>
      <c r="W138" s="3"/>
      <c r="X138" s="3"/>
      <c r="Y138" s="3"/>
      <c r="Z138" s="3"/>
    </row>
    <row r="139" spans="1:26" ht="17" x14ac:dyDescent="0.2">
      <c r="A139" s="3"/>
      <c r="B139" s="1" t="s">
        <v>426</v>
      </c>
      <c r="C139" s="3"/>
      <c r="D139" s="1" t="s">
        <v>427</v>
      </c>
      <c r="E139" s="3"/>
      <c r="F139" s="3"/>
      <c r="G139" s="1" t="s">
        <v>427</v>
      </c>
      <c r="H139" s="3"/>
      <c r="I139" s="3"/>
      <c r="J139" s="3"/>
      <c r="K139" s="3"/>
      <c r="L139" s="3"/>
      <c r="M139" s="3"/>
      <c r="N139" s="3"/>
      <c r="O139" s="3"/>
      <c r="P139" s="3"/>
      <c r="Q139" s="3"/>
      <c r="R139" s="3"/>
      <c r="S139" s="3"/>
      <c r="T139" s="3"/>
      <c r="U139" s="3"/>
      <c r="V139" s="3"/>
      <c r="W139" s="3"/>
      <c r="X139" s="3"/>
      <c r="Y139" s="3"/>
      <c r="Z139" s="3"/>
    </row>
    <row r="140" spans="1:26" ht="17" x14ac:dyDescent="0.2">
      <c r="A140" s="3"/>
      <c r="B140" s="1" t="s">
        <v>428</v>
      </c>
      <c r="C140" s="3"/>
      <c r="D140" s="1" t="s">
        <v>429</v>
      </c>
      <c r="E140" s="3"/>
      <c r="F140" s="3"/>
      <c r="G140" s="1" t="s">
        <v>429</v>
      </c>
      <c r="H140" s="3"/>
      <c r="I140" s="3"/>
      <c r="J140" s="3"/>
      <c r="K140" s="3"/>
      <c r="L140" s="3"/>
      <c r="M140" s="3"/>
      <c r="N140" s="3"/>
      <c r="O140" s="3"/>
      <c r="P140" s="3"/>
      <c r="Q140" s="3"/>
      <c r="R140" s="3"/>
      <c r="S140" s="3"/>
      <c r="T140" s="3"/>
      <c r="U140" s="3"/>
      <c r="V140" s="3"/>
      <c r="W140" s="3"/>
      <c r="X140" s="3"/>
      <c r="Y140" s="3"/>
      <c r="Z140" s="3"/>
    </row>
    <row r="141" spans="1:26" ht="17" x14ac:dyDescent="0.2">
      <c r="A141" s="3"/>
      <c r="B141" s="1" t="s">
        <v>430</v>
      </c>
      <c r="C141" s="3"/>
      <c r="D141" s="1" t="s">
        <v>431</v>
      </c>
      <c r="E141" s="3"/>
      <c r="F141" s="3"/>
      <c r="G141" s="1" t="s">
        <v>431</v>
      </c>
      <c r="H141" s="3"/>
      <c r="I141" s="3"/>
      <c r="J141" s="3"/>
      <c r="K141" s="3"/>
      <c r="L141" s="3"/>
      <c r="M141" s="3"/>
      <c r="N141" s="3"/>
      <c r="O141" s="3"/>
      <c r="P141" s="3"/>
      <c r="Q141" s="3"/>
      <c r="R141" s="3"/>
      <c r="S141" s="3"/>
      <c r="T141" s="3"/>
      <c r="U141" s="3"/>
      <c r="V141" s="3"/>
      <c r="W141" s="3"/>
      <c r="X141" s="3"/>
      <c r="Y141" s="3"/>
      <c r="Z141" s="3"/>
    </row>
    <row r="142" spans="1:26" ht="17" x14ac:dyDescent="0.2">
      <c r="A142" s="3"/>
      <c r="B142" s="1" t="s">
        <v>432</v>
      </c>
      <c r="C142" s="3"/>
      <c r="D142" s="1" t="s">
        <v>433</v>
      </c>
      <c r="E142" s="3"/>
      <c r="F142" s="3"/>
      <c r="G142" s="1" t="s">
        <v>434</v>
      </c>
      <c r="H142" s="3"/>
      <c r="I142" s="3"/>
      <c r="J142" s="3"/>
      <c r="K142" s="3"/>
      <c r="L142" s="3"/>
      <c r="M142" s="3"/>
      <c r="N142" s="3"/>
      <c r="O142" s="3"/>
      <c r="P142" s="3"/>
      <c r="Q142" s="3"/>
      <c r="R142" s="3"/>
      <c r="S142" s="3"/>
      <c r="T142" s="3"/>
      <c r="U142" s="3"/>
      <c r="V142" s="3"/>
      <c r="W142" s="3"/>
      <c r="X142" s="3"/>
      <c r="Y142" s="3"/>
      <c r="Z142" s="3"/>
    </row>
    <row r="143" spans="1:26" ht="17" x14ac:dyDescent="0.2">
      <c r="A143" s="3"/>
      <c r="B143" s="1" t="s">
        <v>435</v>
      </c>
      <c r="C143" s="3"/>
      <c r="D143" s="1" t="s">
        <v>436</v>
      </c>
      <c r="E143" s="3"/>
      <c r="F143" s="3"/>
      <c r="G143" s="1" t="s">
        <v>437</v>
      </c>
      <c r="H143" s="3"/>
      <c r="I143" s="3"/>
      <c r="J143" s="3"/>
      <c r="K143" s="3"/>
      <c r="L143" s="3"/>
      <c r="M143" s="3"/>
      <c r="N143" s="3"/>
      <c r="O143" s="3"/>
      <c r="P143" s="3"/>
      <c r="Q143" s="3"/>
      <c r="R143" s="3"/>
      <c r="S143" s="3"/>
      <c r="T143" s="3"/>
      <c r="U143" s="3"/>
      <c r="V143" s="3"/>
      <c r="W143" s="3"/>
      <c r="X143" s="3"/>
      <c r="Y143" s="3"/>
      <c r="Z143" s="3"/>
    </row>
    <row r="144" spans="1:26" ht="17" x14ac:dyDescent="0.2">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7" x14ac:dyDescent="0.2">
      <c r="A145" s="3"/>
      <c r="B145" s="1" t="s">
        <v>438</v>
      </c>
      <c r="C145" s="3"/>
      <c r="D145" s="1" t="s">
        <v>439</v>
      </c>
      <c r="E145" s="3"/>
      <c r="F145" s="3"/>
      <c r="G145" s="1" t="s">
        <v>439</v>
      </c>
      <c r="H145" s="3"/>
      <c r="I145" s="3"/>
      <c r="J145" s="3"/>
      <c r="K145" s="3"/>
      <c r="L145" s="3"/>
      <c r="M145" s="3"/>
      <c r="N145" s="3"/>
      <c r="O145" s="3"/>
      <c r="P145" s="3"/>
      <c r="Q145" s="3"/>
      <c r="R145" s="3"/>
      <c r="S145" s="3"/>
      <c r="T145" s="3"/>
      <c r="U145" s="3"/>
      <c r="V145" s="3"/>
      <c r="W145" s="3"/>
      <c r="X145" s="3"/>
      <c r="Y145" s="3"/>
      <c r="Z145" s="3"/>
    </row>
    <row r="146" spans="1:26" ht="17" x14ac:dyDescent="0.2">
      <c r="A146" s="3"/>
      <c r="B146" s="1" t="s">
        <v>440</v>
      </c>
      <c r="C146" s="3"/>
      <c r="D146" s="1" t="s">
        <v>441</v>
      </c>
      <c r="E146" s="3"/>
      <c r="F146" s="3"/>
      <c r="G146" s="1" t="s">
        <v>442</v>
      </c>
      <c r="H146" s="3"/>
      <c r="I146" s="3"/>
      <c r="J146" s="3"/>
      <c r="K146" s="3"/>
      <c r="L146" s="3"/>
      <c r="M146" s="3"/>
      <c r="N146" s="3"/>
      <c r="O146" s="3"/>
      <c r="P146" s="3"/>
      <c r="Q146" s="3"/>
      <c r="R146" s="3"/>
      <c r="S146" s="3"/>
      <c r="T146" s="3"/>
      <c r="U146" s="3"/>
      <c r="V146" s="3"/>
      <c r="W146" s="3"/>
      <c r="X146" s="3"/>
      <c r="Y146" s="3"/>
      <c r="Z146" s="3"/>
    </row>
    <row r="147" spans="1:26" ht="17" x14ac:dyDescent="0.2">
      <c r="A147" s="3"/>
      <c r="B147" s="1" t="s">
        <v>443</v>
      </c>
      <c r="C147" s="3"/>
      <c r="D147" s="1" t="s">
        <v>444</v>
      </c>
      <c r="E147" s="3"/>
      <c r="F147" s="3"/>
      <c r="G147" s="1" t="s">
        <v>445</v>
      </c>
      <c r="H147" s="3"/>
      <c r="I147" s="3"/>
      <c r="J147" s="3"/>
      <c r="K147" s="3"/>
      <c r="L147" s="3"/>
      <c r="M147" s="3"/>
      <c r="N147" s="3"/>
      <c r="O147" s="3"/>
      <c r="P147" s="3"/>
      <c r="Q147" s="3"/>
      <c r="R147" s="3"/>
      <c r="S147" s="3"/>
      <c r="T147" s="3"/>
      <c r="U147" s="3"/>
      <c r="V147" s="3"/>
      <c r="W147" s="3"/>
      <c r="X147" s="3"/>
      <c r="Y147" s="3"/>
      <c r="Z147" s="3"/>
    </row>
    <row r="148" spans="1:26" ht="17" x14ac:dyDescent="0.2">
      <c r="A148" s="3"/>
      <c r="B148" s="1" t="s">
        <v>446</v>
      </c>
      <c r="C148" s="1" t="s">
        <v>447</v>
      </c>
      <c r="D148" s="1" t="s">
        <v>448</v>
      </c>
      <c r="E148" s="1" t="s">
        <v>449</v>
      </c>
      <c r="F148" s="3"/>
      <c r="G148" s="1" t="s">
        <v>450</v>
      </c>
      <c r="H148" s="3"/>
      <c r="I148" s="3"/>
      <c r="J148" s="3"/>
      <c r="K148" s="3"/>
      <c r="L148" s="3"/>
      <c r="M148" s="3"/>
      <c r="N148" s="3"/>
      <c r="O148" s="3"/>
      <c r="P148" s="3"/>
      <c r="Q148" s="3"/>
      <c r="R148" s="3"/>
      <c r="S148" s="3"/>
      <c r="T148" s="3"/>
      <c r="U148" s="3"/>
      <c r="V148" s="3"/>
      <c r="W148" s="3"/>
      <c r="X148" s="3"/>
      <c r="Y148" s="3"/>
      <c r="Z148" s="3"/>
    </row>
    <row r="149" spans="1:26" ht="17" x14ac:dyDescent="0.2">
      <c r="A149" s="3"/>
      <c r="B149" s="1" t="s">
        <v>451</v>
      </c>
      <c r="C149" s="1" t="s">
        <v>447</v>
      </c>
      <c r="D149" s="1" t="s">
        <v>452</v>
      </c>
      <c r="E149" s="1" t="s">
        <v>449</v>
      </c>
      <c r="F149" s="3"/>
      <c r="G149" s="1" t="s">
        <v>453</v>
      </c>
      <c r="H149" s="3"/>
      <c r="I149" s="3"/>
      <c r="J149" s="3"/>
      <c r="K149" s="3"/>
      <c r="L149" s="3"/>
      <c r="M149" s="3"/>
      <c r="N149" s="3"/>
      <c r="O149" s="3"/>
      <c r="P149" s="3"/>
      <c r="Q149" s="3"/>
      <c r="R149" s="3"/>
      <c r="S149" s="3"/>
      <c r="T149" s="3"/>
      <c r="U149" s="3"/>
      <c r="V149" s="3"/>
      <c r="W149" s="3"/>
      <c r="X149" s="3"/>
      <c r="Y149" s="3"/>
      <c r="Z149" s="3"/>
    </row>
    <row r="150" spans="1:26" ht="17" x14ac:dyDescent="0.2">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7" x14ac:dyDescent="0.2">
      <c r="A151" s="3"/>
      <c r="B151" s="1" t="s">
        <v>454</v>
      </c>
      <c r="C151" s="3"/>
      <c r="D151" s="1" t="s">
        <v>455</v>
      </c>
      <c r="E151" s="3"/>
      <c r="F151" s="3"/>
      <c r="G151" s="1" t="s">
        <v>456</v>
      </c>
      <c r="H151" s="3"/>
      <c r="I151" s="3"/>
      <c r="J151" s="3"/>
      <c r="K151" s="3"/>
      <c r="L151" s="3"/>
      <c r="M151" s="3"/>
      <c r="N151" s="3"/>
      <c r="O151" s="3"/>
      <c r="P151" s="3"/>
      <c r="Q151" s="3"/>
      <c r="R151" s="3"/>
      <c r="S151" s="3"/>
      <c r="T151" s="3"/>
      <c r="U151" s="3"/>
      <c r="V151" s="3"/>
      <c r="W151" s="3"/>
      <c r="X151" s="3"/>
      <c r="Y151" s="3"/>
      <c r="Z151" s="3"/>
    </row>
    <row r="152" spans="1:26" ht="17" x14ac:dyDescent="0.2">
      <c r="A152" s="3"/>
      <c r="B152" s="1" t="s">
        <v>457</v>
      </c>
      <c r="C152" s="3"/>
      <c r="D152" s="1" t="s">
        <v>458</v>
      </c>
      <c r="E152" s="3"/>
      <c r="F152" s="3"/>
      <c r="G152" s="1" t="s">
        <v>926</v>
      </c>
      <c r="H152" s="3"/>
      <c r="I152" s="3"/>
      <c r="J152" s="3"/>
      <c r="K152" s="3"/>
      <c r="L152" s="3"/>
      <c r="M152" s="3"/>
      <c r="N152" s="3"/>
      <c r="O152" s="3"/>
      <c r="P152" s="3"/>
      <c r="Q152" s="3"/>
      <c r="R152" s="3"/>
      <c r="S152" s="3"/>
      <c r="T152" s="3"/>
      <c r="U152" s="3"/>
      <c r="V152" s="3"/>
      <c r="W152" s="3"/>
      <c r="X152" s="3"/>
      <c r="Y152" s="3"/>
      <c r="Z152" s="3"/>
    </row>
    <row r="153" spans="1:26" ht="17" x14ac:dyDescent="0.2">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7" x14ac:dyDescent="0.2">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7" x14ac:dyDescent="0.2">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7" x14ac:dyDescent="0.2">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7" x14ac:dyDescent="0.2">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7" x14ac:dyDescent="0.2">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7" x14ac:dyDescent="0.2">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7" x14ac:dyDescent="0.2">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7" x14ac:dyDescent="0.2">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7" x14ac:dyDescent="0.2">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7" x14ac:dyDescent="0.2">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7" x14ac:dyDescent="0.2">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7" x14ac:dyDescent="0.2">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7" x14ac:dyDescent="0.2">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7" x14ac:dyDescent="0.2">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7" x14ac:dyDescent="0.2">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7" x14ac:dyDescent="0.2">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7" x14ac:dyDescent="0.2">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7" x14ac:dyDescent="0.2">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7" x14ac:dyDescent="0.2">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7" x14ac:dyDescent="0.2">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7" x14ac:dyDescent="0.2">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7" x14ac:dyDescent="0.2">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7" x14ac:dyDescent="0.2">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7" x14ac:dyDescent="0.2">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7" x14ac:dyDescent="0.2">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7" x14ac:dyDescent="0.2">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7" x14ac:dyDescent="0.2">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7" x14ac:dyDescent="0.2">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7" x14ac:dyDescent="0.2">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7" x14ac:dyDescent="0.2">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7" x14ac:dyDescent="0.2">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7" x14ac:dyDescent="0.2">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7" x14ac:dyDescent="0.2">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7" x14ac:dyDescent="0.2">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7" x14ac:dyDescent="0.2">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7" x14ac:dyDescent="0.2">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7" x14ac:dyDescent="0.2">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7" x14ac:dyDescent="0.2">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7" x14ac:dyDescent="0.2">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7" x14ac:dyDescent="0.2">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7" x14ac:dyDescent="0.2">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7" x14ac:dyDescent="0.2">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7" x14ac:dyDescent="0.2">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7" x14ac:dyDescent="0.2">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7" x14ac:dyDescent="0.2">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7" x14ac:dyDescent="0.2">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7" x14ac:dyDescent="0.2">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7" x14ac:dyDescent="0.2">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7" x14ac:dyDescent="0.2">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7" x14ac:dyDescent="0.2">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7" x14ac:dyDescent="0.2">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7" x14ac:dyDescent="0.2">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7" x14ac:dyDescent="0.2">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7" x14ac:dyDescent="0.2">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7" x14ac:dyDescent="0.2">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7" x14ac:dyDescent="0.2">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7" x14ac:dyDescent="0.2">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7" x14ac:dyDescent="0.2">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7" x14ac:dyDescent="0.2">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7" x14ac:dyDescent="0.2">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7" x14ac:dyDescent="0.2">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7" x14ac:dyDescent="0.2">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7" x14ac:dyDescent="0.2">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7" x14ac:dyDescent="0.2">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7" x14ac:dyDescent="0.2">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7" x14ac:dyDescent="0.2">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7" x14ac:dyDescent="0.2">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7" x14ac:dyDescent="0.2">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7" x14ac:dyDescent="0.2">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7" x14ac:dyDescent="0.2">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7" x14ac:dyDescent="0.2">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7" x14ac:dyDescent="0.2">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7" x14ac:dyDescent="0.2">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7" x14ac:dyDescent="0.2">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7" x14ac:dyDescent="0.2">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7" x14ac:dyDescent="0.2">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7" x14ac:dyDescent="0.2">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7" x14ac:dyDescent="0.2">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7" x14ac:dyDescent="0.2">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7" x14ac:dyDescent="0.2">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7" x14ac:dyDescent="0.2">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7" x14ac:dyDescent="0.2">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7" x14ac:dyDescent="0.2">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7" x14ac:dyDescent="0.2">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7" x14ac:dyDescent="0.2">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7" x14ac:dyDescent="0.2">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7" x14ac:dyDescent="0.2">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7" x14ac:dyDescent="0.2">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7" x14ac:dyDescent="0.2">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7" x14ac:dyDescent="0.2">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7" x14ac:dyDescent="0.2">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7" x14ac:dyDescent="0.2">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7" x14ac:dyDescent="0.2">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7" x14ac:dyDescent="0.2">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7" x14ac:dyDescent="0.2">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7" x14ac:dyDescent="0.2">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7" x14ac:dyDescent="0.2">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7" x14ac:dyDescent="0.2">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7" x14ac:dyDescent="0.2">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7" x14ac:dyDescent="0.2">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7" x14ac:dyDescent="0.2">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7" x14ac:dyDescent="0.2">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7" x14ac:dyDescent="0.2">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7" x14ac:dyDescent="0.2">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7" x14ac:dyDescent="0.2">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7" x14ac:dyDescent="0.2">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7" x14ac:dyDescent="0.2">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7" x14ac:dyDescent="0.2">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7" x14ac:dyDescent="0.2">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7" x14ac:dyDescent="0.2">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7" x14ac:dyDescent="0.2">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7" x14ac:dyDescent="0.2">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7" x14ac:dyDescent="0.2">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7" x14ac:dyDescent="0.2">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7" x14ac:dyDescent="0.2">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7" x14ac:dyDescent="0.2">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7" x14ac:dyDescent="0.2">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7" x14ac:dyDescent="0.2">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7" x14ac:dyDescent="0.2">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7" x14ac:dyDescent="0.2">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7" x14ac:dyDescent="0.2">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7" x14ac:dyDescent="0.2">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7" x14ac:dyDescent="0.2">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7" x14ac:dyDescent="0.2">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7" x14ac:dyDescent="0.2">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7" x14ac:dyDescent="0.2">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7" x14ac:dyDescent="0.2">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7" x14ac:dyDescent="0.2">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7" x14ac:dyDescent="0.2">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7" x14ac:dyDescent="0.2">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7" x14ac:dyDescent="0.2">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7" x14ac:dyDescent="0.2">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7" x14ac:dyDescent="0.2">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7" x14ac:dyDescent="0.2">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7" x14ac:dyDescent="0.2">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7" x14ac:dyDescent="0.2">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7" x14ac:dyDescent="0.2">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7" x14ac:dyDescent="0.2">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7" x14ac:dyDescent="0.2">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7" x14ac:dyDescent="0.2">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7" x14ac:dyDescent="0.2">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7" x14ac:dyDescent="0.2">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7" x14ac:dyDescent="0.2">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7" x14ac:dyDescent="0.2">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7" x14ac:dyDescent="0.2">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7" x14ac:dyDescent="0.2">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7" x14ac:dyDescent="0.2">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7" x14ac:dyDescent="0.2">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7" x14ac:dyDescent="0.2">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7" x14ac:dyDescent="0.2">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7" x14ac:dyDescent="0.2">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7" x14ac:dyDescent="0.2">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7" x14ac:dyDescent="0.2">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7" x14ac:dyDescent="0.2">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7" x14ac:dyDescent="0.2">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7" x14ac:dyDescent="0.2">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7" x14ac:dyDescent="0.2">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7" x14ac:dyDescent="0.2">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7" x14ac:dyDescent="0.2">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7" x14ac:dyDescent="0.2">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7" x14ac:dyDescent="0.2">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7" x14ac:dyDescent="0.2">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7" x14ac:dyDescent="0.2">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7" x14ac:dyDescent="0.2">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7" x14ac:dyDescent="0.2">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7" x14ac:dyDescent="0.2">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7" x14ac:dyDescent="0.2">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7" x14ac:dyDescent="0.2">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7" x14ac:dyDescent="0.2">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7" x14ac:dyDescent="0.2">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7" x14ac:dyDescent="0.2">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7" x14ac:dyDescent="0.2">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7" x14ac:dyDescent="0.2">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7" x14ac:dyDescent="0.2">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7" x14ac:dyDescent="0.2">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7" x14ac:dyDescent="0.2">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7" x14ac:dyDescent="0.2">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7" x14ac:dyDescent="0.2">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7" x14ac:dyDescent="0.2">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7" x14ac:dyDescent="0.2">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7" x14ac:dyDescent="0.2">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7" x14ac:dyDescent="0.2">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7" x14ac:dyDescent="0.2">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7" x14ac:dyDescent="0.2">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7" x14ac:dyDescent="0.2">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7" x14ac:dyDescent="0.2">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7" x14ac:dyDescent="0.2">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7" x14ac:dyDescent="0.2">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7" x14ac:dyDescent="0.2">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7" x14ac:dyDescent="0.2">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7" x14ac:dyDescent="0.2">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7" x14ac:dyDescent="0.2">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7" x14ac:dyDescent="0.2">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7" x14ac:dyDescent="0.2">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7" x14ac:dyDescent="0.2">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7" x14ac:dyDescent="0.2">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7" x14ac:dyDescent="0.2">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7" x14ac:dyDescent="0.2">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7" x14ac:dyDescent="0.2">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7" x14ac:dyDescent="0.2">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7" x14ac:dyDescent="0.2">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7" x14ac:dyDescent="0.2">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7" x14ac:dyDescent="0.2">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7" x14ac:dyDescent="0.2">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7" x14ac:dyDescent="0.2">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7" x14ac:dyDescent="0.2">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7" x14ac:dyDescent="0.2">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7" x14ac:dyDescent="0.2">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7" x14ac:dyDescent="0.2">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7" x14ac:dyDescent="0.2">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7" x14ac:dyDescent="0.2">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7" x14ac:dyDescent="0.2">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7" x14ac:dyDescent="0.2">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7" x14ac:dyDescent="0.2">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7" x14ac:dyDescent="0.2">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7" x14ac:dyDescent="0.2">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7" x14ac:dyDescent="0.2">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7" x14ac:dyDescent="0.2">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7" x14ac:dyDescent="0.2">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7" x14ac:dyDescent="0.2">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7" x14ac:dyDescent="0.2">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7" x14ac:dyDescent="0.2">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7" x14ac:dyDescent="0.2">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7" x14ac:dyDescent="0.2">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7" x14ac:dyDescent="0.2">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7" x14ac:dyDescent="0.2">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7" x14ac:dyDescent="0.2">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7" x14ac:dyDescent="0.2">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7" x14ac:dyDescent="0.2">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7" x14ac:dyDescent="0.2">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7" x14ac:dyDescent="0.2">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7" x14ac:dyDescent="0.2">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7" x14ac:dyDescent="0.2">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7" x14ac:dyDescent="0.2">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7" x14ac:dyDescent="0.2">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7" x14ac:dyDescent="0.2">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7" x14ac:dyDescent="0.2">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7" x14ac:dyDescent="0.2">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7" x14ac:dyDescent="0.2">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7" x14ac:dyDescent="0.2">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7" x14ac:dyDescent="0.2">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7" x14ac:dyDescent="0.2">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7" x14ac:dyDescent="0.2">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7" x14ac:dyDescent="0.2">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7" x14ac:dyDescent="0.2">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7" x14ac:dyDescent="0.2">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7" x14ac:dyDescent="0.2">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7" x14ac:dyDescent="0.2">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7" x14ac:dyDescent="0.2">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7" x14ac:dyDescent="0.2">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7" x14ac:dyDescent="0.2">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7" x14ac:dyDescent="0.2">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7" x14ac:dyDescent="0.2">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7" x14ac:dyDescent="0.2">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7" x14ac:dyDescent="0.2">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7" x14ac:dyDescent="0.2">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7" x14ac:dyDescent="0.2">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7" x14ac:dyDescent="0.2">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7" x14ac:dyDescent="0.2">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7" x14ac:dyDescent="0.2">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7" x14ac:dyDescent="0.2">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7" x14ac:dyDescent="0.2">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7" x14ac:dyDescent="0.2">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7" x14ac:dyDescent="0.2">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7" x14ac:dyDescent="0.2">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7" x14ac:dyDescent="0.2">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7" x14ac:dyDescent="0.2">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7" x14ac:dyDescent="0.2">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7" x14ac:dyDescent="0.2">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7" x14ac:dyDescent="0.2">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7" x14ac:dyDescent="0.2">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7" x14ac:dyDescent="0.2">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7" x14ac:dyDescent="0.2">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7" x14ac:dyDescent="0.2">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7" x14ac:dyDescent="0.2">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7" x14ac:dyDescent="0.2">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7" x14ac:dyDescent="0.2">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7" x14ac:dyDescent="0.2">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7" x14ac:dyDescent="0.2">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7" x14ac:dyDescent="0.2">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7" x14ac:dyDescent="0.2">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7" x14ac:dyDescent="0.2">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7" x14ac:dyDescent="0.2">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7" x14ac:dyDescent="0.2">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7" x14ac:dyDescent="0.2">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7" x14ac:dyDescent="0.2">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7" x14ac:dyDescent="0.2">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7" x14ac:dyDescent="0.2">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7" x14ac:dyDescent="0.2">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7" x14ac:dyDescent="0.2">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7" x14ac:dyDescent="0.2">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7" x14ac:dyDescent="0.2">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7" x14ac:dyDescent="0.2">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7" x14ac:dyDescent="0.2">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7" x14ac:dyDescent="0.2">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7" x14ac:dyDescent="0.2">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7" x14ac:dyDescent="0.2">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7" x14ac:dyDescent="0.2">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7" x14ac:dyDescent="0.2">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7" x14ac:dyDescent="0.2">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7" x14ac:dyDescent="0.2">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7" x14ac:dyDescent="0.2">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7" x14ac:dyDescent="0.2">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7" x14ac:dyDescent="0.2">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7" x14ac:dyDescent="0.2">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7" x14ac:dyDescent="0.2">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7" x14ac:dyDescent="0.2">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7" x14ac:dyDescent="0.2">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7" x14ac:dyDescent="0.2">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7" x14ac:dyDescent="0.2">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7" x14ac:dyDescent="0.2">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7" x14ac:dyDescent="0.2">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7" x14ac:dyDescent="0.2">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7" x14ac:dyDescent="0.2">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7" x14ac:dyDescent="0.2">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7" x14ac:dyDescent="0.2">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7" x14ac:dyDescent="0.2">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7" x14ac:dyDescent="0.2">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7" x14ac:dyDescent="0.2">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7" x14ac:dyDescent="0.2">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7" x14ac:dyDescent="0.2">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7" x14ac:dyDescent="0.2">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7" x14ac:dyDescent="0.2">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7" x14ac:dyDescent="0.2">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7" x14ac:dyDescent="0.2">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7" x14ac:dyDescent="0.2">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7" x14ac:dyDescent="0.2">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7" x14ac:dyDescent="0.2">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7" x14ac:dyDescent="0.2">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7" x14ac:dyDescent="0.2">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7" x14ac:dyDescent="0.2">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7" x14ac:dyDescent="0.2">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7" x14ac:dyDescent="0.2">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7" x14ac:dyDescent="0.2">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7" x14ac:dyDescent="0.2">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7" x14ac:dyDescent="0.2">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7" x14ac:dyDescent="0.2">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7" x14ac:dyDescent="0.2">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7" x14ac:dyDescent="0.2">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7" x14ac:dyDescent="0.2">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7" x14ac:dyDescent="0.2">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7" x14ac:dyDescent="0.2">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7" x14ac:dyDescent="0.2">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7" x14ac:dyDescent="0.2">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7" x14ac:dyDescent="0.2">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7" x14ac:dyDescent="0.2">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7" x14ac:dyDescent="0.2">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7" x14ac:dyDescent="0.2">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7" x14ac:dyDescent="0.2">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7" x14ac:dyDescent="0.2">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7" x14ac:dyDescent="0.2">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7" x14ac:dyDescent="0.2">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7" x14ac:dyDescent="0.2">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7" x14ac:dyDescent="0.2">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7" x14ac:dyDescent="0.2">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7" x14ac:dyDescent="0.2">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7" x14ac:dyDescent="0.2">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7" x14ac:dyDescent="0.2">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7" x14ac:dyDescent="0.2">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7" x14ac:dyDescent="0.2">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7" x14ac:dyDescent="0.2">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7" x14ac:dyDescent="0.2">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7" x14ac:dyDescent="0.2">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7" x14ac:dyDescent="0.2">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7" x14ac:dyDescent="0.2">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7" x14ac:dyDescent="0.2">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7" x14ac:dyDescent="0.2">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7" x14ac:dyDescent="0.2">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7" x14ac:dyDescent="0.2">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7" x14ac:dyDescent="0.2">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7" x14ac:dyDescent="0.2">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7" x14ac:dyDescent="0.2">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7" x14ac:dyDescent="0.2">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7" x14ac:dyDescent="0.2">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7" x14ac:dyDescent="0.2">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7" x14ac:dyDescent="0.2">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7" x14ac:dyDescent="0.2">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7" x14ac:dyDescent="0.2">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7" x14ac:dyDescent="0.2">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7" x14ac:dyDescent="0.2">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7" x14ac:dyDescent="0.2">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7" x14ac:dyDescent="0.2">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7" x14ac:dyDescent="0.2">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7" x14ac:dyDescent="0.2">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7" x14ac:dyDescent="0.2">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7" x14ac:dyDescent="0.2">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7" x14ac:dyDescent="0.2">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7" x14ac:dyDescent="0.2">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7" x14ac:dyDescent="0.2">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7" x14ac:dyDescent="0.2">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7" x14ac:dyDescent="0.2">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7" x14ac:dyDescent="0.2">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7" x14ac:dyDescent="0.2">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7" x14ac:dyDescent="0.2">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7" x14ac:dyDescent="0.2">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7" x14ac:dyDescent="0.2">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7" x14ac:dyDescent="0.2">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7" x14ac:dyDescent="0.2">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7" x14ac:dyDescent="0.2">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7" x14ac:dyDescent="0.2">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7" x14ac:dyDescent="0.2">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7" x14ac:dyDescent="0.2">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7" x14ac:dyDescent="0.2">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7" x14ac:dyDescent="0.2">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7" x14ac:dyDescent="0.2">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7" x14ac:dyDescent="0.2">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7" x14ac:dyDescent="0.2">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7" x14ac:dyDescent="0.2">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7" x14ac:dyDescent="0.2">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7" x14ac:dyDescent="0.2">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7" x14ac:dyDescent="0.2">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7" x14ac:dyDescent="0.2">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7" x14ac:dyDescent="0.2">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7" x14ac:dyDescent="0.2">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7" x14ac:dyDescent="0.2">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7" x14ac:dyDescent="0.2">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7" x14ac:dyDescent="0.2">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7" x14ac:dyDescent="0.2">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7" x14ac:dyDescent="0.2">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7" x14ac:dyDescent="0.2">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7" x14ac:dyDescent="0.2">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7" x14ac:dyDescent="0.2">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7" x14ac:dyDescent="0.2">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7" x14ac:dyDescent="0.2">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7" x14ac:dyDescent="0.2">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7" x14ac:dyDescent="0.2">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7" x14ac:dyDescent="0.2">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7" x14ac:dyDescent="0.2">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7" x14ac:dyDescent="0.2">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7" x14ac:dyDescent="0.2">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7" x14ac:dyDescent="0.2">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7" x14ac:dyDescent="0.2">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7" x14ac:dyDescent="0.2">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7" x14ac:dyDescent="0.2">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7" x14ac:dyDescent="0.2">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7" x14ac:dyDescent="0.2">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7" x14ac:dyDescent="0.2">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7" x14ac:dyDescent="0.2">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7" x14ac:dyDescent="0.2">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7" x14ac:dyDescent="0.2">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7" x14ac:dyDescent="0.2">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7" x14ac:dyDescent="0.2">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7" x14ac:dyDescent="0.2">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7" x14ac:dyDescent="0.2">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7" x14ac:dyDescent="0.2">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7" x14ac:dyDescent="0.2">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7" x14ac:dyDescent="0.2">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7" x14ac:dyDescent="0.2">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7" x14ac:dyDescent="0.2">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7" x14ac:dyDescent="0.2">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7" x14ac:dyDescent="0.2">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7" x14ac:dyDescent="0.2">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7" x14ac:dyDescent="0.2">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7" x14ac:dyDescent="0.2">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7" x14ac:dyDescent="0.2">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7" x14ac:dyDescent="0.2">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7" x14ac:dyDescent="0.2">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7" x14ac:dyDescent="0.2">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7" x14ac:dyDescent="0.2">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7" x14ac:dyDescent="0.2">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7" x14ac:dyDescent="0.2">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7" x14ac:dyDescent="0.2">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7" x14ac:dyDescent="0.2">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7" x14ac:dyDescent="0.2">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7" x14ac:dyDescent="0.2">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7" x14ac:dyDescent="0.2">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7" x14ac:dyDescent="0.2">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7" x14ac:dyDescent="0.2">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7" x14ac:dyDescent="0.2">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7" x14ac:dyDescent="0.2">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7" x14ac:dyDescent="0.2">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7" x14ac:dyDescent="0.2">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7" x14ac:dyDescent="0.2">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7" x14ac:dyDescent="0.2">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7" x14ac:dyDescent="0.2">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7" x14ac:dyDescent="0.2">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7" x14ac:dyDescent="0.2">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7" x14ac:dyDescent="0.2">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7" x14ac:dyDescent="0.2">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7" x14ac:dyDescent="0.2">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7" x14ac:dyDescent="0.2">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7" x14ac:dyDescent="0.2">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7" x14ac:dyDescent="0.2">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7" x14ac:dyDescent="0.2">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7" x14ac:dyDescent="0.2">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7" x14ac:dyDescent="0.2">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7" x14ac:dyDescent="0.2">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7" x14ac:dyDescent="0.2">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7" x14ac:dyDescent="0.2">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7" x14ac:dyDescent="0.2">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7" x14ac:dyDescent="0.2">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7" x14ac:dyDescent="0.2">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7" x14ac:dyDescent="0.2">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7" x14ac:dyDescent="0.2">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7" x14ac:dyDescent="0.2">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7" x14ac:dyDescent="0.2">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7" x14ac:dyDescent="0.2">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7" x14ac:dyDescent="0.2">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7" x14ac:dyDescent="0.2">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7" x14ac:dyDescent="0.2">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7" x14ac:dyDescent="0.2">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7" x14ac:dyDescent="0.2">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7" x14ac:dyDescent="0.2">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7" x14ac:dyDescent="0.2">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7" x14ac:dyDescent="0.2">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7" x14ac:dyDescent="0.2">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7" x14ac:dyDescent="0.2">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7" x14ac:dyDescent="0.2">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7" x14ac:dyDescent="0.2">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7" x14ac:dyDescent="0.2">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7" x14ac:dyDescent="0.2">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7" x14ac:dyDescent="0.2">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7" x14ac:dyDescent="0.2">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7" x14ac:dyDescent="0.2">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7" x14ac:dyDescent="0.2">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7" x14ac:dyDescent="0.2">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7" x14ac:dyDescent="0.2">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7" x14ac:dyDescent="0.2">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7" x14ac:dyDescent="0.2">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7" x14ac:dyDescent="0.2">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7" x14ac:dyDescent="0.2">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7" x14ac:dyDescent="0.2">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7" x14ac:dyDescent="0.2">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7" x14ac:dyDescent="0.2">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7" x14ac:dyDescent="0.2">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7" x14ac:dyDescent="0.2">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7" x14ac:dyDescent="0.2">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7" x14ac:dyDescent="0.2">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7" x14ac:dyDescent="0.2">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7" x14ac:dyDescent="0.2">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7" x14ac:dyDescent="0.2">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7" x14ac:dyDescent="0.2">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7" x14ac:dyDescent="0.2">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7" x14ac:dyDescent="0.2">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7" x14ac:dyDescent="0.2">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7" x14ac:dyDescent="0.2">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7" x14ac:dyDescent="0.2">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7" x14ac:dyDescent="0.2">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7" x14ac:dyDescent="0.2">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7" x14ac:dyDescent="0.2">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7" x14ac:dyDescent="0.2">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7" x14ac:dyDescent="0.2">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7" x14ac:dyDescent="0.2">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7" x14ac:dyDescent="0.2">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7" x14ac:dyDescent="0.2">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7" x14ac:dyDescent="0.2">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7" x14ac:dyDescent="0.2">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7" x14ac:dyDescent="0.2">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7" x14ac:dyDescent="0.2">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7" x14ac:dyDescent="0.2">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7" x14ac:dyDescent="0.2">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7" x14ac:dyDescent="0.2">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7" x14ac:dyDescent="0.2">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7" x14ac:dyDescent="0.2">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7" x14ac:dyDescent="0.2">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7" x14ac:dyDescent="0.2">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7" x14ac:dyDescent="0.2">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7" x14ac:dyDescent="0.2">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7" x14ac:dyDescent="0.2">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7" x14ac:dyDescent="0.2">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7" x14ac:dyDescent="0.2">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7" x14ac:dyDescent="0.2">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7" x14ac:dyDescent="0.2">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7" x14ac:dyDescent="0.2">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7" x14ac:dyDescent="0.2">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7" x14ac:dyDescent="0.2">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7" x14ac:dyDescent="0.2">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7" x14ac:dyDescent="0.2">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7" x14ac:dyDescent="0.2">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7" x14ac:dyDescent="0.2">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7" x14ac:dyDescent="0.2">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7" x14ac:dyDescent="0.2">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7" x14ac:dyDescent="0.2">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7" x14ac:dyDescent="0.2">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7" x14ac:dyDescent="0.2">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7" x14ac:dyDescent="0.2">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7" x14ac:dyDescent="0.2">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7" x14ac:dyDescent="0.2">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7" x14ac:dyDescent="0.2">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7" x14ac:dyDescent="0.2">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7" x14ac:dyDescent="0.2">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7" x14ac:dyDescent="0.2">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7" x14ac:dyDescent="0.2">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7" x14ac:dyDescent="0.2">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7" x14ac:dyDescent="0.2">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7" x14ac:dyDescent="0.2">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7" x14ac:dyDescent="0.2">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7" x14ac:dyDescent="0.2">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7" x14ac:dyDescent="0.2">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7" x14ac:dyDescent="0.2">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7" x14ac:dyDescent="0.2">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7" x14ac:dyDescent="0.2">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7" x14ac:dyDescent="0.2">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7" x14ac:dyDescent="0.2">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7" x14ac:dyDescent="0.2">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7" x14ac:dyDescent="0.2">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7" x14ac:dyDescent="0.2">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7" x14ac:dyDescent="0.2">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7" x14ac:dyDescent="0.2">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7" x14ac:dyDescent="0.2">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7" x14ac:dyDescent="0.2">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7" x14ac:dyDescent="0.2">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7" x14ac:dyDescent="0.2">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7" x14ac:dyDescent="0.2">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7" x14ac:dyDescent="0.2">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7" x14ac:dyDescent="0.2">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7" x14ac:dyDescent="0.2">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7" x14ac:dyDescent="0.2">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7" x14ac:dyDescent="0.2">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7" x14ac:dyDescent="0.2">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7" x14ac:dyDescent="0.2">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7" x14ac:dyDescent="0.2">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7" x14ac:dyDescent="0.2">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7" x14ac:dyDescent="0.2">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7" x14ac:dyDescent="0.2">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7" x14ac:dyDescent="0.2">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7" x14ac:dyDescent="0.2">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7" x14ac:dyDescent="0.2">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7" x14ac:dyDescent="0.2">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7" x14ac:dyDescent="0.2">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7" x14ac:dyDescent="0.2">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7" x14ac:dyDescent="0.2">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7" x14ac:dyDescent="0.2">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7" x14ac:dyDescent="0.2">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7" x14ac:dyDescent="0.2">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7" x14ac:dyDescent="0.2">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7" x14ac:dyDescent="0.2">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7" x14ac:dyDescent="0.2">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7" x14ac:dyDescent="0.2">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7" x14ac:dyDescent="0.2">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7" x14ac:dyDescent="0.2">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7" x14ac:dyDescent="0.2">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7" x14ac:dyDescent="0.2">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7" x14ac:dyDescent="0.2">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7" x14ac:dyDescent="0.2">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7" x14ac:dyDescent="0.2">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7" x14ac:dyDescent="0.2">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7" x14ac:dyDescent="0.2">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7" x14ac:dyDescent="0.2">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7" x14ac:dyDescent="0.2">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7" x14ac:dyDescent="0.2">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7" x14ac:dyDescent="0.2">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7" x14ac:dyDescent="0.2">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7" x14ac:dyDescent="0.2">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7" x14ac:dyDescent="0.2">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7" x14ac:dyDescent="0.2">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7" x14ac:dyDescent="0.2">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7" x14ac:dyDescent="0.2">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7" x14ac:dyDescent="0.2">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7" x14ac:dyDescent="0.2">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7" x14ac:dyDescent="0.2">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7" x14ac:dyDescent="0.2">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7" x14ac:dyDescent="0.2">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7" x14ac:dyDescent="0.2">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7" x14ac:dyDescent="0.2">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7" x14ac:dyDescent="0.2">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7" x14ac:dyDescent="0.2">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7" x14ac:dyDescent="0.2">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7" x14ac:dyDescent="0.2">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7" x14ac:dyDescent="0.2">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7" x14ac:dyDescent="0.2">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7" x14ac:dyDescent="0.2">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7" x14ac:dyDescent="0.2">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7" x14ac:dyDescent="0.2">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7" x14ac:dyDescent="0.2">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7" x14ac:dyDescent="0.2">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7" x14ac:dyDescent="0.2">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7" x14ac:dyDescent="0.2">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7" x14ac:dyDescent="0.2">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7" x14ac:dyDescent="0.2">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7" x14ac:dyDescent="0.2">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7" x14ac:dyDescent="0.2">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7" x14ac:dyDescent="0.2">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7" x14ac:dyDescent="0.2">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7" x14ac:dyDescent="0.2">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7" x14ac:dyDescent="0.2">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7" x14ac:dyDescent="0.2">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7" x14ac:dyDescent="0.2">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7" x14ac:dyDescent="0.2">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7" x14ac:dyDescent="0.2">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7" x14ac:dyDescent="0.2">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7" x14ac:dyDescent="0.2">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7" x14ac:dyDescent="0.2">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7" x14ac:dyDescent="0.2">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7" x14ac:dyDescent="0.2">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7" x14ac:dyDescent="0.2">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7" x14ac:dyDescent="0.2">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7" x14ac:dyDescent="0.2">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7" x14ac:dyDescent="0.2">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7" x14ac:dyDescent="0.2">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7" x14ac:dyDescent="0.2">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7" x14ac:dyDescent="0.2">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7" x14ac:dyDescent="0.2">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7" x14ac:dyDescent="0.2">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7" x14ac:dyDescent="0.2">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7" x14ac:dyDescent="0.2">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7" x14ac:dyDescent="0.2">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7" x14ac:dyDescent="0.2">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7" x14ac:dyDescent="0.2">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7" x14ac:dyDescent="0.2">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7" x14ac:dyDescent="0.2">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7" x14ac:dyDescent="0.2">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7" x14ac:dyDescent="0.2">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7" x14ac:dyDescent="0.2">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7" x14ac:dyDescent="0.2">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7" x14ac:dyDescent="0.2">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7" x14ac:dyDescent="0.2">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7" x14ac:dyDescent="0.2">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7" x14ac:dyDescent="0.2">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7" x14ac:dyDescent="0.2">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7" x14ac:dyDescent="0.2">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7" x14ac:dyDescent="0.2">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7" x14ac:dyDescent="0.2">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7" x14ac:dyDescent="0.2">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7" x14ac:dyDescent="0.2">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7" x14ac:dyDescent="0.2">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7" x14ac:dyDescent="0.2">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7" x14ac:dyDescent="0.2">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7" x14ac:dyDescent="0.2">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7" x14ac:dyDescent="0.2">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7" x14ac:dyDescent="0.2">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7" x14ac:dyDescent="0.2">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7" x14ac:dyDescent="0.2">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7" x14ac:dyDescent="0.2">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7" x14ac:dyDescent="0.2">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7" x14ac:dyDescent="0.2">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7" x14ac:dyDescent="0.2">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7" x14ac:dyDescent="0.2">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7" x14ac:dyDescent="0.2">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7" x14ac:dyDescent="0.2">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7" x14ac:dyDescent="0.2">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7" x14ac:dyDescent="0.2">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7" x14ac:dyDescent="0.2">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7" x14ac:dyDescent="0.2">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7" x14ac:dyDescent="0.2">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7" x14ac:dyDescent="0.2">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7" x14ac:dyDescent="0.2">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7" x14ac:dyDescent="0.2">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7" x14ac:dyDescent="0.2">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7" x14ac:dyDescent="0.2">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7" x14ac:dyDescent="0.2">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7" x14ac:dyDescent="0.2">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7" x14ac:dyDescent="0.2">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7" x14ac:dyDescent="0.2">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7" x14ac:dyDescent="0.2">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7" x14ac:dyDescent="0.2">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7" x14ac:dyDescent="0.2">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7" x14ac:dyDescent="0.2">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7" x14ac:dyDescent="0.2">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7" x14ac:dyDescent="0.2">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7" x14ac:dyDescent="0.2">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7" x14ac:dyDescent="0.2">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7" x14ac:dyDescent="0.2">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7" x14ac:dyDescent="0.2">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7" x14ac:dyDescent="0.2">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7" x14ac:dyDescent="0.2">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7" x14ac:dyDescent="0.2">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7" x14ac:dyDescent="0.2">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7" x14ac:dyDescent="0.2">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7" x14ac:dyDescent="0.2">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7" x14ac:dyDescent="0.2">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7" x14ac:dyDescent="0.2">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7" x14ac:dyDescent="0.2">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7" x14ac:dyDescent="0.2">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7" x14ac:dyDescent="0.2">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7" x14ac:dyDescent="0.2">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7" x14ac:dyDescent="0.2">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7" x14ac:dyDescent="0.2">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7" x14ac:dyDescent="0.2">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7" x14ac:dyDescent="0.2">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7" x14ac:dyDescent="0.2">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7" x14ac:dyDescent="0.2">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7" x14ac:dyDescent="0.2">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7" x14ac:dyDescent="0.2">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7" x14ac:dyDescent="0.2">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7" x14ac:dyDescent="0.2">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7" x14ac:dyDescent="0.2">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7" x14ac:dyDescent="0.2">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7" x14ac:dyDescent="0.2">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7" x14ac:dyDescent="0.2">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7" x14ac:dyDescent="0.2">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7" x14ac:dyDescent="0.2">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7" x14ac:dyDescent="0.2">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7" x14ac:dyDescent="0.2">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7" x14ac:dyDescent="0.2">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7" x14ac:dyDescent="0.2">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7" x14ac:dyDescent="0.2">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7" x14ac:dyDescent="0.2">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7" x14ac:dyDescent="0.2">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7" x14ac:dyDescent="0.2">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7" x14ac:dyDescent="0.2">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7" x14ac:dyDescent="0.2">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7" x14ac:dyDescent="0.2">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7" x14ac:dyDescent="0.2">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7" x14ac:dyDescent="0.2">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7" x14ac:dyDescent="0.2">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7" x14ac:dyDescent="0.2">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7" x14ac:dyDescent="0.2">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7" x14ac:dyDescent="0.2">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7" x14ac:dyDescent="0.2">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7" x14ac:dyDescent="0.2">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7" x14ac:dyDescent="0.2">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7" x14ac:dyDescent="0.2">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7" x14ac:dyDescent="0.2">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7" x14ac:dyDescent="0.2">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7" x14ac:dyDescent="0.2">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7" x14ac:dyDescent="0.2">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7" x14ac:dyDescent="0.2">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7" x14ac:dyDescent="0.2">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7" x14ac:dyDescent="0.2">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7" x14ac:dyDescent="0.2">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7" x14ac:dyDescent="0.2">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7" x14ac:dyDescent="0.2">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7" x14ac:dyDescent="0.2">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7" x14ac:dyDescent="0.2">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7" x14ac:dyDescent="0.2">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7" x14ac:dyDescent="0.2">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7" x14ac:dyDescent="0.2">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7" x14ac:dyDescent="0.2">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7" x14ac:dyDescent="0.2">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7" x14ac:dyDescent="0.2">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7" x14ac:dyDescent="0.2">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7" x14ac:dyDescent="0.2">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7" x14ac:dyDescent="0.2">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7" x14ac:dyDescent="0.2">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7" x14ac:dyDescent="0.2">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7" x14ac:dyDescent="0.2">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7" x14ac:dyDescent="0.2">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7" x14ac:dyDescent="0.2">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7" x14ac:dyDescent="0.2">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7" x14ac:dyDescent="0.2">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7" x14ac:dyDescent="0.2">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7" x14ac:dyDescent="0.2">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7" x14ac:dyDescent="0.2">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7" x14ac:dyDescent="0.2">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7" x14ac:dyDescent="0.2">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7" x14ac:dyDescent="0.2">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7" x14ac:dyDescent="0.2">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7" x14ac:dyDescent="0.2">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7" x14ac:dyDescent="0.2">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7" x14ac:dyDescent="0.2">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7" x14ac:dyDescent="0.2">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7" x14ac:dyDescent="0.2">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7" x14ac:dyDescent="0.2">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7" x14ac:dyDescent="0.2">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7" x14ac:dyDescent="0.2">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7" x14ac:dyDescent="0.2">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7" x14ac:dyDescent="0.2">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row r="1002" spans="1:26" ht="17" x14ac:dyDescent="0.2">
      <c r="A1002" s="3"/>
      <c r="B1002" s="3"/>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row>
  </sheetData>
  <hyperlinks>
    <hyperlink ref="F43"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3" enableFormatConditionsCalculation="0"/>
  <dimension ref="A1"/>
  <sheetViews>
    <sheetView workbookViewId="0"/>
  </sheetViews>
  <sheetFormatPr baseColWidth="10" defaultRowHeight="16" x14ac:dyDescent="0.2"/>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4" enableFormatConditionsCalculation="0"/>
  <dimension ref="A1"/>
  <sheetViews>
    <sheetView workbookViewId="0"/>
  </sheetViews>
  <sheetFormatPr baseColWidth="10" defaultRowHeight="16" x14ac:dyDescent="0.2"/>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5" enableFormatConditionsCalculation="0"/>
  <dimension ref="A1"/>
  <sheetViews>
    <sheetView workbookViewId="0"/>
  </sheetViews>
  <sheetFormatPr baseColWidth="10" defaultRowHeight="16" x14ac:dyDescent="0.2"/>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6" enableFormatConditionsCalculation="0"/>
  <dimension ref="D27:E128"/>
  <sheetViews>
    <sheetView topLeftCell="A27" workbookViewId="0">
      <selection activeCell="D128" sqref="D27:E128"/>
    </sheetView>
  </sheetViews>
  <sheetFormatPr baseColWidth="10" defaultRowHeight="16" x14ac:dyDescent="0.2"/>
  <cols>
    <col min="4" max="4" width="30.1640625" bestFit="1" customWidth="1"/>
    <col min="5" max="5" width="18.33203125" bestFit="1" customWidth="1"/>
  </cols>
  <sheetData>
    <row r="27" spans="4:5" x14ac:dyDescent="0.2">
      <c r="D27" s="93" t="s">
        <v>767</v>
      </c>
      <c r="E27" s="100" t="s">
        <v>771</v>
      </c>
    </row>
    <row r="28" spans="4:5" x14ac:dyDescent="0.2">
      <c r="D28" s="93" t="s">
        <v>756</v>
      </c>
      <c r="E28" s="100" t="s">
        <v>772</v>
      </c>
    </row>
    <row r="29" spans="4:5" x14ac:dyDescent="0.2">
      <c r="D29" s="93" t="s">
        <v>769</v>
      </c>
      <c r="E29" s="100" t="s">
        <v>773</v>
      </c>
    </row>
    <row r="30" spans="4:5" x14ac:dyDescent="0.2">
      <c r="D30" s="93" t="s">
        <v>763</v>
      </c>
      <c r="E30" s="100" t="s">
        <v>774</v>
      </c>
    </row>
    <row r="31" spans="4:5" x14ac:dyDescent="0.2">
      <c r="D31" s="93" t="s">
        <v>679</v>
      </c>
      <c r="E31" s="100" t="s">
        <v>680</v>
      </c>
    </row>
    <row r="32" spans="4:5" x14ac:dyDescent="0.2">
      <c r="D32" s="93" t="s">
        <v>748</v>
      </c>
      <c r="E32" s="100" t="s">
        <v>775</v>
      </c>
    </row>
    <row r="33" spans="4:5" x14ac:dyDescent="0.2">
      <c r="D33" s="93" t="s">
        <v>762</v>
      </c>
      <c r="E33" s="100" t="s">
        <v>776</v>
      </c>
    </row>
    <row r="34" spans="4:5" x14ac:dyDescent="0.2">
      <c r="D34" s="93" t="s">
        <v>766</v>
      </c>
      <c r="E34" s="100" t="s">
        <v>777</v>
      </c>
    </row>
    <row r="35" spans="4:5" x14ac:dyDescent="0.2">
      <c r="D35" s="100" t="s">
        <v>753</v>
      </c>
      <c r="E35" s="100" t="s">
        <v>703</v>
      </c>
    </row>
    <row r="36" spans="4:5" x14ac:dyDescent="0.2">
      <c r="D36" s="100" t="s">
        <v>749</v>
      </c>
      <c r="E36" s="100" t="s">
        <v>750</v>
      </c>
    </row>
    <row r="37" spans="4:5" x14ac:dyDescent="0.2">
      <c r="D37" s="100" t="s">
        <v>751</v>
      </c>
      <c r="E37" s="100" t="s">
        <v>704</v>
      </c>
    </row>
    <row r="38" spans="4:5" x14ac:dyDescent="0.2">
      <c r="D38" s="100" t="s">
        <v>746</v>
      </c>
      <c r="E38" s="100" t="s">
        <v>702</v>
      </c>
    </row>
    <row r="39" spans="4:5" x14ac:dyDescent="0.2">
      <c r="D39" s="100" t="s">
        <v>682</v>
      </c>
      <c r="E39" s="100" t="s">
        <v>681</v>
      </c>
    </row>
    <row r="40" spans="4:5" x14ac:dyDescent="0.2">
      <c r="D40" s="100" t="s">
        <v>747</v>
      </c>
      <c r="E40" s="100" t="s">
        <v>683</v>
      </c>
    </row>
    <row r="41" spans="4:5" x14ac:dyDescent="0.2">
      <c r="D41" s="93" t="s">
        <v>745</v>
      </c>
      <c r="E41" s="100" t="s">
        <v>778</v>
      </c>
    </row>
    <row r="42" spans="4:5" x14ac:dyDescent="0.2">
      <c r="D42" s="100" t="s">
        <v>752</v>
      </c>
      <c r="E42" s="100" t="s">
        <v>700</v>
      </c>
    </row>
    <row r="43" spans="4:5" x14ac:dyDescent="0.2">
      <c r="D43" s="100" t="s">
        <v>754</v>
      </c>
      <c r="E43" s="100" t="s">
        <v>701</v>
      </c>
    </row>
    <row r="44" spans="4:5" x14ac:dyDescent="0.2">
      <c r="D44" s="93" t="s">
        <v>674</v>
      </c>
      <c r="E44" s="100" t="s">
        <v>673</v>
      </c>
    </row>
    <row r="45" spans="4:5" x14ac:dyDescent="0.2">
      <c r="D45" s="93" t="s">
        <v>765</v>
      </c>
      <c r="E45" s="100" t="s">
        <v>779</v>
      </c>
    </row>
    <row r="46" spans="4:5" x14ac:dyDescent="0.2">
      <c r="D46" s="93" t="s">
        <v>764</v>
      </c>
      <c r="E46" s="100" t="s">
        <v>780</v>
      </c>
    </row>
    <row r="47" spans="4:5" x14ac:dyDescent="0.2">
      <c r="D47" s="93" t="s">
        <v>675</v>
      </c>
      <c r="E47" s="100" t="s">
        <v>760</v>
      </c>
    </row>
    <row r="48" spans="4:5" x14ac:dyDescent="0.2">
      <c r="D48" s="93" t="s">
        <v>672</v>
      </c>
      <c r="E48" s="100" t="s">
        <v>671</v>
      </c>
    </row>
    <row r="49" spans="4:5" x14ac:dyDescent="0.2">
      <c r="D49" s="100" t="s">
        <v>755</v>
      </c>
      <c r="E49" s="100" t="s">
        <v>698</v>
      </c>
    </row>
    <row r="50" spans="4:5" x14ac:dyDescent="0.2">
      <c r="D50" s="93" t="s">
        <v>768</v>
      </c>
      <c r="E50" s="100" t="s">
        <v>699</v>
      </c>
    </row>
    <row r="51" spans="4:5" x14ac:dyDescent="0.2">
      <c r="D51" s="93" t="s">
        <v>759</v>
      </c>
      <c r="E51" s="100" t="s">
        <v>770</v>
      </c>
    </row>
    <row r="52" spans="4:5" x14ac:dyDescent="0.2">
      <c r="D52" s="93" t="s">
        <v>757</v>
      </c>
      <c r="E52" s="100" t="s">
        <v>781</v>
      </c>
    </row>
    <row r="53" spans="4:5" x14ac:dyDescent="0.2">
      <c r="D53" s="93" t="s">
        <v>758</v>
      </c>
      <c r="E53" s="100" t="s">
        <v>782</v>
      </c>
    </row>
    <row r="54" spans="4:5" x14ac:dyDescent="0.2">
      <c r="D54" s="93" t="s">
        <v>761</v>
      </c>
      <c r="E54" s="100" t="s">
        <v>783</v>
      </c>
    </row>
    <row r="55" spans="4:5" x14ac:dyDescent="0.2">
      <c r="D55" s="100" t="s">
        <v>798</v>
      </c>
      <c r="E55" s="100" t="s">
        <v>708</v>
      </c>
    </row>
    <row r="56" spans="4:5" x14ac:dyDescent="0.2">
      <c r="D56" s="100" t="s">
        <v>810</v>
      </c>
      <c r="E56" s="100" t="s">
        <v>709</v>
      </c>
    </row>
    <row r="57" spans="4:5" x14ac:dyDescent="0.2">
      <c r="D57" s="100" t="s">
        <v>804</v>
      </c>
      <c r="E57" s="100" t="s">
        <v>710</v>
      </c>
    </row>
    <row r="58" spans="4:5" x14ac:dyDescent="0.2">
      <c r="D58" s="100" t="s">
        <v>800</v>
      </c>
      <c r="E58" s="100" t="s">
        <v>711</v>
      </c>
    </row>
    <row r="59" spans="4:5" x14ac:dyDescent="0.2">
      <c r="D59" s="100" t="s">
        <v>809</v>
      </c>
      <c r="E59" s="100" t="s">
        <v>712</v>
      </c>
    </row>
    <row r="60" spans="4:5" x14ac:dyDescent="0.2">
      <c r="D60" s="100" t="s">
        <v>812</v>
      </c>
      <c r="E60" s="100" t="s">
        <v>713</v>
      </c>
    </row>
    <row r="61" spans="4:5" x14ac:dyDescent="0.2">
      <c r="D61" s="94" t="s">
        <v>808</v>
      </c>
      <c r="E61" s="95" t="s">
        <v>714</v>
      </c>
    </row>
    <row r="62" spans="4:5" x14ac:dyDescent="0.2">
      <c r="D62" s="94" t="s">
        <v>806</v>
      </c>
      <c r="E62" s="95" t="s">
        <v>715</v>
      </c>
    </row>
    <row r="63" spans="4:5" x14ac:dyDescent="0.2">
      <c r="D63" s="94" t="s">
        <v>529</v>
      </c>
      <c r="E63" s="95" t="s">
        <v>716</v>
      </c>
    </row>
    <row r="64" spans="4:5" x14ac:dyDescent="0.2">
      <c r="D64" s="94" t="s">
        <v>813</v>
      </c>
      <c r="E64" s="95" t="s">
        <v>717</v>
      </c>
    </row>
    <row r="65" spans="4:5" x14ac:dyDescent="0.2">
      <c r="D65" s="94" t="s">
        <v>799</v>
      </c>
      <c r="E65" s="95" t="s">
        <v>718</v>
      </c>
    </row>
    <row r="66" spans="4:5" x14ac:dyDescent="0.2">
      <c r="D66" s="94" t="s">
        <v>802</v>
      </c>
      <c r="E66" s="95" t="s">
        <v>719</v>
      </c>
    </row>
    <row r="67" spans="4:5" x14ac:dyDescent="0.2">
      <c r="D67" s="94" t="s">
        <v>803</v>
      </c>
      <c r="E67" s="95" t="s">
        <v>720</v>
      </c>
    </row>
    <row r="68" spans="4:5" x14ac:dyDescent="0.2">
      <c r="D68" s="94" t="s">
        <v>528</v>
      </c>
      <c r="E68" s="95" t="s">
        <v>721</v>
      </c>
    </row>
    <row r="69" spans="4:5" x14ac:dyDescent="0.2">
      <c r="D69" s="94" t="s">
        <v>814</v>
      </c>
      <c r="E69" s="95" t="s">
        <v>722</v>
      </c>
    </row>
    <row r="70" spans="4:5" x14ac:dyDescent="0.2">
      <c r="D70" s="94" t="s">
        <v>805</v>
      </c>
      <c r="E70" s="95" t="s">
        <v>723</v>
      </c>
    </row>
    <row r="71" spans="4:5" x14ac:dyDescent="0.2">
      <c r="D71" s="94" t="s">
        <v>811</v>
      </c>
      <c r="E71" s="95" t="s">
        <v>724</v>
      </c>
    </row>
    <row r="72" spans="4:5" x14ac:dyDescent="0.2">
      <c r="D72" s="94" t="s">
        <v>531</v>
      </c>
      <c r="E72" s="95" t="s">
        <v>725</v>
      </c>
    </row>
    <row r="73" spans="4:5" x14ac:dyDescent="0.2">
      <c r="D73" s="94" t="s">
        <v>530</v>
      </c>
      <c r="E73" s="97" t="s">
        <v>726</v>
      </c>
    </row>
    <row r="74" spans="4:5" x14ac:dyDescent="0.2">
      <c r="D74" s="94" t="s">
        <v>807</v>
      </c>
      <c r="E74" s="98" t="s">
        <v>727</v>
      </c>
    </row>
    <row r="75" spans="4:5" x14ac:dyDescent="0.2">
      <c r="D75" s="94" t="s">
        <v>801</v>
      </c>
      <c r="E75" s="98" t="s">
        <v>728</v>
      </c>
    </row>
    <row r="76" spans="4:5" x14ac:dyDescent="0.2">
      <c r="D76" s="94" t="s">
        <v>822</v>
      </c>
      <c r="E76" s="98" t="s">
        <v>827</v>
      </c>
    </row>
    <row r="77" spans="4:5" x14ac:dyDescent="0.2">
      <c r="D77" s="94" t="s">
        <v>825</v>
      </c>
      <c r="E77" s="95" t="s">
        <v>828</v>
      </c>
    </row>
    <row r="78" spans="4:5" x14ac:dyDescent="0.2">
      <c r="D78" s="94" t="s">
        <v>815</v>
      </c>
      <c r="E78" s="97" t="s">
        <v>829</v>
      </c>
    </row>
    <row r="79" spans="4:5" x14ac:dyDescent="0.2">
      <c r="D79" s="94" t="s">
        <v>821</v>
      </c>
      <c r="E79" s="95" t="s">
        <v>830</v>
      </c>
    </row>
    <row r="80" spans="4:5" x14ac:dyDescent="0.2">
      <c r="D80" s="94" t="s">
        <v>826</v>
      </c>
      <c r="E80" s="95" t="s">
        <v>831</v>
      </c>
    </row>
    <row r="81" spans="4:5" x14ac:dyDescent="0.2">
      <c r="D81" s="94" t="s">
        <v>823</v>
      </c>
      <c r="E81" s="97" t="s">
        <v>832</v>
      </c>
    </row>
    <row r="82" spans="4:5" x14ac:dyDescent="0.2">
      <c r="D82" s="94" t="s">
        <v>816</v>
      </c>
      <c r="E82" s="95" t="s">
        <v>833</v>
      </c>
    </row>
    <row r="83" spans="4:5" x14ac:dyDescent="0.2">
      <c r="D83" s="94" t="s">
        <v>819</v>
      </c>
      <c r="E83" s="95" t="s">
        <v>834</v>
      </c>
    </row>
    <row r="84" spans="4:5" x14ac:dyDescent="0.2">
      <c r="D84" s="94" t="s">
        <v>818</v>
      </c>
      <c r="E84" s="95" t="s">
        <v>835</v>
      </c>
    </row>
    <row r="85" spans="4:5" x14ac:dyDescent="0.2">
      <c r="D85" s="94" t="s">
        <v>817</v>
      </c>
      <c r="E85" s="97" t="s">
        <v>836</v>
      </c>
    </row>
    <row r="86" spans="4:5" x14ac:dyDescent="0.2">
      <c r="D86" s="94" t="s">
        <v>820</v>
      </c>
      <c r="E86" s="95" t="s">
        <v>837</v>
      </c>
    </row>
    <row r="87" spans="4:5" x14ac:dyDescent="0.2">
      <c r="D87" s="94" t="s">
        <v>824</v>
      </c>
      <c r="E87" s="95" t="s">
        <v>838</v>
      </c>
    </row>
    <row r="88" spans="4:5" x14ac:dyDescent="0.2">
      <c r="D88" s="96" t="s">
        <v>735</v>
      </c>
      <c r="E88" s="94" t="s">
        <v>736</v>
      </c>
    </row>
    <row r="89" spans="4:5" x14ac:dyDescent="0.2">
      <c r="D89" s="96" t="s">
        <v>676</v>
      </c>
      <c r="E89" s="95" t="s">
        <v>677</v>
      </c>
    </row>
    <row r="90" spans="4:5" x14ac:dyDescent="0.2">
      <c r="D90" s="96" t="s">
        <v>733</v>
      </c>
      <c r="E90" s="95" t="s">
        <v>734</v>
      </c>
    </row>
    <row r="91" spans="4:5" x14ac:dyDescent="0.2">
      <c r="D91" s="96" t="s">
        <v>661</v>
      </c>
      <c r="E91" s="94" t="s">
        <v>664</v>
      </c>
    </row>
    <row r="92" spans="4:5" x14ac:dyDescent="0.2">
      <c r="D92" s="96" t="s">
        <v>731</v>
      </c>
      <c r="E92" s="94" t="s">
        <v>665</v>
      </c>
    </row>
    <row r="93" spans="4:5" x14ac:dyDescent="0.2">
      <c r="D93" s="96" t="s">
        <v>743</v>
      </c>
      <c r="E93" s="96" t="s">
        <v>744</v>
      </c>
    </row>
    <row r="94" spans="4:5" x14ac:dyDescent="0.2">
      <c r="D94" s="96" t="s">
        <v>742</v>
      </c>
      <c r="E94" s="96" t="s">
        <v>741</v>
      </c>
    </row>
    <row r="95" spans="4:5" x14ac:dyDescent="0.2">
      <c r="D95" s="96" t="s">
        <v>662</v>
      </c>
      <c r="E95" s="95" t="s">
        <v>663</v>
      </c>
    </row>
    <row r="96" spans="4:5" x14ac:dyDescent="0.2">
      <c r="D96" s="96" t="s">
        <v>729</v>
      </c>
      <c r="E96" s="95" t="s">
        <v>705</v>
      </c>
    </row>
    <row r="97" spans="4:5" x14ac:dyDescent="0.2">
      <c r="D97" s="96" t="s">
        <v>706</v>
      </c>
      <c r="E97" s="97" t="s">
        <v>707</v>
      </c>
    </row>
    <row r="98" spans="4:5" x14ac:dyDescent="0.2">
      <c r="D98" s="96" t="s">
        <v>739</v>
      </c>
      <c r="E98" s="101" t="s">
        <v>740</v>
      </c>
    </row>
    <row r="99" spans="4:5" x14ac:dyDescent="0.2">
      <c r="D99" s="96" t="s">
        <v>730</v>
      </c>
      <c r="E99" s="101" t="s">
        <v>732</v>
      </c>
    </row>
    <row r="100" spans="4:5" x14ac:dyDescent="0.2">
      <c r="D100" s="96" t="s">
        <v>738</v>
      </c>
      <c r="E100" s="101" t="s">
        <v>737</v>
      </c>
    </row>
    <row r="101" spans="4:5" x14ac:dyDescent="0.2">
      <c r="D101" s="96" t="s">
        <v>668</v>
      </c>
      <c r="E101" s="97" t="s">
        <v>669</v>
      </c>
    </row>
    <row r="102" spans="4:5" x14ac:dyDescent="0.2">
      <c r="D102" s="96" t="s">
        <v>537</v>
      </c>
      <c r="E102" s="95" t="s">
        <v>655</v>
      </c>
    </row>
    <row r="103" spans="4:5" x14ac:dyDescent="0.2">
      <c r="D103" s="96" t="s">
        <v>538</v>
      </c>
      <c r="E103" s="95" t="s">
        <v>654</v>
      </c>
    </row>
    <row r="104" spans="4:5" x14ac:dyDescent="0.2">
      <c r="D104" s="96" t="s">
        <v>667</v>
      </c>
      <c r="E104" s="97" t="s">
        <v>666</v>
      </c>
    </row>
    <row r="105" spans="4:5" x14ac:dyDescent="0.2">
      <c r="D105" s="96" t="s">
        <v>543</v>
      </c>
      <c r="E105" s="97" t="s">
        <v>839</v>
      </c>
    </row>
    <row r="106" spans="4:5" x14ac:dyDescent="0.2">
      <c r="D106" s="96" t="s">
        <v>542</v>
      </c>
      <c r="E106" s="97" t="s">
        <v>840</v>
      </c>
    </row>
    <row r="107" spans="4:5" x14ac:dyDescent="0.2">
      <c r="D107" s="96" t="s">
        <v>539</v>
      </c>
      <c r="E107" s="97" t="s">
        <v>690</v>
      </c>
    </row>
    <row r="108" spans="4:5" x14ac:dyDescent="0.2">
      <c r="D108" s="96" t="s">
        <v>536</v>
      </c>
      <c r="E108" s="97" t="s">
        <v>697</v>
      </c>
    </row>
    <row r="109" spans="4:5" x14ac:dyDescent="0.2">
      <c r="D109" s="96" t="s">
        <v>540</v>
      </c>
      <c r="E109" s="97" t="s">
        <v>678</v>
      </c>
    </row>
    <row r="110" spans="4:5" x14ac:dyDescent="0.2">
      <c r="D110" s="96" t="s">
        <v>541</v>
      </c>
      <c r="E110" s="95" t="s">
        <v>656</v>
      </c>
    </row>
    <row r="111" spans="4:5" x14ac:dyDescent="0.2">
      <c r="D111" s="96" t="s">
        <v>660</v>
      </c>
      <c r="E111" s="95" t="s">
        <v>659</v>
      </c>
    </row>
    <row r="112" spans="4:5" x14ac:dyDescent="0.2">
      <c r="D112" s="96" t="s">
        <v>689</v>
      </c>
      <c r="E112" s="97" t="s">
        <v>686</v>
      </c>
    </row>
    <row r="113" spans="4:5" x14ac:dyDescent="0.2">
      <c r="D113" s="96" t="s">
        <v>685</v>
      </c>
      <c r="E113" s="97" t="s">
        <v>684</v>
      </c>
    </row>
    <row r="114" spans="4:5" x14ac:dyDescent="0.2">
      <c r="D114" s="96" t="s">
        <v>687</v>
      </c>
      <c r="E114" s="97" t="s">
        <v>688</v>
      </c>
    </row>
    <row r="115" spans="4:5" x14ac:dyDescent="0.2">
      <c r="D115" s="96" t="s">
        <v>695</v>
      </c>
      <c r="E115" s="97" t="s">
        <v>696</v>
      </c>
    </row>
    <row r="116" spans="4:5" x14ac:dyDescent="0.2">
      <c r="D116" s="96" t="s">
        <v>694</v>
      </c>
      <c r="E116" s="97" t="s">
        <v>693</v>
      </c>
    </row>
    <row r="117" spans="4:5" x14ac:dyDescent="0.2">
      <c r="D117" s="96" t="s">
        <v>658</v>
      </c>
      <c r="E117" s="95" t="s">
        <v>657</v>
      </c>
    </row>
    <row r="118" spans="4:5" x14ac:dyDescent="0.2">
      <c r="D118" s="96" t="s">
        <v>691</v>
      </c>
      <c r="E118" s="95" t="s">
        <v>692</v>
      </c>
    </row>
    <row r="119" spans="4:5" x14ac:dyDescent="0.2">
      <c r="D119" s="96" t="s">
        <v>527</v>
      </c>
      <c r="E119" s="97" t="s">
        <v>670</v>
      </c>
    </row>
    <row r="120" spans="4:5" x14ac:dyDescent="0.2">
      <c r="D120" s="94" t="s">
        <v>532</v>
      </c>
      <c r="E120" s="95" t="s">
        <v>789</v>
      </c>
    </row>
    <row r="121" spans="4:5" x14ac:dyDescent="0.2">
      <c r="D121" s="94" t="s">
        <v>784</v>
      </c>
      <c r="E121" s="95" t="s">
        <v>790</v>
      </c>
    </row>
    <row r="122" spans="4:5" x14ac:dyDescent="0.2">
      <c r="D122" s="94" t="s">
        <v>787</v>
      </c>
      <c r="E122" s="95" t="s">
        <v>791</v>
      </c>
    </row>
    <row r="123" spans="4:5" x14ac:dyDescent="0.2">
      <c r="D123" s="94" t="s">
        <v>533</v>
      </c>
      <c r="E123" s="95" t="s">
        <v>792</v>
      </c>
    </row>
    <row r="124" spans="4:5" x14ac:dyDescent="0.2">
      <c r="D124" s="94" t="s">
        <v>785</v>
      </c>
      <c r="E124" s="95" t="s">
        <v>793</v>
      </c>
    </row>
    <row r="125" spans="4:5" x14ac:dyDescent="0.2">
      <c r="D125" s="94" t="s">
        <v>786</v>
      </c>
      <c r="E125" s="95" t="s">
        <v>794</v>
      </c>
    </row>
    <row r="126" spans="4:5" x14ac:dyDescent="0.2">
      <c r="D126" s="94" t="s">
        <v>534</v>
      </c>
      <c r="E126" s="95" t="s">
        <v>795</v>
      </c>
    </row>
    <row r="127" spans="4:5" x14ac:dyDescent="0.2">
      <c r="D127" s="94" t="s">
        <v>788</v>
      </c>
      <c r="E127" s="95" t="s">
        <v>796</v>
      </c>
    </row>
    <row r="128" spans="4:5" ht="17" thickBot="1" x14ac:dyDescent="0.25">
      <c r="D128" s="99" t="s">
        <v>535</v>
      </c>
      <c r="E128" s="95" t="s">
        <v>797</v>
      </c>
    </row>
  </sheetData>
  <sortState ref="D27:E133">
    <sortCondition ref="D27"/>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15</vt:i4>
      </vt:variant>
    </vt:vector>
  </HeadingPairs>
  <TitlesOfParts>
    <vt:vector size="15" baseType="lpstr">
      <vt:lpstr>Vente de Protège-menus</vt:lpstr>
      <vt:lpstr>Vente d'options PM</vt:lpstr>
      <vt:lpstr>Vente de vues PM</vt:lpstr>
      <vt:lpstr>Data Options PM</vt:lpstr>
      <vt:lpstr>Data Produit PM</vt:lpstr>
      <vt:lpstr>Data Description PM</vt:lpstr>
      <vt:lpstr>Porte-addition</vt:lpstr>
      <vt:lpstr>Option PM</vt:lpstr>
      <vt:lpstr>Set de tables</vt:lpstr>
      <vt:lpstr>Données sources</vt:lpstr>
      <vt:lpstr>Feuil3</vt:lpstr>
      <vt:lpstr>Goodies imprimés</vt:lpstr>
      <vt:lpstr>Cartes</vt:lpstr>
      <vt:lpstr>PME</vt:lpstr>
      <vt:lpstr>Feuil4</vt:lpstr>
    </vt:vector>
  </TitlesOfParts>
  <Company>grut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laprade  delphine</dc:creator>
  <cp:lastModifiedBy>Utilisateur de Microsoft Office</cp:lastModifiedBy>
  <dcterms:created xsi:type="dcterms:W3CDTF">2017-03-24T11:11:50Z</dcterms:created>
  <dcterms:modified xsi:type="dcterms:W3CDTF">2017-05-15T16:44:05Z</dcterms:modified>
</cp:coreProperties>
</file>