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H:\TABLEAU 2021\"/>
    </mc:Choice>
  </mc:AlternateContent>
  <xr:revisionPtr revIDLastSave="0" documentId="13_ncr:1_{079055A2-3534-4E35-8122-D69F3EF2E00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3" i="2" l="1"/>
  <c r="E4" i="2"/>
  <c r="E5" i="2"/>
  <c r="E6" i="2"/>
  <c r="E7" i="2"/>
  <c r="E8" i="2"/>
  <c r="E9" i="2"/>
  <c r="E10" i="2"/>
  <c r="E11" i="2"/>
  <c r="E2" i="2"/>
  <c r="C3" i="2"/>
  <c r="D3" i="2" s="1"/>
  <c r="C4" i="2"/>
  <c r="D4" i="2"/>
  <c r="C5" i="2"/>
  <c r="D5" i="2"/>
  <c r="C6" i="2"/>
  <c r="D6" i="2"/>
  <c r="C7" i="2"/>
  <c r="D7" i="2" s="1"/>
  <c r="C8" i="2"/>
  <c r="D8" i="2" s="1"/>
  <c r="C9" i="2"/>
  <c r="D9" i="2" s="1"/>
  <c r="C10" i="2"/>
  <c r="D10" i="2" s="1"/>
  <c r="C11" i="2"/>
  <c r="D11" i="2" s="1"/>
  <c r="C2" i="2"/>
  <c r="D2" i="2" s="1"/>
  <c r="CM182" i="1" l="1"/>
  <c r="CM179" i="1"/>
  <c r="CM176" i="1"/>
  <c r="CM173" i="1"/>
  <c r="CM170" i="1"/>
  <c r="CM167" i="1"/>
  <c r="CM164" i="1"/>
  <c r="CM161" i="1"/>
  <c r="CM158" i="1"/>
  <c r="CM155" i="1"/>
  <c r="CM152" i="1"/>
  <c r="CM149" i="1"/>
  <c r="CM146" i="1"/>
  <c r="CM143" i="1"/>
  <c r="CM140" i="1"/>
  <c r="CM137" i="1"/>
  <c r="CM134" i="1"/>
  <c r="CM131" i="1"/>
  <c r="CM128" i="1"/>
  <c r="CM125" i="1"/>
  <c r="CM122" i="1"/>
  <c r="CM119" i="1"/>
  <c r="CM116" i="1"/>
  <c r="CM113" i="1"/>
  <c r="CM110" i="1"/>
  <c r="CM107" i="1"/>
  <c r="CM104" i="1"/>
  <c r="CM101" i="1"/>
  <c r="CM98" i="1"/>
  <c r="CM95" i="1"/>
  <c r="CM92" i="1"/>
  <c r="CM89" i="1"/>
  <c r="CM86" i="1"/>
  <c r="CM83" i="1"/>
  <c r="CM80" i="1"/>
  <c r="CM77" i="1"/>
  <c r="CM74" i="1"/>
  <c r="CM71" i="1"/>
  <c r="CM68" i="1"/>
  <c r="CM65" i="1"/>
  <c r="CM62" i="1"/>
  <c r="CM59" i="1"/>
  <c r="CM56" i="1"/>
  <c r="CM53" i="1"/>
  <c r="CM50" i="1"/>
  <c r="CM47" i="1"/>
  <c r="CM44" i="1"/>
  <c r="CM41" i="1"/>
  <c r="CM38" i="1"/>
  <c r="CM35" i="1"/>
  <c r="CM32" i="1"/>
  <c r="CM29" i="1"/>
  <c r="CM26" i="1"/>
  <c r="CM23" i="1"/>
  <c r="CM20" i="1"/>
  <c r="CM17" i="1"/>
  <c r="CM14" i="1"/>
  <c r="CM11" i="1"/>
  <c r="CM8" i="1"/>
  <c r="CJ9" i="1"/>
  <c r="CJ7" i="1"/>
  <c r="CJ6" i="1"/>
  <c r="CM5" i="1"/>
  <c r="D125" i="1"/>
  <c r="E179" i="1"/>
  <c r="D101" i="1"/>
  <c r="E74" i="1"/>
  <c r="D116" i="1"/>
  <c r="E29" i="1"/>
  <c r="D158" i="1"/>
  <c r="E5" i="1"/>
  <c r="E53" i="1"/>
  <c r="E38" i="1"/>
  <c r="E116" i="1"/>
  <c r="E80" i="1"/>
  <c r="E146" i="1"/>
  <c r="D20" i="1"/>
  <c r="E95" i="1"/>
  <c r="D113" i="1"/>
  <c r="D134" i="1"/>
  <c r="E98" i="1"/>
  <c r="D119" i="1"/>
  <c r="D77" i="1"/>
  <c r="D143" i="1"/>
  <c r="D92" i="1"/>
  <c r="E131" i="1"/>
  <c r="E65" i="1"/>
  <c r="D17" i="1"/>
  <c r="D41" i="1"/>
  <c r="E134" i="1"/>
  <c r="E14" i="1"/>
  <c r="D14" i="1"/>
  <c r="D11" i="1"/>
  <c r="E83" i="1"/>
  <c r="D161" i="1"/>
  <c r="D173" i="1"/>
  <c r="E113" i="1"/>
  <c r="E59" i="1"/>
  <c r="E164" i="1"/>
  <c r="D155" i="1"/>
  <c r="E41" i="1"/>
  <c r="E173" i="1"/>
  <c r="D50" i="1"/>
  <c r="E104" i="1"/>
  <c r="E23" i="1"/>
  <c r="E176" i="1"/>
  <c r="E128" i="1"/>
  <c r="E110" i="1"/>
  <c r="D62" i="1"/>
  <c r="D110" i="1"/>
  <c r="E107" i="1"/>
  <c r="D29" i="1"/>
  <c r="E89" i="1"/>
  <c r="D128" i="1"/>
  <c r="D149" i="1"/>
  <c r="E68" i="1"/>
  <c r="E122" i="1"/>
  <c r="D98" i="1"/>
  <c r="D152" i="1"/>
  <c r="D65" i="1"/>
  <c r="E71" i="1"/>
  <c r="D176" i="1"/>
  <c r="E50" i="1"/>
  <c r="E101" i="1"/>
  <c r="D170" i="1"/>
  <c r="E158" i="1"/>
  <c r="D179" i="1"/>
  <c r="E17" i="1"/>
  <c r="D71" i="1"/>
  <c r="E161" i="1"/>
  <c r="D56" i="1"/>
  <c r="E26" i="1"/>
  <c r="D44" i="1"/>
  <c r="E155" i="1"/>
  <c r="D8" i="1"/>
  <c r="D32" i="1"/>
  <c r="D5" i="1"/>
  <c r="D80" i="1"/>
  <c r="D182" i="1"/>
  <c r="D74" i="1"/>
  <c r="E62" i="1"/>
  <c r="D47" i="1"/>
  <c r="E152" i="1"/>
  <c r="D131" i="1"/>
  <c r="E125" i="1"/>
  <c r="D104" i="1"/>
  <c r="E11" i="1"/>
  <c r="E140" i="1"/>
  <c r="E92" i="1"/>
  <c r="E137" i="1"/>
  <c r="E119" i="1"/>
  <c r="D140" i="1"/>
  <c r="D23" i="1"/>
  <c r="E8" i="1"/>
  <c r="E20" i="1"/>
  <c r="D83" i="1"/>
  <c r="E143" i="1"/>
  <c r="D167" i="1"/>
  <c r="D38" i="1"/>
  <c r="D122" i="1"/>
  <c r="D164" i="1"/>
  <c r="E167" i="1"/>
  <c r="E44" i="1"/>
  <c r="D35" i="1"/>
  <c r="D26" i="1"/>
  <c r="D89" i="1"/>
  <c r="D53" i="1"/>
  <c r="D59" i="1"/>
  <c r="D146" i="1"/>
  <c r="D137" i="1"/>
  <c r="D107" i="1"/>
  <c r="E35" i="1"/>
  <c r="D95" i="1"/>
  <c r="E170" i="1"/>
  <c r="E86" i="1"/>
  <c r="E32" i="1"/>
  <c r="E56" i="1"/>
  <c r="E77" i="1"/>
  <c r="D68" i="1"/>
  <c r="D86" i="1"/>
  <c r="E182" i="1"/>
  <c r="E47" i="1"/>
  <c r="E149" i="1"/>
  <c r="F167" i="1" l="1"/>
  <c r="F170" i="1"/>
  <c r="F173" i="1"/>
  <c r="F176" i="1"/>
  <c r="F179" i="1"/>
  <c r="F182" i="1"/>
  <c r="F5" i="1" l="1"/>
  <c r="F8" i="1"/>
  <c r="F11" i="1"/>
  <c r="F14" i="1"/>
  <c r="F17" i="1"/>
  <c r="F20" i="1"/>
  <c r="F23" i="1"/>
  <c r="F26" i="1"/>
  <c r="F29" i="1"/>
  <c r="F32" i="1"/>
  <c r="F35" i="1"/>
  <c r="F38" i="1"/>
  <c r="F41" i="1"/>
  <c r="F44" i="1"/>
  <c r="F47" i="1"/>
  <c r="F50" i="1"/>
  <c r="F53" i="1"/>
  <c r="F56" i="1"/>
  <c r="F59" i="1"/>
  <c r="F62" i="1"/>
  <c r="F65" i="1"/>
  <c r="F68" i="1"/>
  <c r="F71" i="1"/>
  <c r="F74" i="1"/>
  <c r="F77" i="1"/>
  <c r="F80" i="1"/>
  <c r="F83" i="1"/>
  <c r="F86" i="1"/>
  <c r="F89" i="1"/>
  <c r="F92" i="1"/>
  <c r="F95" i="1"/>
  <c r="F98" i="1"/>
  <c r="F101" i="1"/>
  <c r="F104" i="1"/>
  <c r="F107" i="1"/>
  <c r="F110" i="1"/>
  <c r="F113" i="1"/>
  <c r="F116" i="1"/>
  <c r="F119" i="1"/>
  <c r="F122" i="1"/>
  <c r="F125" i="1"/>
  <c r="F128" i="1"/>
  <c r="F131" i="1"/>
  <c r="F134" i="1"/>
  <c r="F137" i="1"/>
  <c r="F140" i="1"/>
  <c r="F143" i="1"/>
  <c r="F146" i="1"/>
  <c r="F149" i="1"/>
  <c r="F152" i="1"/>
  <c r="F155" i="1"/>
  <c r="F158" i="1"/>
  <c r="F161" i="1"/>
  <c r="F164" i="1"/>
  <c r="G176" i="1" l="1"/>
  <c r="G173" i="1"/>
  <c r="G182" i="1"/>
  <c r="G179" i="1"/>
  <c r="G167" i="1"/>
  <c r="G161" i="1"/>
  <c r="G170" i="1"/>
  <c r="G164" i="1"/>
  <c r="G155" i="1"/>
  <c r="G152" i="1"/>
  <c r="G149" i="1"/>
  <c r="G158" i="1"/>
  <c r="G146" i="1"/>
  <c r="G131" i="1"/>
  <c r="G143" i="1"/>
  <c r="G137" i="1"/>
  <c r="G140" i="1"/>
  <c r="G128" i="1"/>
  <c r="G125" i="1"/>
  <c r="G134" i="1"/>
  <c r="G122" i="1"/>
  <c r="G116" i="1"/>
  <c r="G113" i="1"/>
  <c r="G119" i="1"/>
  <c r="G107" i="1"/>
  <c r="G101" i="1"/>
  <c r="G83" i="1"/>
  <c r="G104" i="1"/>
  <c r="G110" i="1"/>
  <c r="G95" i="1"/>
  <c r="G92" i="1"/>
  <c r="G89" i="1"/>
  <c r="G98" i="1"/>
  <c r="G80" i="1"/>
  <c r="G77" i="1"/>
  <c r="G86" i="1"/>
  <c r="G74" i="1"/>
  <c r="G71" i="1"/>
  <c r="G68" i="1"/>
  <c r="G65" i="1"/>
  <c r="G35" i="1"/>
  <c r="G59" i="1"/>
  <c r="G56" i="1"/>
  <c r="G53" i="1"/>
  <c r="G62" i="1"/>
  <c r="G47" i="1"/>
  <c r="G44" i="1"/>
  <c r="G41" i="1"/>
  <c r="G50" i="1"/>
  <c r="G32" i="1"/>
  <c r="G29" i="1"/>
  <c r="G38" i="1"/>
  <c r="G23" i="1"/>
  <c r="G17" i="1"/>
  <c r="G26" i="1"/>
  <c r="G20" i="1"/>
  <c r="G14" i="1"/>
  <c r="G11" i="1"/>
  <c r="G8" i="1"/>
  <c r="G5" i="1"/>
  <c r="BX173" i="1"/>
  <c r="H179" i="1" l="1"/>
  <c r="H167" i="1"/>
  <c r="H182" i="1"/>
  <c r="H173" i="1"/>
  <c r="H176" i="1"/>
  <c r="H164" i="1"/>
  <c r="H170" i="1"/>
  <c r="H161" i="1"/>
  <c r="H131" i="1"/>
  <c r="H158" i="1"/>
  <c r="H149" i="1"/>
  <c r="H155" i="1"/>
  <c r="H152" i="1"/>
  <c r="H140" i="1"/>
  <c r="H137" i="1"/>
  <c r="H143" i="1"/>
  <c r="H146" i="1"/>
  <c r="H125" i="1"/>
  <c r="H128" i="1"/>
  <c r="H134" i="1"/>
  <c r="H113" i="1"/>
  <c r="H116" i="1"/>
  <c r="H119" i="1"/>
  <c r="H122" i="1"/>
  <c r="H110" i="1"/>
  <c r="H104" i="1"/>
  <c r="H101" i="1"/>
  <c r="H107" i="1"/>
  <c r="H92" i="1"/>
  <c r="H98" i="1"/>
  <c r="H89" i="1"/>
  <c r="H95" i="1"/>
  <c r="H83" i="1"/>
  <c r="H86" i="1"/>
  <c r="H77" i="1"/>
  <c r="H80" i="1"/>
  <c r="H65" i="1"/>
  <c r="H68" i="1"/>
  <c r="H71" i="1"/>
  <c r="H74" i="1"/>
  <c r="H59" i="1"/>
  <c r="H62" i="1"/>
  <c r="H56" i="1"/>
  <c r="H53" i="1"/>
  <c r="H41" i="1"/>
  <c r="H44" i="1"/>
  <c r="H35" i="1"/>
  <c r="H50" i="1"/>
  <c r="H47" i="1"/>
  <c r="H38" i="1"/>
  <c r="H29" i="1"/>
  <c r="H32" i="1"/>
  <c r="H5" i="1"/>
  <c r="H17" i="1"/>
  <c r="H20" i="1"/>
  <c r="H26" i="1"/>
  <c r="H23" i="1"/>
  <c r="H14" i="1"/>
  <c r="H8" i="1"/>
  <c r="H11" i="1"/>
  <c r="BX182" i="1"/>
  <c r="BX179" i="1"/>
  <c r="BX176" i="1"/>
  <c r="BX170" i="1"/>
  <c r="BX167" i="1"/>
  <c r="BX164" i="1"/>
  <c r="BX161" i="1"/>
  <c r="BX155" i="1"/>
  <c r="BX158" i="1"/>
  <c r="BX149" i="1"/>
  <c r="BX152" i="1"/>
  <c r="BX146" i="1"/>
  <c r="BX143" i="1"/>
  <c r="BX137" i="1"/>
  <c r="BX140" i="1"/>
  <c r="BX131" i="1"/>
  <c r="BX134" i="1"/>
  <c r="BX128" i="1"/>
  <c r="BX125" i="1"/>
  <c r="BX122" i="1"/>
  <c r="BX119" i="1"/>
  <c r="BX113" i="1"/>
  <c r="BX116" i="1"/>
  <c r="BX107" i="1"/>
  <c r="BX110" i="1"/>
  <c r="BX104" i="1"/>
  <c r="BX101" i="1"/>
  <c r="BX98" i="1"/>
  <c r="BX95" i="1"/>
  <c r="BX89" i="1"/>
  <c r="BX92" i="1"/>
  <c r="BX83" i="1"/>
  <c r="BX86" i="1"/>
  <c r="BX77" i="1"/>
  <c r="BX80" i="1"/>
  <c r="BX68" i="1"/>
  <c r="BX71" i="1"/>
  <c r="BX74" i="1"/>
  <c r="BX62" i="1"/>
  <c r="BX65" i="1"/>
  <c r="BX59" i="1"/>
  <c r="BX53" i="1"/>
  <c r="BX56" i="1"/>
  <c r="BX50" i="1"/>
  <c r="BX44" i="1"/>
  <c r="BX47" i="1"/>
  <c r="BX41" i="1"/>
  <c r="BX32" i="1"/>
  <c r="BX35" i="1"/>
  <c r="BX38" i="1"/>
  <c r="BX26" i="1"/>
  <c r="BX23" i="1"/>
  <c r="BX29" i="1"/>
  <c r="BX20" i="1"/>
  <c r="BX17" i="1"/>
  <c r="BX14" i="1"/>
  <c r="BX11" i="1"/>
  <c r="BX8" i="1"/>
  <c r="BX5" i="1"/>
  <c r="CX5" i="1" l="1"/>
  <c r="CX13" i="1"/>
  <c r="CX21" i="1"/>
  <c r="CX29" i="1"/>
  <c r="CX24" i="1"/>
  <c r="CX17" i="1"/>
  <c r="CX10" i="1"/>
  <c r="CX34" i="1"/>
  <c r="CX19" i="1"/>
  <c r="CX20" i="1"/>
  <c r="CX6" i="1"/>
  <c r="CX14" i="1"/>
  <c r="CX22" i="1"/>
  <c r="CX30" i="1"/>
  <c r="CX16" i="1"/>
  <c r="CX9" i="1"/>
  <c r="CX33" i="1"/>
  <c r="CX26" i="1"/>
  <c r="CX27" i="1"/>
  <c r="CX28" i="1"/>
  <c r="CX7" i="1"/>
  <c r="CX15" i="1"/>
  <c r="CX23" i="1"/>
  <c r="CX31" i="1"/>
  <c r="CX8" i="1"/>
  <c r="CX32" i="1"/>
  <c r="CX25" i="1"/>
  <c r="CX18" i="1"/>
  <c r="CX11" i="1"/>
  <c r="CX12" i="1"/>
  <c r="CU5" i="1"/>
  <c r="CU13" i="1"/>
  <c r="CU21" i="1"/>
  <c r="CU29" i="1"/>
  <c r="CU24" i="1"/>
  <c r="CU9" i="1"/>
  <c r="CU33" i="1"/>
  <c r="CU26" i="1"/>
  <c r="CU19" i="1"/>
  <c r="CU12" i="1"/>
  <c r="CU6" i="1"/>
  <c r="CU14" i="1"/>
  <c r="CU22" i="1"/>
  <c r="CU30" i="1"/>
  <c r="CU16" i="1"/>
  <c r="CU17" i="1"/>
  <c r="CU10" i="1"/>
  <c r="CU34" i="1"/>
  <c r="CU27" i="1"/>
  <c r="CU28" i="1"/>
  <c r="CU7" i="1"/>
  <c r="CU15" i="1"/>
  <c r="CU23" i="1"/>
  <c r="CU31" i="1"/>
  <c r="CU8" i="1"/>
  <c r="CU32" i="1"/>
  <c r="CU25" i="1"/>
  <c r="CU18" i="1"/>
  <c r="CU11" i="1"/>
  <c r="CU20" i="1"/>
  <c r="K86" i="1"/>
  <c r="K77" i="1"/>
  <c r="J32" i="1"/>
  <c r="J125" i="1"/>
  <c r="J140" i="1"/>
  <c r="J68" i="1"/>
  <c r="K116" i="1"/>
  <c r="K167" i="1"/>
  <c r="K179" i="1"/>
  <c r="K11" i="1"/>
  <c r="K53" i="1"/>
  <c r="J122" i="1"/>
  <c r="J20" i="1"/>
  <c r="K134" i="1"/>
  <c r="J50" i="1"/>
  <c r="K143" i="1"/>
  <c r="K50" i="1"/>
  <c r="K152" i="1"/>
  <c r="J35" i="1"/>
  <c r="K26" i="1"/>
  <c r="K107" i="1"/>
  <c r="J56" i="1"/>
  <c r="J158" i="1"/>
  <c r="K23" i="1"/>
  <c r="J170" i="1"/>
  <c r="K149" i="1"/>
  <c r="K137" i="1"/>
  <c r="K89" i="1"/>
  <c r="K113" i="1"/>
  <c r="K5" i="1"/>
  <c r="K125" i="1"/>
  <c r="J182" i="1"/>
  <c r="K8" i="1"/>
  <c r="J116" i="1"/>
  <c r="K20" i="1"/>
  <c r="J74" i="1"/>
  <c r="J101" i="1"/>
  <c r="J176" i="1"/>
  <c r="J119" i="1"/>
  <c r="J113" i="1"/>
  <c r="J86" i="1"/>
  <c r="K101" i="1"/>
  <c r="J167" i="1"/>
  <c r="K74" i="1"/>
  <c r="K92" i="1"/>
  <c r="K170" i="1"/>
  <c r="J17" i="1"/>
  <c r="K122" i="1"/>
  <c r="K71" i="1"/>
  <c r="J134" i="1"/>
  <c r="J152" i="1"/>
  <c r="K176" i="1"/>
  <c r="J173" i="1"/>
  <c r="J149" i="1"/>
  <c r="J11" i="1"/>
  <c r="K65" i="1"/>
  <c r="K29" i="1"/>
  <c r="K182" i="1"/>
  <c r="J131" i="1"/>
  <c r="J44" i="1"/>
  <c r="J98" i="1"/>
  <c r="K131" i="1"/>
  <c r="K14" i="1"/>
  <c r="K56" i="1"/>
  <c r="K158" i="1"/>
  <c r="J71" i="1"/>
  <c r="J83" i="1"/>
  <c r="K44" i="1"/>
  <c r="K146" i="1"/>
  <c r="J14" i="1"/>
  <c r="J92" i="1"/>
  <c r="K35" i="1"/>
  <c r="K32" i="1"/>
  <c r="J89" i="1"/>
  <c r="J95" i="1"/>
  <c r="K38" i="1"/>
  <c r="J164" i="1"/>
  <c r="J5" i="1"/>
  <c r="J128" i="1"/>
  <c r="K164" i="1"/>
  <c r="K62" i="1"/>
  <c r="K119" i="1"/>
  <c r="K173" i="1"/>
  <c r="J26" i="1"/>
  <c r="K104" i="1"/>
  <c r="K110" i="1"/>
  <c r="J107" i="1"/>
  <c r="K80" i="1"/>
  <c r="K161" i="1"/>
  <c r="J62" i="1"/>
  <c r="J23" i="1"/>
  <c r="J47" i="1"/>
  <c r="K155" i="1"/>
  <c r="J155" i="1"/>
  <c r="J8" i="1"/>
  <c r="K140" i="1"/>
  <c r="J179" i="1"/>
  <c r="K47" i="1"/>
  <c r="K59" i="1"/>
  <c r="J38" i="1"/>
  <c r="J80" i="1"/>
  <c r="J143" i="1"/>
  <c r="J104" i="1"/>
  <c r="K95" i="1"/>
  <c r="K41" i="1"/>
  <c r="J59" i="1"/>
  <c r="J161" i="1"/>
  <c r="K98" i="1"/>
  <c r="K68" i="1"/>
  <c r="J137" i="1"/>
  <c r="J146" i="1"/>
  <c r="J29" i="1"/>
  <c r="J41" i="1"/>
  <c r="K17" i="1"/>
  <c r="K83" i="1"/>
  <c r="J110" i="1"/>
  <c r="J65" i="1"/>
  <c r="K128" i="1"/>
  <c r="J77" i="1"/>
  <c r="J53" i="1"/>
  <c r="L14" i="1" l="1"/>
  <c r="L113" i="1"/>
  <c r="L155" i="1"/>
  <c r="L17" i="1"/>
  <c r="L140" i="1"/>
  <c r="L134" i="1"/>
  <c r="L8" i="1"/>
  <c r="L110" i="1"/>
  <c r="L119" i="1"/>
  <c r="L89" i="1"/>
  <c r="L71" i="1"/>
  <c r="L26" i="1"/>
  <c r="L164" i="1"/>
  <c r="L44" i="1"/>
  <c r="L83" i="1"/>
  <c r="L173" i="1"/>
  <c r="L92" i="1"/>
  <c r="L116" i="1"/>
  <c r="L56" i="1"/>
  <c r="L104" i="1"/>
  <c r="L95" i="1"/>
  <c r="L146" i="1"/>
  <c r="L32" i="1"/>
  <c r="L125" i="1"/>
  <c r="L176" i="1"/>
  <c r="L68" i="1"/>
  <c r="L128" i="1"/>
  <c r="L41" i="1"/>
  <c r="L20" i="1"/>
  <c r="L86" i="1"/>
  <c r="L77" i="1"/>
  <c r="L167" i="1"/>
  <c r="L161" i="1"/>
  <c r="L143" i="1"/>
  <c r="L59" i="1"/>
  <c r="L23" i="1"/>
  <c r="L158" i="1"/>
  <c r="L152" i="1"/>
  <c r="L74" i="1"/>
  <c r="L50" i="1"/>
  <c r="L29" i="1"/>
  <c r="L5" i="1"/>
  <c r="L98" i="1"/>
  <c r="L38" i="1"/>
  <c r="L149" i="1"/>
  <c r="L107" i="1"/>
  <c r="L62" i="1"/>
  <c r="L101" i="1"/>
  <c r="L47" i="1"/>
  <c r="L11" i="1"/>
  <c r="L182" i="1"/>
  <c r="L170" i="1"/>
  <c r="L122" i="1"/>
  <c r="L179" i="1"/>
  <c r="L137" i="1"/>
  <c r="L35" i="1"/>
  <c r="L65" i="1"/>
  <c r="L53" i="1"/>
  <c r="L80" i="1"/>
  <c r="L131" i="1"/>
  <c r="CJ95" i="1"/>
  <c r="M122" i="1" l="1"/>
  <c r="M131" i="1"/>
  <c r="M35" i="1"/>
  <c r="M101" i="1"/>
  <c r="M38" i="1"/>
  <c r="M50" i="1"/>
  <c r="M167" i="1"/>
  <c r="M41" i="1"/>
  <c r="M173" i="1"/>
  <c r="M26" i="1"/>
  <c r="M170" i="1"/>
  <c r="M149" i="1"/>
  <c r="M23" i="1"/>
  <c r="M17" i="1"/>
  <c r="M137" i="1"/>
  <c r="M62" i="1"/>
  <c r="M74" i="1"/>
  <c r="M77" i="1"/>
  <c r="M83" i="1"/>
  <c r="M152" i="1"/>
  <c r="M86" i="1"/>
  <c r="M146" i="1"/>
  <c r="M116" i="1"/>
  <c r="M44" i="1"/>
  <c r="M89" i="1"/>
  <c r="M134" i="1"/>
  <c r="M113" i="1"/>
  <c r="M5" i="1"/>
  <c r="M92" i="1"/>
  <c r="M140" i="1"/>
  <c r="M125" i="1"/>
  <c r="M104" i="1"/>
  <c r="M110" i="1"/>
  <c r="M80" i="1"/>
  <c r="M182" i="1"/>
  <c r="M98" i="1"/>
  <c r="M59" i="1"/>
  <c r="M128" i="1"/>
  <c r="M32" i="1"/>
  <c r="M56" i="1"/>
  <c r="M71" i="1"/>
  <c r="M8" i="1"/>
  <c r="M155" i="1"/>
  <c r="M143" i="1"/>
  <c r="M68" i="1"/>
  <c r="M53" i="1"/>
  <c r="M179" i="1"/>
  <c r="M11" i="1"/>
  <c r="M107" i="1"/>
  <c r="M29" i="1"/>
  <c r="M158" i="1"/>
  <c r="M65" i="1"/>
  <c r="M47" i="1"/>
  <c r="M161" i="1"/>
  <c r="M20" i="1"/>
  <c r="M176" i="1"/>
  <c r="M95" i="1"/>
  <c r="M164" i="1"/>
  <c r="M119" i="1"/>
  <c r="M14" i="1"/>
  <c r="CJ50" i="1"/>
  <c r="CJ167" i="1"/>
  <c r="CJ173" i="1"/>
  <c r="CJ65" i="1"/>
  <c r="CJ149" i="1"/>
  <c r="CJ158" i="1"/>
  <c r="CJ161" i="1"/>
  <c r="CJ176" i="1"/>
  <c r="CJ164" i="1"/>
  <c r="CJ41" i="1"/>
  <c r="CJ53" i="1"/>
  <c r="CJ179" i="1"/>
  <c r="CJ137" i="1"/>
  <c r="CJ98" i="1"/>
  <c r="CJ80" i="1"/>
  <c r="CJ62" i="1"/>
  <c r="CJ182" i="1"/>
  <c r="CJ101" i="1"/>
  <c r="CJ38" i="1"/>
  <c r="CJ104" i="1"/>
  <c r="CJ74" i="1"/>
  <c r="CJ59" i="1"/>
  <c r="CJ77" i="1"/>
  <c r="CJ56" i="1"/>
  <c r="CJ83" i="1"/>
  <c r="CJ71" i="1"/>
  <c r="CJ155" i="1"/>
  <c r="CJ152" i="1"/>
  <c r="CJ143" i="1"/>
  <c r="CJ86" i="1"/>
  <c r="CJ68" i="1"/>
  <c r="CJ146" i="1"/>
  <c r="CJ44" i="1"/>
  <c r="CJ89" i="1"/>
  <c r="CJ35" i="1"/>
  <c r="CJ170" i="1"/>
  <c r="CJ47" i="1"/>
  <c r="CJ92" i="1"/>
  <c r="CJ140" i="1"/>
  <c r="N161" i="1" l="1"/>
  <c r="N53" i="1"/>
  <c r="N146" i="1"/>
  <c r="N47" i="1"/>
  <c r="N92" i="1"/>
  <c r="N38" i="1"/>
  <c r="N176" i="1"/>
  <c r="N11" i="1"/>
  <c r="N56" i="1"/>
  <c r="N104" i="1"/>
  <c r="N44" i="1"/>
  <c r="N62" i="1"/>
  <c r="N41" i="1"/>
  <c r="N20" i="1"/>
  <c r="N179" i="1"/>
  <c r="N32" i="1"/>
  <c r="N125" i="1"/>
  <c r="N116" i="1"/>
  <c r="N137" i="1"/>
  <c r="N167" i="1"/>
  <c r="N128" i="1"/>
  <c r="N50" i="1"/>
  <c r="N59" i="1"/>
  <c r="N23" i="1"/>
  <c r="N14" i="1"/>
  <c r="N143" i="1"/>
  <c r="N5" i="1"/>
  <c r="N149" i="1"/>
  <c r="N158" i="1"/>
  <c r="N182" i="1"/>
  <c r="N113" i="1"/>
  <c r="N170" i="1"/>
  <c r="N164" i="1"/>
  <c r="N29" i="1"/>
  <c r="N8" i="1"/>
  <c r="N80" i="1"/>
  <c r="N134" i="1"/>
  <c r="N77" i="1"/>
  <c r="N26" i="1"/>
  <c r="N131" i="1"/>
  <c r="N140" i="1"/>
  <c r="N17" i="1"/>
  <c r="N68" i="1"/>
  <c r="N86" i="1"/>
  <c r="N65" i="1"/>
  <c r="N98" i="1"/>
  <c r="N152" i="1"/>
  <c r="N101" i="1"/>
  <c r="N119" i="1"/>
  <c r="N155" i="1"/>
  <c r="N83" i="1"/>
  <c r="N35" i="1"/>
  <c r="N95" i="1"/>
  <c r="N107" i="1"/>
  <c r="N71" i="1"/>
  <c r="N110" i="1"/>
  <c r="N89" i="1"/>
  <c r="N74" i="1"/>
  <c r="N173" i="1"/>
  <c r="N122" i="1"/>
  <c r="CK59" i="1"/>
  <c r="CK74" i="1"/>
  <c r="CK47" i="1"/>
  <c r="CK182" i="1"/>
  <c r="CK158" i="1"/>
  <c r="CK176" i="1"/>
  <c r="CK140" i="1"/>
  <c r="CK71" i="1"/>
  <c r="CK137" i="1"/>
  <c r="CK53" i="1"/>
  <c r="CK83" i="1"/>
  <c r="CK98" i="1"/>
  <c r="CK41" i="1"/>
  <c r="CK170" i="1"/>
  <c r="CK86" i="1"/>
  <c r="CK56" i="1"/>
  <c r="CK104" i="1"/>
  <c r="CK62" i="1"/>
  <c r="CK167" i="1"/>
  <c r="CK146" i="1"/>
  <c r="CK179" i="1"/>
  <c r="CK161" i="1"/>
  <c r="CK68" i="1"/>
  <c r="CK143" i="1"/>
  <c r="CK173" i="1"/>
  <c r="CK95" i="1"/>
  <c r="CK164" i="1"/>
  <c r="CK50" i="1"/>
  <c r="CK80" i="1"/>
  <c r="CK149" i="1"/>
  <c r="CK92" i="1"/>
  <c r="CK89" i="1"/>
  <c r="CK77" i="1"/>
  <c r="CK38" i="1"/>
  <c r="DC5" i="1" l="1"/>
  <c r="DC13" i="1"/>
  <c r="DC21" i="1"/>
  <c r="DC29" i="1"/>
  <c r="DC15" i="1"/>
  <c r="DC23" i="1"/>
  <c r="DC8" i="1"/>
  <c r="DC24" i="1"/>
  <c r="DC9" i="1"/>
  <c r="DC25" i="1"/>
  <c r="DC18" i="1"/>
  <c r="DC34" i="1"/>
  <c r="DC11" i="1"/>
  <c r="DC12" i="1"/>
  <c r="DC6" i="1"/>
  <c r="DC14" i="1"/>
  <c r="DC22" i="1"/>
  <c r="DC30" i="1"/>
  <c r="DC7" i="1"/>
  <c r="DC31" i="1"/>
  <c r="DC16" i="1"/>
  <c r="DC32" i="1"/>
  <c r="DC17" i="1"/>
  <c r="DC33" i="1"/>
  <c r="DC10" i="1"/>
  <c r="DC26" i="1"/>
  <c r="DC19" i="1"/>
  <c r="DC27" i="1"/>
  <c r="DC28" i="1"/>
  <c r="DC20" i="1"/>
  <c r="CZ5" i="1"/>
  <c r="CZ13" i="1"/>
  <c r="CZ21" i="1"/>
  <c r="CZ29" i="1"/>
  <c r="CZ15" i="1"/>
  <c r="CZ31" i="1"/>
  <c r="CZ33" i="1"/>
  <c r="CZ26" i="1"/>
  <c r="CZ19" i="1"/>
  <c r="CZ20" i="1"/>
  <c r="CZ6" i="1"/>
  <c r="CZ14" i="1"/>
  <c r="CZ22" i="1"/>
  <c r="CZ30" i="1"/>
  <c r="CZ7" i="1"/>
  <c r="CZ23" i="1"/>
  <c r="CZ10" i="1"/>
  <c r="CZ34" i="1"/>
  <c r="CZ27" i="1"/>
  <c r="CZ28" i="1"/>
  <c r="CZ8" i="1"/>
  <c r="CZ16" i="1"/>
  <c r="CZ24" i="1"/>
  <c r="CZ32" i="1"/>
  <c r="CZ9" i="1"/>
  <c r="CZ17" i="1"/>
  <c r="CZ25" i="1"/>
  <c r="CZ18" i="1"/>
  <c r="CZ11" i="1"/>
  <c r="CZ12" i="1"/>
  <c r="CK101" i="1"/>
  <c r="CK44" i="1"/>
  <c r="CK155" i="1"/>
  <c r="CL155" i="1" s="1"/>
  <c r="CK65" i="1"/>
  <c r="CK35" i="1"/>
  <c r="CL176" i="1" s="1"/>
  <c r="Q176" i="1"/>
  <c r="P23" i="1"/>
  <c r="P149" i="1"/>
  <c r="P71" i="1"/>
  <c r="Q134" i="1"/>
  <c r="Q86" i="1"/>
  <c r="P47" i="1"/>
  <c r="P134" i="1"/>
  <c r="P41" i="1"/>
  <c r="P122" i="1"/>
  <c r="P11" i="1"/>
  <c r="P125" i="1"/>
  <c r="Q20" i="1"/>
  <c r="Q14" i="1"/>
  <c r="P101" i="1"/>
  <c r="Q95" i="1"/>
  <c r="P167" i="1"/>
  <c r="P92" i="1"/>
  <c r="Q26" i="1"/>
  <c r="P146" i="1"/>
  <c r="Q113" i="1"/>
  <c r="Q104" i="1"/>
  <c r="P17" i="1"/>
  <c r="Q101" i="1"/>
  <c r="Q23" i="1"/>
  <c r="Q47" i="1"/>
  <c r="Q17" i="1"/>
  <c r="Q83" i="1"/>
  <c r="P161" i="1"/>
  <c r="P137" i="1"/>
  <c r="P98" i="1"/>
  <c r="Q164" i="1"/>
  <c r="P164" i="1"/>
  <c r="P74" i="1"/>
  <c r="P29" i="1"/>
  <c r="P65" i="1"/>
  <c r="Q173" i="1"/>
  <c r="P83" i="1"/>
  <c r="P68" i="1"/>
  <c r="Q77" i="1"/>
  <c r="Q137" i="1"/>
  <c r="Q8" i="1"/>
  <c r="P119" i="1"/>
  <c r="Q80" i="1"/>
  <c r="P14" i="1"/>
  <c r="P116" i="1"/>
  <c r="P38" i="1"/>
  <c r="Q98" i="1"/>
  <c r="P32" i="1"/>
  <c r="Q161" i="1"/>
  <c r="Q65" i="1"/>
  <c r="Q41" i="1"/>
  <c r="P95" i="1"/>
  <c r="Q179" i="1"/>
  <c r="P152" i="1"/>
  <c r="Q89" i="1"/>
  <c r="Q167" i="1"/>
  <c r="P155" i="1"/>
  <c r="P110" i="1"/>
  <c r="Q146" i="1"/>
  <c r="P77" i="1"/>
  <c r="Q44" i="1"/>
  <c r="P104" i="1"/>
  <c r="P128" i="1"/>
  <c r="Q50" i="1"/>
  <c r="P182" i="1"/>
  <c r="P86" i="1"/>
  <c r="Q56" i="1"/>
  <c r="Q53" i="1"/>
  <c r="P89" i="1"/>
  <c r="Q74" i="1"/>
  <c r="Q158" i="1"/>
  <c r="Q119" i="1"/>
  <c r="P131" i="1"/>
  <c r="Q5" i="1"/>
  <c r="Q131" i="1"/>
  <c r="P53" i="1"/>
  <c r="Q59" i="1"/>
  <c r="Q116" i="1"/>
  <c r="Q155" i="1"/>
  <c r="P59" i="1"/>
  <c r="Q110" i="1"/>
  <c r="P26" i="1"/>
  <c r="Q140" i="1"/>
  <c r="P176" i="1"/>
  <c r="Q182" i="1"/>
  <c r="Q128" i="1"/>
  <c r="P44" i="1"/>
  <c r="P5" i="1"/>
  <c r="P80" i="1"/>
  <c r="P107" i="1"/>
  <c r="Q143" i="1"/>
  <c r="P35" i="1"/>
  <c r="Q11" i="1"/>
  <c r="P113" i="1"/>
  <c r="Q92" i="1"/>
  <c r="Q62" i="1"/>
  <c r="P8" i="1"/>
  <c r="P179" i="1"/>
  <c r="P158" i="1"/>
  <c r="P173" i="1"/>
  <c r="Q152" i="1"/>
  <c r="Q29" i="1"/>
  <c r="Q68" i="1"/>
  <c r="Q71" i="1"/>
  <c r="P143" i="1"/>
  <c r="P170" i="1"/>
  <c r="Q170" i="1"/>
  <c r="Q149" i="1"/>
  <c r="Q35" i="1"/>
  <c r="P56" i="1"/>
  <c r="Q122" i="1"/>
  <c r="P62" i="1"/>
  <c r="Q38" i="1"/>
  <c r="Q125" i="1"/>
  <c r="P140" i="1"/>
  <c r="Q107" i="1"/>
  <c r="P50" i="1"/>
  <c r="Q32" i="1"/>
  <c r="P20" i="1"/>
  <c r="R11" i="1" l="1"/>
  <c r="R32" i="1"/>
  <c r="R38" i="1"/>
  <c r="R65" i="1"/>
  <c r="R35" i="1"/>
  <c r="R143" i="1"/>
  <c r="R41" i="1"/>
  <c r="R50" i="1"/>
  <c r="R5" i="1"/>
  <c r="R20" i="1"/>
  <c r="R86" i="1"/>
  <c r="R152" i="1"/>
  <c r="R134" i="1"/>
  <c r="R164" i="1"/>
  <c r="R14" i="1"/>
  <c r="R179" i="1"/>
  <c r="R155" i="1"/>
  <c r="R56" i="1"/>
  <c r="R26" i="1"/>
  <c r="R68" i="1"/>
  <c r="R23" i="1"/>
  <c r="R17" i="1"/>
  <c r="R158" i="1"/>
  <c r="R95" i="1"/>
  <c r="R122" i="1"/>
  <c r="R170" i="1"/>
  <c r="R140" i="1"/>
  <c r="R107" i="1"/>
  <c r="R83" i="1"/>
  <c r="R146" i="1"/>
  <c r="R53" i="1"/>
  <c r="R161" i="1"/>
  <c r="R77" i="1"/>
  <c r="R113" i="1"/>
  <c r="R8" i="1"/>
  <c r="R119" i="1"/>
  <c r="R125" i="1"/>
  <c r="R137" i="1"/>
  <c r="R101" i="1"/>
  <c r="R173" i="1"/>
  <c r="R80" i="1"/>
  <c r="R104" i="1"/>
  <c r="R62" i="1"/>
  <c r="R182" i="1"/>
  <c r="R116" i="1"/>
  <c r="R74" i="1"/>
  <c r="R110" i="1"/>
  <c r="R131" i="1"/>
  <c r="R176" i="1"/>
  <c r="R59" i="1"/>
  <c r="R29" i="1"/>
  <c r="R149" i="1"/>
  <c r="R89" i="1"/>
  <c r="R128" i="1"/>
  <c r="R167" i="1"/>
  <c r="R44" i="1"/>
  <c r="R71" i="1"/>
  <c r="R92" i="1"/>
  <c r="R47" i="1"/>
  <c r="R98" i="1"/>
  <c r="CL74" i="1"/>
  <c r="CL98" i="1"/>
  <c r="CL146" i="1"/>
  <c r="CL62" i="1"/>
  <c r="CL65" i="1"/>
  <c r="CL95" i="1"/>
  <c r="CL137" i="1"/>
  <c r="CL182" i="1"/>
  <c r="CL92" i="1"/>
  <c r="CL161" i="1"/>
  <c r="CL77" i="1"/>
  <c r="CL41" i="1"/>
  <c r="CL143" i="1"/>
  <c r="CL80" i="1"/>
  <c r="CL68" i="1"/>
  <c r="CL170" i="1"/>
  <c r="CL167" i="1"/>
  <c r="CL149" i="1"/>
  <c r="CL101" i="1"/>
  <c r="CL179" i="1"/>
  <c r="CL53" i="1"/>
  <c r="CL38" i="1"/>
  <c r="CL50" i="1"/>
  <c r="CL56" i="1"/>
  <c r="CL173" i="1"/>
  <c r="CL140" i="1"/>
  <c r="CL59" i="1"/>
  <c r="CL47" i="1"/>
  <c r="CL104" i="1"/>
  <c r="CL158" i="1"/>
  <c r="CL71" i="1"/>
  <c r="CL86" i="1"/>
  <c r="CL44" i="1"/>
  <c r="CL35" i="1"/>
  <c r="CL83" i="1"/>
  <c r="CL164" i="1"/>
  <c r="CL89" i="1"/>
  <c r="S131" i="1" l="1"/>
  <c r="S179" i="1"/>
  <c r="S119" i="1"/>
  <c r="S65" i="1"/>
  <c r="S101" i="1"/>
  <c r="S8" i="1"/>
  <c r="S62" i="1"/>
  <c r="S53" i="1"/>
  <c r="S140" i="1"/>
  <c r="S158" i="1"/>
  <c r="S26" i="1"/>
  <c r="S14" i="1"/>
  <c r="S86" i="1"/>
  <c r="S128" i="1"/>
  <c r="S59" i="1"/>
  <c r="S74" i="1"/>
  <c r="S113" i="1"/>
  <c r="S17" i="1"/>
  <c r="S56" i="1"/>
  <c r="S20" i="1"/>
  <c r="S143" i="1"/>
  <c r="S32" i="1"/>
  <c r="S50" i="1"/>
  <c r="S98" i="1"/>
  <c r="S107" i="1"/>
  <c r="S68" i="1"/>
  <c r="S38" i="1"/>
  <c r="S104" i="1"/>
  <c r="S146" i="1"/>
  <c r="S170" i="1"/>
  <c r="S164" i="1"/>
  <c r="S173" i="1"/>
  <c r="S161" i="1"/>
  <c r="S44" i="1"/>
  <c r="S149" i="1"/>
  <c r="S41" i="1"/>
  <c r="S47" i="1"/>
  <c r="S167" i="1"/>
  <c r="S29" i="1"/>
  <c r="S92" i="1"/>
  <c r="S137" i="1"/>
  <c r="S71" i="1"/>
  <c r="S116" i="1"/>
  <c r="S80" i="1"/>
  <c r="S77" i="1"/>
  <c r="S83" i="1"/>
  <c r="S155" i="1"/>
  <c r="S134" i="1"/>
  <c r="S35" i="1"/>
  <c r="S11" i="1"/>
  <c r="S95" i="1"/>
  <c r="S182" i="1"/>
  <c r="S152" i="1"/>
  <c r="S110" i="1"/>
  <c r="S89" i="1"/>
  <c r="S176" i="1"/>
  <c r="S125" i="1"/>
  <c r="S122" i="1"/>
  <c r="S23" i="1"/>
  <c r="S5" i="1"/>
  <c r="T5" i="1" l="1"/>
  <c r="T56" i="1"/>
  <c r="T95" i="1"/>
  <c r="T29" i="1"/>
  <c r="T119" i="1"/>
  <c r="T44" i="1"/>
  <c r="T17" i="1"/>
  <c r="T8" i="1"/>
  <c r="T122" i="1"/>
  <c r="T110" i="1"/>
  <c r="T83" i="1"/>
  <c r="T71" i="1"/>
  <c r="T32" i="1"/>
  <c r="T179" i="1"/>
  <c r="T176" i="1"/>
  <c r="T98" i="1"/>
  <c r="T38" i="1"/>
  <c r="T23" i="1"/>
  <c r="T149" i="1"/>
  <c r="T11" i="1"/>
  <c r="T170" i="1"/>
  <c r="T128" i="1"/>
  <c r="T77" i="1"/>
  <c r="T47" i="1"/>
  <c r="T161" i="1"/>
  <c r="T146" i="1"/>
  <c r="T113" i="1"/>
  <c r="T140" i="1"/>
  <c r="T131" i="1"/>
  <c r="T20" i="1"/>
  <c r="T116" i="1"/>
  <c r="T59" i="1"/>
  <c r="T155" i="1"/>
  <c r="T50" i="1"/>
  <c r="T62" i="1"/>
  <c r="T167" i="1"/>
  <c r="T68" i="1"/>
  <c r="T158" i="1"/>
  <c r="T125" i="1"/>
  <c r="T152" i="1"/>
  <c r="T35" i="1"/>
  <c r="T137" i="1"/>
  <c r="T107" i="1"/>
  <c r="T143" i="1"/>
  <c r="T86" i="1"/>
  <c r="T101" i="1"/>
  <c r="T134" i="1"/>
  <c r="T89" i="1"/>
  <c r="T164" i="1"/>
  <c r="T26" i="1"/>
  <c r="T182" i="1"/>
  <c r="T80" i="1"/>
  <c r="T92" i="1"/>
  <c r="T41" i="1"/>
  <c r="T173" i="1"/>
  <c r="T104" i="1"/>
  <c r="T74" i="1"/>
  <c r="T14" i="1"/>
  <c r="T53" i="1"/>
  <c r="T65" i="1"/>
  <c r="DH5" i="1" l="1"/>
  <c r="DH13" i="1"/>
  <c r="DH21" i="1"/>
  <c r="DH29" i="1"/>
  <c r="DH15" i="1"/>
  <c r="DH23" i="1"/>
  <c r="DH8" i="1"/>
  <c r="DH32" i="1"/>
  <c r="DH25" i="1"/>
  <c r="DH18" i="1"/>
  <c r="DH6" i="1"/>
  <c r="DH14" i="1"/>
  <c r="DH22" i="1"/>
  <c r="DH30" i="1"/>
  <c r="DH7" i="1"/>
  <c r="DH31" i="1"/>
  <c r="DH16" i="1"/>
  <c r="DH9" i="1"/>
  <c r="DH33" i="1"/>
  <c r="DH26" i="1"/>
  <c r="DH11" i="1"/>
  <c r="DH19" i="1"/>
  <c r="DH27" i="1"/>
  <c r="DH12" i="1"/>
  <c r="DH20" i="1"/>
  <c r="DH28" i="1"/>
  <c r="DH24" i="1"/>
  <c r="DH17" i="1"/>
  <c r="DH10" i="1"/>
  <c r="DH34" i="1"/>
  <c r="DE5" i="1"/>
  <c r="DE13" i="1"/>
  <c r="DE21" i="1"/>
  <c r="DE29" i="1"/>
  <c r="DE15" i="1"/>
  <c r="DE23" i="1"/>
  <c r="DE33" i="1"/>
  <c r="DE18" i="1"/>
  <c r="DE19" i="1"/>
  <c r="DE12" i="1"/>
  <c r="DE6" i="1"/>
  <c r="DE14" i="1"/>
  <c r="DE22" i="1"/>
  <c r="DE30" i="1"/>
  <c r="DE7" i="1"/>
  <c r="DE31" i="1"/>
  <c r="DE10" i="1"/>
  <c r="DE34" i="1"/>
  <c r="DE27" i="1"/>
  <c r="DE28" i="1"/>
  <c r="DE8" i="1"/>
  <c r="DE16" i="1"/>
  <c r="DE24" i="1"/>
  <c r="DE32" i="1"/>
  <c r="DE9" i="1"/>
  <c r="DE17" i="1"/>
  <c r="DE25" i="1"/>
  <c r="DE26" i="1"/>
  <c r="DE11" i="1"/>
  <c r="DE20" i="1"/>
  <c r="V101" i="1"/>
  <c r="V89" i="1"/>
  <c r="W158" i="1"/>
  <c r="V179" i="1"/>
  <c r="W80" i="1"/>
  <c r="V56" i="1"/>
  <c r="V53" i="1"/>
  <c r="V65" i="1"/>
  <c r="V50" i="1"/>
  <c r="V5" i="1"/>
  <c r="V155" i="1"/>
  <c r="W182" i="1"/>
  <c r="W128" i="1"/>
  <c r="W170" i="1"/>
  <c r="W146" i="1"/>
  <c r="V146" i="1"/>
  <c r="W14" i="1"/>
  <c r="W137" i="1"/>
  <c r="W20" i="1"/>
  <c r="W140" i="1"/>
  <c r="V77" i="1"/>
  <c r="W35" i="1"/>
  <c r="W86" i="1"/>
  <c r="W26" i="1"/>
  <c r="W107" i="1"/>
  <c r="V38" i="1"/>
  <c r="W125" i="1"/>
  <c r="W164" i="1"/>
  <c r="V26" i="1"/>
  <c r="W95" i="1"/>
  <c r="W92" i="1"/>
  <c r="V149" i="1"/>
  <c r="V140" i="1"/>
  <c r="W134" i="1"/>
  <c r="V119" i="1"/>
  <c r="V44" i="1"/>
  <c r="W89" i="1"/>
  <c r="W74" i="1"/>
  <c r="W68" i="1"/>
  <c r="V11" i="1"/>
  <c r="W32" i="1"/>
  <c r="V128" i="1"/>
  <c r="W98" i="1"/>
  <c r="V83" i="1"/>
  <c r="V20" i="1"/>
  <c r="W47" i="1"/>
  <c r="W77" i="1"/>
  <c r="V68" i="1"/>
  <c r="V59" i="1"/>
  <c r="V122" i="1"/>
  <c r="W65" i="1"/>
  <c r="V173" i="1"/>
  <c r="W44" i="1"/>
  <c r="V95" i="1"/>
  <c r="V131" i="1"/>
  <c r="W104" i="1"/>
  <c r="V32" i="1"/>
  <c r="W155" i="1"/>
  <c r="V158" i="1"/>
  <c r="V137" i="1"/>
  <c r="W56" i="1"/>
  <c r="V98" i="1"/>
  <c r="V41" i="1"/>
  <c r="V176" i="1"/>
  <c r="V35" i="1"/>
  <c r="V170" i="1"/>
  <c r="V104" i="1"/>
  <c r="V134" i="1"/>
  <c r="V47" i="1"/>
  <c r="W62" i="1"/>
  <c r="W167" i="1"/>
  <c r="W131" i="1"/>
  <c r="W38" i="1"/>
  <c r="V86" i="1"/>
  <c r="V143" i="1"/>
  <c r="W41" i="1"/>
  <c r="V29" i="1"/>
  <c r="W101" i="1"/>
  <c r="V17" i="1"/>
  <c r="W8" i="1"/>
  <c r="V71" i="1"/>
  <c r="V152" i="1"/>
  <c r="V161" i="1"/>
  <c r="W161" i="1"/>
  <c r="V92" i="1"/>
  <c r="W23" i="1"/>
  <c r="V182" i="1"/>
  <c r="W122" i="1"/>
  <c r="W17" i="1"/>
  <c r="W53" i="1"/>
  <c r="V62" i="1"/>
  <c r="V107" i="1"/>
  <c r="W149" i="1"/>
  <c r="V23" i="1"/>
  <c r="W119" i="1"/>
  <c r="W116" i="1"/>
  <c r="V14" i="1"/>
  <c r="W173" i="1"/>
  <c r="W113" i="1"/>
  <c r="W50" i="1"/>
  <c r="W83" i="1"/>
  <c r="W71" i="1"/>
  <c r="W11" i="1"/>
  <c r="V80" i="1"/>
  <c r="V113" i="1"/>
  <c r="W176" i="1"/>
  <c r="V8" i="1"/>
  <c r="W29" i="1"/>
  <c r="V167" i="1"/>
  <c r="W59" i="1"/>
  <c r="V110" i="1"/>
  <c r="W143" i="1"/>
  <c r="V164" i="1"/>
  <c r="V74" i="1"/>
  <c r="W152" i="1"/>
  <c r="V125" i="1"/>
  <c r="W5" i="1"/>
  <c r="V116" i="1"/>
  <c r="W179" i="1"/>
  <c r="W110" i="1"/>
  <c r="X59" i="1" l="1"/>
  <c r="X104" i="1"/>
  <c r="X5" i="1"/>
  <c r="X143" i="1"/>
  <c r="X140" i="1"/>
  <c r="X89" i="1"/>
  <c r="X107" i="1"/>
  <c r="X110" i="1"/>
  <c r="X173" i="1"/>
  <c r="X74" i="1"/>
  <c r="X137" i="1"/>
  <c r="X146" i="1"/>
  <c r="X80" i="1"/>
  <c r="X128" i="1"/>
  <c r="X14" i="1"/>
  <c r="X161" i="1"/>
  <c r="X155" i="1"/>
  <c r="X23" i="1"/>
  <c r="X56" i="1"/>
  <c r="X29" i="1"/>
  <c r="X176" i="1"/>
  <c r="X182" i="1"/>
  <c r="X68" i="1"/>
  <c r="X152" i="1"/>
  <c r="X20" i="1"/>
  <c r="X53" i="1"/>
  <c r="X113" i="1"/>
  <c r="X35" i="1"/>
  <c r="X131" i="1"/>
  <c r="X164" i="1"/>
  <c r="X170" i="1"/>
  <c r="X149" i="1"/>
  <c r="X101" i="1"/>
  <c r="X98" i="1"/>
  <c r="X95" i="1"/>
  <c r="X71" i="1"/>
  <c r="X65" i="1"/>
  <c r="X32" i="1"/>
  <c r="X179" i="1"/>
  <c r="X8" i="1"/>
  <c r="X44" i="1"/>
  <c r="X17" i="1"/>
  <c r="X116" i="1"/>
  <c r="X38" i="1"/>
  <c r="X122" i="1"/>
  <c r="X119" i="1"/>
  <c r="X77" i="1"/>
  <c r="X50" i="1"/>
  <c r="X41" i="1"/>
  <c r="X158" i="1"/>
  <c r="X92" i="1"/>
  <c r="X167" i="1"/>
  <c r="X26" i="1"/>
  <c r="X134" i="1"/>
  <c r="X47" i="1"/>
  <c r="X83" i="1"/>
  <c r="X125" i="1"/>
  <c r="X86" i="1"/>
  <c r="X62" i="1"/>
  <c r="X11" i="1"/>
  <c r="Y83" i="1" l="1"/>
  <c r="Y107" i="1"/>
  <c r="Y164" i="1"/>
  <c r="Y50" i="1"/>
  <c r="Y149" i="1"/>
  <c r="Y161" i="1"/>
  <c r="Y68" i="1"/>
  <c r="Y134" i="1"/>
  <c r="Y182" i="1"/>
  <c r="Y89" i="1"/>
  <c r="Y131" i="1"/>
  <c r="Y113" i="1"/>
  <c r="Y56" i="1"/>
  <c r="Y137" i="1"/>
  <c r="Y74" i="1"/>
  <c r="Y8" i="1"/>
  <c r="Y152" i="1"/>
  <c r="Y47" i="1"/>
  <c r="Y38" i="1"/>
  <c r="Y119" i="1"/>
  <c r="Y128" i="1"/>
  <c r="Y116" i="1"/>
  <c r="Y65" i="1"/>
  <c r="Y95" i="1"/>
  <c r="Y104" i="1"/>
  <c r="Y44" i="1"/>
  <c r="Y125" i="1"/>
  <c r="Y41" i="1"/>
  <c r="Y101" i="1"/>
  <c r="Y167" i="1"/>
  <c r="Y155" i="1"/>
  <c r="Y173" i="1"/>
  <c r="Y59" i="1"/>
  <c r="Y110" i="1"/>
  <c r="Y140" i="1"/>
  <c r="Y98" i="1"/>
  <c r="Y77" i="1"/>
  <c r="Y143" i="1"/>
  <c r="Y11" i="1"/>
  <c r="Y26" i="1"/>
  <c r="Y146" i="1"/>
  <c r="Y176" i="1"/>
  <c r="Y29" i="1"/>
  <c r="Y62" i="1"/>
  <c r="Y20" i="1"/>
  <c r="Y35" i="1"/>
  <c r="Y14" i="1"/>
  <c r="Y122" i="1"/>
  <c r="Y170" i="1"/>
  <c r="Y179" i="1"/>
  <c r="Y32" i="1"/>
  <c r="Y92" i="1"/>
  <c r="Y80" i="1"/>
  <c r="Y17" i="1"/>
  <c r="Y53" i="1"/>
  <c r="Y86" i="1"/>
  <c r="Y23" i="1"/>
  <c r="Y5" i="1"/>
  <c r="Y71" i="1"/>
  <c r="Y158" i="1"/>
  <c r="Z71" i="1" l="1"/>
  <c r="Z68" i="1"/>
  <c r="Z146" i="1"/>
  <c r="Z140" i="1"/>
  <c r="Z149" i="1"/>
  <c r="Z170" i="1"/>
  <c r="Z86" i="1"/>
  <c r="Z164" i="1"/>
  <c r="Z53" i="1"/>
  <c r="Z14" i="1"/>
  <c r="Z56" i="1"/>
  <c r="Z134" i="1"/>
  <c r="Z26" i="1"/>
  <c r="Z17" i="1"/>
  <c r="Z176" i="1"/>
  <c r="Z122" i="1"/>
  <c r="Z23" i="1"/>
  <c r="Z98" i="1"/>
  <c r="Z137" i="1"/>
  <c r="Z83" i="1"/>
  <c r="Z107" i="1"/>
  <c r="Z41" i="1"/>
  <c r="Z179" i="1"/>
  <c r="Z119" i="1"/>
  <c r="Z182" i="1"/>
  <c r="Z44" i="1"/>
  <c r="Z89" i="1"/>
  <c r="Z38" i="1"/>
  <c r="Z11" i="1"/>
  <c r="Z20" i="1"/>
  <c r="Z50" i="1"/>
  <c r="Z161" i="1"/>
  <c r="Z5" i="1"/>
  <c r="Z8" i="1"/>
  <c r="Z74" i="1"/>
  <c r="Z125" i="1"/>
  <c r="Z77" i="1"/>
  <c r="Z104" i="1"/>
  <c r="Z29" i="1"/>
  <c r="Z80" i="1"/>
  <c r="Z32" i="1"/>
  <c r="Z155" i="1"/>
  <c r="Z128" i="1"/>
  <c r="Z167" i="1"/>
  <c r="Z59" i="1"/>
  <c r="Z47" i="1"/>
  <c r="Z173" i="1"/>
  <c r="Z116" i="1"/>
  <c r="Z143" i="1"/>
  <c r="Z113" i="1"/>
  <c r="Z62" i="1"/>
  <c r="Z101" i="1"/>
  <c r="Z92" i="1"/>
  <c r="Z158" i="1"/>
  <c r="Z131" i="1"/>
  <c r="Z35" i="1"/>
  <c r="Z95" i="1"/>
  <c r="Z110" i="1"/>
  <c r="Z65" i="1"/>
  <c r="Z152" i="1"/>
  <c r="DM12" i="1" l="1"/>
  <c r="DJ31" i="1"/>
  <c r="DM7" i="1"/>
  <c r="DJ32" i="1"/>
  <c r="DJ26" i="1"/>
  <c r="DM20" i="1"/>
  <c r="DM16" i="1"/>
  <c r="DM8" i="1"/>
  <c r="DM23" i="1"/>
  <c r="DJ24" i="1"/>
  <c r="DM31" i="1"/>
  <c r="DJ30" i="1"/>
  <c r="DJ22" i="1"/>
  <c r="DJ18" i="1"/>
  <c r="DJ28" i="1"/>
  <c r="DJ14" i="1"/>
  <c r="DJ29" i="1"/>
  <c r="DM18" i="1"/>
  <c r="DM22" i="1"/>
  <c r="DM25" i="1"/>
  <c r="DM13" i="1"/>
  <c r="DJ33" i="1"/>
  <c r="DJ16" i="1"/>
  <c r="DJ23" i="1"/>
  <c r="DM15" i="1"/>
  <c r="DM26" i="1"/>
  <c r="DM29" i="1"/>
  <c r="DJ11" i="1"/>
  <c r="DJ15" i="1"/>
  <c r="DM30" i="1"/>
  <c r="DM21" i="1"/>
  <c r="DJ27" i="1"/>
  <c r="DJ21" i="1"/>
  <c r="DM14" i="1"/>
  <c r="DM17" i="1"/>
  <c r="DM5" i="1"/>
  <c r="DJ17" i="1"/>
  <c r="DJ34" i="1"/>
  <c r="DJ20" i="1"/>
  <c r="DJ13" i="1"/>
  <c r="DM9" i="1"/>
  <c r="DM6" i="1"/>
  <c r="DM32" i="1"/>
  <c r="DJ7" i="1"/>
  <c r="DM27" i="1"/>
  <c r="DM19" i="1"/>
  <c r="DJ12" i="1"/>
  <c r="DM11" i="1"/>
  <c r="DJ8" i="1"/>
  <c r="DM34" i="1"/>
  <c r="DM10" i="1"/>
  <c r="DJ25" i="1"/>
  <c r="DJ6" i="1"/>
  <c r="DM33" i="1"/>
  <c r="DJ9" i="1"/>
  <c r="DJ10" i="1"/>
  <c r="DJ19" i="1"/>
  <c r="DJ5" i="1"/>
  <c r="DM24" i="1"/>
  <c r="DM28" i="1"/>
  <c r="AC92" i="1"/>
  <c r="AC26" i="1"/>
  <c r="AB143" i="1"/>
  <c r="AC167" i="1"/>
  <c r="AC173" i="1"/>
  <c r="AB11" i="1"/>
  <c r="AC107" i="1"/>
  <c r="AC32" i="1"/>
  <c r="AC74" i="1"/>
  <c r="AC23" i="1"/>
  <c r="AB71" i="1"/>
  <c r="AC134" i="1"/>
  <c r="AC152" i="1"/>
  <c r="AC143" i="1"/>
  <c r="AB104" i="1"/>
  <c r="AB89" i="1"/>
  <c r="AC161" i="1"/>
  <c r="AB35" i="1"/>
  <c r="AB38" i="1"/>
  <c r="AC35" i="1"/>
  <c r="AB179" i="1"/>
  <c r="AC20" i="1"/>
  <c r="AB95" i="1"/>
  <c r="AC41" i="1"/>
  <c r="AB68" i="1"/>
  <c r="AB32" i="1"/>
  <c r="AC95" i="1"/>
  <c r="AB137" i="1"/>
  <c r="AB173" i="1"/>
  <c r="AC11" i="1"/>
  <c r="AB17" i="1"/>
  <c r="AC89" i="1"/>
  <c r="AB80" i="1"/>
  <c r="AC179" i="1"/>
  <c r="AC44" i="1"/>
  <c r="AB122" i="1"/>
  <c r="AB77" i="1"/>
  <c r="AC68" i="1"/>
  <c r="AC50" i="1"/>
  <c r="AC158" i="1"/>
  <c r="AC146" i="1"/>
  <c r="AB170" i="1"/>
  <c r="AB107" i="1"/>
  <c r="AB101" i="1"/>
  <c r="AC113" i="1"/>
  <c r="AC101" i="1"/>
  <c r="AC29" i="1"/>
  <c r="AB161" i="1"/>
  <c r="AC110" i="1"/>
  <c r="AB176" i="1"/>
  <c r="AB119" i="1"/>
  <c r="AB158" i="1"/>
  <c r="AC125" i="1"/>
  <c r="AB56" i="1"/>
  <c r="AC86" i="1"/>
  <c r="AC164" i="1"/>
  <c r="AC65" i="1"/>
  <c r="AC98" i="1"/>
  <c r="AC182" i="1"/>
  <c r="AB155" i="1"/>
  <c r="AC14" i="1"/>
  <c r="AB59" i="1"/>
  <c r="AC176" i="1"/>
  <c r="AB134" i="1"/>
  <c r="AC119" i="1"/>
  <c r="AC104" i="1"/>
  <c r="AB20" i="1"/>
  <c r="AB62" i="1"/>
  <c r="AB65" i="1"/>
  <c r="AB14" i="1"/>
  <c r="AB86" i="1"/>
  <c r="AC149" i="1"/>
  <c r="AB125" i="1"/>
  <c r="AC38" i="1"/>
  <c r="AC53" i="1"/>
  <c r="AB182" i="1"/>
  <c r="AB167" i="1"/>
  <c r="AB74" i="1"/>
  <c r="AC17" i="1"/>
  <c r="AC131" i="1"/>
  <c r="AC8" i="1"/>
  <c r="AC170" i="1"/>
  <c r="AB149" i="1"/>
  <c r="AC137" i="1"/>
  <c r="AC56" i="1"/>
  <c r="AB146" i="1"/>
  <c r="AC155" i="1"/>
  <c r="AB164" i="1"/>
  <c r="AC5" i="1"/>
  <c r="AC47" i="1"/>
  <c r="AB26" i="1"/>
  <c r="AB83" i="1"/>
  <c r="AB92" i="1"/>
  <c r="AC83" i="1"/>
  <c r="AB116" i="1"/>
  <c r="AB44" i="1"/>
  <c r="AC116" i="1"/>
  <c r="AC122" i="1"/>
  <c r="AC62" i="1"/>
  <c r="AC128" i="1"/>
  <c r="AB8" i="1"/>
  <c r="AB140" i="1"/>
  <c r="AB152" i="1"/>
  <c r="AB53" i="1"/>
  <c r="AB29" i="1"/>
  <c r="AB110" i="1"/>
  <c r="AB113" i="1"/>
  <c r="AB47" i="1"/>
  <c r="AB23" i="1"/>
  <c r="AB41" i="1"/>
  <c r="AB50" i="1"/>
  <c r="AC77" i="1"/>
  <c r="AC80" i="1"/>
  <c r="AB131" i="1"/>
  <c r="AB5" i="1"/>
  <c r="AC140" i="1"/>
  <c r="AB98" i="1"/>
  <c r="AC59" i="1"/>
  <c r="AC71" i="1"/>
  <c r="AB128" i="1"/>
  <c r="AD155" i="1" l="1"/>
  <c r="AD23" i="1"/>
  <c r="AD44" i="1"/>
  <c r="AD98" i="1"/>
  <c r="AD32" i="1"/>
  <c r="AD95" i="1"/>
  <c r="AD146" i="1"/>
  <c r="AD116" i="1"/>
  <c r="AD14" i="1"/>
  <c r="AD65" i="1"/>
  <c r="AD137" i="1"/>
  <c r="AD11" i="1"/>
  <c r="AD125" i="1"/>
  <c r="AD182" i="1"/>
  <c r="AD74" i="1"/>
  <c r="AD164" i="1"/>
  <c r="AD179" i="1"/>
  <c r="AD59" i="1"/>
  <c r="AD128" i="1"/>
  <c r="AD134" i="1"/>
  <c r="AD131" i="1"/>
  <c r="AD143" i="1"/>
  <c r="AD80" i="1"/>
  <c r="AD41" i="1"/>
  <c r="AD26" i="1"/>
  <c r="AD68" i="1"/>
  <c r="AD38" i="1"/>
  <c r="AD122" i="1"/>
  <c r="AD35" i="1"/>
  <c r="AD17" i="1"/>
  <c r="AD86" i="1"/>
  <c r="AD149" i="1"/>
  <c r="AD110" i="1"/>
  <c r="AD158" i="1"/>
  <c r="AD53" i="1"/>
  <c r="AD173" i="1"/>
  <c r="AD101" i="1"/>
  <c r="AD50" i="1"/>
  <c r="AD176" i="1"/>
  <c r="AD104" i="1"/>
  <c r="AD89" i="1"/>
  <c r="AD71" i="1"/>
  <c r="AD92" i="1"/>
  <c r="AD167" i="1"/>
  <c r="AD107" i="1"/>
  <c r="AD170" i="1"/>
  <c r="AD119" i="1"/>
  <c r="AD47" i="1"/>
  <c r="AD62" i="1"/>
  <c r="AD20" i="1"/>
  <c r="AD152" i="1"/>
  <c r="AD140" i="1"/>
  <c r="AD83" i="1"/>
  <c r="AD5" i="1"/>
  <c r="AD113" i="1"/>
  <c r="AD29" i="1"/>
  <c r="AD8" i="1"/>
  <c r="AD56" i="1"/>
  <c r="AD77" i="1"/>
  <c r="AD161" i="1"/>
  <c r="AE83" i="1" l="1"/>
  <c r="AE170" i="1"/>
  <c r="AE38" i="1"/>
  <c r="AE29" i="1"/>
  <c r="AE86" i="1"/>
  <c r="AE155" i="1"/>
  <c r="AE14" i="1"/>
  <c r="AE104" i="1"/>
  <c r="AE149" i="1"/>
  <c r="AE164" i="1"/>
  <c r="AE113" i="1"/>
  <c r="AE80" i="1"/>
  <c r="AE146" i="1"/>
  <c r="AE50" i="1"/>
  <c r="AE143" i="1"/>
  <c r="AE182" i="1"/>
  <c r="AE35" i="1"/>
  <c r="AE32" i="1"/>
  <c r="AE89" i="1"/>
  <c r="AE47" i="1"/>
  <c r="AE41" i="1"/>
  <c r="AE116" i="1"/>
  <c r="AE176" i="1"/>
  <c r="AE98" i="1"/>
  <c r="AE92" i="1"/>
  <c r="AE77" i="1"/>
  <c r="AE152" i="1"/>
  <c r="AE128" i="1"/>
  <c r="AE137" i="1"/>
  <c r="AE44" i="1"/>
  <c r="AE56" i="1"/>
  <c r="AE20" i="1"/>
  <c r="AE158" i="1"/>
  <c r="AE107" i="1"/>
  <c r="AE53" i="1"/>
  <c r="AE71" i="1"/>
  <c r="AE140" i="1"/>
  <c r="AE5" i="1"/>
  <c r="AE167" i="1"/>
  <c r="AE68" i="1"/>
  <c r="AE101" i="1"/>
  <c r="AE59" i="1"/>
  <c r="AE8" i="1"/>
  <c r="AE110" i="1"/>
  <c r="AE173" i="1"/>
  <c r="AE62" i="1"/>
  <c r="AE134" i="1"/>
  <c r="AE122" i="1"/>
  <c r="AE26" i="1"/>
  <c r="AE119" i="1"/>
  <c r="AE17" i="1"/>
  <c r="AE65" i="1"/>
  <c r="AE125" i="1"/>
  <c r="AE131" i="1"/>
  <c r="AE74" i="1"/>
  <c r="AE95" i="1"/>
  <c r="AE23" i="1"/>
  <c r="AE11" i="1"/>
  <c r="AE179" i="1"/>
  <c r="AE161" i="1"/>
  <c r="AF14" i="1" l="1"/>
  <c r="AF62" i="1"/>
  <c r="AF125" i="1"/>
  <c r="AF173" i="1"/>
  <c r="AF95" i="1"/>
  <c r="AF122" i="1"/>
  <c r="AF68" i="1"/>
  <c r="AF107" i="1"/>
  <c r="AF113" i="1"/>
  <c r="AF101" i="1"/>
  <c r="AF74" i="1"/>
  <c r="AF23" i="1"/>
  <c r="AF32" i="1"/>
  <c r="AF53" i="1"/>
  <c r="AF182" i="1"/>
  <c r="AF152" i="1"/>
  <c r="AF146" i="1"/>
  <c r="AF50" i="1"/>
  <c r="AF179" i="1"/>
  <c r="AF98" i="1"/>
  <c r="AF47" i="1"/>
  <c r="AF110" i="1"/>
  <c r="AF20" i="1"/>
  <c r="AF29" i="1"/>
  <c r="AF80" i="1"/>
  <c r="AF71" i="1"/>
  <c r="AF137" i="1"/>
  <c r="AF164" i="1"/>
  <c r="AF149" i="1"/>
  <c r="AF83" i="1"/>
  <c r="AF116" i="1"/>
  <c r="AF92" i="1"/>
  <c r="AF59" i="1"/>
  <c r="AF11" i="1"/>
  <c r="AF158" i="1"/>
  <c r="AF5" i="1"/>
  <c r="AF26" i="1"/>
  <c r="AF167" i="1"/>
  <c r="AF161" i="1"/>
  <c r="AF38" i="1"/>
  <c r="AF128" i="1"/>
  <c r="AF176" i="1"/>
  <c r="AF134" i="1"/>
  <c r="AF170" i="1"/>
  <c r="AF77" i="1"/>
  <c r="AF65" i="1"/>
  <c r="AF56" i="1"/>
  <c r="AF140" i="1"/>
  <c r="AF131" i="1"/>
  <c r="AF41" i="1"/>
  <c r="AF86" i="1"/>
  <c r="AF89" i="1"/>
  <c r="AF35" i="1"/>
  <c r="AF155" i="1"/>
  <c r="AF8" i="1"/>
  <c r="AF44" i="1"/>
  <c r="AF143" i="1"/>
  <c r="AF17" i="1"/>
  <c r="AF104" i="1"/>
  <c r="AF119" i="1"/>
  <c r="DO5" i="1" l="1"/>
  <c r="DR12" i="1"/>
  <c r="DO10" i="1"/>
  <c r="DO6" i="1"/>
  <c r="DO16" i="1"/>
  <c r="DR33" i="1"/>
  <c r="DR16" i="1"/>
  <c r="DO8" i="1"/>
  <c r="DR5" i="1"/>
  <c r="DO18" i="1"/>
  <c r="DR26" i="1"/>
  <c r="DR24" i="1"/>
  <c r="DO26" i="1"/>
  <c r="DR7" i="1"/>
  <c r="DR30" i="1"/>
  <c r="DO33" i="1"/>
  <c r="DO23" i="1"/>
  <c r="DR15" i="1"/>
  <c r="DO13" i="1"/>
  <c r="DR18" i="1"/>
  <c r="DR14" i="1"/>
  <c r="DO17" i="1"/>
  <c r="DO28" i="1"/>
  <c r="DO7" i="1"/>
  <c r="DR25" i="1"/>
  <c r="DR27" i="1"/>
  <c r="DR6" i="1"/>
  <c r="DR21" i="1"/>
  <c r="DR31" i="1"/>
  <c r="DO29" i="1"/>
  <c r="DR8" i="1"/>
  <c r="DO21" i="1"/>
  <c r="DO15" i="1"/>
  <c r="DR28" i="1"/>
  <c r="DR29" i="1"/>
  <c r="DO9" i="1"/>
  <c r="DO30" i="1"/>
  <c r="DR34" i="1"/>
  <c r="DR20" i="1"/>
  <c r="DO27" i="1"/>
  <c r="DO32" i="1"/>
  <c r="DO19" i="1"/>
  <c r="DO22" i="1"/>
  <c r="DR9" i="1"/>
  <c r="DR10" i="1"/>
  <c r="DR19" i="1"/>
  <c r="DO31" i="1"/>
  <c r="DR11" i="1"/>
  <c r="DR22" i="1"/>
  <c r="DO25" i="1"/>
  <c r="DO20" i="1"/>
  <c r="DO12" i="1"/>
  <c r="DR17" i="1"/>
  <c r="DR13" i="1"/>
  <c r="DO11" i="1"/>
  <c r="DO24" i="1"/>
  <c r="DO34" i="1"/>
  <c r="DO14" i="1"/>
  <c r="DR32" i="1"/>
  <c r="DR23" i="1"/>
  <c r="AH74" i="1"/>
  <c r="AH143" i="1"/>
  <c r="AH182" i="1"/>
  <c r="AH59" i="1"/>
  <c r="AH29" i="1"/>
  <c r="AH68" i="1"/>
  <c r="AI20" i="1"/>
  <c r="AI83" i="1"/>
  <c r="AH98" i="1"/>
  <c r="AH77" i="1"/>
  <c r="AH17" i="1"/>
  <c r="AI26" i="1"/>
  <c r="AH158" i="1"/>
  <c r="AH47" i="1"/>
  <c r="AH131" i="1"/>
  <c r="AI95" i="1"/>
  <c r="AI71" i="1"/>
  <c r="AI92" i="1"/>
  <c r="AH5" i="1"/>
  <c r="AI164" i="1"/>
  <c r="AH167" i="1"/>
  <c r="AH86" i="1"/>
  <c r="AI5" i="1"/>
  <c r="AI47" i="1"/>
  <c r="AH146" i="1"/>
  <c r="AI146" i="1"/>
  <c r="AI68" i="1"/>
  <c r="AH71" i="1"/>
  <c r="AI53" i="1"/>
  <c r="AI167" i="1"/>
  <c r="AI101" i="1"/>
  <c r="AH161" i="1"/>
  <c r="AI8" i="1"/>
  <c r="AH137" i="1"/>
  <c r="AI98" i="1"/>
  <c r="AH128" i="1"/>
  <c r="AH83" i="1"/>
  <c r="AI131" i="1"/>
  <c r="AH173" i="1"/>
  <c r="AI35" i="1"/>
  <c r="AI134" i="1"/>
  <c r="AH149" i="1"/>
  <c r="AI14" i="1"/>
  <c r="AH113" i="1"/>
  <c r="AH107" i="1"/>
  <c r="AI56" i="1"/>
  <c r="AH26" i="1"/>
  <c r="AH104" i="1"/>
  <c r="AH35" i="1"/>
  <c r="AH152" i="1"/>
  <c r="AI80" i="1"/>
  <c r="AI44" i="1"/>
  <c r="AI179" i="1"/>
  <c r="AI161" i="1"/>
  <c r="AH122" i="1"/>
  <c r="AI41" i="1"/>
  <c r="AH14" i="1"/>
  <c r="AI137" i="1"/>
  <c r="AH155" i="1"/>
  <c r="AH20" i="1"/>
  <c r="AH8" i="1"/>
  <c r="AI170" i="1"/>
  <c r="AI107" i="1"/>
  <c r="AH95" i="1"/>
  <c r="AI86" i="1"/>
  <c r="AI104" i="1"/>
  <c r="AI110" i="1"/>
  <c r="AH53" i="1"/>
  <c r="AI149" i="1"/>
  <c r="AI50" i="1"/>
  <c r="AH170" i="1"/>
  <c r="AH119" i="1"/>
  <c r="AI11" i="1"/>
  <c r="AI140" i="1"/>
  <c r="AH62" i="1"/>
  <c r="AI125" i="1"/>
  <c r="AH101" i="1"/>
  <c r="AH11" i="1"/>
  <c r="AI23" i="1"/>
  <c r="AH176" i="1"/>
  <c r="AH38" i="1"/>
  <c r="AI59" i="1"/>
  <c r="AI128" i="1"/>
  <c r="AI173" i="1"/>
  <c r="AI32" i="1"/>
  <c r="AH164" i="1"/>
  <c r="AH92" i="1"/>
  <c r="AI29" i="1"/>
  <c r="AH134" i="1"/>
  <c r="AI77" i="1"/>
  <c r="AI155" i="1"/>
  <c r="AH65" i="1"/>
  <c r="AI116" i="1"/>
  <c r="AH32" i="1"/>
  <c r="AH125" i="1"/>
  <c r="AH80" i="1"/>
  <c r="AH44" i="1"/>
  <c r="AH50" i="1"/>
  <c r="AH179" i="1"/>
  <c r="AI74" i="1"/>
  <c r="AI158" i="1"/>
  <c r="AI176" i="1"/>
  <c r="AI38" i="1"/>
  <c r="AH110" i="1"/>
  <c r="AI62" i="1"/>
  <c r="AH89" i="1"/>
  <c r="AH116" i="1"/>
  <c r="AI182" i="1"/>
  <c r="AH140" i="1"/>
  <c r="AI89" i="1"/>
  <c r="AI65" i="1"/>
  <c r="AH56" i="1"/>
  <c r="AI152" i="1"/>
  <c r="AI122" i="1"/>
  <c r="AI17" i="1"/>
  <c r="AH41" i="1"/>
  <c r="AI119" i="1"/>
  <c r="AH23" i="1"/>
  <c r="AI143" i="1"/>
  <c r="AI113" i="1"/>
  <c r="AJ83" i="1" l="1"/>
  <c r="AJ80" i="1"/>
  <c r="AJ8" i="1"/>
  <c r="AJ131" i="1"/>
  <c r="AJ164" i="1"/>
  <c r="AJ101" i="1"/>
  <c r="AJ110" i="1"/>
  <c r="AJ11" i="1"/>
  <c r="AJ62" i="1"/>
  <c r="AJ59" i="1"/>
  <c r="AJ176" i="1"/>
  <c r="AJ65" i="1"/>
  <c r="AJ89" i="1"/>
  <c r="AJ32" i="1"/>
  <c r="AJ56" i="1"/>
  <c r="AJ137" i="1"/>
  <c r="AJ29" i="1"/>
  <c r="AJ155" i="1"/>
  <c r="AJ41" i="1"/>
  <c r="AJ146" i="1"/>
  <c r="AJ14" i="1"/>
  <c r="AJ149" i="1"/>
  <c r="AJ77" i="1"/>
  <c r="AJ125" i="1"/>
  <c r="AJ71" i="1"/>
  <c r="AJ44" i="1"/>
  <c r="AJ17" i="1"/>
  <c r="AJ182" i="1"/>
  <c r="AJ50" i="1"/>
  <c r="AJ179" i="1"/>
  <c r="AJ86" i="1"/>
  <c r="AJ119" i="1"/>
  <c r="AJ23" i="1"/>
  <c r="AJ167" i="1"/>
  <c r="AJ122" i="1"/>
  <c r="AJ35" i="1"/>
  <c r="AJ26" i="1"/>
  <c r="AJ170" i="1"/>
  <c r="AJ53" i="1"/>
  <c r="AJ107" i="1"/>
  <c r="AJ95" i="1"/>
  <c r="AJ98" i="1"/>
  <c r="AJ140" i="1"/>
  <c r="AJ5" i="1"/>
  <c r="AJ128" i="1"/>
  <c r="AJ143" i="1"/>
  <c r="AJ92" i="1"/>
  <c r="AJ38" i="1"/>
  <c r="AJ116" i="1"/>
  <c r="AJ20" i="1"/>
  <c r="AJ161" i="1"/>
  <c r="AJ173" i="1"/>
  <c r="AJ104" i="1"/>
  <c r="AJ158" i="1"/>
  <c r="AJ152" i="1"/>
  <c r="AJ68" i="1"/>
  <c r="AJ47" i="1"/>
  <c r="AJ113" i="1"/>
  <c r="AJ134" i="1"/>
  <c r="AJ74" i="1"/>
  <c r="AK128" i="1" l="1"/>
  <c r="AK143" i="1"/>
  <c r="AK179" i="1"/>
  <c r="AK47" i="1"/>
  <c r="AK116" i="1"/>
  <c r="AK137" i="1"/>
  <c r="AK29" i="1"/>
  <c r="AK83" i="1"/>
  <c r="AK38" i="1"/>
  <c r="AK119" i="1"/>
  <c r="AK98" i="1"/>
  <c r="AK92" i="1"/>
  <c r="AK77" i="1"/>
  <c r="AK110" i="1"/>
  <c r="AK158" i="1"/>
  <c r="AK104" i="1"/>
  <c r="AK14" i="1"/>
  <c r="AK134" i="1"/>
  <c r="AK161" i="1"/>
  <c r="AK176" i="1"/>
  <c r="AK80" i="1"/>
  <c r="AK95" i="1"/>
  <c r="AK71" i="1"/>
  <c r="AK62" i="1"/>
  <c r="AK17" i="1"/>
  <c r="AK68" i="1"/>
  <c r="AK107" i="1"/>
  <c r="AK125" i="1"/>
  <c r="AK59" i="1"/>
  <c r="AK86" i="1"/>
  <c r="AK56" i="1"/>
  <c r="AK146" i="1"/>
  <c r="AK170" i="1"/>
  <c r="AK65" i="1"/>
  <c r="AK26" i="1"/>
  <c r="AK164" i="1"/>
  <c r="AK140" i="1"/>
  <c r="AK41" i="1"/>
  <c r="AK89" i="1"/>
  <c r="AK8" i="1"/>
  <c r="AK101" i="1"/>
  <c r="AK32" i="1"/>
  <c r="AK149" i="1"/>
  <c r="AK35" i="1"/>
  <c r="AK23" i="1"/>
  <c r="AK122" i="1"/>
  <c r="AK113" i="1"/>
  <c r="AK50" i="1"/>
  <c r="AK152" i="1"/>
  <c r="AK155" i="1"/>
  <c r="AK53" i="1"/>
  <c r="AK11" i="1"/>
  <c r="AK44" i="1"/>
  <c r="AK131" i="1"/>
  <c r="AK167" i="1"/>
  <c r="AK182" i="1"/>
  <c r="AK173" i="1"/>
  <c r="AK74" i="1"/>
  <c r="AK20" i="1"/>
  <c r="AK5" i="1"/>
  <c r="AL56" i="1" l="1"/>
  <c r="AL170" i="1"/>
  <c r="AL38" i="1"/>
  <c r="AL71" i="1"/>
  <c r="AL11" i="1"/>
  <c r="AL164" i="1"/>
  <c r="AL53" i="1"/>
  <c r="AL14" i="1"/>
  <c r="AL65" i="1"/>
  <c r="AL50" i="1"/>
  <c r="AL86" i="1"/>
  <c r="AL152" i="1"/>
  <c r="AL155" i="1"/>
  <c r="AL32" i="1"/>
  <c r="AL110" i="1"/>
  <c r="AL167" i="1"/>
  <c r="AL89" i="1"/>
  <c r="AL131" i="1"/>
  <c r="AL122" i="1"/>
  <c r="AL95" i="1"/>
  <c r="AL44" i="1"/>
  <c r="AL92" i="1"/>
  <c r="AL41" i="1"/>
  <c r="AL113" i="1"/>
  <c r="AL35" i="1"/>
  <c r="AL119" i="1"/>
  <c r="AL143" i="1"/>
  <c r="AL74" i="1"/>
  <c r="AL149" i="1"/>
  <c r="AL8" i="1"/>
  <c r="AL161" i="1"/>
  <c r="AL26" i="1"/>
  <c r="AL23" i="1"/>
  <c r="AL77" i="1"/>
  <c r="AL116" i="1"/>
  <c r="AL179" i="1"/>
  <c r="AL62" i="1"/>
  <c r="AL158" i="1"/>
  <c r="AL176" i="1"/>
  <c r="AL140" i="1"/>
  <c r="AL137" i="1"/>
  <c r="AL134" i="1"/>
  <c r="AL146" i="1"/>
  <c r="AL68" i="1"/>
  <c r="AL59" i="1"/>
  <c r="AL107" i="1"/>
  <c r="AL173" i="1"/>
  <c r="AL98" i="1"/>
  <c r="AL104" i="1"/>
  <c r="AL182" i="1"/>
  <c r="AL101" i="1"/>
  <c r="AL29" i="1"/>
  <c r="AL47" i="1"/>
  <c r="AL83" i="1"/>
  <c r="AL80" i="1"/>
  <c r="AL125" i="1"/>
  <c r="AL17" i="1"/>
  <c r="AL5" i="1"/>
  <c r="AL20" i="1"/>
  <c r="AL128" i="1"/>
  <c r="DT5" i="1" l="1"/>
  <c r="DW13" i="1"/>
  <c r="DW6" i="1"/>
  <c r="DT10" i="1"/>
  <c r="DT21" i="1"/>
  <c r="DT13" i="1"/>
  <c r="DW11" i="1"/>
  <c r="DW32" i="1"/>
  <c r="DT20" i="1"/>
  <c r="DW20" i="1"/>
  <c r="DW34" i="1"/>
  <c r="DT28" i="1"/>
  <c r="DW7" i="1"/>
  <c r="DT18" i="1"/>
  <c r="DT32" i="1"/>
  <c r="DW17" i="1"/>
  <c r="DW5" i="1"/>
  <c r="DW12" i="1"/>
  <c r="DW29" i="1"/>
  <c r="DT15" i="1"/>
  <c r="DT26" i="1"/>
  <c r="DW27" i="1"/>
  <c r="DT16" i="1"/>
  <c r="DW14" i="1"/>
  <c r="DW33" i="1"/>
  <c r="DW23" i="1"/>
  <c r="DW25" i="1"/>
  <c r="DT12" i="1"/>
  <c r="DT33" i="1"/>
  <c r="DT24" i="1"/>
  <c r="DT14" i="1"/>
  <c r="DT30" i="1"/>
  <c r="DT23" i="1"/>
  <c r="DW9" i="1"/>
  <c r="DW30" i="1"/>
  <c r="DT7" i="1"/>
  <c r="DW21" i="1"/>
  <c r="DW10" i="1"/>
  <c r="DT9" i="1"/>
  <c r="DT27" i="1"/>
  <c r="DW24" i="1"/>
  <c r="DW28" i="1"/>
  <c r="DT19" i="1"/>
  <c r="DT6" i="1"/>
  <c r="DT29" i="1"/>
  <c r="DW22" i="1"/>
  <c r="DW31" i="1"/>
  <c r="DT25" i="1"/>
  <c r="DT34" i="1"/>
  <c r="DW15" i="1"/>
  <c r="DT22" i="1"/>
  <c r="DT8" i="1"/>
  <c r="DW19" i="1"/>
  <c r="DW8" i="1"/>
  <c r="DT31" i="1"/>
  <c r="DW16" i="1"/>
  <c r="DT17" i="1"/>
  <c r="DW18" i="1"/>
  <c r="DW26" i="1"/>
  <c r="DT11" i="1"/>
  <c r="AO77" i="1"/>
  <c r="AN128" i="1"/>
  <c r="AO161" i="1"/>
  <c r="AO89" i="1"/>
  <c r="AN119" i="1"/>
  <c r="AN137" i="1"/>
  <c r="AO83" i="1"/>
  <c r="AO35" i="1"/>
  <c r="AN179" i="1"/>
  <c r="AN53" i="1"/>
  <c r="AN158" i="1"/>
  <c r="AO8" i="1"/>
  <c r="AO164" i="1"/>
  <c r="AO101" i="1"/>
  <c r="AO158" i="1"/>
  <c r="AN113" i="1"/>
  <c r="AN101" i="1"/>
  <c r="AN134" i="1"/>
  <c r="AO17" i="1"/>
  <c r="AN26" i="1"/>
  <c r="AO23" i="1"/>
  <c r="AN107" i="1"/>
  <c r="AN143" i="1"/>
  <c r="AO113" i="1"/>
  <c r="AO107" i="1"/>
  <c r="AO104" i="1"/>
  <c r="AN140" i="1"/>
  <c r="AO20" i="1"/>
  <c r="AN62" i="1"/>
  <c r="AN86" i="1"/>
  <c r="AN29" i="1"/>
  <c r="AN5" i="1"/>
  <c r="AO44" i="1"/>
  <c r="AN71" i="1"/>
  <c r="AN149" i="1"/>
  <c r="AN47" i="1"/>
  <c r="AO14" i="1"/>
  <c r="AO146" i="1"/>
  <c r="AN110" i="1"/>
  <c r="AO95" i="1"/>
  <c r="AN59" i="1"/>
  <c r="AN44" i="1"/>
  <c r="AO176" i="1"/>
  <c r="AO53" i="1"/>
  <c r="AO128" i="1"/>
  <c r="AO179" i="1"/>
  <c r="AN116" i="1"/>
  <c r="AN77" i="1"/>
  <c r="AO110" i="1"/>
  <c r="AO50" i="1"/>
  <c r="AO149" i="1"/>
  <c r="AO74" i="1"/>
  <c r="AN38" i="1"/>
  <c r="AO62" i="1"/>
  <c r="AN80" i="1"/>
  <c r="AO134" i="1"/>
  <c r="AO26" i="1"/>
  <c r="AO125" i="1"/>
  <c r="AO122" i="1"/>
  <c r="AO29" i="1"/>
  <c r="AO137" i="1"/>
  <c r="AN95" i="1"/>
  <c r="AO152" i="1"/>
  <c r="AN32" i="1"/>
  <c r="AO65" i="1"/>
  <c r="AO80" i="1"/>
  <c r="AN131" i="1"/>
  <c r="AN152" i="1"/>
  <c r="AN92" i="1"/>
  <c r="AO56" i="1"/>
  <c r="AO173" i="1"/>
  <c r="AN170" i="1"/>
  <c r="AN50" i="1"/>
  <c r="AN17" i="1"/>
  <c r="AO92" i="1"/>
  <c r="AN56" i="1"/>
  <c r="AO68" i="1"/>
  <c r="AN125" i="1"/>
  <c r="AN164" i="1"/>
  <c r="AN8" i="1"/>
  <c r="AN14" i="1"/>
  <c r="AO86" i="1"/>
  <c r="AO98" i="1"/>
  <c r="AN68" i="1"/>
  <c r="AO143" i="1"/>
  <c r="AO116" i="1"/>
  <c r="AO41" i="1"/>
  <c r="AO59" i="1"/>
  <c r="AO167" i="1"/>
  <c r="AO170" i="1"/>
  <c r="AO71" i="1"/>
  <c r="AO119" i="1"/>
  <c r="AO32" i="1"/>
  <c r="AN173" i="1"/>
  <c r="AN41" i="1"/>
  <c r="AO47" i="1"/>
  <c r="AN104" i="1"/>
  <c r="AO155" i="1"/>
  <c r="AN83" i="1"/>
  <c r="AN35" i="1"/>
  <c r="AO140" i="1"/>
  <c r="AN167" i="1"/>
  <c r="AN74" i="1"/>
  <c r="AN98" i="1"/>
  <c r="AN23" i="1"/>
  <c r="AN155" i="1"/>
  <c r="AN161" i="1"/>
  <c r="AO5" i="1"/>
  <c r="AN89" i="1"/>
  <c r="AN11" i="1"/>
  <c r="AN176" i="1"/>
  <c r="AN122" i="1"/>
  <c r="AO38" i="1"/>
  <c r="AO11" i="1"/>
  <c r="AN182" i="1"/>
  <c r="AO131" i="1"/>
  <c r="AN146" i="1"/>
  <c r="AN20" i="1"/>
  <c r="AO182" i="1"/>
  <c r="AN65" i="1"/>
  <c r="AP146" i="1" l="1"/>
  <c r="AP32" i="1"/>
  <c r="AP56" i="1"/>
  <c r="AP80" i="1"/>
  <c r="AP86" i="1"/>
  <c r="AP164" i="1"/>
  <c r="AP104" i="1"/>
  <c r="AP116" i="1"/>
  <c r="AP74" i="1"/>
  <c r="AP8" i="1"/>
  <c r="AP26" i="1"/>
  <c r="AP20" i="1"/>
  <c r="AP152" i="1"/>
  <c r="AP68" i="1"/>
  <c r="AP122" i="1"/>
  <c r="AP92" i="1"/>
  <c r="AP134" i="1"/>
  <c r="AP62" i="1"/>
  <c r="AP44" i="1"/>
  <c r="AP14" i="1"/>
  <c r="AP98" i="1"/>
  <c r="AP158" i="1"/>
  <c r="AP176" i="1"/>
  <c r="AP38" i="1"/>
  <c r="AP170" i="1"/>
  <c r="AP182" i="1"/>
  <c r="AP128" i="1"/>
  <c r="AP50" i="1"/>
  <c r="AP140" i="1"/>
  <c r="AP110" i="1"/>
  <c r="AP65" i="1"/>
  <c r="AP161" i="1"/>
  <c r="AP5" i="1"/>
  <c r="AP179" i="1"/>
  <c r="AP11" i="1"/>
  <c r="AP47" i="1"/>
  <c r="AP125" i="1"/>
  <c r="AP53" i="1"/>
  <c r="AP137" i="1"/>
  <c r="AP107" i="1"/>
  <c r="AP95" i="1"/>
  <c r="AP101" i="1"/>
  <c r="AP167" i="1"/>
  <c r="AP149" i="1"/>
  <c r="AP119" i="1"/>
  <c r="AP83" i="1"/>
  <c r="AP143" i="1"/>
  <c r="AP113" i="1"/>
  <c r="AP35" i="1"/>
  <c r="AP59" i="1"/>
  <c r="AP173" i="1"/>
  <c r="AP71" i="1"/>
  <c r="AP41" i="1"/>
  <c r="AP17" i="1"/>
  <c r="AP29" i="1"/>
  <c r="AP23" i="1"/>
  <c r="AP89" i="1"/>
  <c r="AP131" i="1"/>
  <c r="AP77" i="1"/>
  <c r="AP155" i="1"/>
  <c r="AQ107" i="1" l="1"/>
  <c r="AQ158" i="1"/>
  <c r="AQ41" i="1"/>
  <c r="AQ92" i="1"/>
  <c r="AQ164" i="1"/>
  <c r="AQ89" i="1"/>
  <c r="AQ35" i="1"/>
  <c r="AQ110" i="1"/>
  <c r="AQ146" i="1"/>
  <c r="AQ53" i="1"/>
  <c r="AQ11" i="1"/>
  <c r="AQ56" i="1"/>
  <c r="AQ95" i="1"/>
  <c r="AQ17" i="1"/>
  <c r="AQ170" i="1"/>
  <c r="AQ134" i="1"/>
  <c r="AQ74" i="1"/>
  <c r="AQ143" i="1"/>
  <c r="AQ113" i="1"/>
  <c r="AQ161" i="1"/>
  <c r="AQ38" i="1"/>
  <c r="AQ116" i="1"/>
  <c r="AQ8" i="1"/>
  <c r="AQ137" i="1"/>
  <c r="AQ122" i="1"/>
  <c r="AQ119" i="1"/>
  <c r="AQ125" i="1"/>
  <c r="AQ140" i="1"/>
  <c r="AQ98" i="1"/>
  <c r="AQ152" i="1"/>
  <c r="AQ86" i="1"/>
  <c r="AQ20" i="1"/>
  <c r="AQ71" i="1"/>
  <c r="AQ149" i="1"/>
  <c r="AQ47" i="1"/>
  <c r="AQ50" i="1"/>
  <c r="AQ167" i="1"/>
  <c r="AQ26" i="1"/>
  <c r="AQ65" i="1"/>
  <c r="AQ80" i="1"/>
  <c r="AQ128" i="1"/>
  <c r="AQ77" i="1"/>
  <c r="AQ131" i="1"/>
  <c r="AQ104" i="1"/>
  <c r="AQ29" i="1"/>
  <c r="AQ176" i="1"/>
  <c r="AQ44" i="1"/>
  <c r="AQ5" i="1"/>
  <c r="AQ59" i="1"/>
  <c r="AQ68" i="1"/>
  <c r="AQ62" i="1"/>
  <c r="AQ179" i="1"/>
  <c r="AQ23" i="1"/>
  <c r="AQ182" i="1"/>
  <c r="AQ155" i="1"/>
  <c r="AQ14" i="1"/>
  <c r="AQ83" i="1"/>
  <c r="AQ32" i="1"/>
  <c r="AQ173" i="1"/>
  <c r="AQ101" i="1"/>
  <c r="AR50" i="1" l="1"/>
  <c r="AR155" i="1"/>
  <c r="AR65" i="1"/>
  <c r="AR173" i="1"/>
  <c r="AR62" i="1"/>
  <c r="AR131" i="1"/>
  <c r="AR92" i="1"/>
  <c r="AR101" i="1"/>
  <c r="AR182" i="1"/>
  <c r="AR176" i="1"/>
  <c r="AR59" i="1"/>
  <c r="AR161" i="1"/>
  <c r="AR170" i="1"/>
  <c r="AR29" i="1"/>
  <c r="AR128" i="1"/>
  <c r="AR179" i="1"/>
  <c r="AR104" i="1"/>
  <c r="AR47" i="1"/>
  <c r="AR53" i="1"/>
  <c r="AR119" i="1"/>
  <c r="AR83" i="1"/>
  <c r="AR113" i="1"/>
  <c r="AR14" i="1"/>
  <c r="AR35" i="1"/>
  <c r="AR98" i="1"/>
  <c r="AR125" i="1"/>
  <c r="AR38" i="1"/>
  <c r="AR41" i="1"/>
  <c r="AR116" i="1"/>
  <c r="AR110" i="1"/>
  <c r="AR56" i="1"/>
  <c r="AR140" i="1"/>
  <c r="AR149" i="1"/>
  <c r="AR137" i="1"/>
  <c r="AR152" i="1"/>
  <c r="AR44" i="1"/>
  <c r="AR143" i="1"/>
  <c r="AR11" i="1"/>
  <c r="AR26" i="1"/>
  <c r="AR5" i="1"/>
  <c r="AR32" i="1"/>
  <c r="AR89" i="1"/>
  <c r="AR95" i="1"/>
  <c r="AR17" i="1"/>
  <c r="AR158" i="1"/>
  <c r="AR8" i="1"/>
  <c r="AR80" i="1"/>
  <c r="AR74" i="1"/>
  <c r="AR20" i="1"/>
  <c r="AR86" i="1"/>
  <c r="AR146" i="1"/>
  <c r="AR77" i="1"/>
  <c r="AR23" i="1"/>
  <c r="AR134" i="1"/>
  <c r="AR122" i="1"/>
  <c r="AR167" i="1"/>
  <c r="AR71" i="1"/>
  <c r="AR107" i="1"/>
  <c r="AR164" i="1"/>
  <c r="AR68" i="1"/>
  <c r="EB34" i="1" l="1"/>
  <c r="EB26" i="1"/>
  <c r="EB18" i="1"/>
  <c r="EB10" i="1"/>
  <c r="EB24" i="1"/>
  <c r="EB23" i="1"/>
  <c r="EB7" i="1"/>
  <c r="EB30" i="1"/>
  <c r="EB22" i="1"/>
  <c r="EB6" i="1"/>
  <c r="EB29" i="1"/>
  <c r="EB13" i="1"/>
  <c r="EB5" i="1"/>
  <c r="EB20" i="1"/>
  <c r="EB12" i="1"/>
  <c r="EB27" i="1"/>
  <c r="EB33" i="1"/>
  <c r="EB25" i="1"/>
  <c r="EB17" i="1"/>
  <c r="EB9" i="1"/>
  <c r="EB32" i="1"/>
  <c r="EB16" i="1"/>
  <c r="EB8" i="1"/>
  <c r="EB31" i="1"/>
  <c r="EB15" i="1"/>
  <c r="EB14" i="1"/>
  <c r="EB21" i="1"/>
  <c r="EB28" i="1"/>
  <c r="EB19" i="1"/>
  <c r="EB11" i="1"/>
  <c r="DY13" i="1"/>
  <c r="DY17" i="1"/>
  <c r="DY5" i="1"/>
  <c r="DY29" i="1"/>
  <c r="DY24" i="1"/>
  <c r="DY15" i="1"/>
  <c r="DY8" i="1"/>
  <c r="DY12" i="1"/>
  <c r="DY27" i="1"/>
  <c r="DY28" i="1"/>
  <c r="DY33" i="1"/>
  <c r="DY20" i="1"/>
  <c r="DY16" i="1"/>
  <c r="DY34" i="1"/>
  <c r="DY21" i="1"/>
  <c r="DY19" i="1"/>
  <c r="DY7" i="1"/>
  <c r="DY25" i="1"/>
  <c r="DY18" i="1"/>
  <c r="DY31" i="1"/>
  <c r="DY23" i="1"/>
  <c r="DY9" i="1"/>
  <c r="DY30" i="1"/>
  <c r="DY6" i="1"/>
  <c r="DY14" i="1"/>
  <c r="DY10" i="1"/>
  <c r="DY32" i="1"/>
  <c r="DY22" i="1"/>
  <c r="DY11" i="1"/>
  <c r="DY26" i="1"/>
  <c r="AT74" i="1"/>
  <c r="AT65" i="1"/>
  <c r="AT17" i="1"/>
  <c r="AU29" i="1"/>
  <c r="AU5" i="1"/>
  <c r="AT86" i="1"/>
  <c r="AU83" i="1"/>
  <c r="AU14" i="1"/>
  <c r="AT164" i="1"/>
  <c r="AU38" i="1"/>
  <c r="AU44" i="1"/>
  <c r="AU26" i="1"/>
  <c r="AU158" i="1"/>
  <c r="AU125" i="1"/>
  <c r="AU8" i="1"/>
  <c r="AU68" i="1"/>
  <c r="AT89" i="1"/>
  <c r="AT44" i="1"/>
  <c r="AU35" i="1"/>
  <c r="AT110" i="1"/>
  <c r="AU113" i="1"/>
  <c r="AU56" i="1"/>
  <c r="AU23" i="1"/>
  <c r="AU143" i="1"/>
  <c r="AU77" i="1"/>
  <c r="AU86" i="1"/>
  <c r="AU92" i="1"/>
  <c r="AU161" i="1"/>
  <c r="AT38" i="1"/>
  <c r="AU95" i="1"/>
  <c r="AT146" i="1"/>
  <c r="AU137" i="1"/>
  <c r="AT170" i="1"/>
  <c r="AT29" i="1"/>
  <c r="AT20" i="1"/>
  <c r="AU62" i="1"/>
  <c r="AT50" i="1"/>
  <c r="AT77" i="1"/>
  <c r="AU110" i="1"/>
  <c r="AU182" i="1"/>
  <c r="AU155" i="1"/>
  <c r="AT152" i="1"/>
  <c r="AT41" i="1"/>
  <c r="AT92" i="1"/>
  <c r="AT8" i="1"/>
  <c r="AU80" i="1"/>
  <c r="AT116" i="1"/>
  <c r="AU179" i="1"/>
  <c r="AT47" i="1"/>
  <c r="AT11" i="1"/>
  <c r="AT95" i="1"/>
  <c r="AT5" i="1"/>
  <c r="AU74" i="1"/>
  <c r="AT14" i="1"/>
  <c r="AU146" i="1"/>
  <c r="AU98" i="1"/>
  <c r="AT101" i="1"/>
  <c r="AU11" i="1"/>
  <c r="AT134" i="1"/>
  <c r="AU53" i="1"/>
  <c r="AT125" i="1"/>
  <c r="AT26" i="1"/>
  <c r="AU32" i="1"/>
  <c r="AU173" i="1"/>
  <c r="AT35" i="1"/>
  <c r="AU107" i="1"/>
  <c r="AT143" i="1"/>
  <c r="AU176" i="1"/>
  <c r="AT62" i="1"/>
  <c r="AU20" i="1"/>
  <c r="AU59" i="1"/>
  <c r="AU104" i="1"/>
  <c r="AT80" i="1"/>
  <c r="AT179" i="1"/>
  <c r="AT53" i="1"/>
  <c r="AT149" i="1"/>
  <c r="AU89" i="1"/>
  <c r="AT131" i="1"/>
  <c r="AU152" i="1"/>
  <c r="AT32" i="1"/>
  <c r="AU122" i="1"/>
  <c r="AT161" i="1"/>
  <c r="AU134" i="1"/>
  <c r="AT23" i="1"/>
  <c r="AT56" i="1"/>
  <c r="AT98" i="1"/>
  <c r="AU101" i="1"/>
  <c r="AU149" i="1"/>
  <c r="AT173" i="1"/>
  <c r="AU131" i="1"/>
  <c r="AT182" i="1"/>
  <c r="AU164" i="1"/>
  <c r="AU17" i="1"/>
  <c r="AU41" i="1"/>
  <c r="AT68" i="1"/>
  <c r="AT71" i="1"/>
  <c r="AU50" i="1"/>
  <c r="AU170" i="1"/>
  <c r="AT158" i="1"/>
  <c r="AT59" i="1"/>
  <c r="AT113" i="1"/>
  <c r="AU47" i="1"/>
  <c r="AT104" i="1"/>
  <c r="AT137" i="1"/>
  <c r="AT122" i="1"/>
  <c r="AU167" i="1"/>
  <c r="AU116" i="1"/>
  <c r="AT119" i="1"/>
  <c r="AT155" i="1"/>
  <c r="AU140" i="1"/>
  <c r="AU71" i="1"/>
  <c r="AT83" i="1"/>
  <c r="AT140" i="1"/>
  <c r="AT176" i="1"/>
  <c r="AT107" i="1"/>
  <c r="AU128" i="1"/>
  <c r="AT128" i="1"/>
  <c r="AU119" i="1"/>
  <c r="AU65" i="1"/>
  <c r="AT167" i="1"/>
  <c r="AV101" i="1" l="1"/>
  <c r="AV95" i="1"/>
  <c r="AV179" i="1"/>
  <c r="AV137" i="1"/>
  <c r="AV119" i="1"/>
  <c r="AV65" i="1"/>
  <c r="AV149" i="1"/>
  <c r="AV5" i="1"/>
  <c r="AV107" i="1"/>
  <c r="AV35" i="1"/>
  <c r="AV11" i="1"/>
  <c r="AV29" i="1"/>
  <c r="AV167" i="1"/>
  <c r="AV77" i="1"/>
  <c r="AV89" i="1"/>
  <c r="AV143" i="1"/>
  <c r="AV113" i="1"/>
  <c r="AV131" i="1"/>
  <c r="AV47" i="1"/>
  <c r="AV41" i="1"/>
  <c r="AV71" i="1"/>
  <c r="AV17" i="1"/>
  <c r="AV23" i="1"/>
  <c r="AV53" i="1"/>
  <c r="AV59" i="1"/>
  <c r="AV161" i="1"/>
  <c r="AV125" i="1"/>
  <c r="AV83" i="1"/>
  <c r="AV155" i="1"/>
  <c r="AV173" i="1"/>
  <c r="AV158" i="1"/>
  <c r="AV32" i="1"/>
  <c r="AV50" i="1"/>
  <c r="AV98" i="1"/>
  <c r="AV152" i="1"/>
  <c r="AV14" i="1"/>
  <c r="AV164" i="1"/>
  <c r="AV92" i="1"/>
  <c r="AV116" i="1"/>
  <c r="AV182" i="1"/>
  <c r="AV38" i="1"/>
  <c r="AV134" i="1"/>
  <c r="AV140" i="1"/>
  <c r="AV122" i="1"/>
  <c r="AV176" i="1"/>
  <c r="AV20" i="1"/>
  <c r="AV26" i="1"/>
  <c r="AV56" i="1"/>
  <c r="AV170" i="1"/>
  <c r="AV62" i="1"/>
  <c r="AV68" i="1"/>
  <c r="AV44" i="1"/>
  <c r="AV146" i="1"/>
  <c r="AV86" i="1"/>
  <c r="AV8" i="1"/>
  <c r="AV80" i="1"/>
  <c r="AV110" i="1"/>
  <c r="AV104" i="1"/>
  <c r="AV128" i="1"/>
  <c r="AV74" i="1"/>
  <c r="AW56" i="1" l="1"/>
  <c r="AW182" i="1"/>
  <c r="AW77" i="1"/>
  <c r="AW95" i="1"/>
  <c r="AW101" i="1"/>
  <c r="AW14" i="1"/>
  <c r="AW53" i="1"/>
  <c r="AW143" i="1"/>
  <c r="AW8" i="1"/>
  <c r="AW116" i="1"/>
  <c r="AW89" i="1"/>
  <c r="AW17" i="1"/>
  <c r="AW65" i="1"/>
  <c r="AW155" i="1"/>
  <c r="AW167" i="1"/>
  <c r="AW32" i="1"/>
  <c r="AW140" i="1"/>
  <c r="AW92" i="1"/>
  <c r="AW23" i="1"/>
  <c r="AW20" i="1"/>
  <c r="AW5" i="1"/>
  <c r="AW110" i="1"/>
  <c r="AW170" i="1"/>
  <c r="AW149" i="1"/>
  <c r="AW50" i="1"/>
  <c r="AW59" i="1"/>
  <c r="AW113" i="1"/>
  <c r="AW107" i="1"/>
  <c r="AW131" i="1"/>
  <c r="AW173" i="1"/>
  <c r="AW134" i="1"/>
  <c r="AW44" i="1"/>
  <c r="AW146" i="1"/>
  <c r="AW164" i="1"/>
  <c r="AW128" i="1"/>
  <c r="AW83" i="1"/>
  <c r="AW179" i="1"/>
  <c r="AW41" i="1"/>
  <c r="AW29" i="1"/>
  <c r="AW122" i="1"/>
  <c r="AW86" i="1"/>
  <c r="AW80" i="1"/>
  <c r="AW119" i="1"/>
  <c r="AW176" i="1"/>
  <c r="AW74" i="1"/>
  <c r="AW62" i="1"/>
  <c r="AW35" i="1"/>
  <c r="AW152" i="1"/>
  <c r="AW47" i="1"/>
  <c r="AW11" i="1"/>
  <c r="AW98" i="1"/>
  <c r="AW38" i="1"/>
  <c r="AW158" i="1"/>
  <c r="AW26" i="1"/>
  <c r="AW71" i="1"/>
  <c r="AW137" i="1"/>
  <c r="AW68" i="1"/>
  <c r="AW104" i="1"/>
  <c r="AW161" i="1"/>
  <c r="AW125" i="1"/>
  <c r="AX140" i="1" l="1"/>
  <c r="AX86" i="1"/>
  <c r="AX143" i="1"/>
  <c r="AX23" i="1"/>
  <c r="AX125" i="1"/>
  <c r="AX38" i="1"/>
  <c r="AX65" i="1"/>
  <c r="AX176" i="1"/>
  <c r="AX119" i="1"/>
  <c r="AX137" i="1"/>
  <c r="AX41" i="1"/>
  <c r="AX128" i="1"/>
  <c r="AX8" i="1"/>
  <c r="AX146" i="1"/>
  <c r="AX83" i="1"/>
  <c r="AX164" i="1"/>
  <c r="AX71" i="1"/>
  <c r="AX134" i="1"/>
  <c r="AX161" i="1"/>
  <c r="AX89" i="1"/>
  <c r="AX98" i="1"/>
  <c r="AX53" i="1"/>
  <c r="AX149" i="1"/>
  <c r="AX107" i="1"/>
  <c r="AX101" i="1"/>
  <c r="AX173" i="1"/>
  <c r="AX110" i="1"/>
  <c r="AX92" i="1"/>
  <c r="AX179" i="1"/>
  <c r="AX26" i="1"/>
  <c r="AX122" i="1"/>
  <c r="AX95" i="1"/>
  <c r="AX170" i="1"/>
  <c r="AX32" i="1"/>
  <c r="AX14" i="1"/>
  <c r="AX47" i="1"/>
  <c r="AX80" i="1"/>
  <c r="AX68" i="1"/>
  <c r="AX35" i="1"/>
  <c r="AX152" i="1"/>
  <c r="AX50" i="1"/>
  <c r="AX155" i="1"/>
  <c r="AX62" i="1"/>
  <c r="AX44" i="1"/>
  <c r="AX77" i="1"/>
  <c r="AX5" i="1"/>
  <c r="AX56" i="1"/>
  <c r="AX59" i="1"/>
  <c r="AX158" i="1"/>
  <c r="AX74" i="1"/>
  <c r="AX11" i="1"/>
  <c r="AX104" i="1"/>
  <c r="AX29" i="1"/>
  <c r="AX113" i="1"/>
  <c r="AX116" i="1"/>
  <c r="AX17" i="1"/>
  <c r="AX167" i="1"/>
  <c r="AX131" i="1"/>
  <c r="AX20" i="1"/>
  <c r="AX182" i="1"/>
  <c r="EG34" i="1" l="1"/>
  <c r="EG26" i="1"/>
  <c r="EG18" i="1"/>
  <c r="EG10" i="1"/>
  <c r="EG24" i="1"/>
  <c r="EG16" i="1"/>
  <c r="EG31" i="1"/>
  <c r="EG7" i="1"/>
  <c r="EG22" i="1"/>
  <c r="EG6" i="1"/>
  <c r="EG21" i="1"/>
  <c r="EG33" i="1"/>
  <c r="EG25" i="1"/>
  <c r="EG17" i="1"/>
  <c r="EG9" i="1"/>
  <c r="EG32" i="1"/>
  <c r="EG8" i="1"/>
  <c r="EG23" i="1"/>
  <c r="EG15" i="1"/>
  <c r="EG29" i="1"/>
  <c r="EG5" i="1"/>
  <c r="EG28" i="1"/>
  <c r="EG20" i="1"/>
  <c r="EG12" i="1"/>
  <c r="EG27" i="1"/>
  <c r="EG19" i="1"/>
  <c r="EG11" i="1"/>
  <c r="EG30" i="1"/>
  <c r="EG14" i="1"/>
  <c r="EG13" i="1"/>
  <c r="ED6" i="1"/>
  <c r="ED5" i="1"/>
  <c r="ED13" i="1"/>
  <c r="ED12" i="1"/>
  <c r="ED27" i="1"/>
  <c r="ED29" i="1"/>
  <c r="ED9" i="1"/>
  <c r="ED10" i="1"/>
  <c r="ED28" i="1"/>
  <c r="ED26" i="1"/>
  <c r="ED14" i="1"/>
  <c r="ED34" i="1"/>
  <c r="ED30" i="1"/>
  <c r="ED11" i="1"/>
  <c r="ED19" i="1"/>
  <c r="ED16" i="1"/>
  <c r="ED21" i="1"/>
  <c r="ED22" i="1"/>
  <c r="ED33" i="1"/>
  <c r="ED31" i="1"/>
  <c r="ED32" i="1"/>
  <c r="ED25" i="1"/>
  <c r="ED7" i="1"/>
  <c r="ED20" i="1"/>
  <c r="ED24" i="1"/>
  <c r="ED18" i="1"/>
  <c r="ED15" i="1"/>
  <c r="ED17" i="1"/>
  <c r="ED8" i="1"/>
  <c r="ED23" i="1"/>
  <c r="AZ71" i="1"/>
  <c r="AZ38" i="1"/>
  <c r="AZ152" i="1"/>
  <c r="AZ50" i="1"/>
  <c r="AZ182" i="1"/>
  <c r="BA137" i="1"/>
  <c r="BA26" i="1"/>
  <c r="BA8" i="1"/>
  <c r="BA59" i="1"/>
  <c r="AZ116" i="1"/>
  <c r="BA5" i="1"/>
  <c r="BA155" i="1"/>
  <c r="AZ56" i="1"/>
  <c r="AZ161" i="1"/>
  <c r="AZ11" i="1"/>
  <c r="BA29" i="1"/>
  <c r="AZ89" i="1"/>
  <c r="BA131" i="1"/>
  <c r="BA89" i="1"/>
  <c r="BA107" i="1"/>
  <c r="AZ14" i="1"/>
  <c r="BA179" i="1"/>
  <c r="BA167" i="1"/>
  <c r="BA164" i="1"/>
  <c r="BA50" i="1"/>
  <c r="AZ167" i="1"/>
  <c r="AZ53" i="1"/>
  <c r="AZ119" i="1"/>
  <c r="BA110" i="1"/>
  <c r="AZ143" i="1"/>
  <c r="BA38" i="1"/>
  <c r="AZ5" i="1"/>
  <c r="AZ170" i="1"/>
  <c r="BA149" i="1"/>
  <c r="AZ98" i="1"/>
  <c r="BA182" i="1"/>
  <c r="AZ92" i="1"/>
  <c r="BA92" i="1"/>
  <c r="BA104" i="1"/>
  <c r="AZ80" i="1"/>
  <c r="BA95" i="1"/>
  <c r="AZ149" i="1"/>
  <c r="AZ62" i="1"/>
  <c r="AZ29" i="1"/>
  <c r="BA125" i="1"/>
  <c r="BA80" i="1"/>
  <c r="AZ65" i="1"/>
  <c r="BA152" i="1"/>
  <c r="AZ41" i="1"/>
  <c r="BA56" i="1"/>
  <c r="BA101" i="1"/>
  <c r="AZ8" i="1"/>
  <c r="BA128" i="1"/>
  <c r="AZ44" i="1"/>
  <c r="AZ155" i="1"/>
  <c r="AZ104" i="1"/>
  <c r="BA122" i="1"/>
  <c r="AZ26" i="1"/>
  <c r="AZ134" i="1"/>
  <c r="AZ86" i="1"/>
  <c r="BA161" i="1"/>
  <c r="BA170" i="1"/>
  <c r="BA143" i="1"/>
  <c r="BA74" i="1"/>
  <c r="AZ77" i="1"/>
  <c r="BA44" i="1"/>
  <c r="BA65" i="1"/>
  <c r="BA98" i="1"/>
  <c r="AZ17" i="1"/>
  <c r="BA146" i="1"/>
  <c r="AZ95" i="1"/>
  <c r="BA53" i="1"/>
  <c r="BA140" i="1"/>
  <c r="BA71" i="1"/>
  <c r="BA41" i="1"/>
  <c r="AZ164" i="1"/>
  <c r="BA134" i="1"/>
  <c r="BA68" i="1"/>
  <c r="BA11" i="1"/>
  <c r="BA35" i="1"/>
  <c r="BA47" i="1"/>
  <c r="AZ74" i="1"/>
  <c r="BA32" i="1"/>
  <c r="AZ125" i="1"/>
  <c r="AZ83" i="1"/>
  <c r="BA176" i="1"/>
  <c r="BA23" i="1"/>
  <c r="AZ140" i="1"/>
  <c r="AZ176" i="1"/>
  <c r="AZ107" i="1"/>
  <c r="AZ23" i="1"/>
  <c r="AZ128" i="1"/>
  <c r="AZ20" i="1"/>
  <c r="BA20" i="1"/>
  <c r="BA62" i="1"/>
  <c r="AZ47" i="1"/>
  <c r="BA17" i="1"/>
  <c r="AZ110" i="1"/>
  <c r="AZ101" i="1"/>
  <c r="BA14" i="1"/>
  <c r="BA119" i="1"/>
  <c r="BA77" i="1"/>
  <c r="AZ68" i="1"/>
  <c r="BA86" i="1"/>
  <c r="AZ122" i="1"/>
  <c r="BA116" i="1"/>
  <c r="AZ35" i="1"/>
  <c r="AZ131" i="1"/>
  <c r="AZ32" i="1"/>
  <c r="BA113" i="1"/>
  <c r="AZ59" i="1"/>
  <c r="BA158" i="1"/>
  <c r="AZ113" i="1"/>
  <c r="AZ179" i="1"/>
  <c r="BA83" i="1"/>
  <c r="AZ146" i="1"/>
  <c r="BA173" i="1"/>
  <c r="AZ158" i="1"/>
  <c r="AZ173" i="1"/>
  <c r="AZ137" i="1"/>
  <c r="BB158" i="1" l="1"/>
  <c r="BB140" i="1"/>
  <c r="BB38" i="1"/>
  <c r="BB137" i="1"/>
  <c r="BB104" i="1"/>
  <c r="BB89" i="1"/>
  <c r="BB128" i="1"/>
  <c r="BB113" i="1"/>
  <c r="BB95" i="1"/>
  <c r="BB116" i="1"/>
  <c r="BB122" i="1"/>
  <c r="BB107" i="1"/>
  <c r="BB71" i="1"/>
  <c r="BB80" i="1"/>
  <c r="BB68" i="1"/>
  <c r="BB29" i="1"/>
  <c r="BB41" i="1"/>
  <c r="BB47" i="1"/>
  <c r="BB32" i="1"/>
  <c r="BB92" i="1"/>
  <c r="BB134" i="1"/>
  <c r="BB170" i="1"/>
  <c r="BB62" i="1"/>
  <c r="BB14" i="1"/>
  <c r="BB125" i="1"/>
  <c r="BB50" i="1"/>
  <c r="BB176" i="1"/>
  <c r="BB146" i="1"/>
  <c r="BB179" i="1"/>
  <c r="BB155" i="1"/>
  <c r="BB17" i="1"/>
  <c r="BB77" i="1"/>
  <c r="BB65" i="1"/>
  <c r="BB11" i="1"/>
  <c r="BB59" i="1"/>
  <c r="BB149" i="1"/>
  <c r="BB182" i="1"/>
  <c r="BB8" i="1"/>
  <c r="BB74" i="1"/>
  <c r="BB44" i="1"/>
  <c r="BB152" i="1"/>
  <c r="BB164" i="1"/>
  <c r="BB26" i="1"/>
  <c r="BB83" i="1"/>
  <c r="BB56" i="1"/>
  <c r="BB119" i="1"/>
  <c r="BB5" i="1"/>
  <c r="BB20" i="1"/>
  <c r="BB167" i="1"/>
  <c r="BB23" i="1"/>
  <c r="BB101" i="1"/>
  <c r="BB110" i="1"/>
  <c r="BB161" i="1"/>
  <c r="BB53" i="1"/>
  <c r="BB143" i="1"/>
  <c r="BB131" i="1"/>
  <c r="BB173" i="1"/>
  <c r="BB86" i="1"/>
  <c r="BB98" i="1"/>
  <c r="BB35" i="1"/>
  <c r="BC65" i="1" l="1"/>
  <c r="BC155" i="1"/>
  <c r="BC17" i="1"/>
  <c r="BC104" i="1"/>
  <c r="BC182" i="1"/>
  <c r="BC131" i="1"/>
  <c r="BC167" i="1"/>
  <c r="BC152" i="1"/>
  <c r="BC125" i="1"/>
  <c r="BC41" i="1"/>
  <c r="BC158" i="1"/>
  <c r="BC38" i="1"/>
  <c r="BC20" i="1"/>
  <c r="BC44" i="1"/>
  <c r="BC77" i="1"/>
  <c r="BC14" i="1"/>
  <c r="BC29" i="1"/>
  <c r="BC113" i="1"/>
  <c r="BC143" i="1"/>
  <c r="BC107" i="1"/>
  <c r="BC74" i="1"/>
  <c r="BC62" i="1"/>
  <c r="BC68" i="1"/>
  <c r="BC128" i="1"/>
  <c r="BC137" i="1"/>
  <c r="BC71" i="1"/>
  <c r="BC98" i="1"/>
  <c r="BC101" i="1"/>
  <c r="BC26" i="1"/>
  <c r="BC59" i="1"/>
  <c r="BC176" i="1"/>
  <c r="BC32" i="1"/>
  <c r="BC122" i="1"/>
  <c r="BC23" i="1"/>
  <c r="BC164" i="1"/>
  <c r="BC83" i="1"/>
  <c r="BC47" i="1"/>
  <c r="BC116" i="1"/>
  <c r="BC140" i="1"/>
  <c r="BC173" i="1"/>
  <c r="BC50" i="1"/>
  <c r="BC86" i="1"/>
  <c r="BC170" i="1"/>
  <c r="BC134" i="1"/>
  <c r="BC5" i="1"/>
  <c r="BC8" i="1"/>
  <c r="BC95" i="1"/>
  <c r="BC80" i="1"/>
  <c r="BC35" i="1"/>
  <c r="BC89" i="1"/>
  <c r="BC110" i="1"/>
  <c r="BC149" i="1"/>
  <c r="BC11" i="1"/>
  <c r="BC53" i="1"/>
  <c r="BC119" i="1"/>
  <c r="BC56" i="1"/>
  <c r="BC161" i="1"/>
  <c r="BC146" i="1"/>
  <c r="BC179" i="1"/>
  <c r="BC92" i="1"/>
  <c r="BD80" i="1" l="1"/>
  <c r="BD92" i="1"/>
  <c r="BD116" i="1"/>
  <c r="BD164" i="1"/>
  <c r="BD23" i="1"/>
  <c r="BD65" i="1"/>
  <c r="BD149" i="1"/>
  <c r="BD119" i="1"/>
  <c r="BD77" i="1"/>
  <c r="BD179" i="1"/>
  <c r="BD95" i="1"/>
  <c r="BD53" i="1"/>
  <c r="BD8" i="1"/>
  <c r="BD134" i="1"/>
  <c r="BD11" i="1"/>
  <c r="BD89" i="1"/>
  <c r="BD44" i="1"/>
  <c r="BD41" i="1"/>
  <c r="BD26" i="1"/>
  <c r="BD104" i="1"/>
  <c r="BD98" i="1"/>
  <c r="BD176" i="1"/>
  <c r="BD74" i="1"/>
  <c r="BD113" i="1"/>
  <c r="BD50" i="1"/>
  <c r="BD110" i="1"/>
  <c r="BD140" i="1"/>
  <c r="BD17" i="1"/>
  <c r="BD47" i="1"/>
  <c r="BD137" i="1"/>
  <c r="BD143" i="1"/>
  <c r="BD14" i="1"/>
  <c r="BD29" i="1"/>
  <c r="BD71" i="1"/>
  <c r="BD59" i="1"/>
  <c r="BD122" i="1"/>
  <c r="BD182" i="1"/>
  <c r="BD170" i="1"/>
  <c r="BD86" i="1"/>
  <c r="BD146" i="1"/>
  <c r="BD158" i="1"/>
  <c r="BD101" i="1"/>
  <c r="BD56" i="1"/>
  <c r="BD152" i="1"/>
  <c r="BD173" i="1"/>
  <c r="BD128" i="1"/>
  <c r="BD125" i="1"/>
  <c r="BD5" i="1"/>
  <c r="BD83" i="1"/>
  <c r="BD20" i="1"/>
  <c r="BD167" i="1"/>
  <c r="BD62" i="1"/>
  <c r="BD107" i="1"/>
  <c r="BD68" i="1"/>
  <c r="BD161" i="1"/>
  <c r="BD38" i="1"/>
  <c r="BD155" i="1"/>
  <c r="BD35" i="1"/>
  <c r="BD32" i="1"/>
  <c r="BD131" i="1"/>
  <c r="EI5" i="1" l="1"/>
  <c r="EI22" i="1"/>
  <c r="EL5" i="1"/>
  <c r="EL12" i="1"/>
  <c r="EI8" i="1"/>
  <c r="EL14" i="1"/>
  <c r="EL22" i="1"/>
  <c r="EL6" i="1"/>
  <c r="EL33" i="1"/>
  <c r="EI21" i="1"/>
  <c r="EI29" i="1"/>
  <c r="EI15" i="1"/>
  <c r="EL28" i="1"/>
  <c r="EI9" i="1"/>
  <c r="EI11" i="1"/>
  <c r="EL16" i="1"/>
  <c r="EL11" i="1"/>
  <c r="EL9" i="1"/>
  <c r="EI10" i="1"/>
  <c r="EL7" i="1"/>
  <c r="EI32" i="1"/>
  <c r="EI24" i="1"/>
  <c r="EI26" i="1"/>
  <c r="EL32" i="1"/>
  <c r="EL24" i="1"/>
  <c r="EI23" i="1"/>
  <c r="EL15" i="1"/>
  <c r="EL27" i="1"/>
  <c r="EI31" i="1"/>
  <c r="EI14" i="1"/>
  <c r="EI28" i="1"/>
  <c r="EL30" i="1"/>
  <c r="EL8" i="1"/>
  <c r="EL23" i="1"/>
  <c r="EI20" i="1"/>
  <c r="EL26" i="1"/>
  <c r="EL31" i="1"/>
  <c r="EI34" i="1"/>
  <c r="EL18" i="1"/>
  <c r="EI30" i="1"/>
  <c r="EL10" i="1"/>
  <c r="EI16" i="1"/>
  <c r="EL34" i="1"/>
  <c r="EI17" i="1"/>
  <c r="EI7" i="1"/>
  <c r="EL20" i="1"/>
  <c r="EL19" i="1"/>
  <c r="EI19" i="1"/>
  <c r="EL17" i="1"/>
  <c r="EI33" i="1"/>
  <c r="EL13" i="1"/>
  <c r="EI18" i="1"/>
  <c r="EL25" i="1"/>
  <c r="EL29" i="1"/>
  <c r="EI27" i="1"/>
  <c r="EL21" i="1"/>
  <c r="EI12" i="1"/>
  <c r="EI13" i="1"/>
  <c r="EI25" i="1"/>
  <c r="EI6" i="1"/>
  <c r="BG167" i="1"/>
  <c r="BF56" i="1"/>
  <c r="BG56" i="1"/>
  <c r="BF44" i="1"/>
  <c r="BF101" i="1"/>
  <c r="BG179" i="1"/>
  <c r="BG38" i="1"/>
  <c r="BG152" i="1"/>
  <c r="BF68" i="1"/>
  <c r="BG119" i="1"/>
  <c r="BF74" i="1"/>
  <c r="BF59" i="1"/>
  <c r="BG170" i="1"/>
  <c r="BF173" i="1"/>
  <c r="BG29" i="1"/>
  <c r="BG65" i="1"/>
  <c r="BG155" i="1"/>
  <c r="BF170" i="1"/>
  <c r="BF125" i="1"/>
  <c r="BG143" i="1"/>
  <c r="BG140" i="1"/>
  <c r="BF155" i="1"/>
  <c r="BG173" i="1"/>
  <c r="BG125" i="1"/>
  <c r="BF176" i="1"/>
  <c r="BG176" i="1"/>
  <c r="BF113" i="1"/>
  <c r="BF32" i="1"/>
  <c r="BF128" i="1"/>
  <c r="BG5" i="1"/>
  <c r="BF167" i="1"/>
  <c r="BF92" i="1"/>
  <c r="BG161" i="1"/>
  <c r="BG17" i="1"/>
  <c r="BG8" i="1"/>
  <c r="BG95" i="1"/>
  <c r="BF107" i="1"/>
  <c r="BG92" i="1"/>
  <c r="BG110" i="1"/>
  <c r="BF50" i="1"/>
  <c r="BG107" i="1"/>
  <c r="BF149" i="1"/>
  <c r="BF119" i="1"/>
  <c r="BF110" i="1"/>
  <c r="BG77" i="1"/>
  <c r="BG113" i="1"/>
  <c r="BF35" i="1"/>
  <c r="BF152" i="1"/>
  <c r="BG182" i="1"/>
  <c r="BG86" i="1"/>
  <c r="BF20" i="1"/>
  <c r="BF146" i="1"/>
  <c r="BF161" i="1"/>
  <c r="BG71" i="1"/>
  <c r="BG53" i="1"/>
  <c r="BF137" i="1"/>
  <c r="BF134" i="1"/>
  <c r="BF116" i="1"/>
  <c r="BF5" i="1"/>
  <c r="BG146" i="1"/>
  <c r="BG164" i="1"/>
  <c r="BF38" i="1"/>
  <c r="BF47" i="1"/>
  <c r="BG35" i="1"/>
  <c r="BG44" i="1"/>
  <c r="BF11" i="1"/>
  <c r="BG116" i="1"/>
  <c r="BG26" i="1"/>
  <c r="BG20" i="1"/>
  <c r="BG101" i="1"/>
  <c r="BF179" i="1"/>
  <c r="BF29" i="1"/>
  <c r="BF65" i="1"/>
  <c r="BG14" i="1"/>
  <c r="BF143" i="1"/>
  <c r="BG41" i="1"/>
  <c r="BF14" i="1"/>
  <c r="BF104" i="1"/>
  <c r="BF86" i="1"/>
  <c r="BG47" i="1"/>
  <c r="BG89" i="1"/>
  <c r="BF164" i="1"/>
  <c r="BG128" i="1"/>
  <c r="BF26" i="1"/>
  <c r="BF140" i="1"/>
  <c r="BG104" i="1"/>
  <c r="BF8" i="1"/>
  <c r="BF53" i="1"/>
  <c r="BG59" i="1"/>
  <c r="BF41" i="1"/>
  <c r="BF17" i="1"/>
  <c r="BF122" i="1"/>
  <c r="BF77" i="1"/>
  <c r="BG122" i="1"/>
  <c r="BG68" i="1"/>
  <c r="BF80" i="1"/>
  <c r="BG131" i="1"/>
  <c r="BG11" i="1"/>
  <c r="BG98" i="1"/>
  <c r="BF131" i="1"/>
  <c r="BG50" i="1"/>
  <c r="BG137" i="1"/>
  <c r="BG80" i="1"/>
  <c r="BG134" i="1"/>
  <c r="BG32" i="1"/>
  <c r="BF89" i="1"/>
  <c r="BF23" i="1"/>
  <c r="BG74" i="1"/>
  <c r="BF95" i="1"/>
  <c r="BG83" i="1"/>
  <c r="BF98" i="1"/>
  <c r="BF83" i="1"/>
  <c r="BG158" i="1"/>
  <c r="BG62" i="1"/>
  <c r="BG149" i="1"/>
  <c r="BF182" i="1"/>
  <c r="BF71" i="1"/>
  <c r="BF158" i="1"/>
  <c r="BF62" i="1"/>
  <c r="BG23" i="1"/>
  <c r="BH143" i="1" l="1"/>
  <c r="BH116" i="1"/>
  <c r="BH146" i="1"/>
  <c r="BH14" i="1"/>
  <c r="BH29" i="1"/>
  <c r="BH104" i="1"/>
  <c r="BH101" i="1"/>
  <c r="BH89" i="1"/>
  <c r="BH26" i="1"/>
  <c r="BH35" i="1"/>
  <c r="BH86" i="1"/>
  <c r="BH47" i="1"/>
  <c r="BH137" i="1"/>
  <c r="BH182" i="1"/>
  <c r="BH74" i="1"/>
  <c r="BH62" i="1"/>
  <c r="BH11" i="1"/>
  <c r="BH125" i="1"/>
  <c r="BH131" i="1"/>
  <c r="BH173" i="1"/>
  <c r="BH56" i="1"/>
  <c r="BH149" i="1"/>
  <c r="BH155" i="1"/>
  <c r="BH128" i="1"/>
  <c r="BH119" i="1"/>
  <c r="BH113" i="1"/>
  <c r="BH179" i="1"/>
  <c r="BH32" i="1"/>
  <c r="BH170" i="1"/>
  <c r="BH140" i="1"/>
  <c r="BH176" i="1"/>
  <c r="BH107" i="1"/>
  <c r="BH152" i="1"/>
  <c r="BH71" i="1"/>
  <c r="BH17" i="1"/>
  <c r="BH98" i="1"/>
  <c r="BH68" i="1"/>
  <c r="BH8" i="1"/>
  <c r="BH20" i="1"/>
  <c r="BH161" i="1"/>
  <c r="BH122" i="1"/>
  <c r="BH23" i="1"/>
  <c r="BH80" i="1"/>
  <c r="BH164" i="1"/>
  <c r="BH65" i="1"/>
  <c r="BH95" i="1"/>
  <c r="BH50" i="1"/>
  <c r="BH110" i="1"/>
  <c r="BH83" i="1"/>
  <c r="BH167" i="1"/>
  <c r="BH59" i="1"/>
  <c r="BH41" i="1"/>
  <c r="BH92" i="1"/>
  <c r="BH44" i="1"/>
  <c r="BH53" i="1"/>
  <c r="BH77" i="1"/>
  <c r="BH5" i="1"/>
  <c r="BH158" i="1"/>
  <c r="BH134" i="1"/>
  <c r="BH38" i="1"/>
  <c r="BI182" i="1" l="1"/>
  <c r="BI92" i="1"/>
  <c r="BI170" i="1"/>
  <c r="BI11" i="1"/>
  <c r="BI98" i="1"/>
  <c r="BI65" i="1"/>
  <c r="BI38" i="1"/>
  <c r="BI116" i="1"/>
  <c r="BI149" i="1"/>
  <c r="BI17" i="1"/>
  <c r="BI83" i="1"/>
  <c r="BI122" i="1"/>
  <c r="BI152" i="1"/>
  <c r="BI119" i="1"/>
  <c r="BI26" i="1"/>
  <c r="BI143" i="1"/>
  <c r="BI5" i="1"/>
  <c r="BI110" i="1"/>
  <c r="BI161" i="1"/>
  <c r="BI107" i="1"/>
  <c r="BI128" i="1"/>
  <c r="BI62" i="1"/>
  <c r="BI89" i="1"/>
  <c r="BI53" i="1"/>
  <c r="BI50" i="1"/>
  <c r="BI20" i="1"/>
  <c r="BI176" i="1"/>
  <c r="BI155" i="1"/>
  <c r="BI74" i="1"/>
  <c r="BI44" i="1"/>
  <c r="BI8" i="1"/>
  <c r="BI140" i="1"/>
  <c r="BI104" i="1"/>
  <c r="BI23" i="1"/>
  <c r="BI101" i="1"/>
  <c r="BI32" i="1"/>
  <c r="BI167" i="1"/>
  <c r="BI125" i="1"/>
  <c r="BI134" i="1"/>
  <c r="BI173" i="1"/>
  <c r="BI95" i="1"/>
  <c r="BI35" i="1"/>
  <c r="BI137" i="1"/>
  <c r="BI86" i="1"/>
  <c r="BI14" i="1"/>
  <c r="BI29" i="1"/>
  <c r="BI113" i="1"/>
  <c r="BI80" i="1"/>
  <c r="BI71" i="1"/>
  <c r="BI77" i="1"/>
  <c r="BI68" i="1"/>
  <c r="BI146" i="1"/>
  <c r="BI164" i="1"/>
  <c r="BI179" i="1"/>
  <c r="BI56" i="1"/>
  <c r="BI59" i="1"/>
  <c r="BI47" i="1"/>
  <c r="BI158" i="1"/>
  <c r="BI131" i="1"/>
  <c r="BI41" i="1"/>
  <c r="BJ170" i="1" l="1"/>
  <c r="BJ146" i="1"/>
  <c r="BJ68" i="1"/>
  <c r="BJ101" i="1"/>
  <c r="BJ71" i="1"/>
  <c r="BJ80" i="1"/>
  <c r="BJ137" i="1"/>
  <c r="BJ134" i="1"/>
  <c r="BJ41" i="1"/>
  <c r="BJ131" i="1"/>
  <c r="BJ23" i="1"/>
  <c r="BJ95" i="1"/>
  <c r="BJ92" i="1"/>
  <c r="BJ125" i="1"/>
  <c r="BJ29" i="1"/>
  <c r="BJ173" i="1"/>
  <c r="BJ35" i="1"/>
  <c r="BJ56" i="1"/>
  <c r="BJ8" i="1"/>
  <c r="BJ98" i="1"/>
  <c r="BJ155" i="1"/>
  <c r="BJ32" i="1"/>
  <c r="BJ14" i="1"/>
  <c r="BJ104" i="1"/>
  <c r="BJ86" i="1"/>
  <c r="BJ47" i="1"/>
  <c r="BJ176" i="1"/>
  <c r="BJ11" i="1"/>
  <c r="BJ143" i="1"/>
  <c r="BJ158" i="1"/>
  <c r="BJ89" i="1"/>
  <c r="BJ77" i="1"/>
  <c r="BJ149" i="1"/>
  <c r="BJ17" i="1"/>
  <c r="BJ53" i="1"/>
  <c r="BJ128" i="1"/>
  <c r="BJ74" i="1"/>
  <c r="BJ116" i="1"/>
  <c r="BJ161" i="1"/>
  <c r="BJ59" i="1"/>
  <c r="BJ152" i="1"/>
  <c r="BJ83" i="1"/>
  <c r="BJ182" i="1"/>
  <c r="BJ119" i="1"/>
  <c r="BJ38" i="1"/>
  <c r="BJ62" i="1"/>
  <c r="BJ50" i="1"/>
  <c r="BJ20" i="1"/>
  <c r="BJ113" i="1"/>
  <c r="BJ26" i="1"/>
  <c r="BJ5" i="1"/>
  <c r="BJ107" i="1"/>
  <c r="BJ179" i="1"/>
  <c r="BJ164" i="1"/>
  <c r="BJ65" i="1"/>
  <c r="BJ140" i="1"/>
  <c r="BJ110" i="1"/>
  <c r="BJ167" i="1"/>
  <c r="BJ44" i="1"/>
  <c r="BJ122" i="1"/>
  <c r="EN6" i="1" l="1"/>
  <c r="EN14" i="1"/>
  <c r="EN32" i="1"/>
  <c r="EN17" i="1"/>
  <c r="EN24" i="1"/>
  <c r="EQ17" i="1"/>
  <c r="EN11" i="1"/>
  <c r="EN9" i="1"/>
  <c r="EQ15" i="1"/>
  <c r="EQ16" i="1"/>
  <c r="EN23" i="1"/>
  <c r="EQ12" i="1"/>
  <c r="EQ25" i="1"/>
  <c r="EN26" i="1"/>
  <c r="EQ13" i="1"/>
  <c r="EQ32" i="1"/>
  <c r="EQ24" i="1"/>
  <c r="EQ22" i="1"/>
  <c r="EQ28" i="1"/>
  <c r="EN16" i="1"/>
  <c r="EQ33" i="1"/>
  <c r="EN12" i="1"/>
  <c r="EQ18" i="1"/>
  <c r="EN18" i="1"/>
  <c r="EN10" i="1"/>
  <c r="EQ19" i="1"/>
  <c r="EN8" i="1"/>
  <c r="EN34" i="1"/>
  <c r="EQ21" i="1"/>
  <c r="EN27" i="1"/>
  <c r="EQ29" i="1"/>
  <c r="EN13" i="1"/>
  <c r="EQ30" i="1"/>
  <c r="EN20" i="1"/>
  <c r="EQ31" i="1"/>
  <c r="EQ14" i="1"/>
  <c r="EN19" i="1"/>
  <c r="EQ7" i="1"/>
  <c r="EN15" i="1"/>
  <c r="EQ9" i="1"/>
  <c r="EN22" i="1"/>
  <c r="EN31" i="1"/>
  <c r="EQ27" i="1"/>
  <c r="EN28" i="1"/>
  <c r="EN21" i="1"/>
  <c r="EQ20" i="1"/>
  <c r="EN5" i="1"/>
  <c r="EQ6" i="1"/>
  <c r="EQ5" i="1"/>
  <c r="EQ11" i="1"/>
  <c r="EN7" i="1"/>
  <c r="EQ10" i="1"/>
  <c r="EQ34" i="1"/>
  <c r="EQ8" i="1"/>
  <c r="EN29" i="1"/>
  <c r="EN25" i="1"/>
  <c r="EN33" i="1"/>
  <c r="EQ26" i="1"/>
  <c r="EN30" i="1"/>
  <c r="EQ23" i="1"/>
  <c r="BM182" i="1"/>
  <c r="BL53" i="1"/>
  <c r="BM101" i="1"/>
  <c r="BL83" i="1"/>
  <c r="BL113" i="1"/>
  <c r="BL89" i="1"/>
  <c r="BM77" i="1"/>
  <c r="BL182" i="1"/>
  <c r="BM179" i="1"/>
  <c r="BM8" i="1"/>
  <c r="BM62" i="1"/>
  <c r="BL110" i="1"/>
  <c r="BM128" i="1"/>
  <c r="BM104" i="1"/>
  <c r="BL98" i="1"/>
  <c r="BM14" i="1"/>
  <c r="BM92" i="1"/>
  <c r="BL170" i="1"/>
  <c r="BL71" i="1"/>
  <c r="BM65" i="1"/>
  <c r="BM59" i="1"/>
  <c r="BM50" i="1"/>
  <c r="BL23" i="1"/>
  <c r="BM68" i="1"/>
  <c r="BM35" i="1"/>
  <c r="BM83" i="1"/>
  <c r="BM140" i="1"/>
  <c r="BM119" i="1"/>
  <c r="BL140" i="1"/>
  <c r="BM149" i="1"/>
  <c r="BL74" i="1"/>
  <c r="BM158" i="1"/>
  <c r="BL158" i="1"/>
  <c r="BL80" i="1"/>
  <c r="BL17" i="1"/>
  <c r="BM47" i="1"/>
  <c r="BL5" i="1"/>
  <c r="BL44" i="1"/>
  <c r="BL161" i="1"/>
  <c r="BM161" i="1"/>
  <c r="BL56" i="1"/>
  <c r="BM164" i="1"/>
  <c r="BL104" i="1"/>
  <c r="BL164" i="1"/>
  <c r="BM113" i="1"/>
  <c r="BM20" i="1"/>
  <c r="BL59" i="1"/>
  <c r="BL77" i="1"/>
  <c r="BL11" i="1"/>
  <c r="BM23" i="1"/>
  <c r="BL137" i="1"/>
  <c r="BM116" i="1"/>
  <c r="BM86" i="1"/>
  <c r="BL20" i="1"/>
  <c r="BM41" i="1"/>
  <c r="BM56" i="1"/>
  <c r="BL32" i="1"/>
  <c r="BL143" i="1"/>
  <c r="BL47" i="1"/>
  <c r="BM143" i="1"/>
  <c r="BM173" i="1"/>
  <c r="BL122" i="1"/>
  <c r="BM5" i="1"/>
  <c r="BL173" i="1"/>
  <c r="BL152" i="1"/>
  <c r="BM122" i="1"/>
  <c r="BL68" i="1"/>
  <c r="BM110" i="1"/>
  <c r="BL155" i="1"/>
  <c r="BL176" i="1"/>
  <c r="BL101" i="1"/>
  <c r="BM11" i="1"/>
  <c r="BL14" i="1"/>
  <c r="BM38" i="1"/>
  <c r="BL35" i="1"/>
  <c r="BM131" i="1"/>
  <c r="BL149" i="1"/>
  <c r="BM53" i="1"/>
  <c r="BM167" i="1"/>
  <c r="BM107" i="1"/>
  <c r="BL41" i="1"/>
  <c r="BM89" i="1"/>
  <c r="BM74" i="1"/>
  <c r="BM155" i="1"/>
  <c r="BL65" i="1"/>
  <c r="BM170" i="1"/>
  <c r="BL29" i="1"/>
  <c r="BM95" i="1"/>
  <c r="BL167" i="1"/>
  <c r="BL107" i="1"/>
  <c r="BM29" i="1"/>
  <c r="BM44" i="1"/>
  <c r="BL50" i="1"/>
  <c r="BM71" i="1"/>
  <c r="BL179" i="1"/>
  <c r="BL92" i="1"/>
  <c r="BM146" i="1"/>
  <c r="BM98" i="1"/>
  <c r="BM32" i="1"/>
  <c r="BL8" i="1"/>
  <c r="BL95" i="1"/>
  <c r="BM152" i="1"/>
  <c r="BM137" i="1"/>
  <c r="BL131" i="1"/>
  <c r="BL86" i="1"/>
  <c r="BM80" i="1"/>
  <c r="BL146" i="1"/>
  <c r="BL26" i="1"/>
  <c r="BL38" i="1"/>
  <c r="BL116" i="1"/>
  <c r="BL128" i="1"/>
  <c r="BM17" i="1"/>
  <c r="BM26" i="1"/>
  <c r="BL119" i="1"/>
  <c r="BM134" i="1"/>
  <c r="BM125" i="1"/>
  <c r="BM176" i="1"/>
  <c r="BL62" i="1"/>
  <c r="BL125" i="1"/>
  <c r="BL134" i="1"/>
  <c r="BN155" i="1" l="1"/>
  <c r="BN152" i="1"/>
  <c r="BN47" i="1"/>
  <c r="BN137" i="1"/>
  <c r="BN98" i="1"/>
  <c r="BN35" i="1"/>
  <c r="BN32" i="1"/>
  <c r="BN170" i="1"/>
  <c r="BN164" i="1"/>
  <c r="BN62" i="1"/>
  <c r="BN44" i="1"/>
  <c r="BN86" i="1"/>
  <c r="BN143" i="1"/>
  <c r="BN23" i="1"/>
  <c r="BN173" i="1"/>
  <c r="BN14" i="1"/>
  <c r="BN26" i="1"/>
  <c r="BN140" i="1"/>
  <c r="BN80" i="1"/>
  <c r="BN161" i="1"/>
  <c r="BN134" i="1"/>
  <c r="BN41" i="1"/>
  <c r="BN89" i="1"/>
  <c r="BN128" i="1"/>
  <c r="BN119" i="1"/>
  <c r="BN179" i="1"/>
  <c r="BN146" i="1"/>
  <c r="BN167" i="1"/>
  <c r="BN56" i="1"/>
  <c r="BN59" i="1"/>
  <c r="BN158" i="1"/>
  <c r="BN68" i="1"/>
  <c r="BN83" i="1"/>
  <c r="BN113" i="1"/>
  <c r="BN11" i="1"/>
  <c r="BN92" i="1"/>
  <c r="BN53" i="1"/>
  <c r="BN17" i="1"/>
  <c r="BN149" i="1"/>
  <c r="BN38" i="1"/>
  <c r="BN116" i="1"/>
  <c r="BN107" i="1"/>
  <c r="BN5" i="1"/>
  <c r="BN65" i="1"/>
  <c r="BN20" i="1"/>
  <c r="BN104" i="1"/>
  <c r="BN101" i="1"/>
  <c r="BN50" i="1"/>
  <c r="BN176" i="1"/>
  <c r="BN71" i="1"/>
  <c r="BN74" i="1"/>
  <c r="BN110" i="1"/>
  <c r="BN122" i="1"/>
  <c r="BN77" i="1"/>
  <c r="BN29" i="1"/>
  <c r="BN125" i="1"/>
  <c r="BN8" i="1"/>
  <c r="BN182" i="1"/>
  <c r="BN95" i="1"/>
  <c r="BN131" i="1"/>
  <c r="BO125" i="1" l="1"/>
  <c r="BO128" i="1"/>
  <c r="BO74" i="1"/>
  <c r="BO149" i="1"/>
  <c r="BO14" i="1"/>
  <c r="BO170" i="1"/>
  <c r="BO101" i="1"/>
  <c r="BO122" i="1"/>
  <c r="BO17" i="1"/>
  <c r="BO41" i="1"/>
  <c r="BO23" i="1"/>
  <c r="BO50" i="1"/>
  <c r="BO29" i="1"/>
  <c r="BO173" i="1"/>
  <c r="BO71" i="1"/>
  <c r="BO152" i="1"/>
  <c r="BO11" i="1"/>
  <c r="BO146" i="1"/>
  <c r="BO68" i="1"/>
  <c r="BO131" i="1"/>
  <c r="BO32" i="1"/>
  <c r="BO143" i="1"/>
  <c r="BO35" i="1"/>
  <c r="BO176" i="1"/>
  <c r="BO116" i="1"/>
  <c r="BO83" i="1"/>
  <c r="BO119" i="1"/>
  <c r="BO26" i="1"/>
  <c r="BO164" i="1"/>
  <c r="BO155" i="1"/>
  <c r="BO38" i="1"/>
  <c r="BO104" i="1"/>
  <c r="BO158" i="1"/>
  <c r="BO47" i="1"/>
  <c r="BO182" i="1"/>
  <c r="BO53" i="1"/>
  <c r="BO44" i="1"/>
  <c r="BO107" i="1"/>
  <c r="BO59" i="1"/>
  <c r="BO56" i="1"/>
  <c r="BO140" i="1"/>
  <c r="BO113" i="1"/>
  <c r="BO134" i="1"/>
  <c r="BO137" i="1"/>
  <c r="BO98" i="1"/>
  <c r="BO92" i="1"/>
  <c r="BO179" i="1"/>
  <c r="BO161" i="1"/>
  <c r="BO80" i="1"/>
  <c r="BO77" i="1"/>
  <c r="BO95" i="1"/>
  <c r="BO65" i="1"/>
  <c r="BO20" i="1"/>
  <c r="BO89" i="1"/>
  <c r="BO110" i="1"/>
  <c r="BO5" i="1"/>
  <c r="BO8" i="1"/>
  <c r="BO62" i="1"/>
  <c r="BO86" i="1"/>
  <c r="BO167" i="1"/>
  <c r="BP158" i="1" l="1"/>
  <c r="BP173" i="1"/>
  <c r="BP17" i="1"/>
  <c r="BP110" i="1"/>
  <c r="BP11" i="1"/>
  <c r="BP62" i="1"/>
  <c r="BP77" i="1"/>
  <c r="BP95" i="1"/>
  <c r="BP104" i="1"/>
  <c r="BP47" i="1"/>
  <c r="BP164" i="1"/>
  <c r="BP98" i="1"/>
  <c r="BP167" i="1"/>
  <c r="BP65" i="1"/>
  <c r="BP137" i="1"/>
  <c r="BP53" i="1"/>
  <c r="BP86" i="1"/>
  <c r="BP182" i="1"/>
  <c r="BP80" i="1"/>
  <c r="BP155" i="1"/>
  <c r="BP89" i="1"/>
  <c r="BP92" i="1"/>
  <c r="BP107" i="1"/>
  <c r="BP176" i="1"/>
  <c r="BP71" i="1"/>
  <c r="BP74" i="1"/>
  <c r="BP179" i="1"/>
  <c r="BP131" i="1"/>
  <c r="BP128" i="1"/>
  <c r="BP113" i="1"/>
  <c r="BP101" i="1"/>
  <c r="BP8" i="1"/>
  <c r="BP29" i="1"/>
  <c r="BP125" i="1"/>
  <c r="BP41" i="1"/>
  <c r="BP143" i="1"/>
  <c r="BP116" i="1"/>
  <c r="BP35" i="1"/>
  <c r="BP20" i="1"/>
  <c r="BP134" i="1"/>
  <c r="BP161" i="1"/>
  <c r="BP14" i="1"/>
  <c r="BP59" i="1"/>
  <c r="BP5" i="1"/>
  <c r="BP38" i="1"/>
  <c r="BP122" i="1"/>
  <c r="BP149" i="1"/>
  <c r="BP32" i="1"/>
  <c r="BP44" i="1"/>
  <c r="BP83" i="1"/>
  <c r="BP23" i="1"/>
  <c r="BP50" i="1"/>
  <c r="BP119" i="1"/>
  <c r="BP152" i="1"/>
  <c r="BP140" i="1"/>
  <c r="BP170" i="1"/>
  <c r="BP56" i="1"/>
  <c r="BP26" i="1"/>
  <c r="BP146" i="1"/>
  <c r="BP68" i="1"/>
  <c r="ES5" i="1" l="1"/>
  <c r="ES7" i="1"/>
  <c r="ES15" i="1"/>
  <c r="EV15" i="1"/>
  <c r="EV32" i="1"/>
  <c r="ES6" i="1"/>
  <c r="EV26" i="1"/>
  <c r="ES28" i="1"/>
  <c r="EV24" i="1"/>
  <c r="ES22" i="1"/>
  <c r="ES17" i="1"/>
  <c r="EV31" i="1"/>
  <c r="EV20" i="1"/>
  <c r="ES31" i="1"/>
  <c r="EV7" i="1"/>
  <c r="EV33" i="1"/>
  <c r="EV27" i="1"/>
  <c r="ES29" i="1"/>
  <c r="EV13" i="1"/>
  <c r="EV25" i="1"/>
  <c r="EV6" i="1"/>
  <c r="ES11" i="1"/>
  <c r="ES23" i="1"/>
  <c r="ES19" i="1"/>
  <c r="ES34" i="1"/>
  <c r="EV8" i="1"/>
  <c r="ES32" i="1"/>
  <c r="EV29" i="1"/>
  <c r="ES20" i="1"/>
  <c r="EV16" i="1"/>
  <c r="EV10" i="1"/>
  <c r="EV12" i="1"/>
  <c r="ES16" i="1"/>
  <c r="ES9" i="1"/>
  <c r="EV22" i="1"/>
  <c r="ES25" i="1"/>
  <c r="EV28" i="1"/>
  <c r="ES13" i="1"/>
  <c r="ES33" i="1"/>
  <c r="ES24" i="1"/>
  <c r="EV21" i="1"/>
  <c r="EV17" i="1"/>
  <c r="ES18" i="1"/>
  <c r="ES21" i="1"/>
  <c r="EV9" i="1"/>
  <c r="EV14" i="1"/>
  <c r="ES26" i="1"/>
  <c r="EV34" i="1"/>
  <c r="ES14" i="1"/>
  <c r="EV18" i="1"/>
  <c r="ES10" i="1"/>
  <c r="ES27" i="1"/>
  <c r="ES12" i="1"/>
  <c r="ES30" i="1"/>
  <c r="EV11" i="1"/>
  <c r="EV30" i="1"/>
  <c r="EV23" i="1"/>
  <c r="ES8" i="1"/>
  <c r="EV5" i="1"/>
  <c r="EV19" i="1"/>
  <c r="BR50" i="1"/>
  <c r="BR89" i="1"/>
  <c r="BR44" i="1"/>
  <c r="BR170" i="1"/>
  <c r="BS179" i="1"/>
  <c r="BR56" i="1"/>
  <c r="BR176" i="1"/>
  <c r="BR35" i="1"/>
  <c r="BR137" i="1"/>
  <c r="BS152" i="1"/>
  <c r="BS5" i="1"/>
  <c r="BS155" i="1"/>
  <c r="BR23" i="1"/>
  <c r="BS104" i="1"/>
  <c r="BS8" i="1"/>
  <c r="BR5" i="1"/>
  <c r="BS53" i="1"/>
  <c r="BS110" i="1"/>
  <c r="BR164" i="1"/>
  <c r="BS20" i="1"/>
  <c r="BS143" i="1"/>
  <c r="BR53" i="1"/>
  <c r="BR179" i="1"/>
  <c r="BS38" i="1"/>
  <c r="BR110" i="1"/>
  <c r="BR41" i="1"/>
  <c r="BR77" i="1"/>
  <c r="BR62" i="1"/>
  <c r="BR71" i="1"/>
  <c r="BS50" i="1"/>
  <c r="BS14" i="1"/>
  <c r="BS35" i="1"/>
  <c r="BR119" i="1"/>
  <c r="BS86" i="1"/>
  <c r="BR38" i="1"/>
  <c r="BS56" i="1"/>
  <c r="BS140" i="1"/>
  <c r="BS122" i="1"/>
  <c r="BS164" i="1"/>
  <c r="BS80" i="1"/>
  <c r="BR134" i="1"/>
  <c r="BS74" i="1"/>
  <c r="BS26" i="1"/>
  <c r="BS11" i="1"/>
  <c r="BS107" i="1"/>
  <c r="BR182" i="1"/>
  <c r="BR95" i="1"/>
  <c r="BR146" i="1"/>
  <c r="BR155" i="1"/>
  <c r="BS32" i="1"/>
  <c r="BR167" i="1"/>
  <c r="BR161" i="1"/>
  <c r="BR149" i="1"/>
  <c r="BS17" i="1"/>
  <c r="BR80" i="1"/>
  <c r="BS176" i="1"/>
  <c r="BS125" i="1"/>
  <c r="BS131" i="1"/>
  <c r="BS95" i="1"/>
  <c r="BS161" i="1"/>
  <c r="BR158" i="1"/>
  <c r="BR152" i="1"/>
  <c r="BR116" i="1"/>
  <c r="BS167" i="1"/>
  <c r="BR32" i="1"/>
  <c r="BR17" i="1"/>
  <c r="BR101" i="1"/>
  <c r="BR131" i="1"/>
  <c r="BR128" i="1"/>
  <c r="BR122" i="1"/>
  <c r="BR86" i="1"/>
  <c r="BS89" i="1"/>
  <c r="BR83" i="1"/>
  <c r="BR143" i="1"/>
  <c r="BS71" i="1"/>
  <c r="BR59" i="1"/>
  <c r="BR68" i="1"/>
  <c r="BR173" i="1"/>
  <c r="BS113" i="1"/>
  <c r="BS116" i="1"/>
  <c r="BR11" i="1"/>
  <c r="BS77" i="1"/>
  <c r="BS158" i="1"/>
  <c r="BS41" i="1"/>
  <c r="BS170" i="1"/>
  <c r="BR140" i="1"/>
  <c r="BS149" i="1"/>
  <c r="BS128" i="1"/>
  <c r="BR47" i="1"/>
  <c r="BR8" i="1"/>
  <c r="BS65" i="1"/>
  <c r="BS119" i="1"/>
  <c r="BS92" i="1"/>
  <c r="BS137" i="1"/>
  <c r="BS59" i="1"/>
  <c r="BS68" i="1"/>
  <c r="BS134" i="1"/>
  <c r="BS98" i="1"/>
  <c r="BS83" i="1"/>
  <c r="BS47" i="1"/>
  <c r="BR107" i="1"/>
  <c r="BR74" i="1"/>
  <c r="BR26" i="1"/>
  <c r="BS23" i="1"/>
  <c r="BR125" i="1"/>
  <c r="BS146" i="1"/>
  <c r="BS182" i="1"/>
  <c r="BR29" i="1"/>
  <c r="BR98" i="1"/>
  <c r="BR65" i="1"/>
  <c r="BS44" i="1"/>
  <c r="BR104" i="1"/>
  <c r="BS173" i="1"/>
  <c r="BS62" i="1"/>
  <c r="BR20" i="1"/>
  <c r="BS101" i="1"/>
  <c r="BS29" i="1"/>
  <c r="BR14" i="1"/>
  <c r="BR92" i="1"/>
  <c r="BR113" i="1"/>
  <c r="BT158" i="1" l="1"/>
  <c r="BZ158" i="1" s="1"/>
  <c r="BT113" i="1"/>
  <c r="BZ113" i="1" s="1"/>
  <c r="BT38" i="1"/>
  <c r="BZ38" i="1" s="1"/>
  <c r="BT179" i="1"/>
  <c r="BZ179" i="1" s="1"/>
  <c r="BT71" i="1"/>
  <c r="BZ71" i="1" s="1"/>
  <c r="BT101" i="1"/>
  <c r="BZ101" i="1" s="1"/>
  <c r="BT119" i="1"/>
  <c r="BZ119" i="1" s="1"/>
  <c r="BT20" i="1"/>
  <c r="BZ20" i="1" s="1"/>
  <c r="BT83" i="1"/>
  <c r="BZ83" i="1" s="1"/>
  <c r="BT137" i="1"/>
  <c r="BZ137" i="1" s="1"/>
  <c r="BT107" i="1"/>
  <c r="BZ107" i="1" s="1"/>
  <c r="BT11" i="1"/>
  <c r="BZ11" i="1" s="1"/>
  <c r="BT116" i="1"/>
  <c r="BZ116" i="1" s="1"/>
  <c r="BT80" i="1"/>
  <c r="BZ80" i="1" s="1"/>
  <c r="BT122" i="1"/>
  <c r="BZ122" i="1" s="1"/>
  <c r="BT155" i="1"/>
  <c r="BZ155" i="1" s="1"/>
  <c r="BT5" i="1"/>
  <c r="BZ5" i="1" s="1" a="1"/>
  <c r="BZ5" i="1" s="1"/>
  <c r="BT74" i="1"/>
  <c r="BZ74" i="1" s="1"/>
  <c r="BT59" i="1"/>
  <c r="BZ59" i="1" s="1"/>
  <c r="BT152" i="1"/>
  <c r="BZ152" i="1" s="1"/>
  <c r="BT140" i="1"/>
  <c r="BZ140" i="1" s="1"/>
  <c r="BT35" i="1"/>
  <c r="BZ35" i="1" s="1"/>
  <c r="BT68" i="1"/>
  <c r="BZ68" i="1" s="1"/>
  <c r="BT104" i="1"/>
  <c r="BZ104" i="1" s="1"/>
  <c r="BT53" i="1"/>
  <c r="BZ53" i="1" s="1"/>
  <c r="BT146" i="1"/>
  <c r="BZ146" i="1" s="1"/>
  <c r="BT176" i="1"/>
  <c r="BZ176" i="1" s="1"/>
  <c r="BT128" i="1"/>
  <c r="BZ128" i="1" s="1"/>
  <c r="BT44" i="1"/>
  <c r="BZ44" i="1" s="1"/>
  <c r="BT161" i="1"/>
  <c r="BZ161" i="1" s="1"/>
  <c r="BT89" i="1"/>
  <c r="BZ89" i="1" s="1"/>
  <c r="BT149" i="1"/>
  <c r="BZ149" i="1" s="1"/>
  <c r="BT8" i="1"/>
  <c r="BZ8" i="1" s="1"/>
  <c r="BT29" i="1"/>
  <c r="BZ29" i="1" s="1"/>
  <c r="BT125" i="1"/>
  <c r="BZ125" i="1" s="1"/>
  <c r="BT143" i="1"/>
  <c r="BZ143" i="1" s="1"/>
  <c r="BT14" i="1"/>
  <c r="BZ14" i="1" s="1"/>
  <c r="BT62" i="1"/>
  <c r="BZ62" i="1" s="1"/>
  <c r="BT23" i="1"/>
  <c r="BZ23" i="1" s="1"/>
  <c r="BT56" i="1"/>
  <c r="BZ56" i="1" s="1"/>
  <c r="BT17" i="1"/>
  <c r="BZ17" i="1" s="1"/>
  <c r="BT98" i="1"/>
  <c r="BZ98" i="1" s="1"/>
  <c r="BT47" i="1"/>
  <c r="BZ47" i="1" s="1"/>
  <c r="BT26" i="1"/>
  <c r="BZ26" i="1" s="1"/>
  <c r="BT95" i="1"/>
  <c r="BZ95" i="1" s="1"/>
  <c r="BT86" i="1"/>
  <c r="BZ86" i="1" s="1"/>
  <c r="BT170" i="1"/>
  <c r="BZ170" i="1" s="1"/>
  <c r="BT110" i="1"/>
  <c r="BZ110" i="1" s="1"/>
  <c r="BT173" i="1"/>
  <c r="BZ173" i="1" s="1"/>
  <c r="BT77" i="1"/>
  <c r="BZ77" i="1" s="1"/>
  <c r="BT65" i="1"/>
  <c r="BZ65" i="1" s="1"/>
  <c r="BT182" i="1"/>
  <c r="BZ182" i="1" s="1"/>
  <c r="BT134" i="1"/>
  <c r="BZ134" i="1" s="1"/>
  <c r="BT131" i="1"/>
  <c r="BZ131" i="1" s="1"/>
  <c r="BT164" i="1"/>
  <c r="BZ164" i="1" s="1"/>
  <c r="BT92" i="1"/>
  <c r="BZ92" i="1" s="1"/>
  <c r="BT41" i="1"/>
  <c r="BZ41" i="1" s="1"/>
  <c r="BT167" i="1"/>
  <c r="BZ167" i="1" s="1"/>
  <c r="BT32" i="1"/>
  <c r="BZ32" i="1" s="1"/>
  <c r="BT50" i="1"/>
  <c r="BZ50" i="1" s="1"/>
  <c r="BY158" i="1"/>
  <c r="BY113" i="1"/>
  <c r="CJ113" i="1" s="1"/>
  <c r="BY38" i="1"/>
  <c r="BY179" i="1"/>
  <c r="BY71" i="1"/>
  <c r="BY101" i="1"/>
  <c r="BY119" i="1"/>
  <c r="CJ119" i="1" s="1"/>
  <c r="BY20" i="1"/>
  <c r="CJ20" i="1" s="1"/>
  <c r="BY83" i="1"/>
  <c r="BY137" i="1"/>
  <c r="BY107" i="1"/>
  <c r="CJ107" i="1" s="1"/>
  <c r="BY11" i="1"/>
  <c r="CJ11" i="1" s="1"/>
  <c r="BY116" i="1"/>
  <c r="CJ116" i="1" s="1"/>
  <c r="BY80" i="1"/>
  <c r="BY122" i="1"/>
  <c r="CJ122" i="1" s="1"/>
  <c r="BY155" i="1"/>
  <c r="BY74" i="1"/>
  <c r="BY59" i="1"/>
  <c r="BY152" i="1"/>
  <c r="BY140" i="1"/>
  <c r="BY35" i="1"/>
  <c r="BY68" i="1"/>
  <c r="BY104" i="1"/>
  <c r="BY53" i="1"/>
  <c r="BY146" i="1"/>
  <c r="BY176" i="1"/>
  <c r="BY128" i="1"/>
  <c r="CJ128" i="1" s="1"/>
  <c r="BY44" i="1"/>
  <c r="BY161" i="1"/>
  <c r="BY89" i="1"/>
  <c r="BY149" i="1"/>
  <c r="BY8" i="1"/>
  <c r="BY29" i="1"/>
  <c r="BY125" i="1"/>
  <c r="CJ125" i="1" s="1"/>
  <c r="BY143" i="1"/>
  <c r="BY14" i="1"/>
  <c r="BY62" i="1"/>
  <c r="BY23" i="1"/>
  <c r="CJ23" i="1" s="1"/>
  <c r="BY56" i="1"/>
  <c r="BY17" i="1"/>
  <c r="CJ17" i="1" s="1"/>
  <c r="BY98" i="1"/>
  <c r="BY47" i="1"/>
  <c r="BY26" i="1"/>
  <c r="BY95" i="1"/>
  <c r="BY86" i="1"/>
  <c r="BY170" i="1"/>
  <c r="BY110" i="1"/>
  <c r="CJ110" i="1" s="1"/>
  <c r="BY173" i="1"/>
  <c r="BY77" i="1"/>
  <c r="BY65" i="1"/>
  <c r="BY182" i="1"/>
  <c r="BY134" i="1"/>
  <c r="CJ134" i="1" s="1"/>
  <c r="BY131" i="1"/>
  <c r="CJ131" i="1" s="1"/>
  <c r="BY164" i="1"/>
  <c r="BY92" i="1"/>
  <c r="BY41" i="1"/>
  <c r="BY167" i="1"/>
  <c r="BY32" i="1"/>
  <c r="CJ32" i="1" s="1"/>
  <c r="BY50" i="1"/>
  <c r="CJ14" i="1" l="1"/>
  <c r="CJ8" i="1"/>
  <c r="CJ29" i="1"/>
  <c r="CJ26" i="1"/>
  <c r="BY5" i="1" a="1"/>
  <c r="BY5" i="1" s="1"/>
  <c r="BU149" i="1"/>
  <c r="BU44" i="1"/>
  <c r="BU179" i="1"/>
  <c r="BU59" i="1"/>
  <c r="BU110" i="1"/>
  <c r="BU71" i="1"/>
  <c r="BU182" i="1"/>
  <c r="BU53" i="1"/>
  <c r="BU38" i="1"/>
  <c r="BU86" i="1"/>
  <c r="BU101" i="1"/>
  <c r="BU89" i="1"/>
  <c r="BU8" i="1"/>
  <c r="BU161" i="1"/>
  <c r="BU62" i="1"/>
  <c r="BU104" i="1"/>
  <c r="BU119" i="1"/>
  <c r="BU68" i="1"/>
  <c r="BU140" i="1"/>
  <c r="BU98" i="1"/>
  <c r="BU47" i="1"/>
  <c r="BU77" i="1"/>
  <c r="BU17" i="1"/>
  <c r="BU5" i="1"/>
  <c r="BU95" i="1"/>
  <c r="BU14" i="1"/>
  <c r="BU41" i="1"/>
  <c r="BU23" i="1"/>
  <c r="BU65" i="1"/>
  <c r="BU131" i="1"/>
  <c r="BU92" i="1"/>
  <c r="BU11" i="1"/>
  <c r="BU167" i="1"/>
  <c r="BU35" i="1"/>
  <c r="BU116" i="1"/>
  <c r="BU26" i="1"/>
  <c r="BU83" i="1"/>
  <c r="BU152" i="1"/>
  <c r="BU134" i="1"/>
  <c r="BU158" i="1"/>
  <c r="BU113" i="1"/>
  <c r="BU143" i="1"/>
  <c r="BU29" i="1"/>
  <c r="BU32" i="1"/>
  <c r="BU176" i="1"/>
  <c r="BU128" i="1"/>
  <c r="BU56" i="1"/>
  <c r="BU122" i="1"/>
  <c r="BU107" i="1"/>
  <c r="BU173" i="1"/>
  <c r="BU125" i="1"/>
  <c r="BU137" i="1"/>
  <c r="BU50" i="1"/>
  <c r="BU80" i="1"/>
  <c r="BU155" i="1"/>
  <c r="BU20" i="1"/>
  <c r="BU146" i="1"/>
  <c r="BU164" i="1"/>
  <c r="BU74" i="1"/>
  <c r="BU170" i="1"/>
  <c r="CA5" i="1" l="1"/>
  <c r="CJ5" i="1"/>
  <c r="CA176" i="1"/>
  <c r="CA182" i="1"/>
  <c r="CA173" i="1"/>
  <c r="CA179" i="1"/>
  <c r="CA161" i="1"/>
  <c r="CA170" i="1"/>
  <c r="CA164" i="1"/>
  <c r="CA167" i="1"/>
  <c r="CA149" i="1"/>
  <c r="CA155" i="1"/>
  <c r="CA158" i="1"/>
  <c r="CA152" i="1"/>
  <c r="CA143" i="1"/>
  <c r="CA140" i="1"/>
  <c r="CA146" i="1"/>
  <c r="CA137" i="1"/>
  <c r="CA131" i="1"/>
  <c r="CA125" i="1"/>
  <c r="CA128" i="1"/>
  <c r="CA134" i="1"/>
  <c r="CA116" i="1"/>
  <c r="CA119" i="1"/>
  <c r="CA122" i="1"/>
  <c r="CA113" i="1"/>
  <c r="CA101" i="1"/>
  <c r="CA104" i="1"/>
  <c r="CA110" i="1"/>
  <c r="CA107" i="1"/>
  <c r="CA95" i="1"/>
  <c r="CA89" i="1"/>
  <c r="CA98" i="1"/>
  <c r="CA92" i="1"/>
  <c r="CA86" i="1"/>
  <c r="CA77" i="1"/>
  <c r="CA80" i="1"/>
  <c r="CA83" i="1"/>
  <c r="CA71" i="1"/>
  <c r="CA65" i="1"/>
  <c r="CA68" i="1"/>
  <c r="CA74" i="1"/>
  <c r="CA62" i="1"/>
  <c r="CA53" i="1"/>
  <c r="CA59" i="1"/>
  <c r="CA56" i="1"/>
  <c r="CA47" i="1"/>
  <c r="CA41" i="1"/>
  <c r="CA50" i="1"/>
  <c r="CA44" i="1"/>
  <c r="CA35" i="1"/>
  <c r="CA32" i="1"/>
  <c r="CA38" i="1"/>
  <c r="CA29" i="1"/>
  <c r="CA23" i="1"/>
  <c r="CA20" i="1"/>
  <c r="CA26" i="1"/>
  <c r="CA17" i="1"/>
  <c r="CA14" i="1"/>
  <c r="CA11" i="1"/>
  <c r="CA8" i="1"/>
  <c r="BV83" i="1"/>
  <c r="BV35" i="1"/>
  <c r="BV11" i="1"/>
  <c r="BV173" i="1"/>
  <c r="BV161" i="1"/>
  <c r="BV107" i="1"/>
  <c r="BV56" i="1"/>
  <c r="BV92" i="1"/>
  <c r="BV152" i="1"/>
  <c r="BV176" i="1"/>
  <c r="BV65" i="1"/>
  <c r="BV14" i="1"/>
  <c r="BV170" i="1"/>
  <c r="BV137" i="1"/>
  <c r="BV32" i="1"/>
  <c r="BV26" i="1"/>
  <c r="BV155" i="1"/>
  <c r="BV89" i="1"/>
  <c r="BV80" i="1"/>
  <c r="BV131" i="1"/>
  <c r="BV74" i="1"/>
  <c r="BV41" i="1"/>
  <c r="BV101" i="1"/>
  <c r="BV59" i="1"/>
  <c r="BV134" i="1"/>
  <c r="BV62" i="1"/>
  <c r="BV128" i="1"/>
  <c r="BV77" i="1"/>
  <c r="BV125" i="1"/>
  <c r="BV29" i="1"/>
  <c r="BV47" i="1"/>
  <c r="BV53" i="1"/>
  <c r="BV149" i="1"/>
  <c r="BV140" i="1"/>
  <c r="BV17" i="1"/>
  <c r="BV23" i="1"/>
  <c r="BV167" i="1"/>
  <c r="BV110" i="1"/>
  <c r="BV95" i="1"/>
  <c r="BV68" i="1"/>
  <c r="BV146" i="1"/>
  <c r="BV113" i="1"/>
  <c r="BV116" i="1"/>
  <c r="BV50" i="1"/>
  <c r="BV158" i="1"/>
  <c r="BV98" i="1"/>
  <c r="BV5" i="1"/>
  <c r="BV122" i="1"/>
  <c r="BV71" i="1"/>
  <c r="BV182" i="1"/>
  <c r="BV143" i="1"/>
  <c r="BV44" i="1"/>
  <c r="BV86" i="1"/>
  <c r="BV179" i="1"/>
  <c r="BV20" i="1"/>
  <c r="BV119" i="1"/>
  <c r="BV38" i="1"/>
  <c r="BV164" i="1"/>
  <c r="BV8" i="1"/>
  <c r="BV104" i="1"/>
  <c r="CK32" i="1" l="1"/>
  <c r="CK134" i="1"/>
  <c r="CK107" i="1"/>
  <c r="CK131" i="1"/>
  <c r="CK110" i="1"/>
  <c r="CK119" i="1"/>
  <c r="CK116" i="1"/>
  <c r="CK128" i="1"/>
  <c r="CK125" i="1"/>
  <c r="CK122" i="1"/>
  <c r="CK113" i="1"/>
  <c r="CK26" i="1"/>
  <c r="CK29" i="1"/>
  <c r="CK20" i="1"/>
  <c r="CK23" i="1"/>
  <c r="CK14" i="1"/>
  <c r="CK17" i="1"/>
  <c r="CK8" i="1"/>
  <c r="CK11" i="1"/>
  <c r="CK152" i="1"/>
  <c r="CL152" i="1" s="1"/>
  <c r="CK5" i="1"/>
  <c r="CL5" i="1" s="1"/>
  <c r="CB179" i="1"/>
  <c r="CB173" i="1"/>
  <c r="CB182" i="1"/>
  <c r="CB176" i="1"/>
  <c r="CB164" i="1"/>
  <c r="CB170" i="1"/>
  <c r="CB167" i="1"/>
  <c r="CB161" i="1"/>
  <c r="CB152" i="1"/>
  <c r="CB158" i="1"/>
  <c r="CB155" i="1"/>
  <c r="CB149" i="1"/>
  <c r="CB146" i="1"/>
  <c r="CB140" i="1"/>
  <c r="CB137" i="1"/>
  <c r="CB143" i="1"/>
  <c r="CB134" i="1"/>
  <c r="CB128" i="1"/>
  <c r="CB125" i="1"/>
  <c r="CB131" i="1"/>
  <c r="CB119" i="1"/>
  <c r="CB122" i="1"/>
  <c r="CB113" i="1"/>
  <c r="CB116" i="1"/>
  <c r="CB107" i="1"/>
  <c r="CB104" i="1"/>
  <c r="CB110" i="1"/>
  <c r="CB101" i="1"/>
  <c r="CB92" i="1"/>
  <c r="CB98" i="1"/>
  <c r="CB95" i="1"/>
  <c r="CB89" i="1"/>
  <c r="CB83" i="1"/>
  <c r="CB80" i="1"/>
  <c r="CB77" i="1"/>
  <c r="CB86" i="1"/>
  <c r="CB74" i="1"/>
  <c r="CB68" i="1"/>
  <c r="CB65" i="1"/>
  <c r="CB71" i="1"/>
  <c r="CB56" i="1"/>
  <c r="CB59" i="1"/>
  <c r="CB53" i="1"/>
  <c r="CB62" i="1"/>
  <c r="CB44" i="1"/>
  <c r="CB41" i="1"/>
  <c r="CB47" i="1"/>
  <c r="CB50" i="1"/>
  <c r="CB29" i="1"/>
  <c r="CB38" i="1"/>
  <c r="CB32" i="1"/>
  <c r="CB35" i="1"/>
  <c r="CB17" i="1"/>
  <c r="CB26" i="1"/>
  <c r="CB23" i="1"/>
  <c r="CB20" i="1"/>
  <c r="CB14" i="1"/>
  <c r="CB11" i="1"/>
  <c r="CB5" i="1"/>
  <c r="CB8" i="1"/>
  <c r="CL131" i="1" l="1"/>
  <c r="CL113" i="1"/>
  <c r="CL116" i="1"/>
  <c r="CL107" i="1"/>
  <c r="CL128" i="1"/>
  <c r="CL122" i="1"/>
  <c r="CL119" i="1"/>
  <c r="CL134" i="1"/>
  <c r="CL125" i="1"/>
  <c r="CL110" i="1"/>
  <c r="CL32" i="1"/>
  <c r="CL29" i="1"/>
  <c r="CL26" i="1"/>
  <c r="CL23" i="1"/>
  <c r="CL20" i="1"/>
  <c r="CL11" i="1"/>
  <c r="CL17" i="1"/>
  <c r="CL14" i="1"/>
  <c r="CL8" i="1"/>
  <c r="CN8" i="1" s="1"/>
  <c r="CE8" i="1" s="1"/>
  <c r="CN92" i="1" l="1"/>
  <c r="CN41" i="1"/>
  <c r="CN59" i="1"/>
  <c r="CE59" i="1" s="1"/>
  <c r="CN17" i="1"/>
  <c r="CF17" i="1" s="1"/>
  <c r="CN38" i="1"/>
  <c r="CE38" i="1" s="1"/>
  <c r="CN182" i="1"/>
  <c r="CN122" i="1"/>
  <c r="CN20" i="1"/>
  <c r="CN101" i="1"/>
  <c r="CN23" i="1"/>
  <c r="CN86" i="1"/>
  <c r="CN140" i="1"/>
  <c r="CN170" i="1"/>
  <c r="CN131" i="1"/>
  <c r="CN107" i="1"/>
  <c r="CF107" i="1" s="1"/>
  <c r="CN89" i="1"/>
  <c r="CN146" i="1"/>
  <c r="CN47" i="1"/>
  <c r="CN125" i="1"/>
  <c r="CH124" i="1" s="1"/>
  <c r="CN83" i="1"/>
  <c r="CN176" i="1"/>
  <c r="CG176" i="1" s="1"/>
  <c r="CN143" i="1"/>
  <c r="CN152" i="1"/>
  <c r="CN155" i="1"/>
  <c r="CN26" i="1"/>
  <c r="CN68" i="1"/>
  <c r="CN71" i="1"/>
  <c r="CN80" i="1"/>
  <c r="CN74" i="1"/>
  <c r="CN44" i="1"/>
  <c r="CG44" i="1" s="1"/>
  <c r="CN113" i="1"/>
  <c r="CN95" i="1"/>
  <c r="CN110" i="1"/>
  <c r="CN149" i="1"/>
  <c r="CN5" i="1"/>
  <c r="CE5" i="1" s="1"/>
  <c r="CN35" i="1"/>
  <c r="CN179" i="1"/>
  <c r="CN98" i="1"/>
  <c r="CN65" i="1"/>
  <c r="CG65" i="1" s="1"/>
  <c r="CN62" i="1"/>
  <c r="CN29" i="1"/>
  <c r="CG29" i="1" s="1"/>
  <c r="CN164" i="1"/>
  <c r="CN53" i="1"/>
  <c r="CG53" i="1" s="1"/>
  <c r="CN77" i="1"/>
  <c r="CN137" i="1"/>
  <c r="CN104" i="1"/>
  <c r="CN50" i="1"/>
  <c r="CG50" i="1" s="1"/>
  <c r="CN116" i="1"/>
  <c r="CN11" i="1"/>
  <c r="CN119" i="1"/>
  <c r="CN56" i="1"/>
  <c r="CN158" i="1"/>
  <c r="CN134" i="1"/>
  <c r="CN161" i="1"/>
  <c r="CN167" i="1"/>
  <c r="CN32" i="1"/>
  <c r="CN128" i="1"/>
  <c r="CN173" i="1"/>
  <c r="CN14" i="1"/>
  <c r="CG8" i="1"/>
  <c r="CF8" i="1"/>
  <c r="CH7" i="1"/>
  <c r="CF182" i="1" l="1"/>
  <c r="CE182" i="1"/>
  <c r="CF59" i="1"/>
  <c r="CG59" i="1"/>
  <c r="CF179" i="1"/>
  <c r="CE179" i="1"/>
  <c r="CH175" i="1"/>
  <c r="CE176" i="1"/>
  <c r="CG173" i="1"/>
  <c r="CE173" i="1"/>
  <c r="CG170" i="1"/>
  <c r="CE170" i="1"/>
  <c r="CF167" i="1"/>
  <c r="CE167" i="1"/>
  <c r="CF164" i="1"/>
  <c r="CE164" i="1"/>
  <c r="CH160" i="1"/>
  <c r="CE161" i="1"/>
  <c r="CH157" i="1"/>
  <c r="CE158" i="1"/>
  <c r="CF155" i="1"/>
  <c r="CE155" i="1"/>
  <c r="CH106" i="1"/>
  <c r="CH58" i="1"/>
  <c r="CH151" i="1"/>
  <c r="CE152" i="1"/>
  <c r="CG149" i="1"/>
  <c r="CE149" i="1"/>
  <c r="CF146" i="1"/>
  <c r="CE146" i="1"/>
  <c r="CF143" i="1"/>
  <c r="CE143" i="1"/>
  <c r="CF140" i="1"/>
  <c r="CE140" i="1"/>
  <c r="CG137" i="1"/>
  <c r="CE137" i="1"/>
  <c r="CF134" i="1"/>
  <c r="CE134" i="1"/>
  <c r="CF131" i="1"/>
  <c r="CE131" i="1"/>
  <c r="CH127" i="1"/>
  <c r="CE128" i="1"/>
  <c r="CG125" i="1"/>
  <c r="CE125" i="1"/>
  <c r="CF5" i="1"/>
  <c r="CG122" i="1"/>
  <c r="CE122" i="1"/>
  <c r="CG119" i="1"/>
  <c r="CE119" i="1"/>
  <c r="CF116" i="1"/>
  <c r="CE116" i="1"/>
  <c r="CH112" i="1"/>
  <c r="CE113" i="1"/>
  <c r="CF110" i="1"/>
  <c r="CE110" i="1"/>
  <c r="CH121" i="1"/>
  <c r="CF122" i="1"/>
  <c r="CF152" i="1"/>
  <c r="CG152" i="1"/>
  <c r="CG107" i="1"/>
  <c r="CE107" i="1"/>
  <c r="CG104" i="1"/>
  <c r="CE104" i="1"/>
  <c r="CF101" i="1"/>
  <c r="CE101" i="1"/>
  <c r="CF98" i="1"/>
  <c r="CE98" i="1"/>
  <c r="CH94" i="1"/>
  <c r="CE95" i="1"/>
  <c r="CH91" i="1"/>
  <c r="CE92" i="1"/>
  <c r="CG89" i="1"/>
  <c r="CE89" i="1"/>
  <c r="CG86" i="1"/>
  <c r="CE86" i="1"/>
  <c r="CF83" i="1"/>
  <c r="CE83" i="1"/>
  <c r="CH79" i="1"/>
  <c r="CE80" i="1"/>
  <c r="CF77" i="1"/>
  <c r="CE77" i="1"/>
  <c r="CG74" i="1"/>
  <c r="CE74" i="1"/>
  <c r="CH70" i="1"/>
  <c r="CE71" i="1"/>
  <c r="CH169" i="1"/>
  <c r="CH100" i="1"/>
  <c r="CH145" i="1"/>
  <c r="CG68" i="1"/>
  <c r="CE68" i="1"/>
  <c r="CF92" i="1"/>
  <c r="CG101" i="1"/>
  <c r="CG92" i="1"/>
  <c r="CG179" i="1"/>
  <c r="CG146" i="1"/>
  <c r="CF65" i="1"/>
  <c r="CE65" i="1"/>
  <c r="CF86" i="1"/>
  <c r="CH85" i="1"/>
  <c r="CG71" i="1"/>
  <c r="CH4" i="1"/>
  <c r="CF71" i="1"/>
  <c r="CF113" i="1"/>
  <c r="CF125" i="1"/>
  <c r="CF62" i="1"/>
  <c r="CE62" i="1"/>
  <c r="CH64" i="1"/>
  <c r="CG113" i="1"/>
  <c r="CH52" i="1"/>
  <c r="CG5" i="1"/>
  <c r="CH55" i="1"/>
  <c r="CE56" i="1"/>
  <c r="CF53" i="1"/>
  <c r="CE53" i="1"/>
  <c r="CF50" i="1"/>
  <c r="CE50" i="1"/>
  <c r="CF47" i="1"/>
  <c r="CE47" i="1"/>
  <c r="CH37" i="1"/>
  <c r="CF170" i="1"/>
  <c r="CF38" i="1"/>
  <c r="CG38" i="1"/>
  <c r="CF44" i="1"/>
  <c r="CE44" i="1"/>
  <c r="CG41" i="1"/>
  <c r="CE41" i="1"/>
  <c r="CH49" i="1"/>
  <c r="CG35" i="1"/>
  <c r="CE35" i="1"/>
  <c r="CH181" i="1"/>
  <c r="CF32" i="1"/>
  <c r="CE32" i="1"/>
  <c r="CF29" i="1"/>
  <c r="CE29" i="1"/>
  <c r="CG26" i="1"/>
  <c r="CE26" i="1"/>
  <c r="CH22" i="1"/>
  <c r="CE23" i="1"/>
  <c r="CH163" i="1"/>
  <c r="CG23" i="1"/>
  <c r="CG20" i="1"/>
  <c r="CE20" i="1"/>
  <c r="CG80" i="1"/>
  <c r="CH139" i="1"/>
  <c r="CG98" i="1"/>
  <c r="CH148" i="1"/>
  <c r="CG143" i="1"/>
  <c r="CF41" i="1"/>
  <c r="CG17" i="1"/>
  <c r="CE17" i="1"/>
  <c r="CH40" i="1"/>
  <c r="CH103" i="1"/>
  <c r="CG182" i="1"/>
  <c r="CF23" i="1"/>
  <c r="CG83" i="1"/>
  <c r="CH13" i="1"/>
  <c r="CE14" i="1"/>
  <c r="CG62" i="1"/>
  <c r="CF20" i="1"/>
  <c r="CH166" i="1"/>
  <c r="CF35" i="1"/>
  <c r="CG77" i="1"/>
  <c r="CG155" i="1"/>
  <c r="CG140" i="1"/>
  <c r="CH130" i="1"/>
  <c r="CG164" i="1"/>
  <c r="CF149" i="1"/>
  <c r="CF119" i="1"/>
  <c r="CH97" i="1"/>
  <c r="CF68" i="1"/>
  <c r="CH142" i="1"/>
  <c r="CH43" i="1"/>
  <c r="CH46" i="1"/>
  <c r="CG131" i="1"/>
  <c r="CH118" i="1"/>
  <c r="CH67" i="1"/>
  <c r="CF104" i="1"/>
  <c r="CG47" i="1"/>
  <c r="CF80" i="1"/>
  <c r="CH76" i="1"/>
  <c r="CH19" i="1"/>
  <c r="CG95" i="1"/>
  <c r="CH16" i="1"/>
  <c r="CH88" i="1"/>
  <c r="CH82" i="1"/>
  <c r="CH34" i="1"/>
  <c r="CH61" i="1"/>
  <c r="CG116" i="1"/>
  <c r="CF95" i="1"/>
  <c r="CF89" i="1"/>
  <c r="CH154" i="1"/>
  <c r="CG11" i="1"/>
  <c r="CE11" i="1"/>
  <c r="CF161" i="1"/>
  <c r="CF56" i="1"/>
  <c r="CF14" i="1"/>
  <c r="CH10" i="1"/>
  <c r="CF176" i="1"/>
  <c r="CH25" i="1"/>
  <c r="CH28" i="1"/>
  <c r="CF26" i="1"/>
  <c r="CF74" i="1"/>
  <c r="CF11" i="1"/>
  <c r="CH73" i="1"/>
  <c r="CH133" i="1"/>
  <c r="CH178" i="1"/>
  <c r="CG134" i="1"/>
  <c r="CG167" i="1"/>
  <c r="CH109" i="1"/>
  <c r="CF137" i="1"/>
  <c r="CG110" i="1"/>
  <c r="CH136" i="1"/>
  <c r="CG56" i="1"/>
  <c r="CF128" i="1"/>
  <c r="CG14" i="1"/>
  <c r="CF173" i="1"/>
  <c r="CG128" i="1"/>
  <c r="CF158" i="1"/>
  <c r="CG32" i="1"/>
  <c r="CH115" i="1"/>
  <c r="CG158" i="1"/>
  <c r="CG161" i="1"/>
  <c r="CH31" i="1"/>
  <c r="CH17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<sst xmlns="http://schemas.openxmlformats.org/spreadsheetml/2006/main" count="165" uniqueCount="35">
  <si>
    <t>CLASSEMENT</t>
  </si>
  <si>
    <t>NOMS</t>
  </si>
  <si>
    <t>PART</t>
  </si>
  <si>
    <t>PP</t>
  </si>
  <si>
    <t>PC</t>
  </si>
  <si>
    <t>DIFF</t>
  </si>
  <si>
    <t>VICT</t>
  </si>
  <si>
    <t>CLASSEMENT FINAL</t>
  </si>
  <si>
    <t>PLACE</t>
  </si>
  <si>
    <t>CLT</t>
  </si>
  <si>
    <t>RANG</t>
  </si>
  <si>
    <t>ORDRE</t>
  </si>
  <si>
    <t>INDEX</t>
  </si>
  <si>
    <t>TOURNOI 12  TOUR</t>
  </si>
  <si>
    <t>N°1</t>
  </si>
  <si>
    <t>Score2</t>
  </si>
  <si>
    <t>N°2</t>
  </si>
  <si>
    <t>TOUR_01</t>
  </si>
  <si>
    <t>TOUR_02</t>
  </si>
  <si>
    <t>TOUR_03</t>
  </si>
  <si>
    <t>TOUR_04</t>
  </si>
  <si>
    <t>TOUR_05</t>
  </si>
  <si>
    <t>TOUR_06</t>
  </si>
  <si>
    <t>TOUR_07</t>
  </si>
  <si>
    <t>TOUR_08</t>
  </si>
  <si>
    <t>TOUR_09</t>
  </si>
  <si>
    <t>TOUR_10</t>
  </si>
  <si>
    <t>TOUR_11</t>
  </si>
  <si>
    <t>TOUR_12</t>
  </si>
  <si>
    <t>Score1</t>
  </si>
  <si>
    <t>titre</t>
  </si>
  <si>
    <t>Rang</t>
  </si>
  <si>
    <t>_intermédiaire</t>
  </si>
  <si>
    <t>Rang_intermédiaire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</si>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</sst>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0" fontId="0" fillId="0" borderId="3" xfId="0" applyBorder="1"/>
    <xf numFmtId="0" fontId="1" fillId="4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3" fillId="3" borderId="2" xfId="0" applyFont="1" applyFill="1" applyBorder="1"/>
    <xf numFmtId="0" fontId="3" fillId="3" borderId="5" xfId="0" applyFont="1" applyFill="1" applyBorder="1"/>
    <xf numFmtId="0" fontId="4" fillId="3" borderId="3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3" fillId="3" borderId="4" xfId="0" applyFont="1" applyFill="1" applyBorder="1"/>
    <xf numFmtId="0" fontId="3" fillId="3" borderId="3" xfId="0" applyFont="1" applyFill="1" applyBorder="1"/>
    <xf numFmtId="0" fontId="3" fillId="3" borderId="6" xfId="0" applyFont="1" applyFill="1" applyBorder="1"/>
    <xf numFmtId="0" fontId="3" fillId="3" borderId="2" xfId="0" applyFont="1" applyFill="1" applyBorder="1" applyAlignment="1"/>
    <xf numFmtId="0" fontId="3" fillId="3" borderId="4" xfId="0" applyFont="1" applyFill="1" applyBorder="1" applyAlignment="1"/>
    <xf numFmtId="0" fontId="1" fillId="5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0" fillId="0" borderId="7" xfId="0" applyBorder="1"/>
    <xf numFmtId="0" fontId="0" fillId="0" borderId="8" xfId="0" applyBorder="1"/>
    <xf numFmtId="0" fontId="1" fillId="0" borderId="6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0" fillId="0" borderId="10" xfId="0" applyBorder="1"/>
    <xf numFmtId="0" fontId="0" fillId="0" borderId="2" xfId="0" applyBorder="1"/>
    <xf numFmtId="0" fontId="0" fillId="0" borderId="11" xfId="0" applyBorder="1"/>
    <xf numFmtId="0" fontId="1" fillId="4" borderId="1" xfId="0" quotePrefix="1" applyFont="1" applyFill="1" applyBorder="1" applyAlignment="1">
      <alignment horizontal="center"/>
    </xf>
    <xf numFmtId="0" fontId="0" fillId="0" borderId="0" xfId="0" quotePrefix="1"/>
    <xf numFmtId="0" fontId="1" fillId="6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0" fillId="0" borderId="13" xfId="0" applyBorder="1"/>
    <xf numFmtId="0" fontId="0" fillId="0" borderId="0" xfId="0" applyBorder="1"/>
    <xf numFmtId="0" fontId="1" fillId="0" borderId="0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7" borderId="2" xfId="0" applyFont="1" applyFill="1" applyBorder="1" applyAlignment="1">
      <alignment horizontal="center" vertical="center"/>
    </xf>
    <xf numFmtId="0" fontId="5" fillId="7" borderId="3" xfId="0" applyFont="1" applyFill="1" applyBorder="1" applyAlignment="1">
      <alignment horizontal="center" vertical="center"/>
    </xf>
    <xf numFmtId="0" fontId="5" fillId="7" borderId="4" xfId="0" applyFont="1" applyFill="1" applyBorder="1" applyAlignment="1">
      <alignment horizontal="center" vertical="center"/>
    </xf>
    <xf numFmtId="0" fontId="1" fillId="6" borderId="8" xfId="0" applyFont="1" applyFill="1" applyBorder="1" applyAlignment="1">
      <alignment horizontal="center"/>
    </xf>
    <xf numFmtId="0" fontId="1" fillId="6" borderId="14" xfId="0" applyFont="1" applyFill="1" applyBorder="1" applyAlignment="1">
      <alignment horizontal="center"/>
    </xf>
    <xf numFmtId="0" fontId="1" fillId="6" borderId="7" xfId="0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5" borderId="0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</cellXfs>
  <cellStyles count="1">
    <cellStyle name="Normal" xfId="0" builtinId="0"/>
  </cellStyles>
  <dxfs count="108"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numFmt numFmtId="0" formatCode="General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OUR_01" displayName="TOUR_01" ref="CP4:CS34" totalsRowShown="0" headerRowDxfId="107" headerRowBorderDxfId="106" tableBorderDxfId="105" totalsRowBorderDxfId="104">
  <autoFilter ref="CP4:CS34" xr:uid="{00000000-0009-0000-0100-000001000000}">
    <filterColumn colId="0" hiddenButton="1"/>
    <filterColumn colId="1" hiddenButton="1"/>
    <filterColumn colId="2" hiddenButton="1"/>
    <filterColumn colId="3" hiddenButton="1"/>
  </autoFilter>
  <tableColumns count="4">
    <tableColumn id="1" xr3:uid="{00000000-0010-0000-0000-000001000000}" name="N°1" dataDxfId="103"/>
    <tableColumn id="2" xr3:uid="{00000000-0010-0000-0000-000002000000}" name="Score1" dataDxfId="102"/>
    <tableColumn id="3" xr3:uid="{00000000-0010-0000-0000-000003000000}" name="Score2" dataDxfId="101"/>
    <tableColumn id="4" xr3:uid="{00000000-0010-0000-0000-000004000000}" name="N°2" dataDxfId="100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OUR_02" displayName="TOUR_02" ref="CU4:CX34" totalsRowShown="0" headerRowDxfId="99" headerRowBorderDxfId="98" tableBorderDxfId="97" totalsRowBorderDxfId="96">
  <autoFilter ref="CU4:CX34" xr:uid="{00000000-0009-0000-0100-000002000000}">
    <filterColumn colId="0" hiddenButton="1"/>
    <filterColumn colId="1" hiddenButton="1"/>
    <filterColumn colId="2" hiddenButton="1"/>
    <filterColumn colId="3" hiddenButton="1"/>
  </autoFilter>
  <tableColumns count="4">
    <tableColumn id="1" xr3:uid="{00000000-0010-0000-0100-000001000000}" name="N°1" dataDxfId="95">
      <calculatedColumnFormula>INDEX($A$5:$A$182,MATCH(2*(ROW(TOUR_02[[#This Row],[N°1]])-ROW(TOUR_02[[#Headers],[N°1]]))-1,$H$5:$H$182,0))</calculatedColumnFormula>
    </tableColumn>
    <tableColumn id="2" xr3:uid="{00000000-0010-0000-0100-000002000000}" name="Score1" dataDxfId="94"/>
    <tableColumn id="3" xr3:uid="{00000000-0010-0000-0100-000003000000}" name="Score2" dataDxfId="93"/>
    <tableColumn id="4" xr3:uid="{00000000-0010-0000-0100-000004000000}" name="N°2" dataDxfId="92">
      <calculatedColumnFormula>INDEX($A$5:$A$182,MATCH(2*(ROW(TOUR_02[[#This Row],[N°2]])-ROW(TOUR_02[[#Headers],[N°2]])),$H$5:$H$182,0))</calculatedColumnFormula>
    </tableColumn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OUR_03" displayName="TOUR_03" ref="CZ4:DC34" totalsRowShown="0" headerRowDxfId="91" headerRowBorderDxfId="90" tableBorderDxfId="89" totalsRowBorderDxfId="88">
  <autoFilter ref="CZ4:DC34" xr:uid="{00000000-0009-0000-0100-000003000000}">
    <filterColumn colId="0" hiddenButton="1"/>
    <filterColumn colId="1" hiddenButton="1"/>
    <filterColumn colId="2" hiddenButton="1"/>
    <filterColumn colId="3" hiddenButton="1"/>
  </autoFilter>
  <tableColumns count="4">
    <tableColumn id="1" xr3:uid="{00000000-0010-0000-0200-000001000000}" name="N°1" dataDxfId="87">
      <calculatedColumnFormula>INDEX($A$5:$A$182,MATCH(2*(ROW(TOUR_03[[#This Row],[N°1]])-ROW(TOUR_03[[#Headers],[N°1]]))-1,$N$5:$N$182,0))</calculatedColumnFormula>
    </tableColumn>
    <tableColumn id="2" xr3:uid="{00000000-0010-0000-0200-000002000000}" name="Score1" dataDxfId="86"/>
    <tableColumn id="3" xr3:uid="{00000000-0010-0000-0200-000003000000}" name="Score2" dataDxfId="85"/>
    <tableColumn id="4" xr3:uid="{00000000-0010-0000-0200-000004000000}" name="N°2" dataDxfId="84">
      <calculatedColumnFormula>INDEX($A$5:$A$182,MATCH(2*(ROW(TOUR_03[[#This Row],[N°2]])-ROW(TOUR_03[[#Headers],[N°2]])),$N$5:$N$182,0))</calculatedColumnFormula>
    </tableColumn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3000000}" name="TOUR_04" displayName="TOUR_04" ref="DE4:DH34" totalsRowShown="0" headerRowDxfId="83" headerRowBorderDxfId="82" tableBorderDxfId="81" totalsRowBorderDxfId="80">
  <autoFilter ref="DE4:DH34" xr:uid="{00000000-0009-0000-0100-000005000000}">
    <filterColumn colId="0" hiddenButton="1"/>
    <filterColumn colId="1" hiddenButton="1"/>
    <filterColumn colId="2" hiddenButton="1"/>
    <filterColumn colId="3" hiddenButton="1"/>
  </autoFilter>
  <tableColumns count="4">
    <tableColumn id="1" xr3:uid="{00000000-0010-0000-0300-000001000000}" name="N°1" dataDxfId="79">
      <calculatedColumnFormula>INDEX($A$5:$A$182,MATCH(2*(ROW(TOUR_04[[#This Row],[N°1]])-ROW(TOUR_04[[#Headers],[N°1]]))-1,$T$5:$T$182,0))</calculatedColumnFormula>
    </tableColumn>
    <tableColumn id="2" xr3:uid="{00000000-0010-0000-0300-000002000000}" name="Score1" dataDxfId="78"/>
    <tableColumn id="3" xr3:uid="{00000000-0010-0000-0300-000003000000}" name="Score2" dataDxfId="77"/>
    <tableColumn id="4" xr3:uid="{00000000-0010-0000-0300-000004000000}" name="N°2" dataDxfId="76">
      <calculatedColumnFormula>INDEX($A$5:$A$182,MATCH(2*(ROW(TOUR_04[[#This Row],[N°2]])-ROW(TOUR_04[[#Headers],[N°2]])),$T$5:$T$182,0))</calculatedColumnFormula>
    </tableColumn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4000000}" name="TOUR_05" displayName="TOUR_05" ref="DJ4:DM34" totalsRowShown="0" headerRowDxfId="75" headerRowBorderDxfId="74" tableBorderDxfId="73" totalsRowBorderDxfId="72">
  <autoFilter ref="DJ4:DM34" xr:uid="{00000000-0009-0000-0100-000006000000}">
    <filterColumn colId="0" hiddenButton="1"/>
    <filterColumn colId="1" hiddenButton="1"/>
    <filterColumn colId="2" hiddenButton="1"/>
    <filterColumn colId="3" hiddenButton="1"/>
  </autoFilter>
  <tableColumns count="4">
    <tableColumn id="1" xr3:uid="{00000000-0010-0000-0400-000001000000}" name="N°1" dataDxfId="71">
      <calculatedColumnFormula>INDEX($A$5:$A$182,MATCH(2*(ROW(TOUR_05[[#This Row],[N°1]])-ROW(TOUR_05[[#Headers],[N°1]]))-1,$Z$5:$Z$182,0))</calculatedColumnFormula>
    </tableColumn>
    <tableColumn id="2" xr3:uid="{00000000-0010-0000-0400-000002000000}" name="Score1" dataDxfId="70"/>
    <tableColumn id="3" xr3:uid="{00000000-0010-0000-0400-000003000000}" name="Score2" dataDxfId="69"/>
    <tableColumn id="4" xr3:uid="{00000000-0010-0000-0400-000004000000}" name="N°2" dataDxfId="68">
      <calculatedColumnFormula>INDEX($A$5:$A$182,MATCH(2*(ROW(TOUR_05[[#This Row],[N°2]])-ROW(TOUR_05[[#Headers],[N°2]])),$Z$5:$Z$182,0))</calculatedColumnFormula>
    </tableColumn>
  </tableColumns>
  <tableStyleInfo name="TableStyleLight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5000000}" name="TOUR_06" displayName="TOUR_06" ref="DO4:DR34" totalsRowShown="0" headerRowDxfId="67" headerRowBorderDxfId="66" tableBorderDxfId="65" totalsRowBorderDxfId="64">
  <autoFilter ref="DO4:DR34" xr:uid="{00000000-0009-0000-0100-000007000000}">
    <filterColumn colId="0" hiddenButton="1"/>
    <filterColumn colId="1" hiddenButton="1"/>
    <filterColumn colId="2" hiddenButton="1"/>
    <filterColumn colId="3" hiddenButton="1"/>
  </autoFilter>
  <tableColumns count="4">
    <tableColumn id="1" xr3:uid="{00000000-0010-0000-0500-000001000000}" name="N°1" dataDxfId="63">
      <calculatedColumnFormula>INDEX($A$5:$A$182,MATCH(2*(ROW(TOUR_06[[#This Row],[N°1]])-ROW(TOUR_06[[#Headers],[N°1]]))-1,$AF$5:$AF$182,0))</calculatedColumnFormula>
    </tableColumn>
    <tableColumn id="2" xr3:uid="{00000000-0010-0000-0500-000002000000}" name="Score1" dataDxfId="62"/>
    <tableColumn id="3" xr3:uid="{00000000-0010-0000-0500-000003000000}" name="Score2" dataDxfId="61"/>
    <tableColumn id="4" xr3:uid="{00000000-0010-0000-0500-000004000000}" name="N°2" dataDxfId="60">
      <calculatedColumnFormula>INDEX($A$5:$A$182,MATCH(2*(ROW(TOUR_06[[#This Row],[N°2]])-ROW(TOUR_06[[#Headers],[N°2]])),$AF$5:$AF$182,0))</calculatedColumnFormula>
    </tableColumn>
  </tableColumns>
  <tableStyleInfo name="TableStyleLight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6000000}" name="TOUR_07" displayName="TOUR_07" ref="DT4:DW34" totalsRowShown="0" headerRowDxfId="59" headerRowBorderDxfId="58" tableBorderDxfId="57" totalsRowBorderDxfId="56">
  <autoFilter ref="DT4:DW34" xr:uid="{00000000-0009-0000-0100-000008000000}">
    <filterColumn colId="0" hiddenButton="1"/>
    <filterColumn colId="1" hiddenButton="1"/>
    <filterColumn colId="2" hiddenButton="1"/>
    <filterColumn colId="3" hiddenButton="1"/>
  </autoFilter>
  <tableColumns count="4">
    <tableColumn id="1" xr3:uid="{00000000-0010-0000-0600-000001000000}" name="N°1" dataDxfId="55">
      <calculatedColumnFormula>INDEX($A$5:$A$182,MATCH(2*(ROW(TOUR_07[[#This Row],[N°1]])-ROW(TOUR_07[[#Headers],[N°1]]))-1,$AL$5:$AL$182,0))</calculatedColumnFormula>
    </tableColumn>
    <tableColumn id="2" xr3:uid="{00000000-0010-0000-0600-000002000000}" name="Score1" dataDxfId="54"/>
    <tableColumn id="3" xr3:uid="{00000000-0010-0000-0600-000003000000}" name="Score2" dataDxfId="53"/>
    <tableColumn id="4" xr3:uid="{00000000-0010-0000-0600-000004000000}" name="N°2" dataDxfId="52">
      <calculatedColumnFormula>INDEX($A$5:$A$182,MATCH(2*(ROW(TOUR_07[[#This Row],[N°2]])-ROW(TOUR_07[[#Headers],[N°2]])),$AL$5:$AL$182,0))</calculatedColumnFormula>
    </tableColumn>
  </tableColumns>
  <tableStyleInfo name="TableStyleLight1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7000000}" name="TOUR_08" displayName="TOUR_08" ref="DY4:EB34" totalsRowShown="0" headerRowDxfId="51" headerRowBorderDxfId="50" tableBorderDxfId="49" totalsRowBorderDxfId="48">
  <autoFilter ref="DY4:EB34" xr:uid="{00000000-0009-0000-0100-000009000000}">
    <filterColumn colId="0" hiddenButton="1"/>
    <filterColumn colId="1" hiddenButton="1"/>
    <filterColumn colId="2" hiddenButton="1"/>
    <filterColumn colId="3" hiddenButton="1"/>
  </autoFilter>
  <tableColumns count="4">
    <tableColumn id="1" xr3:uid="{00000000-0010-0000-0700-000001000000}" name="N°1" dataDxfId="47">
      <calculatedColumnFormula>INDEX($A$5:$A$182,MATCH(2*(ROW(TOUR_08[[#This Row],[N°1]])-ROW(TOUR_08[[#Headers],[N°1]]))-1,$AR$5:$AR$182,0))</calculatedColumnFormula>
    </tableColumn>
    <tableColumn id="2" xr3:uid="{00000000-0010-0000-0700-000002000000}" name="Score1" dataDxfId="46"/>
    <tableColumn id="3" xr3:uid="{00000000-0010-0000-0700-000003000000}" name="Score2" dataDxfId="45"/>
    <tableColumn id="4" xr3:uid="{00000000-0010-0000-0700-000004000000}" name="N°2" dataDxfId="44">
      <calculatedColumnFormula>INDEX($A$5:$A$182,MATCH(2*(ROW(TOUR_08[[#This Row],[N°2]])-ROW(TOUR_08[[#Headers],[N°2]])),$AR$5:$AR$182,0))</calculatedColumnFormula>
    </tableColumn>
  </tableColumns>
  <tableStyleInfo name="TableStyleLight1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8000000}" name="TOUR_09" displayName="TOUR_09" ref="ED4:EG34" totalsRowShown="0" headerRowDxfId="43" headerRowBorderDxfId="42" tableBorderDxfId="41" totalsRowBorderDxfId="40">
  <autoFilter ref="ED4:EG34" xr:uid="{00000000-0009-0000-0100-00000A000000}">
    <filterColumn colId="0" hiddenButton="1"/>
    <filterColumn colId="1" hiddenButton="1"/>
    <filterColumn colId="2" hiddenButton="1"/>
    <filterColumn colId="3" hiddenButton="1"/>
  </autoFilter>
  <tableColumns count="4">
    <tableColumn id="1" xr3:uid="{00000000-0010-0000-0800-000001000000}" name="N°1" dataDxfId="39">
      <calculatedColumnFormula>INDEX($A$5:$A$182,MATCH(2*(ROW(TOUR_09[[#This Row],[N°1]])-ROW(TOUR_09[[#Headers],[N°1]]))-1,$AX$5:$AX$182,0))</calculatedColumnFormula>
    </tableColumn>
    <tableColumn id="2" xr3:uid="{00000000-0010-0000-0800-000002000000}" name="Score1" dataDxfId="38"/>
    <tableColumn id="3" xr3:uid="{00000000-0010-0000-0800-000003000000}" name="Score2" dataDxfId="37"/>
    <tableColumn id="4" xr3:uid="{00000000-0010-0000-0800-000004000000}" name="N°2" dataDxfId="36">
      <calculatedColumnFormula>INDEX($A$5:$A$182,MATCH(2*(ROW(TOUR_09[[#This Row],[N°2]])-ROW(TOUR_09[[#Headers],[N°2]])),$AX$5:$AX$182,0))</calculatedColumnFormula>
    </tableColumn>
  </tableColumns>
  <tableStyleInfo name="TableStyleLight1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9000000}" name="TOUR_10" displayName="TOUR_10" ref="EI4:EL34" totalsRowShown="0" headerRowDxfId="35" headerRowBorderDxfId="34" tableBorderDxfId="33" totalsRowBorderDxfId="32">
  <autoFilter ref="EI4:EL34" xr:uid="{00000000-0009-0000-0100-00000B000000}">
    <filterColumn colId="0" hiddenButton="1"/>
    <filterColumn colId="1" hiddenButton="1"/>
    <filterColumn colId="2" hiddenButton="1"/>
    <filterColumn colId="3" hiddenButton="1"/>
  </autoFilter>
  <tableColumns count="4">
    <tableColumn id="1" xr3:uid="{00000000-0010-0000-0900-000001000000}" name="N°1" dataDxfId="31">
      <calculatedColumnFormula>INDEX($A$5:$A$182,MATCH(2*(ROW(TOUR_10[[#This Row],[N°1]])-ROW(TOUR_10[[#Headers],[N°1]]))-1,$BD$5:$BD$182,0))</calculatedColumnFormula>
    </tableColumn>
    <tableColumn id="2" xr3:uid="{00000000-0010-0000-0900-000002000000}" name="Score1" dataDxfId="30"/>
    <tableColumn id="3" xr3:uid="{00000000-0010-0000-0900-000003000000}" name="Score2" dataDxfId="29"/>
    <tableColumn id="4" xr3:uid="{00000000-0010-0000-0900-000004000000}" name="N°2" dataDxfId="28">
      <calculatedColumnFormula>INDEX($A$5:$A$182,MATCH(2*(ROW(TOUR_10[[#This Row],[N°2]])-ROW(TOUR_10[[#Headers],[N°2]])),$BD$5:$BD$182,0))</calculatedColumnFormula>
    </tableColumn>
  </tableColumns>
  <tableStyleInfo name="TableStyleLight1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A000000}" name="TOUR_11" displayName="TOUR_11" ref="EN4:EQ34" totalsRowShown="0" headerRowDxfId="27" headerRowBorderDxfId="26" tableBorderDxfId="25" totalsRowBorderDxfId="24">
  <autoFilter ref="EN4:EQ34" xr:uid="{00000000-0009-0000-0100-00000C000000}">
    <filterColumn colId="0" hiddenButton="1"/>
    <filterColumn colId="1" hiddenButton="1"/>
    <filterColumn colId="2" hiddenButton="1"/>
    <filterColumn colId="3" hiddenButton="1"/>
  </autoFilter>
  <tableColumns count="4">
    <tableColumn id="1" xr3:uid="{00000000-0010-0000-0A00-000001000000}" name="N°1" dataDxfId="23">
      <calculatedColumnFormula>INDEX($A$5:$A$182,MATCH(2*(ROW(TOUR_11[[#This Row],[N°1]])-ROW(TOUR_11[[#Headers],[N°1]]))-1,$BJ$5:$BJ$182,0))</calculatedColumnFormula>
    </tableColumn>
    <tableColumn id="2" xr3:uid="{00000000-0010-0000-0A00-000002000000}" name="Score1" dataDxfId="22"/>
    <tableColumn id="3" xr3:uid="{00000000-0010-0000-0A00-000003000000}" name="Score2" dataDxfId="21"/>
    <tableColumn id="4" xr3:uid="{00000000-0010-0000-0A00-000004000000}" name="N°2" dataDxfId="20">
      <calculatedColumnFormula>INDEX($A$5:$A$182,MATCH(2*(ROW(TOUR_11[[#This Row],[N°2]])-ROW(TOUR_11[[#Headers],[N°2]])),$BJ$5:$BJ$182,0))</calculatedColumnFormula>
    </tableColumn>
  </tableColumns>
  <tableStyleInfo name="TableStyleLight1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B000000}" name="TOUR_12" displayName="TOUR_12" ref="ES4:EV34" totalsRowShown="0" headerRowDxfId="19" headerRowBorderDxfId="18" tableBorderDxfId="17" totalsRowBorderDxfId="16">
  <autoFilter ref="ES4:EV34" xr:uid="{00000000-0009-0000-0100-00000D000000}">
    <filterColumn colId="0" hiddenButton="1"/>
    <filterColumn colId="1" hiddenButton="1"/>
    <filterColumn colId="2" hiddenButton="1"/>
    <filterColumn colId="3" hiddenButton="1"/>
  </autoFilter>
  <tableColumns count="4">
    <tableColumn id="1" xr3:uid="{00000000-0010-0000-0B00-000001000000}" name="N°1" dataDxfId="15">
      <calculatedColumnFormula>INDEX($A$5:$A$182,MATCH(2*(ROW(TOUR_12[[#This Row],[N°1]])-ROW(TOUR_12[[#Headers],[N°1]]))-1,$BP$5:$BP$182,0))</calculatedColumnFormula>
    </tableColumn>
    <tableColumn id="2" xr3:uid="{00000000-0010-0000-0B00-000002000000}" name="Score1" dataDxfId="14"/>
    <tableColumn id="3" xr3:uid="{00000000-0010-0000-0B00-000003000000}" name="Score2" dataDxfId="13"/>
    <tableColumn id="4" xr3:uid="{00000000-0010-0000-0B00-000004000000}" name="N°2" dataDxfId="12">
      <calculatedColumnFormula>INDEX($A$5:$A$182,MATCH(2*(ROW(TOUR_12[[#This Row],[N°2]])-ROW(TOUR_12[[#Headers],[N°2]])),$BP$5:$BP$182,0))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13" Type="http://schemas.openxmlformats.org/officeDocument/2006/relationships/table" Target="../tables/table12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V183"/>
  <sheetViews>
    <sheetView tabSelected="1" zoomScale="80" zoomScaleNormal="80" workbookViewId="0">
      <selection activeCell="BW22" sqref="BW22"/>
    </sheetView>
  </sheetViews>
  <sheetFormatPr baseColWidth="10" defaultRowHeight="15" x14ac:dyDescent="0.25"/>
  <cols>
    <col min="1" max="1" width="6.42578125" customWidth="1"/>
    <col min="2" max="2" width="34.28515625" customWidth="1"/>
    <col min="3" max="6" width="5.7109375" customWidth="1"/>
    <col min="7" max="8" width="5.7109375" hidden="1" customWidth="1"/>
    <col min="9" max="12" width="5.7109375" customWidth="1"/>
    <col min="13" max="14" width="5.7109375" hidden="1" customWidth="1"/>
    <col min="15" max="18" width="5.7109375" customWidth="1"/>
    <col min="19" max="20" width="5.7109375" hidden="1" customWidth="1"/>
    <col min="21" max="24" width="5.7109375" customWidth="1"/>
    <col min="25" max="26" width="5.7109375" hidden="1" customWidth="1"/>
    <col min="27" max="30" width="5.7109375" customWidth="1"/>
    <col min="31" max="32" width="5.7109375" hidden="1" customWidth="1"/>
    <col min="33" max="36" width="5.7109375" customWidth="1"/>
    <col min="37" max="38" width="5.7109375" hidden="1" customWidth="1"/>
    <col min="39" max="41" width="5.7109375" customWidth="1"/>
    <col min="42" max="42" width="8.85546875" bestFit="1" customWidth="1"/>
    <col min="43" max="44" width="5.7109375" hidden="1" customWidth="1"/>
    <col min="45" max="48" width="5.7109375" customWidth="1"/>
    <col min="49" max="49" width="0.140625" customWidth="1"/>
    <col min="50" max="50" width="5.7109375" hidden="1" customWidth="1"/>
    <col min="51" max="54" width="5.7109375" customWidth="1"/>
    <col min="55" max="56" width="5.7109375" hidden="1" customWidth="1"/>
    <col min="57" max="60" width="5.7109375" customWidth="1"/>
    <col min="61" max="62" width="5.7109375" hidden="1" customWidth="1"/>
    <col min="63" max="66" width="5.7109375" customWidth="1"/>
    <col min="67" max="68" width="5.7109375" hidden="1" customWidth="1"/>
    <col min="69" max="72" width="5.7109375" customWidth="1"/>
    <col min="73" max="74" width="5.7109375" hidden="1" customWidth="1"/>
    <col min="78" max="78" width="11.42578125" customWidth="1"/>
    <col min="79" max="79" width="8.28515625" hidden="1" customWidth="1"/>
    <col min="80" max="80" width="11.42578125" hidden="1" customWidth="1"/>
    <col min="82" max="82" width="7.140625" customWidth="1"/>
    <col min="83" max="83" width="34.28515625" customWidth="1"/>
    <col min="85" max="85" width="11.5703125" customWidth="1"/>
    <col min="94" max="94" width="7.140625" customWidth="1"/>
    <col min="95" max="95" width="9.5703125" customWidth="1"/>
    <col min="96" max="96" width="9.140625" customWidth="1"/>
    <col min="97" max="97" width="7.140625" customWidth="1"/>
    <col min="98" max="98" width="5" customWidth="1"/>
    <col min="99" max="99" width="7.140625" customWidth="1"/>
    <col min="100" max="100" width="9.5703125" customWidth="1"/>
    <col min="101" max="101" width="9.140625" customWidth="1"/>
    <col min="102" max="102" width="7.140625" customWidth="1"/>
    <col min="103" max="103" width="5" customWidth="1"/>
    <col min="104" max="104" width="7.140625" customWidth="1"/>
    <col min="105" max="105" width="9.5703125" customWidth="1"/>
    <col min="106" max="106" width="9.140625" customWidth="1"/>
    <col min="107" max="107" width="7.140625" customWidth="1"/>
    <col min="108" max="108" width="5" customWidth="1"/>
    <col min="109" max="109" width="7.140625" customWidth="1"/>
    <col min="110" max="110" width="9.5703125" customWidth="1"/>
    <col min="111" max="111" width="9.140625" customWidth="1"/>
    <col min="112" max="112" width="7.140625" customWidth="1"/>
    <col min="113" max="113" width="5" customWidth="1"/>
    <col min="114" max="114" width="7.140625" customWidth="1"/>
    <col min="115" max="115" width="9.5703125" customWidth="1"/>
    <col min="116" max="116" width="9.140625" customWidth="1"/>
    <col min="117" max="117" width="7.140625" customWidth="1"/>
    <col min="118" max="118" width="5" customWidth="1"/>
    <col min="119" max="119" width="7.140625" customWidth="1"/>
    <col min="120" max="120" width="9.5703125" customWidth="1"/>
    <col min="121" max="121" width="9.140625" customWidth="1"/>
    <col min="122" max="122" width="7.140625" customWidth="1"/>
    <col min="123" max="123" width="5" customWidth="1"/>
    <col min="124" max="124" width="7.140625" customWidth="1"/>
    <col min="125" max="125" width="9.5703125" customWidth="1"/>
    <col min="126" max="126" width="9.140625" customWidth="1"/>
    <col min="127" max="127" width="7.140625" customWidth="1"/>
    <col min="128" max="128" width="5" customWidth="1"/>
    <col min="129" max="129" width="7.140625" customWidth="1"/>
    <col min="130" max="130" width="9.5703125" customWidth="1"/>
    <col min="131" max="131" width="9.140625" customWidth="1"/>
    <col min="132" max="132" width="7.140625" customWidth="1"/>
    <col min="133" max="133" width="5" customWidth="1"/>
    <col min="134" max="134" width="7.140625" customWidth="1"/>
    <col min="135" max="135" width="9.5703125" customWidth="1"/>
    <col min="136" max="136" width="9.140625" customWidth="1"/>
    <col min="137" max="137" width="7.140625" customWidth="1"/>
    <col min="138" max="138" width="5" customWidth="1"/>
    <col min="139" max="139" width="7.140625" customWidth="1"/>
    <col min="140" max="140" width="9.5703125" customWidth="1"/>
    <col min="141" max="141" width="9.140625" customWidth="1"/>
    <col min="142" max="142" width="7.140625" customWidth="1"/>
    <col min="143" max="143" width="5" customWidth="1"/>
    <col min="144" max="144" width="7.140625" customWidth="1"/>
    <col min="145" max="145" width="9.5703125" customWidth="1"/>
    <col min="146" max="146" width="9.140625" customWidth="1"/>
    <col min="147" max="147" width="7.140625" customWidth="1"/>
    <col min="148" max="148" width="5" customWidth="1"/>
    <col min="149" max="149" width="7.140625" customWidth="1"/>
    <col min="150" max="150" width="9.5703125" customWidth="1"/>
    <col min="151" max="151" width="9.140625" customWidth="1"/>
    <col min="152" max="152" width="7.140625" customWidth="1"/>
  </cols>
  <sheetData>
    <row r="1" spans="1:152" x14ac:dyDescent="0.25">
      <c r="E1" s="32"/>
    </row>
    <row r="2" spans="1:152" x14ac:dyDescent="0.25">
      <c r="A2" s="1"/>
      <c r="B2" s="17" t="s">
        <v>13</v>
      </c>
      <c r="C2" s="42" t="s">
        <v>17</v>
      </c>
      <c r="D2" s="43"/>
      <c r="E2" s="43"/>
      <c r="F2" s="43"/>
      <c r="G2" s="43"/>
      <c r="H2" s="44"/>
      <c r="I2" s="47" t="s">
        <v>18</v>
      </c>
      <c r="J2" s="47"/>
      <c r="K2" s="47"/>
      <c r="L2" s="47"/>
      <c r="M2" s="33"/>
      <c r="N2" s="33"/>
      <c r="O2" s="47" t="s">
        <v>19</v>
      </c>
      <c r="P2" s="47"/>
      <c r="Q2" s="47"/>
      <c r="R2" s="47"/>
      <c r="S2" s="33"/>
      <c r="T2" s="33"/>
      <c r="U2" s="47" t="s">
        <v>20</v>
      </c>
      <c r="V2" s="47"/>
      <c r="W2" s="47"/>
      <c r="X2" s="47"/>
      <c r="Y2" s="33"/>
      <c r="Z2" s="33"/>
      <c r="AA2" s="47" t="s">
        <v>21</v>
      </c>
      <c r="AB2" s="47"/>
      <c r="AC2" s="47"/>
      <c r="AD2" s="47"/>
      <c r="AE2" s="33"/>
      <c r="AF2" s="33"/>
      <c r="AG2" s="47" t="s">
        <v>22</v>
      </c>
      <c r="AH2" s="47"/>
      <c r="AI2" s="47"/>
      <c r="AJ2" s="47"/>
      <c r="AK2" s="33"/>
      <c r="AL2" s="33"/>
      <c r="AM2" s="47" t="s">
        <v>23</v>
      </c>
      <c r="AN2" s="47"/>
      <c r="AO2" s="47"/>
      <c r="AP2" s="47"/>
      <c r="AQ2" s="33"/>
      <c r="AR2" s="33"/>
      <c r="AS2" s="47" t="s">
        <v>24</v>
      </c>
      <c r="AT2" s="47"/>
      <c r="AU2" s="47"/>
      <c r="AV2" s="47"/>
      <c r="AW2" s="33"/>
      <c r="AX2" s="33"/>
      <c r="AY2" s="47" t="s">
        <v>25</v>
      </c>
      <c r="AZ2" s="47"/>
      <c r="BA2" s="47"/>
      <c r="BB2" s="47"/>
      <c r="BC2" s="33"/>
      <c r="BD2" s="33"/>
      <c r="BE2" s="47" t="s">
        <v>26</v>
      </c>
      <c r="BF2" s="47"/>
      <c r="BG2" s="47"/>
      <c r="BH2" s="47"/>
      <c r="BI2" s="33"/>
      <c r="BJ2" s="33"/>
      <c r="BK2" s="47" t="s">
        <v>27</v>
      </c>
      <c r="BL2" s="47"/>
      <c r="BM2" s="47"/>
      <c r="BN2" s="47"/>
      <c r="BO2" s="33"/>
      <c r="BP2" s="33"/>
      <c r="BQ2" s="47" t="s">
        <v>28</v>
      </c>
      <c r="BR2" s="47"/>
      <c r="BS2" s="47"/>
      <c r="BT2" s="47"/>
      <c r="BU2" s="33"/>
      <c r="BV2" s="33"/>
      <c r="BX2" s="45" t="s">
        <v>0</v>
      </c>
      <c r="BY2" s="46"/>
      <c r="BZ2" s="46"/>
      <c r="CA2" s="46"/>
      <c r="CB2" s="46"/>
      <c r="CD2" s="48" t="s">
        <v>7</v>
      </c>
      <c r="CE2" s="48"/>
      <c r="CF2" s="48"/>
      <c r="CG2" s="48"/>
      <c r="CH2" s="48"/>
    </row>
    <row r="3" spans="1:152" x14ac:dyDescent="0.25">
      <c r="A3" s="1"/>
      <c r="B3" s="17" t="s">
        <v>1</v>
      </c>
      <c r="C3" s="4" t="s">
        <v>2</v>
      </c>
      <c r="D3" s="17" t="s">
        <v>3</v>
      </c>
      <c r="E3" s="17" t="s">
        <v>4</v>
      </c>
      <c r="F3" s="17" t="s">
        <v>5</v>
      </c>
      <c r="G3" s="33" t="s">
        <v>32</v>
      </c>
      <c r="H3" s="33" t="s">
        <v>31</v>
      </c>
      <c r="I3" s="4" t="s">
        <v>2</v>
      </c>
      <c r="J3" s="17" t="s">
        <v>3</v>
      </c>
      <c r="K3" s="17" t="s">
        <v>4</v>
      </c>
      <c r="L3" s="17" t="s">
        <v>5</v>
      </c>
      <c r="M3" s="33" t="s">
        <v>32</v>
      </c>
      <c r="N3" s="33" t="s">
        <v>31</v>
      </c>
      <c r="O3" s="4" t="s">
        <v>2</v>
      </c>
      <c r="P3" s="17" t="s">
        <v>3</v>
      </c>
      <c r="Q3" s="17" t="s">
        <v>4</v>
      </c>
      <c r="R3" s="17" t="s">
        <v>5</v>
      </c>
      <c r="S3" s="33" t="s">
        <v>32</v>
      </c>
      <c r="T3" s="33" t="s">
        <v>31</v>
      </c>
      <c r="U3" s="4" t="s">
        <v>2</v>
      </c>
      <c r="V3" s="17" t="s">
        <v>3</v>
      </c>
      <c r="W3" s="17" t="s">
        <v>4</v>
      </c>
      <c r="X3" s="17" t="s">
        <v>5</v>
      </c>
      <c r="Y3" s="33" t="s">
        <v>32</v>
      </c>
      <c r="Z3" s="33" t="s">
        <v>31</v>
      </c>
      <c r="AA3" s="4" t="s">
        <v>2</v>
      </c>
      <c r="AB3" s="17" t="s">
        <v>3</v>
      </c>
      <c r="AC3" s="17" t="s">
        <v>4</v>
      </c>
      <c r="AD3" s="17" t="s">
        <v>5</v>
      </c>
      <c r="AE3" s="33" t="s">
        <v>32</v>
      </c>
      <c r="AF3" s="33" t="s">
        <v>31</v>
      </c>
      <c r="AG3" s="4" t="s">
        <v>2</v>
      </c>
      <c r="AH3" s="17" t="s">
        <v>3</v>
      </c>
      <c r="AI3" s="17" t="s">
        <v>4</v>
      </c>
      <c r="AJ3" s="17" t="s">
        <v>5</v>
      </c>
      <c r="AK3" s="33" t="s">
        <v>32</v>
      </c>
      <c r="AL3" s="33" t="s">
        <v>31</v>
      </c>
      <c r="AM3" s="4" t="s">
        <v>2</v>
      </c>
      <c r="AN3" s="17" t="s">
        <v>3</v>
      </c>
      <c r="AO3" s="17" t="s">
        <v>4</v>
      </c>
      <c r="AP3" s="17" t="s">
        <v>5</v>
      </c>
      <c r="AQ3" s="33" t="s">
        <v>32</v>
      </c>
      <c r="AR3" s="33" t="s">
        <v>31</v>
      </c>
      <c r="AS3" s="4" t="s">
        <v>2</v>
      </c>
      <c r="AT3" s="17" t="s">
        <v>3</v>
      </c>
      <c r="AU3" s="17" t="s">
        <v>4</v>
      </c>
      <c r="AV3" s="17" t="s">
        <v>5</v>
      </c>
      <c r="AW3" s="33" t="s">
        <v>32</v>
      </c>
      <c r="AX3" s="33" t="s">
        <v>31</v>
      </c>
      <c r="AY3" s="4" t="s">
        <v>2</v>
      </c>
      <c r="AZ3" s="17" t="s">
        <v>3</v>
      </c>
      <c r="BA3" s="17" t="s">
        <v>4</v>
      </c>
      <c r="BB3" s="17" t="s">
        <v>5</v>
      </c>
      <c r="BC3" s="33" t="s">
        <v>32</v>
      </c>
      <c r="BD3" s="33" t="s">
        <v>31</v>
      </c>
      <c r="BE3" s="4" t="s">
        <v>2</v>
      </c>
      <c r="BF3" s="17" t="s">
        <v>3</v>
      </c>
      <c r="BG3" s="17" t="s">
        <v>4</v>
      </c>
      <c r="BH3" s="17" t="s">
        <v>5</v>
      </c>
      <c r="BI3" s="33" t="s">
        <v>32</v>
      </c>
      <c r="BJ3" s="33" t="s">
        <v>31</v>
      </c>
      <c r="BK3" s="4" t="s">
        <v>2</v>
      </c>
      <c r="BL3" s="17" t="s">
        <v>3</v>
      </c>
      <c r="BM3" s="17" t="s">
        <v>4</v>
      </c>
      <c r="BN3" s="17" t="s">
        <v>5</v>
      </c>
      <c r="BO3" s="33" t="s">
        <v>32</v>
      </c>
      <c r="BP3" s="33" t="s">
        <v>31</v>
      </c>
      <c r="BQ3" s="4" t="s">
        <v>2</v>
      </c>
      <c r="BR3" s="17" t="s">
        <v>3</v>
      </c>
      <c r="BS3" s="17" t="s">
        <v>4</v>
      </c>
      <c r="BT3" s="17" t="s">
        <v>5</v>
      </c>
      <c r="BU3" s="33" t="s">
        <v>32</v>
      </c>
      <c r="BV3" s="33" t="s">
        <v>31</v>
      </c>
      <c r="BX3" s="16" t="s">
        <v>2</v>
      </c>
      <c r="BY3" s="16" t="s">
        <v>6</v>
      </c>
      <c r="BZ3" s="16" t="s">
        <v>5</v>
      </c>
      <c r="CA3" s="34" t="s">
        <v>33</v>
      </c>
      <c r="CB3" s="34" t="s">
        <v>31</v>
      </c>
      <c r="CC3" s="37"/>
      <c r="CD3" s="18" t="s">
        <v>8</v>
      </c>
      <c r="CE3" s="18" t="s">
        <v>1</v>
      </c>
      <c r="CF3" s="18" t="s">
        <v>2</v>
      </c>
      <c r="CG3" s="18" t="s">
        <v>6</v>
      </c>
      <c r="CH3" s="18" t="s">
        <v>5</v>
      </c>
      <c r="CJ3" s="18" t="s">
        <v>9</v>
      </c>
      <c r="CK3" s="18" t="s">
        <v>10</v>
      </c>
      <c r="CL3" s="18" t="s">
        <v>10</v>
      </c>
      <c r="CM3" s="18" t="s">
        <v>11</v>
      </c>
      <c r="CN3" s="18" t="s">
        <v>12</v>
      </c>
      <c r="CP3" s="38" t="s">
        <v>17</v>
      </c>
      <c r="CQ3" s="38"/>
      <c r="CR3" s="38"/>
      <c r="CS3" s="38"/>
      <c r="CU3" s="38" t="s">
        <v>18</v>
      </c>
      <c r="CV3" s="38"/>
      <c r="CW3" s="38"/>
      <c r="CX3" s="38"/>
      <c r="CZ3" s="38" t="s">
        <v>19</v>
      </c>
      <c r="DA3" s="38"/>
      <c r="DB3" s="38"/>
      <c r="DC3" s="38"/>
      <c r="DE3" s="38" t="s">
        <v>20</v>
      </c>
      <c r="DF3" s="38"/>
      <c r="DG3" s="38"/>
      <c r="DH3" s="38"/>
      <c r="DJ3" s="38" t="s">
        <v>21</v>
      </c>
      <c r="DK3" s="38"/>
      <c r="DL3" s="38"/>
      <c r="DM3" s="38"/>
      <c r="DO3" s="38" t="s">
        <v>22</v>
      </c>
      <c r="DP3" s="38"/>
      <c r="DQ3" s="38"/>
      <c r="DR3" s="38"/>
      <c r="DT3" s="38" t="s">
        <v>23</v>
      </c>
      <c r="DU3" s="38"/>
      <c r="DV3" s="38"/>
      <c r="DW3" s="38"/>
      <c r="DY3" s="38" t="s">
        <v>24</v>
      </c>
      <c r="DZ3" s="38"/>
      <c r="EA3" s="38"/>
      <c r="EB3" s="38"/>
      <c r="ED3" s="38" t="s">
        <v>25</v>
      </c>
      <c r="EE3" s="38"/>
      <c r="EF3" s="38"/>
      <c r="EG3" s="38"/>
      <c r="EI3" s="38" t="s">
        <v>26</v>
      </c>
      <c r="EJ3" s="38"/>
      <c r="EK3" s="38"/>
      <c r="EL3" s="38"/>
      <c r="EN3" s="38" t="s">
        <v>27</v>
      </c>
      <c r="EO3" s="38"/>
      <c r="EP3" s="38"/>
      <c r="EQ3" s="38"/>
      <c r="ES3" s="38" t="s">
        <v>28</v>
      </c>
      <c r="ET3" s="38"/>
      <c r="EU3" s="38"/>
      <c r="EV3" s="38"/>
    </row>
    <row r="4" spans="1:152" ht="21" x14ac:dyDescent="0.35">
      <c r="A4" s="3"/>
      <c r="B4" s="3"/>
      <c r="C4" s="4"/>
      <c r="D4" s="31"/>
      <c r="E4" s="3"/>
      <c r="F4" s="3"/>
      <c r="G4" s="3"/>
      <c r="H4" s="3"/>
      <c r="I4" s="4"/>
      <c r="J4" s="3"/>
      <c r="K4" s="3"/>
      <c r="L4" s="3"/>
      <c r="M4" s="3"/>
      <c r="N4" s="3"/>
      <c r="O4" s="4"/>
      <c r="P4" s="3"/>
      <c r="Q4" s="3"/>
      <c r="R4" s="3"/>
      <c r="S4" s="3"/>
      <c r="T4" s="3"/>
      <c r="U4" s="4"/>
      <c r="V4" s="3"/>
      <c r="W4" s="3"/>
      <c r="X4" s="3"/>
      <c r="Y4" s="3"/>
      <c r="Z4" s="3"/>
      <c r="AA4" s="4"/>
      <c r="AB4" s="3"/>
      <c r="AC4" s="3"/>
      <c r="AD4" s="3"/>
      <c r="AE4" s="3"/>
      <c r="AF4" s="3"/>
      <c r="AG4" s="4"/>
      <c r="AH4" s="3"/>
      <c r="AI4" s="3"/>
      <c r="AJ4" s="3"/>
      <c r="AK4" s="3"/>
      <c r="AL4" s="3"/>
      <c r="AM4" s="4"/>
      <c r="AN4" s="3"/>
      <c r="AO4" s="3"/>
      <c r="AP4" s="3"/>
      <c r="AQ4" s="3"/>
      <c r="AR4" s="3"/>
      <c r="AS4" s="4"/>
      <c r="AT4" s="3"/>
      <c r="AU4" s="3"/>
      <c r="AV4" s="3"/>
      <c r="AW4" s="3"/>
      <c r="AX4" s="3"/>
      <c r="AY4" s="4"/>
      <c r="AZ4" s="3"/>
      <c r="BA4" s="3"/>
      <c r="BB4" s="3"/>
      <c r="BC4" s="3"/>
      <c r="BD4" s="3"/>
      <c r="BE4" s="4"/>
      <c r="BF4" s="3"/>
      <c r="BG4" s="3"/>
      <c r="BH4" s="3"/>
      <c r="BI4" s="3"/>
      <c r="BJ4" s="3"/>
      <c r="BK4" s="4"/>
      <c r="BL4" s="3"/>
      <c r="BM4" s="3"/>
      <c r="BN4" s="3"/>
      <c r="BO4" s="3"/>
      <c r="BP4" s="3"/>
      <c r="BQ4" s="4"/>
      <c r="BR4" s="3"/>
      <c r="BS4" s="3"/>
      <c r="BT4" s="3"/>
      <c r="BU4" s="3"/>
      <c r="BV4" s="3"/>
      <c r="BW4" s="2"/>
      <c r="BX4" s="5"/>
      <c r="BY4" s="6"/>
      <c r="BZ4" s="7"/>
      <c r="CA4" s="5"/>
      <c r="CB4" s="5"/>
      <c r="CD4" s="20"/>
      <c r="CE4" s="20"/>
      <c r="CF4" s="20"/>
      <c r="CG4" s="20"/>
      <c r="CH4" s="39">
        <f ca="1">IF(N($CN5)&gt;0,INDEX($BZ$4:$BZ$183,$CN5),"")</f>
        <v>0</v>
      </c>
      <c r="CJ4" s="19"/>
      <c r="CK4" s="19"/>
      <c r="CL4" s="19"/>
      <c r="CM4" s="19"/>
      <c r="CN4" s="19"/>
      <c r="CP4" s="25" t="s">
        <v>14</v>
      </c>
      <c r="CQ4" s="26" t="s">
        <v>29</v>
      </c>
      <c r="CR4" s="26" t="s">
        <v>15</v>
      </c>
      <c r="CS4" s="27" t="s">
        <v>16</v>
      </c>
      <c r="CU4" s="25" t="s">
        <v>14</v>
      </c>
      <c r="CV4" s="26" t="s">
        <v>29</v>
      </c>
      <c r="CW4" s="26" t="s">
        <v>15</v>
      </c>
      <c r="CX4" s="27" t="s">
        <v>16</v>
      </c>
      <c r="CZ4" s="25" t="s">
        <v>14</v>
      </c>
      <c r="DA4" s="26" t="s">
        <v>29</v>
      </c>
      <c r="DB4" s="26" t="s">
        <v>15</v>
      </c>
      <c r="DC4" s="27" t="s">
        <v>16</v>
      </c>
      <c r="DE4" s="25" t="s">
        <v>14</v>
      </c>
      <c r="DF4" s="26" t="s">
        <v>29</v>
      </c>
      <c r="DG4" s="26" t="s">
        <v>15</v>
      </c>
      <c r="DH4" s="27" t="s">
        <v>16</v>
      </c>
      <c r="DJ4" s="25" t="s">
        <v>14</v>
      </c>
      <c r="DK4" s="26" t="s">
        <v>29</v>
      </c>
      <c r="DL4" s="26" t="s">
        <v>15</v>
      </c>
      <c r="DM4" s="27" t="s">
        <v>16</v>
      </c>
      <c r="DO4" s="25" t="s">
        <v>14</v>
      </c>
      <c r="DP4" s="26" t="s">
        <v>29</v>
      </c>
      <c r="DQ4" s="26" t="s">
        <v>15</v>
      </c>
      <c r="DR4" s="27" t="s">
        <v>16</v>
      </c>
      <c r="DT4" s="25" t="s">
        <v>14</v>
      </c>
      <c r="DU4" s="26" t="s">
        <v>29</v>
      </c>
      <c r="DV4" s="26" t="s">
        <v>15</v>
      </c>
      <c r="DW4" s="27" t="s">
        <v>16</v>
      </c>
      <c r="DY4" s="25" t="s">
        <v>14</v>
      </c>
      <c r="DZ4" s="26" t="s">
        <v>29</v>
      </c>
      <c r="EA4" s="26" t="s">
        <v>15</v>
      </c>
      <c r="EB4" s="27" t="s">
        <v>16</v>
      </c>
      <c r="ED4" s="25" t="s">
        <v>14</v>
      </c>
      <c r="EE4" s="26" t="s">
        <v>29</v>
      </c>
      <c r="EF4" s="26" t="s">
        <v>15</v>
      </c>
      <c r="EG4" s="27" t="s">
        <v>16</v>
      </c>
      <c r="EI4" s="25" t="s">
        <v>14</v>
      </c>
      <c r="EJ4" s="26" t="s">
        <v>29</v>
      </c>
      <c r="EK4" s="26" t="s">
        <v>15</v>
      </c>
      <c r="EL4" s="27" t="s">
        <v>16</v>
      </c>
      <c r="EN4" s="25" t="s">
        <v>14</v>
      </c>
      <c r="EO4" s="26" t="s">
        <v>29</v>
      </c>
      <c r="EP4" s="26" t="s">
        <v>15</v>
      </c>
      <c r="EQ4" s="27" t="s">
        <v>16</v>
      </c>
      <c r="ES4" s="25" t="s">
        <v>14</v>
      </c>
      <c r="ET4" s="26" t="s">
        <v>29</v>
      </c>
      <c r="EU4" s="26" t="s">
        <v>15</v>
      </c>
      <c r="EV4" s="27" t="s">
        <v>16</v>
      </c>
    </row>
    <row r="5" spans="1:152" ht="21" x14ac:dyDescent="0.35">
      <c r="A5" s="3">
        <v>1</v>
      </c>
      <c r="B5" s="3" t="s">
        <v>34</v>
      </c>
      <c r="C5" s="4">
        <v>1</v>
      </c>
      <c r="D5" s="3">
        <f ca="1">IF(COUNTIF(INDIRECT(C$2&amp;"[N°1]"),$A5)&lt;&gt;0,SUMIFS(INDIRECT(C$2&amp;"[Score1]"),INDIRECT(C$2&amp;"[N°1]"),$A5),SUMIFS(INDIRECT(C$2&amp;"[Score2]"),INDIRECT(C$2&amp;"[N°2]"),$A5))</f>
        <v>0</v>
      </c>
      <c r="E5" s="3">
        <f ca="1">IF(COUNTIF(INDIRECT(C$2&amp;"[N°1]"),$A5)&lt;&gt;0,SUMIFS(INDIRECT(C$2&amp;"[Score2]"),INDIRECT(C$2&amp;"[N°1]"),$A5),SUMIFS(INDIRECT(C$2&amp;"[Score1]"),INDIRECT(C$2&amp;"[N°2]"),$A5))</f>
        <v>0</v>
      </c>
      <c r="F5" s="3">
        <f t="shared" ref="F5:F68" ca="1" si="0">D5-E5</f>
        <v>0</v>
      </c>
      <c r="G5" s="3">
        <f ca="1">RANK(F5,$F$5:$F$182,0)+ROW()/1000</f>
        <v>1.0049999999999999</v>
      </c>
      <c r="H5" s="3">
        <f ca="1">RANK(G5,$G$5:$G$182,1)</f>
        <v>1</v>
      </c>
      <c r="I5" s="4"/>
      <c r="J5" s="3">
        <f ca="1">IF(COUNTIF(INDIRECT(I$2&amp;"[N°1]"),$A5)&lt;&gt;0,SUMIFS(INDIRECT(I$2&amp;"[Score1]"),INDIRECT(I$2&amp;"[N°1]"),$A5),SUMIFS(INDIRECT(I$2&amp;"[Score2]"),INDIRECT(I$2&amp;"[N°2]"),$A5))</f>
        <v>0</v>
      </c>
      <c r="K5" s="3">
        <f ca="1">IF(COUNTIF(INDIRECT(I$2&amp;"[N°1]"),$A5)&lt;&gt;0,SUMIFS(INDIRECT(I$2&amp;"[Score2]"),INDIRECT(I$2&amp;"[N°1]"),$A5),SUMIFS(INDIRECT(I$2&amp;"[Score1]"),INDIRECT(I$2&amp;"[N°2]"),$A5))</f>
        <v>0</v>
      </c>
      <c r="L5" s="3">
        <f t="shared" ref="L5:L68" ca="1" si="1">J5-K5</f>
        <v>0</v>
      </c>
      <c r="M5" s="3">
        <f ca="1">RANK(L5,$L$5:$L$182,0)+ROW()/1000</f>
        <v>1.0049999999999999</v>
      </c>
      <c r="N5" s="3">
        <f ca="1">RANK(M5,$M$5:$M$182,1)</f>
        <v>1</v>
      </c>
      <c r="O5" s="4"/>
      <c r="P5" s="3">
        <f ca="1">IF(COUNTIF(INDIRECT(O$2&amp;"[N°1]"),$A5)&lt;&gt;0,SUMIFS(INDIRECT(O$2&amp;"[Score1]"),INDIRECT(O$2&amp;"[N°1]"),$A5),SUMIFS(INDIRECT(O$2&amp;"[Score2]"),INDIRECT(O$2&amp;"[N°2]"),$A5))</f>
        <v>0</v>
      </c>
      <c r="Q5" s="3">
        <f ca="1">IF(COUNTIF(INDIRECT(O$2&amp;"[N°1]"),$A5)&lt;&gt;0,SUMIFS(INDIRECT(O$2&amp;"[Score2]"),INDIRECT(O$2&amp;"[N°1]"),$A5),SUMIFS(INDIRECT(O$2&amp;"[Score1]"),INDIRECT(O$2&amp;"[N°2]"),$A5))</f>
        <v>0</v>
      </c>
      <c r="R5" s="3">
        <f t="shared" ref="R5:R68" ca="1" si="2">P5-Q5</f>
        <v>0</v>
      </c>
      <c r="S5" s="3">
        <f ca="1">RANK(R5,$R$5:$R$182,0)+ROW()/1000</f>
        <v>1.0049999999999999</v>
      </c>
      <c r="T5" s="3">
        <f ca="1">RANK(S5,$S$5:$S$182,1)</f>
        <v>1</v>
      </c>
      <c r="U5" s="4"/>
      <c r="V5" s="3">
        <f ca="1">IF(COUNTIF(INDIRECT(U$2&amp;"[N°1]"),$A5)&lt;&gt;0,SUMIFS(INDIRECT(U$2&amp;"[Score1]"),INDIRECT(U$2&amp;"[N°1]"),$A5),SUMIFS(INDIRECT(U$2&amp;"[Score2]"),INDIRECT(U$2&amp;"[N°2]"),$A5))</f>
        <v>0</v>
      </c>
      <c r="W5" s="3">
        <f ca="1">IF(COUNTIF(INDIRECT(U$2&amp;"[N°1]"),$A5)&lt;&gt;0,SUMIFS(INDIRECT(U$2&amp;"[Score2]"),INDIRECT(U$2&amp;"[N°1]"),$A5),SUMIFS(INDIRECT(U$2&amp;"[Score1]"),INDIRECT(U$2&amp;"[N°2]"),$A5))</f>
        <v>0</v>
      </c>
      <c r="X5" s="3">
        <f t="shared" ref="X5:X68" ca="1" si="3">V5-W5</f>
        <v>0</v>
      </c>
      <c r="Y5" s="3">
        <f ca="1">RANK(X5,$X$5:$X$182,0)+ROW()/1000</f>
        <v>1.0049999999999999</v>
      </c>
      <c r="Z5" s="3">
        <f ca="1">RANK(Y5,$Y$5:$Y$182,1)</f>
        <v>1</v>
      </c>
      <c r="AA5" s="4"/>
      <c r="AB5" s="3">
        <f ca="1">IF(COUNTIF(INDIRECT(AA$2&amp;"[N°1]"),$A5)&lt;&gt;0,SUMIFS(INDIRECT(AA$2&amp;"[Score1]"),INDIRECT(AA$2&amp;"[N°1]"),$A5),SUMIFS(INDIRECT(AA$2&amp;"[Score2]"),INDIRECT(AA$2&amp;"[N°2]"),$A5))</f>
        <v>0</v>
      </c>
      <c r="AC5" s="3">
        <f ca="1">IF(COUNTIF(INDIRECT(AA$2&amp;"[N°1]"),$A5)&lt;&gt;0,SUMIFS(INDIRECT(AA$2&amp;"[Score2]"),INDIRECT(AA$2&amp;"[N°1]"),$A5),SUMIFS(INDIRECT(AA$2&amp;"[Score1]"),INDIRECT(AA$2&amp;"[N°2]"),$A5))</f>
        <v>0</v>
      </c>
      <c r="AD5" s="3">
        <f t="shared" ref="AD5:AD68" ca="1" si="4">AB5-AC5</f>
        <v>0</v>
      </c>
      <c r="AE5" s="3">
        <f ca="1">RANK(AD5,$AD$5:$AD$182,0)+ROW()/1000</f>
        <v>1.0049999999999999</v>
      </c>
      <c r="AF5" s="3">
        <f ca="1">RANK(AE5,$AE$5:$AE$182,1)</f>
        <v>1</v>
      </c>
      <c r="AG5" s="4"/>
      <c r="AH5" s="3">
        <f ca="1">IF(COUNTIF(INDIRECT(AG$2&amp;"[N°1]"),$A5)&lt;&gt;0,SUMIFS(INDIRECT(AG$2&amp;"[Score1]"),INDIRECT(AG$2&amp;"[N°1]"),$A5),SUMIFS(INDIRECT(AG$2&amp;"[Score2]"),INDIRECT(AG$2&amp;"[N°2]"),$A5))</f>
        <v>0</v>
      </c>
      <c r="AI5" s="3">
        <f ca="1">IF(COUNTIF(INDIRECT(AG$2&amp;"[N°1]"),$A5)&lt;&gt;0,SUMIFS(INDIRECT(AG$2&amp;"[Score2]"),INDIRECT(AG$2&amp;"[N°1]"),$A5),SUMIFS(INDIRECT(AG$2&amp;"[Score1]"),INDIRECT(AG$2&amp;"[N°2]"),$A5))</f>
        <v>0</v>
      </c>
      <c r="AJ5" s="3">
        <f t="shared" ref="AJ5:AJ68" ca="1" si="5">AH5-AI5</f>
        <v>0</v>
      </c>
      <c r="AK5" s="3">
        <f ca="1">RANK(AJ5,$AJ$5:$AJ$182,0)+ROW()/1000</f>
        <v>1.0049999999999999</v>
      </c>
      <c r="AL5" s="3">
        <f ca="1">RANK(AK5,$AK$5:$AK$182,1)</f>
        <v>1</v>
      </c>
      <c r="AM5" s="4"/>
      <c r="AN5" s="3">
        <f ca="1">IF(COUNTIF(INDIRECT(AM$2&amp;"[N°1]"),$A5)&lt;&gt;0,SUMIFS(INDIRECT(AM$2&amp;"[Score1]"),INDIRECT(AM$2&amp;"[N°1]"),$A5),SUMIFS(INDIRECT(AM$2&amp;"[Score2]"),INDIRECT(AM$2&amp;"[N°2]"),$A5))</f>
        <v>0</v>
      </c>
      <c r="AO5" s="3">
        <f ca="1">IF(COUNTIF(INDIRECT(AM$2&amp;"[N°1]"),$A5)&lt;&gt;0,SUMIFS(INDIRECT(AM$2&amp;"[Score2]"),INDIRECT(AM$2&amp;"[N°1]"),$A5),SUMIFS(INDIRECT(AM$2&amp;"[Score1]"),INDIRECT(AM$2&amp;"[N°2]"),$A5))</f>
        <v>0</v>
      </c>
      <c r="AP5" s="3">
        <f t="shared" ref="AP5:AP68" ca="1" si="6">AN5-AO5</f>
        <v>0</v>
      </c>
      <c r="AQ5" s="3">
        <f ca="1">RANK(AP5,$AP$5:$AP$182,0)+ROW()/1000</f>
        <v>1.0049999999999999</v>
      </c>
      <c r="AR5" s="3">
        <f ca="1">RANK(AQ5,$AQ$5:$AQ$182,1)</f>
        <v>1</v>
      </c>
      <c r="AS5" s="4"/>
      <c r="AT5" s="3">
        <f ca="1">IF(COUNTIF(INDIRECT(AS$2&amp;"[N°1]"),$A5)&lt;&gt;0,SUMIFS(INDIRECT(AS$2&amp;"[Score1]"),INDIRECT(AS$2&amp;"[N°1]"),$A5),SUMIFS(INDIRECT(AS$2&amp;"[Score2]"),INDIRECT(AS$2&amp;"[N°2]"),$A5))</f>
        <v>0</v>
      </c>
      <c r="AU5" s="3">
        <f ca="1">IF(COUNTIF(INDIRECT(AS$2&amp;"[N°1]"),$A5)&lt;&gt;0,SUMIFS(INDIRECT(AS$2&amp;"[Score2]"),INDIRECT(AS$2&amp;"[N°1]"),$A5),SUMIFS(INDIRECT(AS$2&amp;"[Score1]"),INDIRECT(AS$2&amp;"[N°2]"),$A5))</f>
        <v>0</v>
      </c>
      <c r="AV5" s="3">
        <f t="shared" ref="AV5:AV68" ca="1" si="7">AT5-AU5</f>
        <v>0</v>
      </c>
      <c r="AW5" s="3">
        <f ca="1">RANK(AV5,$AV$5:$AV$182,0)+ROW()/1000</f>
        <v>1.0049999999999999</v>
      </c>
      <c r="AX5" s="3">
        <f ca="1">RANK(AW5,$AW$5:$AW$182,1)</f>
        <v>1</v>
      </c>
      <c r="AY5" s="4"/>
      <c r="AZ5" s="3">
        <f ca="1">IF(COUNTIF(INDIRECT(AY$2&amp;"[N°1]"),$A5)&lt;&gt;0,SUMIFS(INDIRECT(AY$2&amp;"[Score1]"),INDIRECT(AY$2&amp;"[N°1]"),$A5),SUMIFS(INDIRECT(AY$2&amp;"[Score2]"),INDIRECT(AY$2&amp;"[N°2]"),$A5))</f>
        <v>0</v>
      </c>
      <c r="BA5" s="3">
        <f ca="1">IF(COUNTIF(INDIRECT(AY$2&amp;"[N°1]"),$A5)&lt;&gt;0,SUMIFS(INDIRECT(AY$2&amp;"[Score2]"),INDIRECT(AY$2&amp;"[N°1]"),$A5),SUMIFS(INDIRECT(AY$2&amp;"[Score1]"),INDIRECT(AY$2&amp;"[N°2]"),$A5))</f>
        <v>0</v>
      </c>
      <c r="BB5" s="3">
        <f t="shared" ref="BB5:BB68" ca="1" si="8">AZ5-BA5</f>
        <v>0</v>
      </c>
      <c r="BC5" s="3">
        <f ca="1">RANK(BB5,$BB$5:$BB$182,0)+ROW()/1000</f>
        <v>1.0049999999999999</v>
      </c>
      <c r="BD5" s="3">
        <f ca="1">RANK(BC5,$BC$5:$BC$182,1)</f>
        <v>1</v>
      </c>
      <c r="BE5" s="4"/>
      <c r="BF5" s="3">
        <f ca="1">IF(COUNTIF(INDIRECT(BE$2&amp;"[N°1]"),$A5)&lt;&gt;0,SUMIFS(INDIRECT(BE$2&amp;"[Score1]"),INDIRECT(BE$2&amp;"[N°1]"),$A5),SUMIFS(INDIRECT(BE$2&amp;"[Score2]"),INDIRECT(BE$2&amp;"[N°2]"),$A5))</f>
        <v>0</v>
      </c>
      <c r="BG5" s="3">
        <f ca="1">IF(COUNTIF(INDIRECT(BE$2&amp;"[N°1]"),$A5)&lt;&gt;0,SUMIFS(INDIRECT(BE$2&amp;"[Score2]"),INDIRECT(BE$2&amp;"[N°1]"),$A5),SUMIFS(INDIRECT(BE$2&amp;"[Score1]"),INDIRECT(BE$2&amp;"[N°2]"),$A5))</f>
        <v>0</v>
      </c>
      <c r="BH5" s="3">
        <f t="shared" ref="BH5:BH68" ca="1" si="9">BF5-BG5</f>
        <v>0</v>
      </c>
      <c r="BI5" s="3">
        <f ca="1">RANK(BH5,$BH$5:$BH$182,0)+ROW()/1000</f>
        <v>1.0049999999999999</v>
      </c>
      <c r="BJ5" s="3">
        <f ca="1">RANK(BI5,$BI$5:$BI$182,1)</f>
        <v>1</v>
      </c>
      <c r="BK5" s="4"/>
      <c r="BL5" s="3">
        <f ca="1">IF(COUNTIF(INDIRECT(BK$2&amp;"[N°1]"),$A5)&lt;&gt;0,SUMIFS(INDIRECT(BK$2&amp;"[Score1]"),INDIRECT(BK$2&amp;"[N°1]"),$A5),SUMIFS(INDIRECT(BK$2&amp;"[Score2]"),INDIRECT(BK$2&amp;"[N°2]"),$A5))</f>
        <v>0</v>
      </c>
      <c r="BM5" s="3">
        <f ca="1">IF(COUNTIF(INDIRECT(BK$2&amp;"[N°1]"),$A5)&lt;&gt;0,SUMIFS(INDIRECT(BK$2&amp;"[Score2]"),INDIRECT(BK$2&amp;"[N°1]"),$A5),SUMIFS(INDIRECT(BK$2&amp;"[Score1]"),INDIRECT(BK$2&amp;"[N°2]"),$A5))</f>
        <v>0</v>
      </c>
      <c r="BN5" s="3">
        <f t="shared" ref="BN5:BN68" ca="1" si="10">BL5-BM5</f>
        <v>0</v>
      </c>
      <c r="BO5" s="3">
        <f ca="1">RANK(BN5,$BN$5:$BN$182,0)+ROW()/1000</f>
        <v>1.0049999999999999</v>
      </c>
      <c r="BP5" s="3">
        <f ca="1">RANK(BO5,$BO$5:$BO$182,1)</f>
        <v>1</v>
      </c>
      <c r="BQ5" s="4"/>
      <c r="BR5" s="3">
        <f ca="1">IF(COUNTIF(INDIRECT(BQ$2&amp;"[N°1]"),$A5)&lt;&gt;0,SUMIFS(INDIRECT(BQ$2&amp;"[Score1]"),INDIRECT(BQ$2&amp;"[N°1]"),$A5),SUMIFS(INDIRECT(BQ$2&amp;"[Score2]"),INDIRECT(BQ$2&amp;"[N°2]"),$A5))</f>
        <v>0</v>
      </c>
      <c r="BS5" s="3">
        <f ca="1">IF(COUNTIF(INDIRECT(BQ$2&amp;"[N°1]"),$A5)&lt;&gt;0,SUMIFS(INDIRECT(BQ$2&amp;"[Score2]"),INDIRECT(BQ$2&amp;"[N°1]"),$A5),SUMIFS(INDIRECT(BQ$2&amp;"[Score1]"),INDIRECT(BQ$2&amp;"[N°2]"),$A5))</f>
        <v>0</v>
      </c>
      <c r="BT5" s="3">
        <f t="shared" ref="BT5:BT68" ca="1" si="11">BR5-BS5</f>
        <v>0</v>
      </c>
      <c r="BU5" s="3">
        <f ca="1">RANK(BT5,$BT$5:$BT$182,0)+ROW()/1000</f>
        <v>1.0049999999999999</v>
      </c>
      <c r="BV5" s="3">
        <f ca="1">RANK(BU5,$BU$5:$BU$182,1)</f>
        <v>1</v>
      </c>
      <c r="BW5" s="2"/>
      <c r="BX5" s="5">
        <f>C5+I5+O5+U5+AA5+AG5+AM5+AS5+AY5+BE5+BK5+BQ5</f>
        <v>1</v>
      </c>
      <c r="BY5" s="8" cm="1">
        <f t="array" aca="1" ref="BY5" ca="1">SUMPRODUCT(($C$3:$BT$3="PP")*($C4:$BT6=13))</f>
        <v>0</v>
      </c>
      <c r="BZ5" s="9" cm="1">
        <f t="array" aca="1" ref="BZ5" ca="1">SUMPRODUCT(($C$3:$BT$3="DIFF")*($C4:$BT6))</f>
        <v>0</v>
      </c>
      <c r="CA5" s="5">
        <f ca="1">RANK(BY5,$BY$5:$BY$183,0)+RANK(BZ5,$BZ$5:$BZ$183,1)/1000</f>
        <v>1.0009999999999999</v>
      </c>
      <c r="CB5" s="5">
        <f ca="1">RANK(CA5,$CA$5:$CA$183,1)</f>
        <v>1</v>
      </c>
      <c r="CD5" s="20">
        <v>1</v>
      </c>
      <c r="CE5" s="20" t="str">
        <f ca="1">IF(N($CN5)&gt;0,INDEX($B$4:$B$183,$CN5),"")</f>
        <v>a</v>
      </c>
      <c r="CF5" s="20">
        <f ca="1">IF(N($CN5)&gt;0,INDEX($BX$4:$BX$183,$CN5),"")</f>
        <v>1</v>
      </c>
      <c r="CG5" s="20">
        <f ca="1">IF(N($CN5)&gt;0,INDEX($BY$4:$BY$183,$CN5),"")</f>
        <v>0</v>
      </c>
      <c r="CH5" s="40"/>
      <c r="CJ5" s="19">
        <f ca="1">IF(BX5&gt;0,BX5*100000+BY5*1000+BZ5+500,"")</f>
        <v>100500</v>
      </c>
      <c r="CK5" s="19">
        <f ca="1">IF(BX5&gt;0,RANK(CJ5,$CJ$4:$CJ$183,0),"")</f>
        <v>1</v>
      </c>
      <c r="CL5" s="19">
        <f ca="1">IF(N(CK5)&gt;0,CK5+COUNTIF($CK$4:$CK4,CK5),"")</f>
        <v>1</v>
      </c>
      <c r="CM5" s="19">
        <f>INT(ROWS($CM$3:$CM5)/3)</f>
        <v>1</v>
      </c>
      <c r="CN5" s="19">
        <f ca="1">IFERROR(MATCH(CM5,$CL$4:$CL$183,0),"")</f>
        <v>2</v>
      </c>
      <c r="CP5" s="23">
        <v>1</v>
      </c>
      <c r="CQ5" s="1"/>
      <c r="CR5" s="1"/>
      <c r="CS5" s="24">
        <v>2</v>
      </c>
      <c r="CU5" s="23">
        <f ca="1">INDEX($A$5:$A$182,MATCH(2*(ROW(TOUR_02[[#This Row],[N°1]])-ROW(TOUR_02[[#Headers],[N°1]]))-1,$H$5:$H$182,0))</f>
        <v>1</v>
      </c>
      <c r="CV5" s="1"/>
      <c r="CW5" s="1"/>
      <c r="CX5" s="24">
        <f ca="1">INDEX($A$5:$A$182,MATCH(2*(ROW(TOUR_02[[#This Row],[N°2]])-ROW(TOUR_02[[#Headers],[N°2]])),$H$5:$H$182,0))</f>
        <v>2</v>
      </c>
      <c r="CZ5" s="23">
        <f ca="1">INDEX($A$5:$A$182,MATCH(2*(ROW(TOUR_03[[#This Row],[N°1]])-ROW(TOUR_03[[#Headers],[N°1]]))-1,$N$5:$N$182,0))</f>
        <v>1</v>
      </c>
      <c r="DA5" s="1"/>
      <c r="DB5" s="1"/>
      <c r="DC5" s="24">
        <f ca="1">INDEX($A$5:$A$182,MATCH(2*(ROW(TOUR_03[[#This Row],[N°2]])-ROW(TOUR_03[[#Headers],[N°2]])),$N$5:$N$182,0))</f>
        <v>2</v>
      </c>
      <c r="DE5" s="23">
        <f ca="1">INDEX($A$5:$A$182,MATCH(2*(ROW(TOUR_04[[#This Row],[N°1]])-ROW(TOUR_04[[#Headers],[N°1]]))-1,$T$5:$T$182,0))</f>
        <v>1</v>
      </c>
      <c r="DF5" s="1"/>
      <c r="DG5" s="1"/>
      <c r="DH5" s="24">
        <f ca="1">INDEX($A$5:$A$182,MATCH(2*(ROW(TOUR_04[[#This Row],[N°2]])-ROW(TOUR_04[[#Headers],[N°2]])),$T$5:$T$182,0))</f>
        <v>2</v>
      </c>
      <c r="DJ5" s="23">
        <f ca="1">INDEX($A$5:$A$182,MATCH(2*(ROW(TOUR_05[[#This Row],[N°1]])-ROW(TOUR_05[[#Headers],[N°1]]))-1,$Z$5:$Z$182,0))</f>
        <v>1</v>
      </c>
      <c r="DK5" s="1"/>
      <c r="DL5" s="1"/>
      <c r="DM5" s="24">
        <f ca="1">INDEX($A$5:$A$182,MATCH(2*(ROW(TOUR_05[[#This Row],[N°2]])-ROW(TOUR_05[[#Headers],[N°2]])),$Z$5:$Z$182,0))</f>
        <v>2</v>
      </c>
      <c r="DO5" s="23">
        <f ca="1">INDEX($A$5:$A$182,MATCH(2*(ROW(TOUR_06[[#This Row],[N°1]])-ROW(TOUR_06[[#Headers],[N°1]]))-1,$AF$5:$AF$182,0))</f>
        <v>1</v>
      </c>
      <c r="DP5" s="1"/>
      <c r="DQ5" s="1"/>
      <c r="DR5" s="24">
        <f ca="1">INDEX($A$5:$A$182,MATCH(2*(ROW(TOUR_06[[#This Row],[N°2]])-ROW(TOUR_06[[#Headers],[N°2]])),$AF$5:$AF$182,0))</f>
        <v>2</v>
      </c>
      <c r="DT5" s="23">
        <f ca="1">INDEX($A$5:$A$182,MATCH(2*(ROW(TOUR_07[[#This Row],[N°1]])-ROW(TOUR_07[[#Headers],[N°1]]))-1,$AL$5:$AL$182,0))</f>
        <v>1</v>
      </c>
      <c r="DU5" s="1"/>
      <c r="DV5" s="1"/>
      <c r="DW5" s="24">
        <f ca="1">INDEX($A$5:$A$182,MATCH(2*(ROW(TOUR_07[[#This Row],[N°2]])-ROW(TOUR_07[[#Headers],[N°2]])),$AL$5:$AL$182,0))</f>
        <v>2</v>
      </c>
      <c r="DY5" s="23">
        <f ca="1">INDEX($A$5:$A$182,MATCH(2*(ROW(TOUR_08[[#This Row],[N°1]])-ROW(TOUR_08[[#Headers],[N°1]]))-1,$AR$5:$AR$182,0))</f>
        <v>1</v>
      </c>
      <c r="DZ5" s="1"/>
      <c r="EA5" s="1"/>
      <c r="EB5" s="24">
        <f ca="1">INDEX($A$5:$A$182,MATCH(2*(ROW(TOUR_08[[#This Row],[N°2]])-ROW(TOUR_08[[#Headers],[N°2]])),$AR$5:$AR$182,0))</f>
        <v>2</v>
      </c>
      <c r="ED5" s="23">
        <f ca="1">INDEX($A$5:$A$182,MATCH(2*(ROW(TOUR_09[[#This Row],[N°1]])-ROW(TOUR_09[[#Headers],[N°1]]))-1,$AX$5:$AX$182,0))</f>
        <v>1</v>
      </c>
      <c r="EE5" s="1"/>
      <c r="EF5" s="1"/>
      <c r="EG5" s="24">
        <f ca="1">INDEX($A$5:$A$182,MATCH(2*(ROW(TOUR_09[[#This Row],[N°2]])-ROW(TOUR_09[[#Headers],[N°2]])),$AX$5:$AX$182,0))</f>
        <v>2</v>
      </c>
      <c r="EI5" s="23">
        <f ca="1">INDEX($A$5:$A$182,MATCH(2*(ROW(TOUR_10[[#This Row],[N°1]])-ROW(TOUR_10[[#Headers],[N°1]]))-1,$BD$5:$BD$182,0))</f>
        <v>1</v>
      </c>
      <c r="EJ5" s="1"/>
      <c r="EK5" s="1"/>
      <c r="EL5" s="24">
        <f ca="1">INDEX($A$5:$A$182,MATCH(2*(ROW(TOUR_10[[#This Row],[N°2]])-ROW(TOUR_10[[#Headers],[N°2]])),$BD$5:$BD$182,0))</f>
        <v>2</v>
      </c>
      <c r="EN5" s="23">
        <f ca="1">INDEX($A$5:$A$182,MATCH(2*(ROW(TOUR_11[[#This Row],[N°1]])-ROW(TOUR_11[[#Headers],[N°1]]))-1,$BJ$5:$BJ$182,0))</f>
        <v>1</v>
      </c>
      <c r="EO5" s="1"/>
      <c r="EP5" s="1"/>
      <c r="EQ5" s="24">
        <f ca="1">INDEX($A$5:$A$182,MATCH(2*(ROW(TOUR_11[[#This Row],[N°2]])-ROW(TOUR_11[[#Headers],[N°2]])),$BJ$5:$BJ$182,0))</f>
        <v>2</v>
      </c>
      <c r="ES5" s="23">
        <f ca="1">INDEX($A$5:$A$182,MATCH(2*(ROW(TOUR_12[[#This Row],[N°1]])-ROW(TOUR_12[[#Headers],[N°1]]))-1,$BP$5:$BP$182,0))</f>
        <v>1</v>
      </c>
      <c r="ET5" s="1"/>
      <c r="EU5" s="1"/>
      <c r="EV5" s="24">
        <f ca="1">INDEX($A$5:$A$182,MATCH(2*(ROW(TOUR_12[[#This Row],[N°2]])-ROW(TOUR_12[[#Headers],[N°2]])),$BP$5:$BP$182,0))</f>
        <v>2</v>
      </c>
    </row>
    <row r="6" spans="1:152" ht="21" x14ac:dyDescent="0.35">
      <c r="A6" s="3"/>
      <c r="B6" s="3"/>
      <c r="C6" s="4"/>
      <c r="D6" s="3"/>
      <c r="E6" s="3"/>
      <c r="F6" s="3"/>
      <c r="G6" s="3"/>
      <c r="H6" s="3"/>
      <c r="I6" s="4"/>
      <c r="J6" s="3"/>
      <c r="K6" s="3"/>
      <c r="L6" s="3"/>
      <c r="M6" s="3"/>
      <c r="N6" s="3"/>
      <c r="O6" s="4"/>
      <c r="P6" s="3"/>
      <c r="Q6" s="3"/>
      <c r="R6" s="3"/>
      <c r="S6" s="3"/>
      <c r="T6" s="3"/>
      <c r="U6" s="4"/>
      <c r="V6" s="3"/>
      <c r="W6" s="3"/>
      <c r="X6" s="3"/>
      <c r="Y6" s="3"/>
      <c r="Z6" s="3"/>
      <c r="AA6" s="4"/>
      <c r="AB6" s="3"/>
      <c r="AC6" s="3"/>
      <c r="AD6" s="3"/>
      <c r="AE6" s="3"/>
      <c r="AF6" s="3"/>
      <c r="AG6" s="4"/>
      <c r="AH6" s="3"/>
      <c r="AI6" s="3"/>
      <c r="AJ6" s="3"/>
      <c r="AK6" s="3"/>
      <c r="AL6" s="3"/>
      <c r="AM6" s="4"/>
      <c r="AN6" s="3"/>
      <c r="AO6" s="3"/>
      <c r="AP6" s="3"/>
      <c r="AQ6" s="3"/>
      <c r="AR6" s="3"/>
      <c r="AS6" s="4"/>
      <c r="AT6" s="3"/>
      <c r="AU6" s="3"/>
      <c r="AV6" s="3"/>
      <c r="AW6" s="3"/>
      <c r="AX6" s="3"/>
      <c r="AY6" s="4"/>
      <c r="AZ6" s="3"/>
      <c r="BA6" s="3"/>
      <c r="BB6" s="3"/>
      <c r="BC6" s="3"/>
      <c r="BD6" s="3"/>
      <c r="BE6" s="4"/>
      <c r="BF6" s="3"/>
      <c r="BG6" s="3"/>
      <c r="BH6" s="3"/>
      <c r="BI6" s="3"/>
      <c r="BJ6" s="3"/>
      <c r="BK6" s="4"/>
      <c r="BL6" s="3"/>
      <c r="BM6" s="3"/>
      <c r="BN6" s="3"/>
      <c r="BO6" s="3"/>
      <c r="BP6" s="3"/>
      <c r="BQ6" s="4"/>
      <c r="BR6" s="3"/>
      <c r="BS6" s="3"/>
      <c r="BT6" s="3"/>
      <c r="BU6" s="3"/>
      <c r="BV6" s="3"/>
      <c r="BW6" s="2"/>
      <c r="BX6" s="10"/>
      <c r="BY6" s="11"/>
      <c r="BZ6" s="11"/>
      <c r="CA6" s="10"/>
      <c r="CB6" s="10"/>
      <c r="CD6" s="21"/>
      <c r="CE6" s="21"/>
      <c r="CF6" s="21"/>
      <c r="CG6" s="21"/>
      <c r="CH6" s="41"/>
      <c r="CJ6" s="19" t="str">
        <f>IF(BX6&gt;0,BX6*100000+BY6*1000+BZ6+500,"")</f>
        <v/>
      </c>
      <c r="CK6" s="19"/>
      <c r="CL6" s="19"/>
      <c r="CM6" s="19"/>
      <c r="CN6" s="19"/>
      <c r="CP6" s="23">
        <v>3</v>
      </c>
      <c r="CQ6" s="1"/>
      <c r="CR6" s="1"/>
      <c r="CS6" s="24">
        <v>4</v>
      </c>
      <c r="CU6" s="23">
        <f ca="1">INDEX($A$5:$A$182,MATCH(2*(ROW(TOUR_02[[#This Row],[N°1]])-ROW(TOUR_02[[#Headers],[N°1]]))-1,$H$5:$H$182,0))</f>
        <v>3</v>
      </c>
      <c r="CV6" s="1"/>
      <c r="CW6" s="1"/>
      <c r="CX6" s="24">
        <f ca="1">INDEX($A$5:$A$182,MATCH(2*(ROW(TOUR_02[[#This Row],[N°2]])-ROW(TOUR_02[[#Headers],[N°2]])),$H$5:$H$182,0))</f>
        <v>4</v>
      </c>
      <c r="CZ6" s="23">
        <f ca="1">INDEX($A$5:$A$182,MATCH(2*(ROW(TOUR_03[[#This Row],[N°1]])-ROW(TOUR_03[[#Headers],[N°1]]))-1,$N$5:$N$182,0))</f>
        <v>3</v>
      </c>
      <c r="DA6" s="1"/>
      <c r="DB6" s="1"/>
      <c r="DC6" s="24">
        <f ca="1">INDEX($A$5:$A$182,MATCH(2*(ROW(TOUR_03[[#This Row],[N°2]])-ROW(TOUR_03[[#Headers],[N°2]])),$N$5:$N$182,0))</f>
        <v>4</v>
      </c>
      <c r="DE6" s="23">
        <f ca="1">INDEX($A$5:$A$182,MATCH(2*(ROW(TOUR_04[[#This Row],[N°1]])-ROW(TOUR_04[[#Headers],[N°1]]))-1,$T$5:$T$182,0))</f>
        <v>3</v>
      </c>
      <c r="DF6" s="1"/>
      <c r="DG6" s="1"/>
      <c r="DH6" s="24">
        <f ca="1">INDEX($A$5:$A$182,MATCH(2*(ROW(TOUR_04[[#This Row],[N°2]])-ROW(TOUR_04[[#Headers],[N°2]])),$T$5:$T$182,0))</f>
        <v>4</v>
      </c>
      <c r="DJ6" s="23">
        <f ca="1">INDEX($A$5:$A$182,MATCH(2*(ROW(TOUR_05[[#This Row],[N°1]])-ROW(TOUR_05[[#Headers],[N°1]]))-1,$Z$5:$Z$182,0))</f>
        <v>3</v>
      </c>
      <c r="DK6" s="1"/>
      <c r="DL6" s="1"/>
      <c r="DM6" s="24">
        <f ca="1">INDEX($A$5:$A$182,MATCH(2*(ROW(TOUR_05[[#This Row],[N°2]])-ROW(TOUR_05[[#Headers],[N°2]])),$Z$5:$Z$182,0))</f>
        <v>4</v>
      </c>
      <c r="DO6" s="23">
        <f ca="1">INDEX($A$5:$A$182,MATCH(2*(ROW(TOUR_06[[#This Row],[N°1]])-ROW(TOUR_06[[#Headers],[N°1]]))-1,$AF$5:$AF$182,0))</f>
        <v>3</v>
      </c>
      <c r="DP6" s="1"/>
      <c r="DQ6" s="1"/>
      <c r="DR6" s="24">
        <f ca="1">INDEX($A$5:$A$182,MATCH(2*(ROW(TOUR_06[[#This Row],[N°2]])-ROW(TOUR_06[[#Headers],[N°2]])),$AF$5:$AF$182,0))</f>
        <v>4</v>
      </c>
      <c r="DT6" s="23">
        <f ca="1">INDEX($A$5:$A$182,MATCH(2*(ROW(TOUR_07[[#This Row],[N°1]])-ROW(TOUR_07[[#Headers],[N°1]]))-1,$AL$5:$AL$182,0))</f>
        <v>3</v>
      </c>
      <c r="DU6" s="1"/>
      <c r="DV6" s="1"/>
      <c r="DW6" s="24">
        <f ca="1">INDEX($A$5:$A$182,MATCH(2*(ROW(TOUR_07[[#This Row],[N°2]])-ROW(TOUR_07[[#Headers],[N°2]])),$AL$5:$AL$182,0))</f>
        <v>4</v>
      </c>
      <c r="DY6" s="23">
        <f ca="1">INDEX($A$5:$A$182,MATCH(2*(ROW(TOUR_08[[#This Row],[N°1]])-ROW(TOUR_08[[#Headers],[N°1]]))-1,$AR$5:$AR$182,0))</f>
        <v>3</v>
      </c>
      <c r="DZ6" s="1"/>
      <c r="EA6" s="1"/>
      <c r="EB6" s="24">
        <f ca="1">INDEX($A$5:$A$182,MATCH(2*(ROW(TOUR_08[[#This Row],[N°2]])-ROW(TOUR_08[[#Headers],[N°2]])),$AR$5:$AR$182,0))</f>
        <v>4</v>
      </c>
      <c r="ED6" s="23">
        <f ca="1">INDEX($A$5:$A$182,MATCH(2*(ROW(TOUR_09[[#This Row],[N°1]])-ROW(TOUR_09[[#Headers],[N°1]]))-1,$AX$5:$AX$182,0))</f>
        <v>3</v>
      </c>
      <c r="EE6" s="1"/>
      <c r="EF6" s="1"/>
      <c r="EG6" s="24">
        <f ca="1">INDEX($A$5:$A$182,MATCH(2*(ROW(TOUR_09[[#This Row],[N°2]])-ROW(TOUR_09[[#Headers],[N°2]])),$AX$5:$AX$182,0))</f>
        <v>4</v>
      </c>
      <c r="EI6" s="23">
        <f ca="1">INDEX($A$5:$A$182,MATCH(2*(ROW(TOUR_10[[#This Row],[N°1]])-ROW(TOUR_10[[#Headers],[N°1]]))-1,$BD$5:$BD$182,0))</f>
        <v>3</v>
      </c>
      <c r="EJ6" s="1"/>
      <c r="EK6" s="1"/>
      <c r="EL6" s="24">
        <f ca="1">INDEX($A$5:$A$182,MATCH(2*(ROW(TOUR_10[[#This Row],[N°2]])-ROW(TOUR_10[[#Headers],[N°2]])),$BD$5:$BD$182,0))</f>
        <v>4</v>
      </c>
      <c r="EN6" s="23">
        <f ca="1">INDEX($A$5:$A$182,MATCH(2*(ROW(TOUR_11[[#This Row],[N°1]])-ROW(TOUR_11[[#Headers],[N°1]]))-1,$BJ$5:$BJ$182,0))</f>
        <v>3</v>
      </c>
      <c r="EO6" s="1"/>
      <c r="EP6" s="1"/>
      <c r="EQ6" s="24">
        <f ca="1">INDEX($A$5:$A$182,MATCH(2*(ROW(TOUR_11[[#This Row],[N°2]])-ROW(TOUR_11[[#Headers],[N°2]])),$BJ$5:$BJ$182,0))</f>
        <v>4</v>
      </c>
      <c r="ES6" s="23">
        <f ca="1">INDEX($A$5:$A$182,MATCH(2*(ROW(TOUR_12[[#This Row],[N°1]])-ROW(TOUR_12[[#Headers],[N°1]]))-1,$BP$5:$BP$182,0))</f>
        <v>3</v>
      </c>
      <c r="ET6" s="1"/>
      <c r="EU6" s="1"/>
      <c r="EV6" s="24">
        <f ca="1">INDEX($A$5:$A$182,MATCH(2*(ROW(TOUR_12[[#This Row],[N°2]])-ROW(TOUR_12[[#Headers],[N°2]])),$BP$5:$BP$182,0))</f>
        <v>4</v>
      </c>
    </row>
    <row r="7" spans="1:152" ht="21" x14ac:dyDescent="0.35">
      <c r="A7" s="3"/>
      <c r="B7" s="3"/>
      <c r="C7" s="4"/>
      <c r="D7" s="3"/>
      <c r="E7" s="3"/>
      <c r="F7" s="3"/>
      <c r="G7" s="3"/>
      <c r="H7" s="3"/>
      <c r="I7" s="4"/>
      <c r="J7" s="3"/>
      <c r="K7" s="3"/>
      <c r="L7" s="3"/>
      <c r="M7" s="3"/>
      <c r="N7" s="3"/>
      <c r="O7" s="4"/>
      <c r="P7" s="3"/>
      <c r="Q7" s="3"/>
      <c r="R7" s="3"/>
      <c r="S7" s="3"/>
      <c r="T7" s="3"/>
      <c r="U7" s="4"/>
      <c r="V7" s="3"/>
      <c r="W7" s="3"/>
      <c r="X7" s="3"/>
      <c r="Y7" s="3"/>
      <c r="Z7" s="3"/>
      <c r="AA7" s="4"/>
      <c r="AB7" s="3"/>
      <c r="AC7" s="3"/>
      <c r="AD7" s="3"/>
      <c r="AE7" s="3"/>
      <c r="AF7" s="3"/>
      <c r="AG7" s="4"/>
      <c r="AH7" s="3"/>
      <c r="AI7" s="3"/>
      <c r="AJ7" s="3"/>
      <c r="AK7" s="3"/>
      <c r="AL7" s="3"/>
      <c r="AM7" s="4"/>
      <c r="AN7" s="3"/>
      <c r="AO7" s="3"/>
      <c r="AP7" s="3"/>
      <c r="AQ7" s="3"/>
      <c r="AR7" s="3"/>
      <c r="AS7" s="4"/>
      <c r="AT7" s="3"/>
      <c r="AU7" s="3"/>
      <c r="AV7" s="3"/>
      <c r="AW7" s="3"/>
      <c r="AX7" s="3"/>
      <c r="AY7" s="4"/>
      <c r="AZ7" s="3"/>
      <c r="BA7" s="3"/>
      <c r="BB7" s="3"/>
      <c r="BC7" s="3"/>
      <c r="BD7" s="3"/>
      <c r="BE7" s="4"/>
      <c r="BF7" s="3"/>
      <c r="BG7" s="3"/>
      <c r="BH7" s="3"/>
      <c r="BI7" s="3"/>
      <c r="BJ7" s="3"/>
      <c r="BK7" s="4"/>
      <c r="BL7" s="3"/>
      <c r="BM7" s="3"/>
      <c r="BN7" s="3"/>
      <c r="BO7" s="3"/>
      <c r="BP7" s="3"/>
      <c r="BQ7" s="4"/>
      <c r="BR7" s="3"/>
      <c r="BS7" s="3"/>
      <c r="BT7" s="3"/>
      <c r="BU7" s="3"/>
      <c r="BV7" s="3"/>
      <c r="BW7" s="2"/>
      <c r="BX7" s="5"/>
      <c r="BY7" s="12"/>
      <c r="BZ7" s="7"/>
      <c r="CA7" s="5"/>
      <c r="CB7" s="5"/>
      <c r="CD7" s="22"/>
      <c r="CE7" s="22"/>
      <c r="CF7" s="22"/>
      <c r="CG7" s="22"/>
      <c r="CH7" s="39" t="str">
        <f ca="1">IF(N($CN8)&gt;0,INDEX($BZ$4:$BZ$183,$CN8),"")</f>
        <v/>
      </c>
      <c r="CJ7" s="19" t="str">
        <f>IF(BX7&gt;0,BX7*100000+BY7*1000+BZ7+500,"")</f>
        <v/>
      </c>
      <c r="CK7" s="19"/>
      <c r="CL7" s="19"/>
      <c r="CM7" s="19"/>
      <c r="CN7" s="19"/>
      <c r="CP7" s="23">
        <v>5</v>
      </c>
      <c r="CQ7" s="1"/>
      <c r="CR7" s="1"/>
      <c r="CS7" s="24">
        <v>6</v>
      </c>
      <c r="CU7" s="23">
        <f ca="1">INDEX($A$5:$A$182,MATCH(2*(ROW(TOUR_02[[#This Row],[N°1]])-ROW(TOUR_02[[#Headers],[N°1]]))-1,$H$5:$H$182,0))</f>
        <v>5</v>
      </c>
      <c r="CV7" s="1"/>
      <c r="CW7" s="1"/>
      <c r="CX7" s="24">
        <f ca="1">INDEX($A$5:$A$182,MATCH(2*(ROW(TOUR_02[[#This Row],[N°2]])-ROW(TOUR_02[[#Headers],[N°2]])),$H$5:$H$182,0))</f>
        <v>6</v>
      </c>
      <c r="CZ7" s="23">
        <f ca="1">INDEX($A$5:$A$182,MATCH(2*(ROW(TOUR_03[[#This Row],[N°1]])-ROW(TOUR_03[[#Headers],[N°1]]))-1,$N$5:$N$182,0))</f>
        <v>5</v>
      </c>
      <c r="DA7" s="1"/>
      <c r="DB7" s="1"/>
      <c r="DC7" s="24">
        <f ca="1">INDEX($A$5:$A$182,MATCH(2*(ROW(TOUR_03[[#This Row],[N°2]])-ROW(TOUR_03[[#Headers],[N°2]])),$N$5:$N$182,0))</f>
        <v>6</v>
      </c>
      <c r="DE7" s="23">
        <f ca="1">INDEX($A$5:$A$182,MATCH(2*(ROW(TOUR_04[[#This Row],[N°1]])-ROW(TOUR_04[[#Headers],[N°1]]))-1,$T$5:$T$182,0))</f>
        <v>5</v>
      </c>
      <c r="DF7" s="1"/>
      <c r="DG7" s="1"/>
      <c r="DH7" s="24">
        <f ca="1">INDEX($A$5:$A$182,MATCH(2*(ROW(TOUR_04[[#This Row],[N°2]])-ROW(TOUR_04[[#Headers],[N°2]])),$T$5:$T$182,0))</f>
        <v>6</v>
      </c>
      <c r="DJ7" s="23">
        <f ca="1">INDEX($A$5:$A$182,MATCH(2*(ROW(TOUR_05[[#This Row],[N°1]])-ROW(TOUR_05[[#Headers],[N°1]]))-1,$Z$5:$Z$182,0))</f>
        <v>5</v>
      </c>
      <c r="DK7" s="1"/>
      <c r="DL7" s="1"/>
      <c r="DM7" s="24">
        <f ca="1">INDEX($A$5:$A$182,MATCH(2*(ROW(TOUR_05[[#This Row],[N°2]])-ROW(TOUR_05[[#Headers],[N°2]])),$Z$5:$Z$182,0))</f>
        <v>6</v>
      </c>
      <c r="DO7" s="23">
        <f ca="1">INDEX($A$5:$A$182,MATCH(2*(ROW(TOUR_06[[#This Row],[N°1]])-ROW(TOUR_06[[#Headers],[N°1]]))-1,$AF$5:$AF$182,0))</f>
        <v>5</v>
      </c>
      <c r="DP7" s="1"/>
      <c r="DQ7" s="1"/>
      <c r="DR7" s="24">
        <f ca="1">INDEX($A$5:$A$182,MATCH(2*(ROW(TOUR_06[[#This Row],[N°2]])-ROW(TOUR_06[[#Headers],[N°2]])),$AF$5:$AF$182,0))</f>
        <v>6</v>
      </c>
      <c r="DT7" s="23">
        <f ca="1">INDEX($A$5:$A$182,MATCH(2*(ROW(TOUR_07[[#This Row],[N°1]])-ROW(TOUR_07[[#Headers],[N°1]]))-1,$AL$5:$AL$182,0))</f>
        <v>5</v>
      </c>
      <c r="DU7" s="1"/>
      <c r="DV7" s="1"/>
      <c r="DW7" s="24">
        <f ca="1">INDEX($A$5:$A$182,MATCH(2*(ROW(TOUR_07[[#This Row],[N°2]])-ROW(TOUR_07[[#Headers],[N°2]])),$AL$5:$AL$182,0))</f>
        <v>6</v>
      </c>
      <c r="DY7" s="23">
        <f ca="1">INDEX($A$5:$A$182,MATCH(2*(ROW(TOUR_08[[#This Row],[N°1]])-ROW(TOUR_08[[#Headers],[N°1]]))-1,$AR$5:$AR$182,0))</f>
        <v>5</v>
      </c>
      <c r="DZ7" s="1"/>
      <c r="EA7" s="1"/>
      <c r="EB7" s="24">
        <f ca="1">INDEX($A$5:$A$182,MATCH(2*(ROW(TOUR_08[[#This Row],[N°2]])-ROW(TOUR_08[[#Headers],[N°2]])),$AR$5:$AR$182,0))</f>
        <v>6</v>
      </c>
      <c r="ED7" s="23">
        <f ca="1">INDEX($A$5:$A$182,MATCH(2*(ROW(TOUR_09[[#This Row],[N°1]])-ROW(TOUR_09[[#Headers],[N°1]]))-1,$AX$5:$AX$182,0))</f>
        <v>5</v>
      </c>
      <c r="EE7" s="1"/>
      <c r="EF7" s="1"/>
      <c r="EG7" s="24">
        <f ca="1">INDEX($A$5:$A$182,MATCH(2*(ROW(TOUR_09[[#This Row],[N°2]])-ROW(TOUR_09[[#Headers],[N°2]])),$AX$5:$AX$182,0))</f>
        <v>6</v>
      </c>
      <c r="EI7" s="23">
        <f ca="1">INDEX($A$5:$A$182,MATCH(2*(ROW(TOUR_10[[#This Row],[N°1]])-ROW(TOUR_10[[#Headers],[N°1]]))-1,$BD$5:$BD$182,0))</f>
        <v>5</v>
      </c>
      <c r="EJ7" s="1"/>
      <c r="EK7" s="1"/>
      <c r="EL7" s="24">
        <f ca="1">INDEX($A$5:$A$182,MATCH(2*(ROW(TOUR_10[[#This Row],[N°2]])-ROW(TOUR_10[[#Headers],[N°2]])),$BD$5:$BD$182,0))</f>
        <v>6</v>
      </c>
      <c r="EN7" s="23">
        <f ca="1">INDEX($A$5:$A$182,MATCH(2*(ROW(TOUR_11[[#This Row],[N°1]])-ROW(TOUR_11[[#Headers],[N°1]]))-1,$BJ$5:$BJ$182,0))</f>
        <v>5</v>
      </c>
      <c r="EO7" s="1"/>
      <c r="EP7" s="1"/>
      <c r="EQ7" s="24">
        <f ca="1">INDEX($A$5:$A$182,MATCH(2*(ROW(TOUR_11[[#This Row],[N°2]])-ROW(TOUR_11[[#Headers],[N°2]])),$BJ$5:$BJ$182,0))</f>
        <v>6</v>
      </c>
      <c r="ES7" s="23">
        <f ca="1">INDEX($A$5:$A$182,MATCH(2*(ROW(TOUR_12[[#This Row],[N°1]])-ROW(TOUR_12[[#Headers],[N°1]]))-1,$BP$5:$BP$182,0))</f>
        <v>5</v>
      </c>
      <c r="ET7" s="1"/>
      <c r="EU7" s="1"/>
      <c r="EV7" s="24">
        <f ca="1">INDEX($A$5:$A$182,MATCH(2*(ROW(TOUR_12[[#This Row],[N°2]])-ROW(TOUR_12[[#Headers],[N°2]])),$BP$5:$BP$182,0))</f>
        <v>6</v>
      </c>
    </row>
    <row r="8" spans="1:152" ht="21" x14ac:dyDescent="0.35">
      <c r="A8" s="3">
        <v>2</v>
      </c>
      <c r="B8" s="3"/>
      <c r="C8" s="4"/>
      <c r="D8" s="3">
        <f ca="1">IF(COUNTIF(INDIRECT(C$2&amp;"[N°1]"),$A8)&lt;&gt;0,SUMIFS(INDIRECT(C$2&amp;"[Score1]"),INDIRECT(C$2&amp;"[N°1]"),$A8),SUMIFS(INDIRECT(C$2&amp;"[Score2]"),INDIRECT(C$2&amp;"[N°2]"),$A8))</f>
        <v>0</v>
      </c>
      <c r="E8" s="3">
        <f ca="1">IF(COUNTIF(INDIRECT(C$2&amp;"[N°1]"),$A8)&lt;&gt;0,SUMIFS(INDIRECT(C$2&amp;"[Score2]"),INDIRECT(C$2&amp;"[N°1]"),$A8),SUMIFS(INDIRECT(C$2&amp;"[Score1]"),INDIRECT(C$2&amp;"[N°2]"),$A8))</f>
        <v>0</v>
      </c>
      <c r="F8" s="3">
        <f t="shared" ca="1" si="0"/>
        <v>0</v>
      </c>
      <c r="G8" s="3">
        <f ca="1">RANK(F8,$F$5:$F$182,0)+ROW()/1000</f>
        <v>1.008</v>
      </c>
      <c r="H8" s="3">
        <f ca="1">RANK(G8,$G$5:$G$182,1)</f>
        <v>2</v>
      </c>
      <c r="I8" s="4"/>
      <c r="J8" s="3">
        <f ca="1">IF(COUNTIF(INDIRECT(I$2&amp;"[N°1]"),$A8)&lt;&gt;0,SUMIFS(INDIRECT(I$2&amp;"[Score1]"),INDIRECT(I$2&amp;"[N°1]"),$A8),SUMIFS(INDIRECT(I$2&amp;"[Score2]"),INDIRECT(I$2&amp;"[N°2]"),$A8))</f>
        <v>0</v>
      </c>
      <c r="K8" s="3">
        <f ca="1">IF(COUNTIF(INDIRECT(I$2&amp;"[N°1]"),$A8)&lt;&gt;0,SUMIFS(INDIRECT(I$2&amp;"[Score2]"),INDIRECT(I$2&amp;"[N°1]"),$A8),SUMIFS(INDIRECT(I$2&amp;"[Score1]"),INDIRECT(I$2&amp;"[N°2]"),$A8))</f>
        <v>0</v>
      </c>
      <c r="L8" s="3">
        <f t="shared" ca="1" si="1"/>
        <v>0</v>
      </c>
      <c r="M8" s="3">
        <f ca="1">RANK(L8,$L$5:$L$182,0)+ROW()/1000</f>
        <v>1.008</v>
      </c>
      <c r="N8" s="3">
        <f ca="1">RANK(M8,$M$5:$M$182,1)</f>
        <v>2</v>
      </c>
      <c r="O8" s="4"/>
      <c r="P8" s="3">
        <f ca="1">IF(COUNTIF(INDIRECT(O$2&amp;"[N°1]"),$A8)&lt;&gt;0,SUMIFS(INDIRECT(O$2&amp;"[Score1]"),INDIRECT(O$2&amp;"[N°1]"),$A8),SUMIFS(INDIRECT(O$2&amp;"[Score2]"),INDIRECT(O$2&amp;"[N°2]"),$A8))</f>
        <v>0</v>
      </c>
      <c r="Q8" s="3">
        <f ca="1">IF(COUNTIF(INDIRECT(O$2&amp;"[N°1]"),$A8)&lt;&gt;0,SUMIFS(INDIRECT(O$2&amp;"[Score2]"),INDIRECT(O$2&amp;"[N°1]"),$A8),SUMIFS(INDIRECT(O$2&amp;"[Score1]"),INDIRECT(O$2&amp;"[N°2]"),$A8))</f>
        <v>0</v>
      </c>
      <c r="R8" s="3">
        <f t="shared" ca="1" si="2"/>
        <v>0</v>
      </c>
      <c r="S8" s="3">
        <f ca="1">RANK(R8,$R$5:$R$182,0)+ROW()/1000</f>
        <v>1.008</v>
      </c>
      <c r="T8" s="3">
        <f ca="1">RANK(S8,$S$5:$S$182,1)</f>
        <v>2</v>
      </c>
      <c r="U8" s="4"/>
      <c r="V8" s="3">
        <f ca="1">IF(COUNTIF(INDIRECT(U$2&amp;"[N°1]"),$A8)&lt;&gt;0,SUMIFS(INDIRECT(U$2&amp;"[Score1]"),INDIRECT(U$2&amp;"[N°1]"),$A8),SUMIFS(INDIRECT(U$2&amp;"[Score2]"),INDIRECT(U$2&amp;"[N°2]"),$A8))</f>
        <v>0</v>
      </c>
      <c r="W8" s="3">
        <f ca="1">IF(COUNTIF(INDIRECT(U$2&amp;"[N°1]"),$A8)&lt;&gt;0,SUMIFS(INDIRECT(U$2&amp;"[Score2]"),INDIRECT(U$2&amp;"[N°1]"),$A8),SUMIFS(INDIRECT(U$2&amp;"[Score1]"),INDIRECT(U$2&amp;"[N°2]"),$A8))</f>
        <v>0</v>
      </c>
      <c r="X8" s="3">
        <f t="shared" ca="1" si="3"/>
        <v>0</v>
      </c>
      <c r="Y8" s="3">
        <f ca="1">RANK(X8,$X$5:$X$182,0)+ROW()/1000</f>
        <v>1.008</v>
      </c>
      <c r="Z8" s="3">
        <f ca="1">RANK(Y8,$Y$5:$Y$182,1)</f>
        <v>2</v>
      </c>
      <c r="AA8" s="4"/>
      <c r="AB8" s="3">
        <f ca="1">IF(COUNTIF(INDIRECT(AA$2&amp;"[N°1]"),$A8)&lt;&gt;0,SUMIFS(INDIRECT(AA$2&amp;"[Score1]"),INDIRECT(AA$2&amp;"[N°1]"),$A8),SUMIFS(INDIRECT(AA$2&amp;"[Score2]"),INDIRECT(AA$2&amp;"[N°2]"),$A8))</f>
        <v>0</v>
      </c>
      <c r="AC8" s="3">
        <f ca="1">IF(COUNTIF(INDIRECT(AA$2&amp;"[N°1]"),$A8)&lt;&gt;0,SUMIFS(INDIRECT(AA$2&amp;"[Score2]"),INDIRECT(AA$2&amp;"[N°1]"),$A8),SUMIFS(INDIRECT(AA$2&amp;"[Score1]"),INDIRECT(AA$2&amp;"[N°2]"),$A8))</f>
        <v>0</v>
      </c>
      <c r="AD8" s="3">
        <f t="shared" ca="1" si="4"/>
        <v>0</v>
      </c>
      <c r="AE8" s="3">
        <f ca="1">RANK(AD8,$AD$5:$AD$182,0)+ROW()/1000</f>
        <v>1.008</v>
      </c>
      <c r="AF8" s="3">
        <f ca="1">RANK(AE8,$AE$5:$AE$182,1)</f>
        <v>2</v>
      </c>
      <c r="AG8" s="4"/>
      <c r="AH8" s="3">
        <f ca="1">IF(COUNTIF(INDIRECT(AG$2&amp;"[N°1]"),$A8)&lt;&gt;0,SUMIFS(INDIRECT(AG$2&amp;"[Score1]"),INDIRECT(AG$2&amp;"[N°1]"),$A8),SUMIFS(INDIRECT(AG$2&amp;"[Score2]"),INDIRECT(AG$2&amp;"[N°2]"),$A8))</f>
        <v>0</v>
      </c>
      <c r="AI8" s="3">
        <f ca="1">IF(COUNTIF(INDIRECT(AG$2&amp;"[N°1]"),$A8)&lt;&gt;0,SUMIFS(INDIRECT(AG$2&amp;"[Score2]"),INDIRECT(AG$2&amp;"[N°1]"),$A8),SUMIFS(INDIRECT(AG$2&amp;"[Score1]"),INDIRECT(AG$2&amp;"[N°2]"),$A8))</f>
        <v>0</v>
      </c>
      <c r="AJ8" s="3">
        <f t="shared" ca="1" si="5"/>
        <v>0</v>
      </c>
      <c r="AK8" s="3">
        <f ca="1">RANK(AJ8,$AJ$5:$AJ$182,0)+ROW()/1000</f>
        <v>1.008</v>
      </c>
      <c r="AL8" s="3">
        <f ca="1">RANK(AK8,$AK$5:$AK$182,1)</f>
        <v>2</v>
      </c>
      <c r="AM8" s="4"/>
      <c r="AN8" s="3">
        <f ca="1">IF(COUNTIF(INDIRECT(AM$2&amp;"[N°1]"),$A8)&lt;&gt;0,SUMIFS(INDIRECT(AM$2&amp;"[Score1]"),INDIRECT(AM$2&amp;"[N°1]"),$A8),SUMIFS(INDIRECT(AM$2&amp;"[Score2]"),INDIRECT(AM$2&amp;"[N°2]"),$A8))</f>
        <v>0</v>
      </c>
      <c r="AO8" s="3">
        <f ca="1">IF(COUNTIF(INDIRECT(AM$2&amp;"[N°1]"),$A8)&lt;&gt;0,SUMIFS(INDIRECT(AM$2&amp;"[Score2]"),INDIRECT(AM$2&amp;"[N°1]"),$A8),SUMIFS(INDIRECT(AM$2&amp;"[Score1]"),INDIRECT(AM$2&amp;"[N°2]"),$A8))</f>
        <v>0</v>
      </c>
      <c r="AP8" s="3">
        <f t="shared" ca="1" si="6"/>
        <v>0</v>
      </c>
      <c r="AQ8" s="3">
        <f ca="1">RANK(AP8,$AP$5:$AP$182,0)+ROW()/1000</f>
        <v>1.008</v>
      </c>
      <c r="AR8" s="3">
        <f ca="1">RANK(AQ8,$AQ$5:$AQ$182,1)</f>
        <v>2</v>
      </c>
      <c r="AS8" s="4"/>
      <c r="AT8" s="3">
        <f ca="1">IF(COUNTIF(INDIRECT(AS$2&amp;"[N°1]"),$A8)&lt;&gt;0,SUMIFS(INDIRECT(AS$2&amp;"[Score1]"),INDIRECT(AS$2&amp;"[N°1]"),$A8),SUMIFS(INDIRECT(AS$2&amp;"[Score2]"),INDIRECT(AS$2&amp;"[N°2]"),$A8))</f>
        <v>0</v>
      </c>
      <c r="AU8" s="3">
        <f ca="1">IF(COUNTIF(INDIRECT(AS$2&amp;"[N°1]"),$A8)&lt;&gt;0,SUMIFS(INDIRECT(AS$2&amp;"[Score2]"),INDIRECT(AS$2&amp;"[N°1]"),$A8),SUMIFS(INDIRECT(AS$2&amp;"[Score1]"),INDIRECT(AS$2&amp;"[N°2]"),$A8))</f>
        <v>0</v>
      </c>
      <c r="AV8" s="3">
        <f t="shared" ca="1" si="7"/>
        <v>0</v>
      </c>
      <c r="AW8" s="3">
        <f ca="1">RANK(AV8,$AV$5:$AV$182,0)+ROW()/1000</f>
        <v>1.008</v>
      </c>
      <c r="AX8" s="3">
        <f ca="1">RANK(AW8,$AW$5:$AW$182,1)</f>
        <v>2</v>
      </c>
      <c r="AY8" s="4"/>
      <c r="AZ8" s="3">
        <f ca="1">IF(COUNTIF(INDIRECT(AY$2&amp;"[N°1]"),$A8)&lt;&gt;0,SUMIFS(INDIRECT(AY$2&amp;"[Score1]"),INDIRECT(AY$2&amp;"[N°1]"),$A8),SUMIFS(INDIRECT(AY$2&amp;"[Score2]"),INDIRECT(AY$2&amp;"[N°2]"),$A8))</f>
        <v>0</v>
      </c>
      <c r="BA8" s="3">
        <f ca="1">IF(COUNTIF(INDIRECT(AY$2&amp;"[N°1]"),$A8)&lt;&gt;0,SUMIFS(INDIRECT(AY$2&amp;"[Score2]"),INDIRECT(AY$2&amp;"[N°1]"),$A8),SUMIFS(INDIRECT(AY$2&amp;"[Score1]"),INDIRECT(AY$2&amp;"[N°2]"),$A8))</f>
        <v>0</v>
      </c>
      <c r="BB8" s="3">
        <f t="shared" ca="1" si="8"/>
        <v>0</v>
      </c>
      <c r="BC8" s="3">
        <f ca="1">RANK(BB8,$BB$5:$BB$182,0)+ROW()/1000</f>
        <v>1.008</v>
      </c>
      <c r="BD8" s="3">
        <f ca="1">RANK(BC8,$BC$5:$BC$182,1)</f>
        <v>2</v>
      </c>
      <c r="BE8" s="4"/>
      <c r="BF8" s="3">
        <f ca="1">IF(COUNTIF(INDIRECT(BE$2&amp;"[N°1]"),$A8)&lt;&gt;0,SUMIFS(INDIRECT(BE$2&amp;"[Score1]"),INDIRECT(BE$2&amp;"[N°1]"),$A8),SUMIFS(INDIRECT(BE$2&amp;"[Score2]"),INDIRECT(BE$2&amp;"[N°2]"),$A8))</f>
        <v>0</v>
      </c>
      <c r="BG8" s="3">
        <f ca="1">IF(COUNTIF(INDIRECT(BE$2&amp;"[N°1]"),$A8)&lt;&gt;0,SUMIFS(INDIRECT(BE$2&amp;"[Score2]"),INDIRECT(BE$2&amp;"[N°1]"),$A8),SUMIFS(INDIRECT(BE$2&amp;"[Score1]"),INDIRECT(BE$2&amp;"[N°2]"),$A8))</f>
        <v>0</v>
      </c>
      <c r="BH8" s="3">
        <f t="shared" ca="1" si="9"/>
        <v>0</v>
      </c>
      <c r="BI8" s="3">
        <f ca="1">RANK(BH8,$BH$5:$BH$182,0)+ROW()/1000</f>
        <v>1.008</v>
      </c>
      <c r="BJ8" s="3">
        <f ca="1">RANK(BI8,$BI$5:$BI$182,1)</f>
        <v>2</v>
      </c>
      <c r="BK8" s="4"/>
      <c r="BL8" s="3">
        <f ca="1">IF(COUNTIF(INDIRECT(BK$2&amp;"[N°1]"),$A8)&lt;&gt;0,SUMIFS(INDIRECT(BK$2&amp;"[Score1]"),INDIRECT(BK$2&amp;"[N°1]"),$A8),SUMIFS(INDIRECT(BK$2&amp;"[Score2]"),INDIRECT(BK$2&amp;"[N°2]"),$A8))</f>
        <v>0</v>
      </c>
      <c r="BM8" s="3">
        <f ca="1">IF(COUNTIF(INDIRECT(BK$2&amp;"[N°1]"),$A8)&lt;&gt;0,SUMIFS(INDIRECT(BK$2&amp;"[Score2]"),INDIRECT(BK$2&amp;"[N°1]"),$A8),SUMIFS(INDIRECT(BK$2&amp;"[Score1]"),INDIRECT(BK$2&amp;"[N°2]"),$A8))</f>
        <v>0</v>
      </c>
      <c r="BN8" s="3">
        <f t="shared" ca="1" si="10"/>
        <v>0</v>
      </c>
      <c r="BO8" s="3">
        <f ca="1">RANK(BN8,$BN$5:$BN$182,0)+ROW()/1000</f>
        <v>1.008</v>
      </c>
      <c r="BP8" s="3">
        <f ca="1">RANK(BO8,$BO$5:$BO$182,1)</f>
        <v>2</v>
      </c>
      <c r="BQ8" s="4"/>
      <c r="BR8" s="3">
        <f ca="1">IF(COUNTIF(INDIRECT(BQ$2&amp;"[N°1]"),$A8)&lt;&gt;0,SUMIFS(INDIRECT(BQ$2&amp;"[Score1]"),INDIRECT(BQ$2&amp;"[N°1]"),$A8),SUMIFS(INDIRECT(BQ$2&amp;"[Score2]"),INDIRECT(BQ$2&amp;"[N°2]"),$A8))</f>
        <v>0</v>
      </c>
      <c r="BS8" s="3">
        <f ca="1">IF(COUNTIF(INDIRECT(BQ$2&amp;"[N°1]"),$A8)&lt;&gt;0,SUMIFS(INDIRECT(BQ$2&amp;"[Score2]"),INDIRECT(BQ$2&amp;"[N°1]"),$A8),SUMIFS(INDIRECT(BQ$2&amp;"[Score1]"),INDIRECT(BQ$2&amp;"[N°2]"),$A8))</f>
        <v>0</v>
      </c>
      <c r="BT8" s="3">
        <f t="shared" ca="1" si="11"/>
        <v>0</v>
      </c>
      <c r="BU8" s="3">
        <f ca="1">RANK(BT8,$BT$5:$BT$182,0)+ROW()/1000</f>
        <v>1.008</v>
      </c>
      <c r="BV8" s="3">
        <f ca="1">RANK(BU8,$BU$5:$BU$182,1)</f>
        <v>2</v>
      </c>
      <c r="BW8" s="2"/>
      <c r="BX8" s="5">
        <f>C8+I8+O8+U8+AA8+AG8+AM8+AS8+AY8+BE8+BK8+BQ8</f>
        <v>0</v>
      </c>
      <c r="BY8" s="8">
        <f ca="1">COUNTIF(D7,"=13")+COUNTIF(D8,"=13")+COUNTIF(D9,"=13")+COUNTIF(J7,"=13")+COUNTIF(J8,"=13")+COUNTIF(J9,"=13")+COUNTIF(P7,"=13")+COUNTIF(P8,"=13")+COUNTIF(P9,"=13")+COUNTIF(V7,"=13")+COUNTIF(V8,"=13")+COUNTIF(V9,"=13")+COUNTIF(AB7,"=13")+COUNTIF(AB8,"=13")+COUNTIF(AB9,"=13")+COUNTIF(AH7,"=13")+COUNTIF(AH8,"=13")+COUNTIF(AH9,"=13")+COUNTIF(AN7,"=13")+COUNTIF(AN8,"=13")+COUNTIF(AN9,"=13")+COUNTIF(AT7,"=13")+COUNTIF(AT8,"=13")+COUNTIF(AT9,"=13")+COUNTIF(AZ7,"=13")+COUNTIF(AZ8,"=13")+COUNTIF(AZ9,"=13")+COUNTIF(BF7,"=13")+COUNTIF(BF8,"=13")+COUNTIF(BF9,"=13")+COUNTIF(BL7,"=13")+COUNTIF(BL8,"=13")+COUNTIF(BL9,"=13")+COUNTIF(BR7,"=13")+COUNTIF(BR8,"=13")+COUNTIF(BR9,"=13")</f>
        <v>0</v>
      </c>
      <c r="BZ8" s="9">
        <f ca="1">F7+F8+F9+L7+L8+L9+R7+R8+R9+X7+X8+X9+AD7+AD8+AD9+AJ7+AJ8+AJ9+AP7+AP8+AP9+AV7+AV8+AV9+BB7+BB8+BB9+BH7+BH8+BH9+BN7+BN8+BN9+BT7+BT8+BT9</f>
        <v>0</v>
      </c>
      <c r="CA8" s="5">
        <f ca="1">RANK(BY8,$BY$5:$BY$183,0)+RANK(BZ8,$BZ$5:$BZ$183,1)/1000</f>
        <v>1.0009999999999999</v>
      </c>
      <c r="CB8" s="5">
        <f ca="1">RANK(CA8,$CA$5:$CA$183,1)</f>
        <v>1</v>
      </c>
      <c r="CD8" s="20">
        <v>2</v>
      </c>
      <c r="CE8" s="20" t="str">
        <f ca="1">IF(N($CN8)&gt;0,INDEX($B$4:$B$183,$CN8),"")</f>
        <v/>
      </c>
      <c r="CF8" s="20" t="str">
        <f ca="1">IF(N($CN8)&gt;0,INDEX($BX$4:$BX$183,$CN8),"")</f>
        <v/>
      </c>
      <c r="CG8" s="20" t="str">
        <f ca="1">IF(N($CN8)&gt;0,INDEX($BY$4:$BY$183,$CN8),"")</f>
        <v/>
      </c>
      <c r="CH8" s="40"/>
      <c r="CJ8" s="19" t="str">
        <f>IF(BX8&gt;0,BX8*100000+BY8*1000+BZ8+500,"")</f>
        <v/>
      </c>
      <c r="CK8" s="19" t="str">
        <f>IF(BX8&gt;0,RANK(CJ8,$CJ$4:$CJ$183,0),"")</f>
        <v/>
      </c>
      <c r="CL8" s="19" t="str">
        <f>IF(N(CK8)&gt;0,CK8+COUNTIF($CK$4:$CK7,CK8),"")</f>
        <v/>
      </c>
      <c r="CM8" s="19">
        <f>INT(ROWS($CM$3:$CM8)/3)</f>
        <v>2</v>
      </c>
      <c r="CN8" s="19" t="str">
        <f ca="1">IFERROR(MATCH(CM8,$CL$4:$CL$183,0),"")</f>
        <v/>
      </c>
      <c r="CP8" s="23">
        <v>7</v>
      </c>
      <c r="CQ8" s="1"/>
      <c r="CR8" s="1"/>
      <c r="CS8" s="24">
        <v>8</v>
      </c>
      <c r="CU8" s="23">
        <f ca="1">INDEX($A$5:$A$182,MATCH(2*(ROW(TOUR_02[[#This Row],[N°1]])-ROW(TOUR_02[[#Headers],[N°1]]))-1,$H$5:$H$182,0))</f>
        <v>7</v>
      </c>
      <c r="CV8" s="1"/>
      <c r="CW8" s="1"/>
      <c r="CX8" s="24">
        <f ca="1">INDEX($A$5:$A$182,MATCH(2*(ROW(TOUR_02[[#This Row],[N°2]])-ROW(TOUR_02[[#Headers],[N°2]])),$H$5:$H$182,0))</f>
        <v>8</v>
      </c>
      <c r="CZ8" s="23">
        <f ca="1">INDEX($A$5:$A$182,MATCH(2*(ROW(TOUR_03[[#This Row],[N°1]])-ROW(TOUR_03[[#Headers],[N°1]]))-1,$N$5:$N$182,0))</f>
        <v>7</v>
      </c>
      <c r="DA8" s="1"/>
      <c r="DB8" s="1"/>
      <c r="DC8" s="24">
        <f ca="1">INDEX($A$5:$A$182,MATCH(2*(ROW(TOUR_03[[#This Row],[N°2]])-ROW(TOUR_03[[#Headers],[N°2]])),$N$5:$N$182,0))</f>
        <v>8</v>
      </c>
      <c r="DE8" s="23">
        <f ca="1">INDEX($A$5:$A$182,MATCH(2*(ROW(TOUR_04[[#This Row],[N°1]])-ROW(TOUR_04[[#Headers],[N°1]]))-1,$T$5:$T$182,0))</f>
        <v>7</v>
      </c>
      <c r="DF8" s="1"/>
      <c r="DG8" s="1"/>
      <c r="DH8" s="24">
        <f ca="1">INDEX($A$5:$A$182,MATCH(2*(ROW(TOUR_04[[#This Row],[N°2]])-ROW(TOUR_04[[#Headers],[N°2]])),$T$5:$T$182,0))</f>
        <v>8</v>
      </c>
      <c r="DJ8" s="23">
        <f ca="1">INDEX($A$5:$A$182,MATCH(2*(ROW(TOUR_05[[#This Row],[N°1]])-ROW(TOUR_05[[#Headers],[N°1]]))-1,$Z$5:$Z$182,0))</f>
        <v>7</v>
      </c>
      <c r="DK8" s="1"/>
      <c r="DL8" s="1"/>
      <c r="DM8" s="24">
        <f ca="1">INDEX($A$5:$A$182,MATCH(2*(ROW(TOUR_05[[#This Row],[N°2]])-ROW(TOUR_05[[#Headers],[N°2]])),$Z$5:$Z$182,0))</f>
        <v>8</v>
      </c>
      <c r="DO8" s="23">
        <f ca="1">INDEX($A$5:$A$182,MATCH(2*(ROW(TOUR_06[[#This Row],[N°1]])-ROW(TOUR_06[[#Headers],[N°1]]))-1,$AF$5:$AF$182,0))</f>
        <v>7</v>
      </c>
      <c r="DP8" s="1"/>
      <c r="DQ8" s="1"/>
      <c r="DR8" s="24">
        <f ca="1">INDEX($A$5:$A$182,MATCH(2*(ROW(TOUR_06[[#This Row],[N°2]])-ROW(TOUR_06[[#Headers],[N°2]])),$AF$5:$AF$182,0))</f>
        <v>8</v>
      </c>
      <c r="DT8" s="23">
        <f ca="1">INDEX($A$5:$A$182,MATCH(2*(ROW(TOUR_07[[#This Row],[N°1]])-ROW(TOUR_07[[#Headers],[N°1]]))-1,$AL$5:$AL$182,0))</f>
        <v>7</v>
      </c>
      <c r="DU8" s="1"/>
      <c r="DV8" s="1"/>
      <c r="DW8" s="24">
        <f ca="1">INDEX($A$5:$A$182,MATCH(2*(ROW(TOUR_07[[#This Row],[N°2]])-ROW(TOUR_07[[#Headers],[N°2]])),$AL$5:$AL$182,0))</f>
        <v>8</v>
      </c>
      <c r="DY8" s="23">
        <f ca="1">INDEX($A$5:$A$182,MATCH(2*(ROW(TOUR_08[[#This Row],[N°1]])-ROW(TOUR_08[[#Headers],[N°1]]))-1,$AR$5:$AR$182,0))</f>
        <v>7</v>
      </c>
      <c r="DZ8" s="1"/>
      <c r="EA8" s="1"/>
      <c r="EB8" s="24">
        <f ca="1">INDEX($A$5:$A$182,MATCH(2*(ROW(TOUR_08[[#This Row],[N°2]])-ROW(TOUR_08[[#Headers],[N°2]])),$AR$5:$AR$182,0))</f>
        <v>8</v>
      </c>
      <c r="ED8" s="23">
        <f ca="1">INDEX($A$5:$A$182,MATCH(2*(ROW(TOUR_09[[#This Row],[N°1]])-ROW(TOUR_09[[#Headers],[N°1]]))-1,$AX$5:$AX$182,0))</f>
        <v>7</v>
      </c>
      <c r="EE8" s="1"/>
      <c r="EF8" s="1"/>
      <c r="EG8" s="24">
        <f ca="1">INDEX($A$5:$A$182,MATCH(2*(ROW(TOUR_09[[#This Row],[N°2]])-ROW(TOUR_09[[#Headers],[N°2]])),$AX$5:$AX$182,0))</f>
        <v>8</v>
      </c>
      <c r="EI8" s="23">
        <f ca="1">INDEX($A$5:$A$182,MATCH(2*(ROW(TOUR_10[[#This Row],[N°1]])-ROW(TOUR_10[[#Headers],[N°1]]))-1,$BD$5:$BD$182,0))</f>
        <v>7</v>
      </c>
      <c r="EJ8" s="1"/>
      <c r="EK8" s="1"/>
      <c r="EL8" s="24">
        <f ca="1">INDEX($A$5:$A$182,MATCH(2*(ROW(TOUR_10[[#This Row],[N°2]])-ROW(TOUR_10[[#Headers],[N°2]])),$BD$5:$BD$182,0))</f>
        <v>8</v>
      </c>
      <c r="EN8" s="23">
        <f ca="1">INDEX($A$5:$A$182,MATCH(2*(ROW(TOUR_11[[#This Row],[N°1]])-ROW(TOUR_11[[#Headers],[N°1]]))-1,$BJ$5:$BJ$182,0))</f>
        <v>7</v>
      </c>
      <c r="EO8" s="1"/>
      <c r="EP8" s="1"/>
      <c r="EQ8" s="24">
        <f ca="1">INDEX($A$5:$A$182,MATCH(2*(ROW(TOUR_11[[#This Row],[N°2]])-ROW(TOUR_11[[#Headers],[N°2]])),$BJ$5:$BJ$182,0))</f>
        <v>8</v>
      </c>
      <c r="ES8" s="23">
        <f ca="1">INDEX($A$5:$A$182,MATCH(2*(ROW(TOUR_12[[#This Row],[N°1]])-ROW(TOUR_12[[#Headers],[N°1]]))-1,$BP$5:$BP$182,0))</f>
        <v>7</v>
      </c>
      <c r="ET8" s="1"/>
      <c r="EU8" s="1"/>
      <c r="EV8" s="24">
        <f ca="1">INDEX($A$5:$A$182,MATCH(2*(ROW(TOUR_12[[#This Row],[N°2]])-ROW(TOUR_12[[#Headers],[N°2]])),$BP$5:$BP$182,0))</f>
        <v>8</v>
      </c>
    </row>
    <row r="9" spans="1:152" ht="21" x14ac:dyDescent="0.35">
      <c r="A9" s="3"/>
      <c r="B9" s="3"/>
      <c r="C9" s="4"/>
      <c r="D9" s="3"/>
      <c r="E9" s="3"/>
      <c r="F9" s="3"/>
      <c r="G9" s="3"/>
      <c r="H9" s="3"/>
      <c r="I9" s="4"/>
      <c r="J9" s="3"/>
      <c r="K9" s="3"/>
      <c r="L9" s="3"/>
      <c r="M9" s="3"/>
      <c r="N9" s="3"/>
      <c r="O9" s="4"/>
      <c r="P9" s="3"/>
      <c r="Q9" s="3"/>
      <c r="R9" s="3"/>
      <c r="S9" s="3"/>
      <c r="T9" s="3"/>
      <c r="U9" s="4"/>
      <c r="V9" s="3"/>
      <c r="W9" s="3"/>
      <c r="X9" s="3"/>
      <c r="Y9" s="3"/>
      <c r="Z9" s="3"/>
      <c r="AA9" s="4"/>
      <c r="AB9" s="3"/>
      <c r="AC9" s="3"/>
      <c r="AD9" s="3"/>
      <c r="AE9" s="3"/>
      <c r="AF9" s="3"/>
      <c r="AG9" s="4"/>
      <c r="AH9" s="3"/>
      <c r="AI9" s="3"/>
      <c r="AJ9" s="3"/>
      <c r="AK9" s="3"/>
      <c r="AL9" s="3"/>
      <c r="AM9" s="4"/>
      <c r="AN9" s="3"/>
      <c r="AO9" s="3"/>
      <c r="AP9" s="3"/>
      <c r="AQ9" s="3"/>
      <c r="AR9" s="3"/>
      <c r="AS9" s="4"/>
      <c r="AT9" s="3"/>
      <c r="AU9" s="3"/>
      <c r="AV9" s="3"/>
      <c r="AW9" s="3"/>
      <c r="AX9" s="3"/>
      <c r="AY9" s="4"/>
      <c r="AZ9" s="3"/>
      <c r="BA9" s="3"/>
      <c r="BB9" s="3"/>
      <c r="BC9" s="3"/>
      <c r="BD9" s="3"/>
      <c r="BE9" s="4"/>
      <c r="BF9" s="3"/>
      <c r="BG9" s="3"/>
      <c r="BH9" s="3"/>
      <c r="BI9" s="3"/>
      <c r="BJ9" s="3"/>
      <c r="BK9" s="4"/>
      <c r="BL9" s="3"/>
      <c r="BM9" s="3"/>
      <c r="BN9" s="3"/>
      <c r="BO9" s="3"/>
      <c r="BP9" s="3"/>
      <c r="BQ9" s="4"/>
      <c r="BR9" s="3"/>
      <c r="BS9" s="3"/>
      <c r="BT9" s="3"/>
      <c r="BU9" s="3"/>
      <c r="BV9" s="3"/>
      <c r="BW9" s="2"/>
      <c r="BX9" s="10"/>
      <c r="BY9" s="11"/>
      <c r="BZ9" s="11"/>
      <c r="CA9" s="10"/>
      <c r="CB9" s="10"/>
      <c r="CD9" s="21"/>
      <c r="CE9" s="21"/>
      <c r="CF9" s="21"/>
      <c r="CG9" s="21"/>
      <c r="CH9" s="41"/>
      <c r="CJ9" s="19" t="str">
        <f>IF(BX9&gt;0,BX9*100000+BY9*1000+BZ9+500,"")</f>
        <v/>
      </c>
      <c r="CK9" s="19"/>
      <c r="CL9" s="19"/>
      <c r="CM9" s="19"/>
      <c r="CN9" s="19"/>
      <c r="CP9" s="23">
        <v>9</v>
      </c>
      <c r="CQ9" s="1"/>
      <c r="CR9" s="1"/>
      <c r="CS9" s="24">
        <v>10</v>
      </c>
      <c r="CU9" s="23">
        <f ca="1">INDEX($A$5:$A$182,MATCH(2*(ROW(TOUR_02[[#This Row],[N°1]])-ROW(TOUR_02[[#Headers],[N°1]]))-1,$H$5:$H$182,0))</f>
        <v>9</v>
      </c>
      <c r="CV9" s="1"/>
      <c r="CW9" s="1"/>
      <c r="CX9" s="24">
        <f ca="1">INDEX($A$5:$A$182,MATCH(2*(ROW(TOUR_02[[#This Row],[N°2]])-ROW(TOUR_02[[#Headers],[N°2]])),$H$5:$H$182,0))</f>
        <v>10</v>
      </c>
      <c r="CZ9" s="23">
        <f ca="1">INDEX($A$5:$A$182,MATCH(2*(ROW(TOUR_03[[#This Row],[N°1]])-ROW(TOUR_03[[#Headers],[N°1]]))-1,$N$5:$N$182,0))</f>
        <v>9</v>
      </c>
      <c r="DA9" s="1"/>
      <c r="DB9" s="1"/>
      <c r="DC9" s="24">
        <f ca="1">INDEX($A$5:$A$182,MATCH(2*(ROW(TOUR_03[[#This Row],[N°2]])-ROW(TOUR_03[[#Headers],[N°2]])),$N$5:$N$182,0))</f>
        <v>10</v>
      </c>
      <c r="DE9" s="23">
        <f ca="1">INDEX($A$5:$A$182,MATCH(2*(ROW(TOUR_04[[#This Row],[N°1]])-ROW(TOUR_04[[#Headers],[N°1]]))-1,$T$5:$T$182,0))</f>
        <v>9</v>
      </c>
      <c r="DF9" s="1"/>
      <c r="DG9" s="1"/>
      <c r="DH9" s="24">
        <f ca="1">INDEX($A$5:$A$182,MATCH(2*(ROW(TOUR_04[[#This Row],[N°2]])-ROW(TOUR_04[[#Headers],[N°2]])),$T$5:$T$182,0))</f>
        <v>10</v>
      </c>
      <c r="DJ9" s="23">
        <f ca="1">INDEX($A$5:$A$182,MATCH(2*(ROW(TOUR_05[[#This Row],[N°1]])-ROW(TOUR_05[[#Headers],[N°1]]))-1,$Z$5:$Z$182,0))</f>
        <v>9</v>
      </c>
      <c r="DK9" s="1"/>
      <c r="DL9" s="1"/>
      <c r="DM9" s="24">
        <f ca="1">INDEX($A$5:$A$182,MATCH(2*(ROW(TOUR_05[[#This Row],[N°2]])-ROW(TOUR_05[[#Headers],[N°2]])),$Z$5:$Z$182,0))</f>
        <v>10</v>
      </c>
      <c r="DO9" s="23">
        <f ca="1">INDEX($A$5:$A$182,MATCH(2*(ROW(TOUR_06[[#This Row],[N°1]])-ROW(TOUR_06[[#Headers],[N°1]]))-1,$AF$5:$AF$182,0))</f>
        <v>9</v>
      </c>
      <c r="DP9" s="1"/>
      <c r="DQ9" s="1"/>
      <c r="DR9" s="24">
        <f ca="1">INDEX($A$5:$A$182,MATCH(2*(ROW(TOUR_06[[#This Row],[N°2]])-ROW(TOUR_06[[#Headers],[N°2]])),$AF$5:$AF$182,0))</f>
        <v>10</v>
      </c>
      <c r="DT9" s="23">
        <f ca="1">INDEX($A$5:$A$182,MATCH(2*(ROW(TOUR_07[[#This Row],[N°1]])-ROW(TOUR_07[[#Headers],[N°1]]))-1,$AL$5:$AL$182,0))</f>
        <v>9</v>
      </c>
      <c r="DU9" s="1"/>
      <c r="DV9" s="1"/>
      <c r="DW9" s="24">
        <f ca="1">INDEX($A$5:$A$182,MATCH(2*(ROW(TOUR_07[[#This Row],[N°2]])-ROW(TOUR_07[[#Headers],[N°2]])),$AL$5:$AL$182,0))</f>
        <v>10</v>
      </c>
      <c r="DY9" s="23">
        <f ca="1">INDEX($A$5:$A$182,MATCH(2*(ROW(TOUR_08[[#This Row],[N°1]])-ROW(TOUR_08[[#Headers],[N°1]]))-1,$AR$5:$AR$182,0))</f>
        <v>9</v>
      </c>
      <c r="DZ9" s="1"/>
      <c r="EA9" s="1"/>
      <c r="EB9" s="24">
        <f ca="1">INDEX($A$5:$A$182,MATCH(2*(ROW(TOUR_08[[#This Row],[N°2]])-ROW(TOUR_08[[#Headers],[N°2]])),$AR$5:$AR$182,0))</f>
        <v>10</v>
      </c>
      <c r="ED9" s="23">
        <f ca="1">INDEX($A$5:$A$182,MATCH(2*(ROW(TOUR_09[[#This Row],[N°1]])-ROW(TOUR_09[[#Headers],[N°1]]))-1,$AX$5:$AX$182,0))</f>
        <v>9</v>
      </c>
      <c r="EE9" s="1"/>
      <c r="EF9" s="1"/>
      <c r="EG9" s="24">
        <f ca="1">INDEX($A$5:$A$182,MATCH(2*(ROW(TOUR_09[[#This Row],[N°2]])-ROW(TOUR_09[[#Headers],[N°2]])),$AX$5:$AX$182,0))</f>
        <v>10</v>
      </c>
      <c r="EI9" s="23">
        <f ca="1">INDEX($A$5:$A$182,MATCH(2*(ROW(TOUR_10[[#This Row],[N°1]])-ROW(TOUR_10[[#Headers],[N°1]]))-1,$BD$5:$BD$182,0))</f>
        <v>9</v>
      </c>
      <c r="EJ9" s="1"/>
      <c r="EK9" s="1"/>
      <c r="EL9" s="24">
        <f ca="1">INDEX($A$5:$A$182,MATCH(2*(ROW(TOUR_10[[#This Row],[N°2]])-ROW(TOUR_10[[#Headers],[N°2]])),$BD$5:$BD$182,0))</f>
        <v>10</v>
      </c>
      <c r="EN9" s="23">
        <f ca="1">INDEX($A$5:$A$182,MATCH(2*(ROW(TOUR_11[[#This Row],[N°1]])-ROW(TOUR_11[[#Headers],[N°1]]))-1,$BJ$5:$BJ$182,0))</f>
        <v>9</v>
      </c>
      <c r="EO9" s="1"/>
      <c r="EP9" s="1"/>
      <c r="EQ9" s="24">
        <f ca="1">INDEX($A$5:$A$182,MATCH(2*(ROW(TOUR_11[[#This Row],[N°2]])-ROW(TOUR_11[[#Headers],[N°2]])),$BJ$5:$BJ$182,0))</f>
        <v>10</v>
      </c>
      <c r="ES9" s="23">
        <f ca="1">INDEX($A$5:$A$182,MATCH(2*(ROW(TOUR_12[[#This Row],[N°1]])-ROW(TOUR_12[[#Headers],[N°1]]))-1,$BP$5:$BP$182,0))</f>
        <v>9</v>
      </c>
      <c r="ET9" s="1"/>
      <c r="EU9" s="1"/>
      <c r="EV9" s="24">
        <f ca="1">INDEX($A$5:$A$182,MATCH(2*(ROW(TOUR_12[[#This Row],[N°2]])-ROW(TOUR_12[[#Headers],[N°2]])),$BP$5:$BP$182,0))</f>
        <v>10</v>
      </c>
    </row>
    <row r="10" spans="1:152" ht="21" x14ac:dyDescent="0.35">
      <c r="A10" s="3"/>
      <c r="B10" s="3"/>
      <c r="C10" s="4"/>
      <c r="D10" s="3"/>
      <c r="E10" s="3"/>
      <c r="F10" s="3"/>
      <c r="G10" s="3"/>
      <c r="H10" s="3"/>
      <c r="I10" s="4"/>
      <c r="J10" s="3"/>
      <c r="K10" s="3"/>
      <c r="L10" s="3"/>
      <c r="M10" s="3"/>
      <c r="N10" s="3"/>
      <c r="O10" s="4"/>
      <c r="P10" s="3"/>
      <c r="Q10" s="3"/>
      <c r="R10" s="3"/>
      <c r="S10" s="3"/>
      <c r="T10" s="3"/>
      <c r="U10" s="4"/>
      <c r="V10" s="3"/>
      <c r="W10" s="3"/>
      <c r="X10" s="3"/>
      <c r="Y10" s="3"/>
      <c r="Z10" s="3"/>
      <c r="AA10" s="4"/>
      <c r="AB10" s="3"/>
      <c r="AC10" s="3"/>
      <c r="AD10" s="3"/>
      <c r="AE10" s="3"/>
      <c r="AF10" s="3"/>
      <c r="AG10" s="4"/>
      <c r="AH10" s="3"/>
      <c r="AI10" s="3"/>
      <c r="AJ10" s="3"/>
      <c r="AK10" s="3"/>
      <c r="AL10" s="3"/>
      <c r="AM10" s="4"/>
      <c r="AN10" s="3"/>
      <c r="AO10" s="3"/>
      <c r="AP10" s="3"/>
      <c r="AQ10" s="3"/>
      <c r="AR10" s="3"/>
      <c r="AS10" s="4"/>
      <c r="AT10" s="3"/>
      <c r="AU10" s="3"/>
      <c r="AV10" s="3"/>
      <c r="AW10" s="3"/>
      <c r="AX10" s="3"/>
      <c r="AY10" s="4"/>
      <c r="AZ10" s="3"/>
      <c r="BA10" s="3"/>
      <c r="BB10" s="3"/>
      <c r="BC10" s="3"/>
      <c r="BD10" s="3"/>
      <c r="BE10" s="4"/>
      <c r="BF10" s="3"/>
      <c r="BG10" s="3"/>
      <c r="BH10" s="3"/>
      <c r="BI10" s="3"/>
      <c r="BJ10" s="3"/>
      <c r="BK10" s="4"/>
      <c r="BL10" s="3"/>
      <c r="BM10" s="3"/>
      <c r="BN10" s="3"/>
      <c r="BO10" s="3"/>
      <c r="BP10" s="3"/>
      <c r="BQ10" s="4"/>
      <c r="BR10" s="3"/>
      <c r="BS10" s="3"/>
      <c r="BT10" s="3"/>
      <c r="BU10" s="3"/>
      <c r="BV10" s="3"/>
      <c r="BW10" s="2"/>
      <c r="BX10" s="5"/>
      <c r="BY10" s="12"/>
      <c r="BZ10" s="7"/>
      <c r="CA10" s="5"/>
      <c r="CB10" s="5"/>
      <c r="CD10" s="22"/>
      <c r="CE10" s="22"/>
      <c r="CF10" s="22"/>
      <c r="CG10" s="22"/>
      <c r="CH10" s="39" t="str">
        <f ca="1">IF(N($CN11)&gt;0,INDEX($BZ$4:$BZ$183,$CN11),"")</f>
        <v/>
      </c>
      <c r="CJ10" s="19"/>
      <c r="CK10" s="19"/>
      <c r="CL10" s="19"/>
      <c r="CM10" s="19"/>
      <c r="CN10" s="19"/>
      <c r="CP10" s="23">
        <v>11</v>
      </c>
      <c r="CQ10" s="1"/>
      <c r="CR10" s="1"/>
      <c r="CS10" s="24">
        <v>12</v>
      </c>
      <c r="CU10" s="23">
        <f ca="1">INDEX($A$5:$A$182,MATCH(2*(ROW(TOUR_02[[#This Row],[N°1]])-ROW(TOUR_02[[#Headers],[N°1]]))-1,$H$5:$H$182,0))</f>
        <v>11</v>
      </c>
      <c r="CV10" s="1"/>
      <c r="CW10" s="1"/>
      <c r="CX10" s="24">
        <f ca="1">INDEX($A$5:$A$182,MATCH(2*(ROW(TOUR_02[[#This Row],[N°2]])-ROW(TOUR_02[[#Headers],[N°2]])),$H$5:$H$182,0))</f>
        <v>12</v>
      </c>
      <c r="CZ10" s="23">
        <f ca="1">INDEX($A$5:$A$182,MATCH(2*(ROW(TOUR_03[[#This Row],[N°1]])-ROW(TOUR_03[[#Headers],[N°1]]))-1,$N$5:$N$182,0))</f>
        <v>11</v>
      </c>
      <c r="DA10" s="1"/>
      <c r="DB10" s="1"/>
      <c r="DC10" s="24">
        <f ca="1">INDEX($A$5:$A$182,MATCH(2*(ROW(TOUR_03[[#This Row],[N°2]])-ROW(TOUR_03[[#Headers],[N°2]])),$N$5:$N$182,0))</f>
        <v>12</v>
      </c>
      <c r="DE10" s="23">
        <f ca="1">INDEX($A$5:$A$182,MATCH(2*(ROW(TOUR_04[[#This Row],[N°1]])-ROW(TOUR_04[[#Headers],[N°1]]))-1,$T$5:$T$182,0))</f>
        <v>11</v>
      </c>
      <c r="DF10" s="1"/>
      <c r="DG10" s="1"/>
      <c r="DH10" s="24">
        <f ca="1">INDEX($A$5:$A$182,MATCH(2*(ROW(TOUR_04[[#This Row],[N°2]])-ROW(TOUR_04[[#Headers],[N°2]])),$T$5:$T$182,0))</f>
        <v>12</v>
      </c>
      <c r="DJ10" s="23">
        <f ca="1">INDEX($A$5:$A$182,MATCH(2*(ROW(TOUR_05[[#This Row],[N°1]])-ROW(TOUR_05[[#Headers],[N°1]]))-1,$Z$5:$Z$182,0))</f>
        <v>11</v>
      </c>
      <c r="DK10" s="1"/>
      <c r="DL10" s="1"/>
      <c r="DM10" s="24">
        <f ca="1">INDEX($A$5:$A$182,MATCH(2*(ROW(TOUR_05[[#This Row],[N°2]])-ROW(TOUR_05[[#Headers],[N°2]])),$Z$5:$Z$182,0))</f>
        <v>12</v>
      </c>
      <c r="DO10" s="23">
        <f ca="1">INDEX($A$5:$A$182,MATCH(2*(ROW(TOUR_06[[#This Row],[N°1]])-ROW(TOUR_06[[#Headers],[N°1]]))-1,$AF$5:$AF$182,0))</f>
        <v>11</v>
      </c>
      <c r="DP10" s="1"/>
      <c r="DQ10" s="1"/>
      <c r="DR10" s="24">
        <f ca="1">INDEX($A$5:$A$182,MATCH(2*(ROW(TOUR_06[[#This Row],[N°2]])-ROW(TOUR_06[[#Headers],[N°2]])),$AF$5:$AF$182,0))</f>
        <v>12</v>
      </c>
      <c r="DT10" s="23">
        <f ca="1">INDEX($A$5:$A$182,MATCH(2*(ROW(TOUR_07[[#This Row],[N°1]])-ROW(TOUR_07[[#Headers],[N°1]]))-1,$AL$5:$AL$182,0))</f>
        <v>11</v>
      </c>
      <c r="DU10" s="1"/>
      <c r="DV10" s="1"/>
      <c r="DW10" s="24">
        <f ca="1">INDEX($A$5:$A$182,MATCH(2*(ROW(TOUR_07[[#This Row],[N°2]])-ROW(TOUR_07[[#Headers],[N°2]])),$AL$5:$AL$182,0))</f>
        <v>12</v>
      </c>
      <c r="DY10" s="23">
        <f ca="1">INDEX($A$5:$A$182,MATCH(2*(ROW(TOUR_08[[#This Row],[N°1]])-ROW(TOUR_08[[#Headers],[N°1]]))-1,$AR$5:$AR$182,0))</f>
        <v>11</v>
      </c>
      <c r="DZ10" s="1"/>
      <c r="EA10" s="1"/>
      <c r="EB10" s="24">
        <f ca="1">INDEX($A$5:$A$182,MATCH(2*(ROW(TOUR_08[[#This Row],[N°2]])-ROW(TOUR_08[[#Headers],[N°2]])),$AR$5:$AR$182,0))</f>
        <v>12</v>
      </c>
      <c r="ED10" s="23">
        <f ca="1">INDEX($A$5:$A$182,MATCH(2*(ROW(TOUR_09[[#This Row],[N°1]])-ROW(TOUR_09[[#Headers],[N°1]]))-1,$AX$5:$AX$182,0))</f>
        <v>11</v>
      </c>
      <c r="EE10" s="1"/>
      <c r="EF10" s="1"/>
      <c r="EG10" s="24">
        <f ca="1">INDEX($A$5:$A$182,MATCH(2*(ROW(TOUR_09[[#This Row],[N°2]])-ROW(TOUR_09[[#Headers],[N°2]])),$AX$5:$AX$182,0))</f>
        <v>12</v>
      </c>
      <c r="EI10" s="23">
        <f ca="1">INDEX($A$5:$A$182,MATCH(2*(ROW(TOUR_10[[#This Row],[N°1]])-ROW(TOUR_10[[#Headers],[N°1]]))-1,$BD$5:$BD$182,0))</f>
        <v>11</v>
      </c>
      <c r="EJ10" s="1"/>
      <c r="EK10" s="1"/>
      <c r="EL10" s="24">
        <f ca="1">INDEX($A$5:$A$182,MATCH(2*(ROW(TOUR_10[[#This Row],[N°2]])-ROW(TOUR_10[[#Headers],[N°2]])),$BD$5:$BD$182,0))</f>
        <v>12</v>
      </c>
      <c r="EN10" s="23">
        <f ca="1">INDEX($A$5:$A$182,MATCH(2*(ROW(TOUR_11[[#This Row],[N°1]])-ROW(TOUR_11[[#Headers],[N°1]]))-1,$BJ$5:$BJ$182,0))</f>
        <v>11</v>
      </c>
      <c r="EO10" s="1"/>
      <c r="EP10" s="1"/>
      <c r="EQ10" s="24">
        <f ca="1">INDEX($A$5:$A$182,MATCH(2*(ROW(TOUR_11[[#This Row],[N°2]])-ROW(TOUR_11[[#Headers],[N°2]])),$BJ$5:$BJ$182,0))</f>
        <v>12</v>
      </c>
      <c r="ES10" s="23">
        <f ca="1">INDEX($A$5:$A$182,MATCH(2*(ROW(TOUR_12[[#This Row],[N°1]])-ROW(TOUR_12[[#Headers],[N°1]]))-1,$BP$5:$BP$182,0))</f>
        <v>11</v>
      </c>
      <c r="ET10" s="1"/>
      <c r="EU10" s="1"/>
      <c r="EV10" s="24">
        <f ca="1">INDEX($A$5:$A$182,MATCH(2*(ROW(TOUR_12[[#This Row],[N°2]])-ROW(TOUR_12[[#Headers],[N°2]])),$BP$5:$BP$182,0))</f>
        <v>12</v>
      </c>
    </row>
    <row r="11" spans="1:152" ht="21" x14ac:dyDescent="0.35">
      <c r="A11" s="3">
        <v>3</v>
      </c>
      <c r="B11" s="3"/>
      <c r="C11" s="4"/>
      <c r="D11" s="3">
        <f ca="1">IF(COUNTIF(INDIRECT(C$2&amp;"[N°1]"),$A11)&lt;&gt;0,SUMIFS(INDIRECT(C$2&amp;"[Score1]"),INDIRECT(C$2&amp;"[N°1]"),$A11),SUMIFS(INDIRECT(C$2&amp;"[Score2]"),INDIRECT(C$2&amp;"[N°2]"),$A11))</f>
        <v>0</v>
      </c>
      <c r="E11" s="3">
        <f ca="1">IF(COUNTIF(INDIRECT(C$2&amp;"[N°1]"),$A11)&lt;&gt;0,SUMIFS(INDIRECT(C$2&amp;"[Score2]"),INDIRECT(C$2&amp;"[N°1]"),$A11),SUMIFS(INDIRECT(C$2&amp;"[Score1]"),INDIRECT(C$2&amp;"[N°2]"),$A11))</f>
        <v>0</v>
      </c>
      <c r="F11" s="3">
        <f t="shared" ca="1" si="0"/>
        <v>0</v>
      </c>
      <c r="G11" s="3">
        <f ca="1">RANK(F11,$F$5:$F$182,0)+ROW()/1000</f>
        <v>1.0109999999999999</v>
      </c>
      <c r="H11" s="3">
        <f ca="1">RANK(G11,$G$5:$G$182,1)</f>
        <v>3</v>
      </c>
      <c r="I11" s="4"/>
      <c r="J11" s="3">
        <f ca="1">IF(COUNTIF(INDIRECT(I$2&amp;"[N°1]"),$A11)&lt;&gt;0,SUMIFS(INDIRECT(I$2&amp;"[Score1]"),INDIRECT(I$2&amp;"[N°1]"),$A11),SUMIFS(INDIRECT(I$2&amp;"[Score2]"),INDIRECT(I$2&amp;"[N°2]"),$A11))</f>
        <v>0</v>
      </c>
      <c r="K11" s="3">
        <f ca="1">IF(COUNTIF(INDIRECT(I$2&amp;"[N°1]"),$A11)&lt;&gt;0,SUMIFS(INDIRECT(I$2&amp;"[Score2]"),INDIRECT(I$2&amp;"[N°1]"),$A11),SUMIFS(INDIRECT(I$2&amp;"[Score1]"),INDIRECT(I$2&amp;"[N°2]"),$A11))</f>
        <v>0</v>
      </c>
      <c r="L11" s="3">
        <f t="shared" ca="1" si="1"/>
        <v>0</v>
      </c>
      <c r="M11" s="3">
        <f ca="1">RANK(L11,$L$5:$L$182,0)+ROW()/1000</f>
        <v>1.0109999999999999</v>
      </c>
      <c r="N11" s="3">
        <f ca="1">RANK(M11,$M$5:$M$182,1)</f>
        <v>3</v>
      </c>
      <c r="O11" s="4"/>
      <c r="P11" s="3">
        <f ca="1">IF(COUNTIF(INDIRECT(O$2&amp;"[N°1]"),$A11)&lt;&gt;0,SUMIFS(INDIRECT(O$2&amp;"[Score1]"),INDIRECT(O$2&amp;"[N°1]"),$A11),SUMIFS(INDIRECT(O$2&amp;"[Score2]"),INDIRECT(O$2&amp;"[N°2]"),$A11))</f>
        <v>0</v>
      </c>
      <c r="Q11" s="3">
        <f ca="1">IF(COUNTIF(INDIRECT(O$2&amp;"[N°1]"),$A11)&lt;&gt;0,SUMIFS(INDIRECT(O$2&amp;"[Score2]"),INDIRECT(O$2&amp;"[N°1]"),$A11),SUMIFS(INDIRECT(O$2&amp;"[Score1]"),INDIRECT(O$2&amp;"[N°2]"),$A11))</f>
        <v>0</v>
      </c>
      <c r="R11" s="3">
        <f t="shared" ca="1" si="2"/>
        <v>0</v>
      </c>
      <c r="S11" s="3">
        <f ca="1">RANK(R11,$R$5:$R$182,0)+ROW()/1000</f>
        <v>1.0109999999999999</v>
      </c>
      <c r="T11" s="3">
        <f ca="1">RANK(S11,$S$5:$S$182,1)</f>
        <v>3</v>
      </c>
      <c r="U11" s="4"/>
      <c r="V11" s="3">
        <f ca="1">IF(COUNTIF(INDIRECT(U$2&amp;"[N°1]"),$A11)&lt;&gt;0,SUMIFS(INDIRECT(U$2&amp;"[Score1]"),INDIRECT(U$2&amp;"[N°1]"),$A11),SUMIFS(INDIRECT(U$2&amp;"[Score2]"),INDIRECT(U$2&amp;"[N°2]"),$A11))</f>
        <v>0</v>
      </c>
      <c r="W11" s="3">
        <f ca="1">IF(COUNTIF(INDIRECT(U$2&amp;"[N°1]"),$A11)&lt;&gt;0,SUMIFS(INDIRECT(U$2&amp;"[Score2]"),INDIRECT(U$2&amp;"[N°1]"),$A11),SUMIFS(INDIRECT(U$2&amp;"[Score1]"),INDIRECT(U$2&amp;"[N°2]"),$A11))</f>
        <v>0</v>
      </c>
      <c r="X11" s="3">
        <f t="shared" ca="1" si="3"/>
        <v>0</v>
      </c>
      <c r="Y11" s="3">
        <f ca="1">RANK(X11,$X$5:$X$182,0)+ROW()/1000</f>
        <v>1.0109999999999999</v>
      </c>
      <c r="Z11" s="3">
        <f ca="1">RANK(Y11,$Y$5:$Y$182,1)</f>
        <v>3</v>
      </c>
      <c r="AA11" s="4"/>
      <c r="AB11" s="3">
        <f ca="1">IF(COUNTIF(INDIRECT(AA$2&amp;"[N°1]"),$A11)&lt;&gt;0,SUMIFS(INDIRECT(AA$2&amp;"[Score1]"),INDIRECT(AA$2&amp;"[N°1]"),$A11),SUMIFS(INDIRECT(AA$2&amp;"[Score2]"),INDIRECT(AA$2&amp;"[N°2]"),$A11))</f>
        <v>0</v>
      </c>
      <c r="AC11" s="3">
        <f ca="1">IF(COUNTIF(INDIRECT(AA$2&amp;"[N°1]"),$A11)&lt;&gt;0,SUMIFS(INDIRECT(AA$2&amp;"[Score2]"),INDIRECT(AA$2&amp;"[N°1]"),$A11),SUMIFS(INDIRECT(AA$2&amp;"[Score1]"),INDIRECT(AA$2&amp;"[N°2]"),$A11))</f>
        <v>0</v>
      </c>
      <c r="AD11" s="3">
        <f t="shared" ca="1" si="4"/>
        <v>0</v>
      </c>
      <c r="AE11" s="3">
        <f ca="1">RANK(AD11,$AD$5:$AD$182,0)+ROW()/1000</f>
        <v>1.0109999999999999</v>
      </c>
      <c r="AF11" s="3">
        <f ca="1">RANK(AE11,$AE$5:$AE$182,1)</f>
        <v>3</v>
      </c>
      <c r="AG11" s="4"/>
      <c r="AH11" s="3">
        <f ca="1">IF(COUNTIF(INDIRECT(AG$2&amp;"[N°1]"),$A11)&lt;&gt;0,SUMIFS(INDIRECT(AG$2&amp;"[Score1]"),INDIRECT(AG$2&amp;"[N°1]"),$A11),SUMIFS(INDIRECT(AG$2&amp;"[Score2]"),INDIRECT(AG$2&amp;"[N°2]"),$A11))</f>
        <v>0</v>
      </c>
      <c r="AI11" s="3">
        <f ca="1">IF(COUNTIF(INDIRECT(AG$2&amp;"[N°1]"),$A11)&lt;&gt;0,SUMIFS(INDIRECT(AG$2&amp;"[Score2]"),INDIRECT(AG$2&amp;"[N°1]"),$A11),SUMIFS(INDIRECT(AG$2&amp;"[Score1]"),INDIRECT(AG$2&amp;"[N°2]"),$A11))</f>
        <v>0</v>
      </c>
      <c r="AJ11" s="3">
        <f t="shared" ca="1" si="5"/>
        <v>0</v>
      </c>
      <c r="AK11" s="3">
        <f ca="1">RANK(AJ11,$AJ$5:$AJ$182,0)+ROW()/1000</f>
        <v>1.0109999999999999</v>
      </c>
      <c r="AL11" s="3">
        <f ca="1">RANK(AK11,$AK$5:$AK$182,1)</f>
        <v>3</v>
      </c>
      <c r="AM11" s="4"/>
      <c r="AN11" s="3">
        <f ca="1">IF(COUNTIF(INDIRECT(AM$2&amp;"[N°1]"),$A11)&lt;&gt;0,SUMIFS(INDIRECT(AM$2&amp;"[Score1]"),INDIRECT(AM$2&amp;"[N°1]"),$A11),SUMIFS(INDIRECT(AM$2&amp;"[Score2]"),INDIRECT(AM$2&amp;"[N°2]"),$A11))</f>
        <v>0</v>
      </c>
      <c r="AO11" s="3">
        <f ca="1">IF(COUNTIF(INDIRECT(AM$2&amp;"[N°1]"),$A11)&lt;&gt;0,SUMIFS(INDIRECT(AM$2&amp;"[Score2]"),INDIRECT(AM$2&amp;"[N°1]"),$A11),SUMIFS(INDIRECT(AM$2&amp;"[Score1]"),INDIRECT(AM$2&amp;"[N°2]"),$A11))</f>
        <v>0</v>
      </c>
      <c r="AP11" s="3">
        <f t="shared" ca="1" si="6"/>
        <v>0</v>
      </c>
      <c r="AQ11" s="3">
        <f ca="1">RANK(AP11,$AP$5:$AP$182,0)+ROW()/1000</f>
        <v>1.0109999999999999</v>
      </c>
      <c r="AR11" s="3">
        <f ca="1">RANK(AQ11,$AQ$5:$AQ$182,1)</f>
        <v>3</v>
      </c>
      <c r="AS11" s="4"/>
      <c r="AT11" s="3">
        <f ca="1">IF(COUNTIF(INDIRECT(AS$2&amp;"[N°1]"),$A11)&lt;&gt;0,SUMIFS(INDIRECT(AS$2&amp;"[Score1]"),INDIRECT(AS$2&amp;"[N°1]"),$A11),SUMIFS(INDIRECT(AS$2&amp;"[Score2]"),INDIRECT(AS$2&amp;"[N°2]"),$A11))</f>
        <v>0</v>
      </c>
      <c r="AU11" s="3">
        <f ca="1">IF(COUNTIF(INDIRECT(AS$2&amp;"[N°1]"),$A11)&lt;&gt;0,SUMIFS(INDIRECT(AS$2&amp;"[Score2]"),INDIRECT(AS$2&amp;"[N°1]"),$A11),SUMIFS(INDIRECT(AS$2&amp;"[Score1]"),INDIRECT(AS$2&amp;"[N°2]"),$A11))</f>
        <v>0</v>
      </c>
      <c r="AV11" s="3">
        <f t="shared" ca="1" si="7"/>
        <v>0</v>
      </c>
      <c r="AW11" s="3">
        <f ca="1">RANK(AV11,$AV$5:$AV$182,0)+ROW()/1000</f>
        <v>1.0109999999999999</v>
      </c>
      <c r="AX11" s="3">
        <f ca="1">RANK(AW11,$AW$5:$AW$182,1)</f>
        <v>3</v>
      </c>
      <c r="AY11" s="4"/>
      <c r="AZ11" s="3">
        <f ca="1">IF(COUNTIF(INDIRECT(AY$2&amp;"[N°1]"),$A11)&lt;&gt;0,SUMIFS(INDIRECT(AY$2&amp;"[Score1]"),INDIRECT(AY$2&amp;"[N°1]"),$A11),SUMIFS(INDIRECT(AY$2&amp;"[Score2]"),INDIRECT(AY$2&amp;"[N°2]"),$A11))</f>
        <v>0</v>
      </c>
      <c r="BA11" s="3">
        <f ca="1">IF(COUNTIF(INDIRECT(AY$2&amp;"[N°1]"),$A11)&lt;&gt;0,SUMIFS(INDIRECT(AY$2&amp;"[Score2]"),INDIRECT(AY$2&amp;"[N°1]"),$A11),SUMIFS(INDIRECT(AY$2&amp;"[Score1]"),INDIRECT(AY$2&amp;"[N°2]"),$A11))</f>
        <v>0</v>
      </c>
      <c r="BB11" s="3">
        <f t="shared" ca="1" si="8"/>
        <v>0</v>
      </c>
      <c r="BC11" s="3">
        <f ca="1">RANK(BB11,$BB$5:$BB$182,0)+ROW()/1000</f>
        <v>1.0109999999999999</v>
      </c>
      <c r="BD11" s="3">
        <f ca="1">RANK(BC11,$BC$5:$BC$182,1)</f>
        <v>3</v>
      </c>
      <c r="BE11" s="4"/>
      <c r="BF11" s="3">
        <f ca="1">IF(COUNTIF(INDIRECT(BE$2&amp;"[N°1]"),$A11)&lt;&gt;0,SUMIFS(INDIRECT(BE$2&amp;"[Score1]"),INDIRECT(BE$2&amp;"[N°1]"),$A11),SUMIFS(INDIRECT(BE$2&amp;"[Score2]"),INDIRECT(BE$2&amp;"[N°2]"),$A11))</f>
        <v>0</v>
      </c>
      <c r="BG11" s="3">
        <f ca="1">IF(COUNTIF(INDIRECT(BE$2&amp;"[N°1]"),$A11)&lt;&gt;0,SUMIFS(INDIRECT(BE$2&amp;"[Score2]"),INDIRECT(BE$2&amp;"[N°1]"),$A11),SUMIFS(INDIRECT(BE$2&amp;"[Score1]"),INDIRECT(BE$2&amp;"[N°2]"),$A11))</f>
        <v>0</v>
      </c>
      <c r="BH11" s="3">
        <f t="shared" ca="1" si="9"/>
        <v>0</v>
      </c>
      <c r="BI11" s="3">
        <f ca="1">RANK(BH11,$BH$5:$BH$182,0)+ROW()/1000</f>
        <v>1.0109999999999999</v>
      </c>
      <c r="BJ11" s="3">
        <f ca="1">RANK(BI11,$BI$5:$BI$182,1)</f>
        <v>3</v>
      </c>
      <c r="BK11" s="4"/>
      <c r="BL11" s="3">
        <f ca="1">IF(COUNTIF(INDIRECT(BK$2&amp;"[N°1]"),$A11)&lt;&gt;0,SUMIFS(INDIRECT(BK$2&amp;"[Score1]"),INDIRECT(BK$2&amp;"[N°1]"),$A11),SUMIFS(INDIRECT(BK$2&amp;"[Score2]"),INDIRECT(BK$2&amp;"[N°2]"),$A11))</f>
        <v>0</v>
      </c>
      <c r="BM11" s="3">
        <f ca="1">IF(COUNTIF(INDIRECT(BK$2&amp;"[N°1]"),$A11)&lt;&gt;0,SUMIFS(INDIRECT(BK$2&amp;"[Score2]"),INDIRECT(BK$2&amp;"[N°1]"),$A11),SUMIFS(INDIRECT(BK$2&amp;"[Score1]"),INDIRECT(BK$2&amp;"[N°2]"),$A11))</f>
        <v>0</v>
      </c>
      <c r="BN11" s="3">
        <f t="shared" ca="1" si="10"/>
        <v>0</v>
      </c>
      <c r="BO11" s="3">
        <f ca="1">RANK(BN11,$BN$5:$BN$182,0)+ROW()/1000</f>
        <v>1.0109999999999999</v>
      </c>
      <c r="BP11" s="3">
        <f ca="1">RANK(BO11,$BO$5:$BO$182,1)</f>
        <v>3</v>
      </c>
      <c r="BQ11" s="4"/>
      <c r="BR11" s="3">
        <f ca="1">IF(COUNTIF(INDIRECT(BQ$2&amp;"[N°1]"),$A11)&lt;&gt;0,SUMIFS(INDIRECT(BQ$2&amp;"[Score1]"),INDIRECT(BQ$2&amp;"[N°1]"),$A11),SUMIFS(INDIRECT(BQ$2&amp;"[Score2]"),INDIRECT(BQ$2&amp;"[N°2]"),$A11))</f>
        <v>0</v>
      </c>
      <c r="BS11" s="3">
        <f ca="1">IF(COUNTIF(INDIRECT(BQ$2&amp;"[N°1]"),$A11)&lt;&gt;0,SUMIFS(INDIRECT(BQ$2&amp;"[Score2]"),INDIRECT(BQ$2&amp;"[N°1]"),$A11),SUMIFS(INDIRECT(BQ$2&amp;"[Score1]"),INDIRECT(BQ$2&amp;"[N°2]"),$A11))</f>
        <v>0</v>
      </c>
      <c r="BT11" s="3">
        <f t="shared" ca="1" si="11"/>
        <v>0</v>
      </c>
      <c r="BU11" s="3">
        <f ca="1">RANK(BT11,$BT$5:$BT$182,0)+ROW()/1000</f>
        <v>1.0109999999999999</v>
      </c>
      <c r="BV11" s="3">
        <f ca="1">RANK(BU11,$BU$5:$BU$182,1)</f>
        <v>3</v>
      </c>
      <c r="BW11" s="2"/>
      <c r="BX11" s="5">
        <f>C11+I11+O11+U11+AA11+AG11+AM11+AS11+AY11+BE11+BK11+BQ11</f>
        <v>0</v>
      </c>
      <c r="BY11" s="8">
        <f ca="1">COUNTIF(D10,"=13")+COUNTIF(D11,"=13")+COUNTIF(D12,"=13")+COUNTIF(J10,"=13")+COUNTIF(J11,"=13")+COUNTIF(J12,"=13")+COUNTIF(P10,"=13")+COUNTIF(P11,"=13")+COUNTIF(P12,"=13")+COUNTIF(V10,"=13")+COUNTIF(V11,"=13")+COUNTIF(V12,"=13")+COUNTIF(AB10,"=13")+COUNTIF(AB11,"=13")+COUNTIF(AB12,"=13")+COUNTIF(AH10,"=13")+COUNTIF(AH11,"=13")+COUNTIF(AH12,"=13")+COUNTIF(AN10,"=13")+COUNTIF(AN11,"=13")+COUNTIF(AN12,"=13")+COUNTIF(AT10,"=13")+COUNTIF(AT11,"=13")+COUNTIF(AT12,"=13")+COUNTIF(AZ10,"=13")+COUNTIF(AZ11,"=13")+COUNTIF(AZ12,"=13")+COUNTIF(BF10,"=13")+COUNTIF(BF11,"=13")+COUNTIF(BF12,"=13")+COUNTIF(BL10,"=13")+COUNTIF(BL11,"=13")+COUNTIF(BL12,"=13")+COUNTIF(BR10,"=13")+COUNTIF(BR11,"=13")+COUNTIF(BR12,"=13")</f>
        <v>0</v>
      </c>
      <c r="BZ11" s="9">
        <f ca="1">F10+F11+F12+L10+L11+L12+R10+R11+R12+X10+X11+X12+AD10+AD11+AD12+AJ10+AJ11+AJ12+AP10+AP11+AP12+AV10+AV11+AV12+BB10+BB11+BB12+BH10+BH11+BH12+BN10+BN11+BN12+BT10+BT11+BT12</f>
        <v>0</v>
      </c>
      <c r="CA11" s="5">
        <f ca="1">RANK(BY11,$BY$5:$BY$183,0)+RANK(BZ11,$BZ$5:$BZ$183,1)/1000</f>
        <v>1.0009999999999999</v>
      </c>
      <c r="CB11" s="5">
        <f ca="1">RANK(CA11,$CA$5:$CA$183,1)</f>
        <v>1</v>
      </c>
      <c r="CD11" s="20">
        <v>3</v>
      </c>
      <c r="CE11" s="20" t="str">
        <f ca="1">IF(N($CN11)&gt;0,INDEX($B$4:$B$183,$CN11),"")</f>
        <v/>
      </c>
      <c r="CF11" s="20" t="str">
        <f ca="1">IF(N($CN11)&gt;0,INDEX($BX$4:$BX$183,$CN11),"")</f>
        <v/>
      </c>
      <c r="CG11" s="20" t="str">
        <f ca="1">IF(N($CN11)&gt;0,INDEX($BY$4:$BY$183,$CN11),"")</f>
        <v/>
      </c>
      <c r="CH11" s="40"/>
      <c r="CJ11" s="19" t="str">
        <f>IF(BX11&gt;0,BX11*100000+BY11*1000+BZ11+500,"")</f>
        <v/>
      </c>
      <c r="CK11" s="19" t="str">
        <f>IF(BX11&gt;0,RANK(CJ11,$CJ$4:$CJ$183,0),"")</f>
        <v/>
      </c>
      <c r="CL11" s="19" t="str">
        <f>IF(N(CK11)&gt;0,CK11+COUNTIF($CK$4:$CK10,CK11),"")</f>
        <v/>
      </c>
      <c r="CM11" s="19">
        <f>INT(ROWS($CM$3:$CM11)/3)</f>
        <v>3</v>
      </c>
      <c r="CN11" s="19" t="str">
        <f ca="1">IFERROR(MATCH(CM11,$CL$4:$CL$183,0),"")</f>
        <v/>
      </c>
      <c r="CP11" s="23">
        <v>13</v>
      </c>
      <c r="CQ11" s="1"/>
      <c r="CR11" s="1"/>
      <c r="CS11" s="24">
        <v>14</v>
      </c>
      <c r="CU11" s="23">
        <f ca="1">INDEX($A$5:$A$182,MATCH(2*(ROW(TOUR_02[[#This Row],[N°1]])-ROW(TOUR_02[[#Headers],[N°1]]))-1,$H$5:$H$182,0))</f>
        <v>13</v>
      </c>
      <c r="CV11" s="1"/>
      <c r="CW11" s="1"/>
      <c r="CX11" s="24">
        <f ca="1">INDEX($A$5:$A$182,MATCH(2*(ROW(TOUR_02[[#This Row],[N°2]])-ROW(TOUR_02[[#Headers],[N°2]])),$H$5:$H$182,0))</f>
        <v>14</v>
      </c>
      <c r="CZ11" s="23">
        <f ca="1">INDEX($A$5:$A$182,MATCH(2*(ROW(TOUR_03[[#This Row],[N°1]])-ROW(TOUR_03[[#Headers],[N°1]]))-1,$N$5:$N$182,0))</f>
        <v>13</v>
      </c>
      <c r="DA11" s="1"/>
      <c r="DB11" s="1"/>
      <c r="DC11" s="24">
        <f ca="1">INDEX($A$5:$A$182,MATCH(2*(ROW(TOUR_03[[#This Row],[N°2]])-ROW(TOUR_03[[#Headers],[N°2]])),$N$5:$N$182,0))</f>
        <v>14</v>
      </c>
      <c r="DE11" s="23">
        <f ca="1">INDEX($A$5:$A$182,MATCH(2*(ROW(TOUR_04[[#This Row],[N°1]])-ROW(TOUR_04[[#Headers],[N°1]]))-1,$T$5:$T$182,0))</f>
        <v>13</v>
      </c>
      <c r="DF11" s="1"/>
      <c r="DG11" s="1"/>
      <c r="DH11" s="24">
        <f ca="1">INDEX($A$5:$A$182,MATCH(2*(ROW(TOUR_04[[#This Row],[N°2]])-ROW(TOUR_04[[#Headers],[N°2]])),$T$5:$T$182,0))</f>
        <v>14</v>
      </c>
      <c r="DJ11" s="23">
        <f ca="1">INDEX($A$5:$A$182,MATCH(2*(ROW(TOUR_05[[#This Row],[N°1]])-ROW(TOUR_05[[#Headers],[N°1]]))-1,$Z$5:$Z$182,0))</f>
        <v>13</v>
      </c>
      <c r="DK11" s="1"/>
      <c r="DL11" s="1"/>
      <c r="DM11" s="24">
        <f ca="1">INDEX($A$5:$A$182,MATCH(2*(ROW(TOUR_05[[#This Row],[N°2]])-ROW(TOUR_05[[#Headers],[N°2]])),$Z$5:$Z$182,0))</f>
        <v>14</v>
      </c>
      <c r="DO11" s="23">
        <f ca="1">INDEX($A$5:$A$182,MATCH(2*(ROW(TOUR_06[[#This Row],[N°1]])-ROW(TOUR_06[[#Headers],[N°1]]))-1,$AF$5:$AF$182,0))</f>
        <v>13</v>
      </c>
      <c r="DP11" s="1"/>
      <c r="DQ11" s="1"/>
      <c r="DR11" s="24">
        <f ca="1">INDEX($A$5:$A$182,MATCH(2*(ROW(TOUR_06[[#This Row],[N°2]])-ROW(TOUR_06[[#Headers],[N°2]])),$AF$5:$AF$182,0))</f>
        <v>14</v>
      </c>
      <c r="DT11" s="23">
        <f ca="1">INDEX($A$5:$A$182,MATCH(2*(ROW(TOUR_07[[#This Row],[N°1]])-ROW(TOUR_07[[#Headers],[N°1]]))-1,$AL$5:$AL$182,0))</f>
        <v>13</v>
      </c>
      <c r="DU11" s="1"/>
      <c r="DV11" s="1"/>
      <c r="DW11" s="24">
        <f ca="1">INDEX($A$5:$A$182,MATCH(2*(ROW(TOUR_07[[#This Row],[N°2]])-ROW(TOUR_07[[#Headers],[N°2]])),$AL$5:$AL$182,0))</f>
        <v>14</v>
      </c>
      <c r="DY11" s="23">
        <f ca="1">INDEX($A$5:$A$182,MATCH(2*(ROW(TOUR_08[[#This Row],[N°1]])-ROW(TOUR_08[[#Headers],[N°1]]))-1,$AR$5:$AR$182,0))</f>
        <v>13</v>
      </c>
      <c r="DZ11" s="1"/>
      <c r="EA11" s="1"/>
      <c r="EB11" s="24">
        <f ca="1">INDEX($A$5:$A$182,MATCH(2*(ROW(TOUR_08[[#This Row],[N°2]])-ROW(TOUR_08[[#Headers],[N°2]])),$AR$5:$AR$182,0))</f>
        <v>14</v>
      </c>
      <c r="ED11" s="23">
        <f ca="1">INDEX($A$5:$A$182,MATCH(2*(ROW(TOUR_09[[#This Row],[N°1]])-ROW(TOUR_09[[#Headers],[N°1]]))-1,$AX$5:$AX$182,0))</f>
        <v>13</v>
      </c>
      <c r="EE11" s="1"/>
      <c r="EF11" s="1"/>
      <c r="EG11" s="24">
        <f ca="1">INDEX($A$5:$A$182,MATCH(2*(ROW(TOUR_09[[#This Row],[N°2]])-ROW(TOUR_09[[#Headers],[N°2]])),$AX$5:$AX$182,0))</f>
        <v>14</v>
      </c>
      <c r="EI11" s="23">
        <f ca="1">INDEX($A$5:$A$182,MATCH(2*(ROW(TOUR_10[[#This Row],[N°1]])-ROW(TOUR_10[[#Headers],[N°1]]))-1,$BD$5:$BD$182,0))</f>
        <v>13</v>
      </c>
      <c r="EJ11" s="1"/>
      <c r="EK11" s="1"/>
      <c r="EL11" s="24">
        <f ca="1">INDEX($A$5:$A$182,MATCH(2*(ROW(TOUR_10[[#This Row],[N°2]])-ROW(TOUR_10[[#Headers],[N°2]])),$BD$5:$BD$182,0))</f>
        <v>14</v>
      </c>
      <c r="EN11" s="23">
        <f ca="1">INDEX($A$5:$A$182,MATCH(2*(ROW(TOUR_11[[#This Row],[N°1]])-ROW(TOUR_11[[#Headers],[N°1]]))-1,$BJ$5:$BJ$182,0))</f>
        <v>13</v>
      </c>
      <c r="EO11" s="1"/>
      <c r="EP11" s="1"/>
      <c r="EQ11" s="24">
        <f ca="1">INDEX($A$5:$A$182,MATCH(2*(ROW(TOUR_11[[#This Row],[N°2]])-ROW(TOUR_11[[#Headers],[N°2]])),$BJ$5:$BJ$182,0))</f>
        <v>14</v>
      </c>
      <c r="ES11" s="23">
        <f ca="1">INDEX($A$5:$A$182,MATCH(2*(ROW(TOUR_12[[#This Row],[N°1]])-ROW(TOUR_12[[#Headers],[N°1]]))-1,$BP$5:$BP$182,0))</f>
        <v>13</v>
      </c>
      <c r="ET11" s="1"/>
      <c r="EU11" s="1"/>
      <c r="EV11" s="24">
        <f ca="1">INDEX($A$5:$A$182,MATCH(2*(ROW(TOUR_12[[#This Row],[N°2]])-ROW(TOUR_12[[#Headers],[N°2]])),$BP$5:$BP$182,0))</f>
        <v>14</v>
      </c>
    </row>
    <row r="12" spans="1:152" ht="21" x14ac:dyDescent="0.35">
      <c r="A12" s="3"/>
      <c r="B12" s="3"/>
      <c r="C12" s="4"/>
      <c r="D12" s="3"/>
      <c r="E12" s="3"/>
      <c r="F12" s="3"/>
      <c r="G12" s="3"/>
      <c r="H12" s="3"/>
      <c r="I12" s="4"/>
      <c r="J12" s="3"/>
      <c r="K12" s="3"/>
      <c r="L12" s="3"/>
      <c r="M12" s="3"/>
      <c r="N12" s="3"/>
      <c r="O12" s="4"/>
      <c r="P12" s="3"/>
      <c r="Q12" s="3"/>
      <c r="R12" s="3"/>
      <c r="S12" s="3"/>
      <c r="T12" s="3"/>
      <c r="U12" s="4"/>
      <c r="V12" s="3"/>
      <c r="W12" s="3"/>
      <c r="X12" s="3"/>
      <c r="Y12" s="3"/>
      <c r="Z12" s="3"/>
      <c r="AA12" s="4"/>
      <c r="AB12" s="3"/>
      <c r="AC12" s="3"/>
      <c r="AD12" s="3"/>
      <c r="AE12" s="3"/>
      <c r="AF12" s="3"/>
      <c r="AG12" s="4"/>
      <c r="AH12" s="3"/>
      <c r="AI12" s="3"/>
      <c r="AJ12" s="3"/>
      <c r="AK12" s="3"/>
      <c r="AL12" s="3"/>
      <c r="AM12" s="4"/>
      <c r="AN12" s="3"/>
      <c r="AO12" s="3"/>
      <c r="AP12" s="3"/>
      <c r="AQ12" s="3"/>
      <c r="AR12" s="3"/>
      <c r="AS12" s="4"/>
      <c r="AT12" s="3"/>
      <c r="AU12" s="3"/>
      <c r="AV12" s="3"/>
      <c r="AW12" s="3"/>
      <c r="AX12" s="3"/>
      <c r="AY12" s="4"/>
      <c r="AZ12" s="3"/>
      <c r="BA12" s="3"/>
      <c r="BB12" s="3"/>
      <c r="BC12" s="3"/>
      <c r="BD12" s="3"/>
      <c r="BE12" s="4"/>
      <c r="BF12" s="3"/>
      <c r="BG12" s="3"/>
      <c r="BH12" s="3"/>
      <c r="BI12" s="3"/>
      <c r="BJ12" s="3"/>
      <c r="BK12" s="4"/>
      <c r="BL12" s="3"/>
      <c r="BM12" s="3"/>
      <c r="BN12" s="3"/>
      <c r="BO12" s="3"/>
      <c r="BP12" s="3"/>
      <c r="BQ12" s="4"/>
      <c r="BR12" s="3"/>
      <c r="BS12" s="3"/>
      <c r="BT12" s="3"/>
      <c r="BU12" s="3"/>
      <c r="BV12" s="3"/>
      <c r="BW12" s="2"/>
      <c r="BX12" s="10"/>
      <c r="BY12" s="11"/>
      <c r="BZ12" s="11"/>
      <c r="CA12" s="10"/>
      <c r="CB12" s="10"/>
      <c r="CD12" s="21"/>
      <c r="CE12" s="21"/>
      <c r="CF12" s="21"/>
      <c r="CG12" s="21"/>
      <c r="CH12" s="41"/>
      <c r="CJ12" s="19"/>
      <c r="CK12" s="19"/>
      <c r="CL12" s="19"/>
      <c r="CM12" s="19"/>
      <c r="CN12" s="19"/>
      <c r="CP12" s="23">
        <v>15</v>
      </c>
      <c r="CQ12" s="1"/>
      <c r="CR12" s="1"/>
      <c r="CS12" s="24">
        <v>16</v>
      </c>
      <c r="CU12" s="23">
        <f ca="1">INDEX($A$5:$A$182,MATCH(2*(ROW(TOUR_02[[#This Row],[N°1]])-ROW(TOUR_02[[#Headers],[N°1]]))-1,$H$5:$H$182,0))</f>
        <v>15</v>
      </c>
      <c r="CV12" s="1"/>
      <c r="CW12" s="1"/>
      <c r="CX12" s="24">
        <f ca="1">INDEX($A$5:$A$182,MATCH(2*(ROW(TOUR_02[[#This Row],[N°2]])-ROW(TOUR_02[[#Headers],[N°2]])),$H$5:$H$182,0))</f>
        <v>16</v>
      </c>
      <c r="CZ12" s="23">
        <f ca="1">INDEX($A$5:$A$182,MATCH(2*(ROW(TOUR_03[[#This Row],[N°1]])-ROW(TOUR_03[[#Headers],[N°1]]))-1,$N$5:$N$182,0))</f>
        <v>15</v>
      </c>
      <c r="DA12" s="1"/>
      <c r="DB12" s="1"/>
      <c r="DC12" s="24">
        <f ca="1">INDEX($A$5:$A$182,MATCH(2*(ROW(TOUR_03[[#This Row],[N°2]])-ROW(TOUR_03[[#Headers],[N°2]])),$N$5:$N$182,0))</f>
        <v>16</v>
      </c>
      <c r="DE12" s="23">
        <f ca="1">INDEX($A$5:$A$182,MATCH(2*(ROW(TOUR_04[[#This Row],[N°1]])-ROW(TOUR_04[[#Headers],[N°1]]))-1,$T$5:$T$182,0))</f>
        <v>15</v>
      </c>
      <c r="DF12" s="1"/>
      <c r="DG12" s="1"/>
      <c r="DH12" s="24">
        <f ca="1">INDEX($A$5:$A$182,MATCH(2*(ROW(TOUR_04[[#This Row],[N°2]])-ROW(TOUR_04[[#Headers],[N°2]])),$T$5:$T$182,0))</f>
        <v>16</v>
      </c>
      <c r="DJ12" s="23">
        <f ca="1">INDEX($A$5:$A$182,MATCH(2*(ROW(TOUR_05[[#This Row],[N°1]])-ROW(TOUR_05[[#Headers],[N°1]]))-1,$Z$5:$Z$182,0))</f>
        <v>15</v>
      </c>
      <c r="DK12" s="1"/>
      <c r="DL12" s="1"/>
      <c r="DM12" s="24">
        <f ca="1">INDEX($A$5:$A$182,MATCH(2*(ROW(TOUR_05[[#This Row],[N°2]])-ROW(TOUR_05[[#Headers],[N°2]])),$Z$5:$Z$182,0))</f>
        <v>16</v>
      </c>
      <c r="DO12" s="23">
        <f ca="1">INDEX($A$5:$A$182,MATCH(2*(ROW(TOUR_06[[#This Row],[N°1]])-ROW(TOUR_06[[#Headers],[N°1]]))-1,$AF$5:$AF$182,0))</f>
        <v>15</v>
      </c>
      <c r="DP12" s="1"/>
      <c r="DQ12" s="1"/>
      <c r="DR12" s="24">
        <f ca="1">INDEX($A$5:$A$182,MATCH(2*(ROW(TOUR_06[[#This Row],[N°2]])-ROW(TOUR_06[[#Headers],[N°2]])),$AF$5:$AF$182,0))</f>
        <v>16</v>
      </c>
      <c r="DT12" s="23">
        <f ca="1">INDEX($A$5:$A$182,MATCH(2*(ROW(TOUR_07[[#This Row],[N°1]])-ROW(TOUR_07[[#Headers],[N°1]]))-1,$AL$5:$AL$182,0))</f>
        <v>15</v>
      </c>
      <c r="DU12" s="1"/>
      <c r="DV12" s="1"/>
      <c r="DW12" s="24">
        <f ca="1">INDEX($A$5:$A$182,MATCH(2*(ROW(TOUR_07[[#This Row],[N°2]])-ROW(TOUR_07[[#Headers],[N°2]])),$AL$5:$AL$182,0))</f>
        <v>16</v>
      </c>
      <c r="DY12" s="23">
        <f ca="1">INDEX($A$5:$A$182,MATCH(2*(ROW(TOUR_08[[#This Row],[N°1]])-ROW(TOUR_08[[#Headers],[N°1]]))-1,$AR$5:$AR$182,0))</f>
        <v>15</v>
      </c>
      <c r="DZ12" s="1"/>
      <c r="EA12" s="1"/>
      <c r="EB12" s="24">
        <f ca="1">INDEX($A$5:$A$182,MATCH(2*(ROW(TOUR_08[[#This Row],[N°2]])-ROW(TOUR_08[[#Headers],[N°2]])),$AR$5:$AR$182,0))</f>
        <v>16</v>
      </c>
      <c r="ED12" s="23">
        <f ca="1">INDEX($A$5:$A$182,MATCH(2*(ROW(TOUR_09[[#This Row],[N°1]])-ROW(TOUR_09[[#Headers],[N°1]]))-1,$AX$5:$AX$182,0))</f>
        <v>15</v>
      </c>
      <c r="EE12" s="1"/>
      <c r="EF12" s="1"/>
      <c r="EG12" s="24">
        <f ca="1">INDEX($A$5:$A$182,MATCH(2*(ROW(TOUR_09[[#This Row],[N°2]])-ROW(TOUR_09[[#Headers],[N°2]])),$AX$5:$AX$182,0))</f>
        <v>16</v>
      </c>
      <c r="EI12" s="23">
        <f ca="1">INDEX($A$5:$A$182,MATCH(2*(ROW(TOUR_10[[#This Row],[N°1]])-ROW(TOUR_10[[#Headers],[N°1]]))-1,$BD$5:$BD$182,0))</f>
        <v>15</v>
      </c>
      <c r="EJ12" s="1"/>
      <c r="EK12" s="1"/>
      <c r="EL12" s="24">
        <f ca="1">INDEX($A$5:$A$182,MATCH(2*(ROW(TOUR_10[[#This Row],[N°2]])-ROW(TOUR_10[[#Headers],[N°2]])),$BD$5:$BD$182,0))</f>
        <v>16</v>
      </c>
      <c r="EN12" s="23">
        <f ca="1">INDEX($A$5:$A$182,MATCH(2*(ROW(TOUR_11[[#This Row],[N°1]])-ROW(TOUR_11[[#Headers],[N°1]]))-1,$BJ$5:$BJ$182,0))</f>
        <v>15</v>
      </c>
      <c r="EO12" s="1"/>
      <c r="EP12" s="1"/>
      <c r="EQ12" s="24">
        <f ca="1">INDEX($A$5:$A$182,MATCH(2*(ROW(TOUR_11[[#This Row],[N°2]])-ROW(TOUR_11[[#Headers],[N°2]])),$BJ$5:$BJ$182,0))</f>
        <v>16</v>
      </c>
      <c r="ES12" s="23">
        <f ca="1">INDEX($A$5:$A$182,MATCH(2*(ROW(TOUR_12[[#This Row],[N°1]])-ROW(TOUR_12[[#Headers],[N°1]]))-1,$BP$5:$BP$182,0))</f>
        <v>15</v>
      </c>
      <c r="ET12" s="1"/>
      <c r="EU12" s="1"/>
      <c r="EV12" s="24">
        <f ca="1">INDEX($A$5:$A$182,MATCH(2*(ROW(TOUR_12[[#This Row],[N°2]])-ROW(TOUR_12[[#Headers],[N°2]])),$BP$5:$BP$182,0))</f>
        <v>16</v>
      </c>
    </row>
    <row r="13" spans="1:152" ht="21" x14ac:dyDescent="0.35">
      <c r="A13" s="3"/>
      <c r="B13" s="3"/>
      <c r="C13" s="4"/>
      <c r="D13" s="3"/>
      <c r="E13" s="3"/>
      <c r="F13" s="3"/>
      <c r="G13" s="3"/>
      <c r="H13" s="3"/>
      <c r="I13" s="4"/>
      <c r="J13" s="3"/>
      <c r="K13" s="3"/>
      <c r="L13" s="3"/>
      <c r="M13" s="3"/>
      <c r="N13" s="3"/>
      <c r="O13" s="4"/>
      <c r="P13" s="3"/>
      <c r="Q13" s="3"/>
      <c r="R13" s="3"/>
      <c r="S13" s="3"/>
      <c r="T13" s="3"/>
      <c r="U13" s="4"/>
      <c r="V13" s="3"/>
      <c r="W13" s="3"/>
      <c r="X13" s="3"/>
      <c r="Y13" s="3"/>
      <c r="Z13" s="3"/>
      <c r="AA13" s="4"/>
      <c r="AB13" s="3"/>
      <c r="AC13" s="3"/>
      <c r="AD13" s="3"/>
      <c r="AE13" s="3"/>
      <c r="AF13" s="3"/>
      <c r="AG13" s="4"/>
      <c r="AH13" s="3"/>
      <c r="AI13" s="3"/>
      <c r="AJ13" s="3"/>
      <c r="AK13" s="3"/>
      <c r="AL13" s="3"/>
      <c r="AM13" s="4"/>
      <c r="AN13" s="3"/>
      <c r="AO13" s="3"/>
      <c r="AP13" s="3"/>
      <c r="AQ13" s="3"/>
      <c r="AR13" s="3"/>
      <c r="AS13" s="4"/>
      <c r="AT13" s="3"/>
      <c r="AU13" s="3"/>
      <c r="AV13" s="3"/>
      <c r="AW13" s="3"/>
      <c r="AX13" s="3"/>
      <c r="AY13" s="4"/>
      <c r="AZ13" s="3"/>
      <c r="BA13" s="3"/>
      <c r="BB13" s="3"/>
      <c r="BC13" s="3"/>
      <c r="BD13" s="3"/>
      <c r="BE13" s="4"/>
      <c r="BF13" s="3"/>
      <c r="BG13" s="3"/>
      <c r="BH13" s="3"/>
      <c r="BI13" s="3"/>
      <c r="BJ13" s="3"/>
      <c r="BK13" s="4"/>
      <c r="BL13" s="3"/>
      <c r="BM13" s="3"/>
      <c r="BN13" s="3"/>
      <c r="BO13" s="3"/>
      <c r="BP13" s="3"/>
      <c r="BQ13" s="4"/>
      <c r="BR13" s="3"/>
      <c r="BS13" s="3"/>
      <c r="BT13" s="3"/>
      <c r="BU13" s="3"/>
      <c r="BV13" s="3"/>
      <c r="BW13" s="2"/>
      <c r="BX13" s="5"/>
      <c r="BY13" s="12"/>
      <c r="BZ13" s="7"/>
      <c r="CA13" s="5"/>
      <c r="CB13" s="5"/>
      <c r="CD13" s="22"/>
      <c r="CE13" s="22"/>
      <c r="CF13" s="22"/>
      <c r="CG13" s="22"/>
      <c r="CH13" s="39" t="str">
        <f ca="1">IF(N($CN14)&gt;0,INDEX($BZ$4:$BZ$183,$CN14),"")</f>
        <v/>
      </c>
      <c r="CJ13" s="19"/>
      <c r="CK13" s="19"/>
      <c r="CL13" s="19"/>
      <c r="CM13" s="19"/>
      <c r="CN13" s="19"/>
      <c r="CP13" s="23">
        <v>17</v>
      </c>
      <c r="CQ13" s="1"/>
      <c r="CR13" s="1"/>
      <c r="CS13" s="24">
        <v>18</v>
      </c>
      <c r="CU13" s="23">
        <f ca="1">INDEX($A$5:$A$182,MATCH(2*(ROW(TOUR_02[[#This Row],[N°1]])-ROW(TOUR_02[[#Headers],[N°1]]))-1,$H$5:$H$182,0))</f>
        <v>17</v>
      </c>
      <c r="CV13" s="1"/>
      <c r="CW13" s="1"/>
      <c r="CX13" s="24">
        <f ca="1">INDEX($A$5:$A$182,MATCH(2*(ROW(TOUR_02[[#This Row],[N°2]])-ROW(TOUR_02[[#Headers],[N°2]])),$H$5:$H$182,0))</f>
        <v>18</v>
      </c>
      <c r="CZ13" s="23">
        <f ca="1">INDEX($A$5:$A$182,MATCH(2*(ROW(TOUR_03[[#This Row],[N°1]])-ROW(TOUR_03[[#Headers],[N°1]]))-1,$N$5:$N$182,0))</f>
        <v>17</v>
      </c>
      <c r="DA13" s="1"/>
      <c r="DB13" s="1"/>
      <c r="DC13" s="24">
        <f ca="1">INDEX($A$5:$A$182,MATCH(2*(ROW(TOUR_03[[#This Row],[N°2]])-ROW(TOUR_03[[#Headers],[N°2]])),$N$5:$N$182,0))</f>
        <v>18</v>
      </c>
      <c r="DE13" s="23">
        <f ca="1">INDEX($A$5:$A$182,MATCH(2*(ROW(TOUR_04[[#This Row],[N°1]])-ROW(TOUR_04[[#Headers],[N°1]]))-1,$T$5:$T$182,0))</f>
        <v>17</v>
      </c>
      <c r="DF13" s="1"/>
      <c r="DG13" s="1"/>
      <c r="DH13" s="24">
        <f ca="1">INDEX($A$5:$A$182,MATCH(2*(ROW(TOUR_04[[#This Row],[N°2]])-ROW(TOUR_04[[#Headers],[N°2]])),$T$5:$T$182,0))</f>
        <v>18</v>
      </c>
      <c r="DJ13" s="23">
        <f ca="1">INDEX($A$5:$A$182,MATCH(2*(ROW(TOUR_05[[#This Row],[N°1]])-ROW(TOUR_05[[#Headers],[N°1]]))-1,$Z$5:$Z$182,0))</f>
        <v>17</v>
      </c>
      <c r="DK13" s="1"/>
      <c r="DL13" s="1"/>
      <c r="DM13" s="24">
        <f ca="1">INDEX($A$5:$A$182,MATCH(2*(ROW(TOUR_05[[#This Row],[N°2]])-ROW(TOUR_05[[#Headers],[N°2]])),$Z$5:$Z$182,0))</f>
        <v>18</v>
      </c>
      <c r="DO13" s="23">
        <f ca="1">INDEX($A$5:$A$182,MATCH(2*(ROW(TOUR_06[[#This Row],[N°1]])-ROW(TOUR_06[[#Headers],[N°1]]))-1,$AF$5:$AF$182,0))</f>
        <v>17</v>
      </c>
      <c r="DP13" s="1"/>
      <c r="DQ13" s="1"/>
      <c r="DR13" s="24">
        <f ca="1">INDEX($A$5:$A$182,MATCH(2*(ROW(TOUR_06[[#This Row],[N°2]])-ROW(TOUR_06[[#Headers],[N°2]])),$AF$5:$AF$182,0))</f>
        <v>18</v>
      </c>
      <c r="DT13" s="23">
        <f ca="1">INDEX($A$5:$A$182,MATCH(2*(ROW(TOUR_07[[#This Row],[N°1]])-ROW(TOUR_07[[#Headers],[N°1]]))-1,$AL$5:$AL$182,0))</f>
        <v>17</v>
      </c>
      <c r="DU13" s="1"/>
      <c r="DV13" s="1"/>
      <c r="DW13" s="24">
        <f ca="1">INDEX($A$5:$A$182,MATCH(2*(ROW(TOUR_07[[#This Row],[N°2]])-ROW(TOUR_07[[#Headers],[N°2]])),$AL$5:$AL$182,0))</f>
        <v>18</v>
      </c>
      <c r="DY13" s="23">
        <f ca="1">INDEX($A$5:$A$182,MATCH(2*(ROW(TOUR_08[[#This Row],[N°1]])-ROW(TOUR_08[[#Headers],[N°1]]))-1,$AR$5:$AR$182,0))</f>
        <v>17</v>
      </c>
      <c r="DZ13" s="1"/>
      <c r="EA13" s="1"/>
      <c r="EB13" s="24">
        <f ca="1">INDEX($A$5:$A$182,MATCH(2*(ROW(TOUR_08[[#This Row],[N°2]])-ROW(TOUR_08[[#Headers],[N°2]])),$AR$5:$AR$182,0))</f>
        <v>18</v>
      </c>
      <c r="ED13" s="23">
        <f ca="1">INDEX($A$5:$A$182,MATCH(2*(ROW(TOUR_09[[#This Row],[N°1]])-ROW(TOUR_09[[#Headers],[N°1]]))-1,$AX$5:$AX$182,0))</f>
        <v>17</v>
      </c>
      <c r="EE13" s="1"/>
      <c r="EF13" s="1"/>
      <c r="EG13" s="24">
        <f ca="1">INDEX($A$5:$A$182,MATCH(2*(ROW(TOUR_09[[#This Row],[N°2]])-ROW(TOUR_09[[#Headers],[N°2]])),$AX$5:$AX$182,0))</f>
        <v>18</v>
      </c>
      <c r="EI13" s="23">
        <f ca="1">INDEX($A$5:$A$182,MATCH(2*(ROW(TOUR_10[[#This Row],[N°1]])-ROW(TOUR_10[[#Headers],[N°1]]))-1,$BD$5:$BD$182,0))</f>
        <v>17</v>
      </c>
      <c r="EJ13" s="1"/>
      <c r="EK13" s="1"/>
      <c r="EL13" s="24">
        <f ca="1">INDEX($A$5:$A$182,MATCH(2*(ROW(TOUR_10[[#This Row],[N°2]])-ROW(TOUR_10[[#Headers],[N°2]])),$BD$5:$BD$182,0))</f>
        <v>18</v>
      </c>
      <c r="EN13" s="23">
        <f ca="1">INDEX($A$5:$A$182,MATCH(2*(ROW(TOUR_11[[#This Row],[N°1]])-ROW(TOUR_11[[#Headers],[N°1]]))-1,$BJ$5:$BJ$182,0))</f>
        <v>17</v>
      </c>
      <c r="EO13" s="1"/>
      <c r="EP13" s="1"/>
      <c r="EQ13" s="24">
        <f ca="1">INDEX($A$5:$A$182,MATCH(2*(ROW(TOUR_11[[#This Row],[N°2]])-ROW(TOUR_11[[#Headers],[N°2]])),$BJ$5:$BJ$182,0))</f>
        <v>18</v>
      </c>
      <c r="ES13" s="23">
        <f ca="1">INDEX($A$5:$A$182,MATCH(2*(ROW(TOUR_12[[#This Row],[N°1]])-ROW(TOUR_12[[#Headers],[N°1]]))-1,$BP$5:$BP$182,0))</f>
        <v>17</v>
      </c>
      <c r="ET13" s="1"/>
      <c r="EU13" s="1"/>
      <c r="EV13" s="24">
        <f ca="1">INDEX($A$5:$A$182,MATCH(2*(ROW(TOUR_12[[#This Row],[N°2]])-ROW(TOUR_12[[#Headers],[N°2]])),$BP$5:$BP$182,0))</f>
        <v>18</v>
      </c>
    </row>
    <row r="14" spans="1:152" ht="21" x14ac:dyDescent="0.35">
      <c r="A14" s="3">
        <v>4</v>
      </c>
      <c r="B14" s="3"/>
      <c r="C14" s="4"/>
      <c r="D14" s="3">
        <f ca="1">IF(COUNTIF(INDIRECT(C$2&amp;"[N°1]"),$A14)&lt;&gt;0,SUMIFS(INDIRECT(C$2&amp;"[Score1]"),INDIRECT(C$2&amp;"[N°1]"),$A14),SUMIFS(INDIRECT(C$2&amp;"[Score2]"),INDIRECT(C$2&amp;"[N°2]"),$A14))</f>
        <v>0</v>
      </c>
      <c r="E14" s="3">
        <f ca="1">IF(COUNTIF(INDIRECT(C$2&amp;"[N°1]"),$A14)&lt;&gt;0,SUMIFS(INDIRECT(C$2&amp;"[Score2]"),INDIRECT(C$2&amp;"[N°1]"),$A14),SUMIFS(INDIRECT(C$2&amp;"[Score1]"),INDIRECT(C$2&amp;"[N°2]"),$A14))</f>
        <v>0</v>
      </c>
      <c r="F14" s="3">
        <f t="shared" ca="1" si="0"/>
        <v>0</v>
      </c>
      <c r="G14" s="3">
        <f ca="1">RANK(F14,$F$5:$F$182,0)+ROW()/1000</f>
        <v>1.014</v>
      </c>
      <c r="H14" s="3">
        <f ca="1">RANK(G14,$G$5:$G$182,1)</f>
        <v>4</v>
      </c>
      <c r="I14" s="4"/>
      <c r="J14" s="3">
        <f ca="1">IF(COUNTIF(INDIRECT(I$2&amp;"[N°1]"),$A14)&lt;&gt;0,SUMIFS(INDIRECT(I$2&amp;"[Score1]"),INDIRECT(I$2&amp;"[N°1]"),$A14),SUMIFS(INDIRECT(I$2&amp;"[Score2]"),INDIRECT(I$2&amp;"[N°2]"),$A14))</f>
        <v>0</v>
      </c>
      <c r="K14" s="3">
        <f ca="1">IF(COUNTIF(INDIRECT(I$2&amp;"[N°1]"),$A14)&lt;&gt;0,SUMIFS(INDIRECT(I$2&amp;"[Score2]"),INDIRECT(I$2&amp;"[N°1]"),$A14),SUMIFS(INDIRECT(I$2&amp;"[Score1]"),INDIRECT(I$2&amp;"[N°2]"),$A14))</f>
        <v>0</v>
      </c>
      <c r="L14" s="3">
        <f t="shared" ca="1" si="1"/>
        <v>0</v>
      </c>
      <c r="M14" s="3">
        <f ca="1">RANK(L14,$L$5:$L$182,0)+ROW()/1000</f>
        <v>1.014</v>
      </c>
      <c r="N14" s="3">
        <f ca="1">RANK(M14,$M$5:$M$182,1)</f>
        <v>4</v>
      </c>
      <c r="O14" s="4"/>
      <c r="P14" s="3">
        <f ca="1">IF(COUNTIF(INDIRECT(O$2&amp;"[N°1]"),$A14)&lt;&gt;0,SUMIFS(INDIRECT(O$2&amp;"[Score1]"),INDIRECT(O$2&amp;"[N°1]"),$A14),SUMIFS(INDIRECT(O$2&amp;"[Score2]"),INDIRECT(O$2&amp;"[N°2]"),$A14))</f>
        <v>0</v>
      </c>
      <c r="Q14" s="3">
        <f ca="1">IF(COUNTIF(INDIRECT(O$2&amp;"[N°1]"),$A14)&lt;&gt;0,SUMIFS(INDIRECT(O$2&amp;"[Score2]"),INDIRECT(O$2&amp;"[N°1]"),$A14),SUMIFS(INDIRECT(O$2&amp;"[Score1]"),INDIRECT(O$2&amp;"[N°2]"),$A14))</f>
        <v>0</v>
      </c>
      <c r="R14" s="3">
        <f t="shared" ca="1" si="2"/>
        <v>0</v>
      </c>
      <c r="S14" s="3">
        <f ca="1">RANK(R14,$R$5:$R$182,0)+ROW()/1000</f>
        <v>1.014</v>
      </c>
      <c r="T14" s="3">
        <f ca="1">RANK(S14,$S$5:$S$182,1)</f>
        <v>4</v>
      </c>
      <c r="U14" s="4"/>
      <c r="V14" s="3">
        <f ca="1">IF(COUNTIF(INDIRECT(U$2&amp;"[N°1]"),$A14)&lt;&gt;0,SUMIFS(INDIRECT(U$2&amp;"[Score1]"),INDIRECT(U$2&amp;"[N°1]"),$A14),SUMIFS(INDIRECT(U$2&amp;"[Score2]"),INDIRECT(U$2&amp;"[N°2]"),$A14))</f>
        <v>0</v>
      </c>
      <c r="W14" s="3">
        <f ca="1">IF(COUNTIF(INDIRECT(U$2&amp;"[N°1]"),$A14)&lt;&gt;0,SUMIFS(INDIRECT(U$2&amp;"[Score2]"),INDIRECT(U$2&amp;"[N°1]"),$A14),SUMIFS(INDIRECT(U$2&amp;"[Score1]"),INDIRECT(U$2&amp;"[N°2]"),$A14))</f>
        <v>0</v>
      </c>
      <c r="X14" s="3">
        <f t="shared" ca="1" si="3"/>
        <v>0</v>
      </c>
      <c r="Y14" s="3">
        <f ca="1">RANK(X14,$X$5:$X$182,0)+ROW()/1000</f>
        <v>1.014</v>
      </c>
      <c r="Z14" s="3">
        <f ca="1">RANK(Y14,$Y$5:$Y$182,1)</f>
        <v>4</v>
      </c>
      <c r="AA14" s="4"/>
      <c r="AB14" s="3">
        <f ca="1">IF(COUNTIF(INDIRECT(AA$2&amp;"[N°1]"),$A14)&lt;&gt;0,SUMIFS(INDIRECT(AA$2&amp;"[Score1]"),INDIRECT(AA$2&amp;"[N°1]"),$A14),SUMIFS(INDIRECT(AA$2&amp;"[Score2]"),INDIRECT(AA$2&amp;"[N°2]"),$A14))</f>
        <v>0</v>
      </c>
      <c r="AC14" s="3">
        <f ca="1">IF(COUNTIF(INDIRECT(AA$2&amp;"[N°1]"),$A14)&lt;&gt;0,SUMIFS(INDIRECT(AA$2&amp;"[Score2]"),INDIRECT(AA$2&amp;"[N°1]"),$A14),SUMIFS(INDIRECT(AA$2&amp;"[Score1]"),INDIRECT(AA$2&amp;"[N°2]"),$A14))</f>
        <v>0</v>
      </c>
      <c r="AD14" s="3">
        <f t="shared" ca="1" si="4"/>
        <v>0</v>
      </c>
      <c r="AE14" s="3">
        <f ca="1">RANK(AD14,$AD$5:$AD$182,0)+ROW()/1000</f>
        <v>1.014</v>
      </c>
      <c r="AF14" s="3">
        <f ca="1">RANK(AE14,$AE$5:$AE$182,1)</f>
        <v>4</v>
      </c>
      <c r="AG14" s="4"/>
      <c r="AH14" s="3">
        <f ca="1">IF(COUNTIF(INDIRECT(AG$2&amp;"[N°1]"),$A14)&lt;&gt;0,SUMIFS(INDIRECT(AG$2&amp;"[Score1]"),INDIRECT(AG$2&amp;"[N°1]"),$A14),SUMIFS(INDIRECT(AG$2&amp;"[Score2]"),INDIRECT(AG$2&amp;"[N°2]"),$A14))</f>
        <v>0</v>
      </c>
      <c r="AI14" s="3">
        <f ca="1">IF(COUNTIF(INDIRECT(AG$2&amp;"[N°1]"),$A14)&lt;&gt;0,SUMIFS(INDIRECT(AG$2&amp;"[Score2]"),INDIRECT(AG$2&amp;"[N°1]"),$A14),SUMIFS(INDIRECT(AG$2&amp;"[Score1]"),INDIRECT(AG$2&amp;"[N°2]"),$A14))</f>
        <v>0</v>
      </c>
      <c r="AJ14" s="3">
        <f t="shared" ca="1" si="5"/>
        <v>0</v>
      </c>
      <c r="AK14" s="3">
        <f ca="1">RANK(AJ14,$AJ$5:$AJ$182,0)+ROW()/1000</f>
        <v>1.014</v>
      </c>
      <c r="AL14" s="3">
        <f ca="1">RANK(AK14,$AK$5:$AK$182,1)</f>
        <v>4</v>
      </c>
      <c r="AM14" s="4"/>
      <c r="AN14" s="3">
        <f ca="1">IF(COUNTIF(INDIRECT(AM$2&amp;"[N°1]"),$A14)&lt;&gt;0,SUMIFS(INDIRECT(AM$2&amp;"[Score1]"),INDIRECT(AM$2&amp;"[N°1]"),$A14),SUMIFS(INDIRECT(AM$2&amp;"[Score2]"),INDIRECT(AM$2&amp;"[N°2]"),$A14))</f>
        <v>0</v>
      </c>
      <c r="AO14" s="3">
        <f ca="1">IF(COUNTIF(INDIRECT(AM$2&amp;"[N°1]"),$A14)&lt;&gt;0,SUMIFS(INDIRECT(AM$2&amp;"[Score2]"),INDIRECT(AM$2&amp;"[N°1]"),$A14),SUMIFS(INDIRECT(AM$2&amp;"[Score1]"),INDIRECT(AM$2&amp;"[N°2]"),$A14))</f>
        <v>0</v>
      </c>
      <c r="AP14" s="3">
        <f t="shared" ca="1" si="6"/>
        <v>0</v>
      </c>
      <c r="AQ14" s="3">
        <f ca="1">RANK(AP14,$AP$5:$AP$182,0)+ROW()/1000</f>
        <v>1.014</v>
      </c>
      <c r="AR14" s="3">
        <f ca="1">RANK(AQ14,$AQ$5:$AQ$182,1)</f>
        <v>4</v>
      </c>
      <c r="AS14" s="4"/>
      <c r="AT14" s="3">
        <f ca="1">IF(COUNTIF(INDIRECT(AS$2&amp;"[N°1]"),$A14)&lt;&gt;0,SUMIFS(INDIRECT(AS$2&amp;"[Score1]"),INDIRECT(AS$2&amp;"[N°1]"),$A14),SUMIFS(INDIRECT(AS$2&amp;"[Score2]"),INDIRECT(AS$2&amp;"[N°2]"),$A14))</f>
        <v>0</v>
      </c>
      <c r="AU14" s="3">
        <f ca="1">IF(COUNTIF(INDIRECT(AS$2&amp;"[N°1]"),$A14)&lt;&gt;0,SUMIFS(INDIRECT(AS$2&amp;"[Score2]"),INDIRECT(AS$2&amp;"[N°1]"),$A14),SUMIFS(INDIRECT(AS$2&amp;"[Score1]"),INDIRECT(AS$2&amp;"[N°2]"),$A14))</f>
        <v>0</v>
      </c>
      <c r="AV14" s="3">
        <f t="shared" ca="1" si="7"/>
        <v>0</v>
      </c>
      <c r="AW14" s="3">
        <f ca="1">RANK(AV14,$AV$5:$AV$182,0)+ROW()/1000</f>
        <v>1.014</v>
      </c>
      <c r="AX14" s="3">
        <f ca="1">RANK(AW14,$AW$5:$AW$182,1)</f>
        <v>4</v>
      </c>
      <c r="AY14" s="4"/>
      <c r="AZ14" s="3">
        <f ca="1">IF(COUNTIF(INDIRECT(AY$2&amp;"[N°1]"),$A14)&lt;&gt;0,SUMIFS(INDIRECT(AY$2&amp;"[Score1]"),INDIRECT(AY$2&amp;"[N°1]"),$A14),SUMIFS(INDIRECT(AY$2&amp;"[Score2]"),INDIRECT(AY$2&amp;"[N°2]"),$A14))</f>
        <v>0</v>
      </c>
      <c r="BA14" s="3">
        <f ca="1">IF(COUNTIF(INDIRECT(AY$2&amp;"[N°1]"),$A14)&lt;&gt;0,SUMIFS(INDIRECT(AY$2&amp;"[Score2]"),INDIRECT(AY$2&amp;"[N°1]"),$A14),SUMIFS(INDIRECT(AY$2&amp;"[Score1]"),INDIRECT(AY$2&amp;"[N°2]"),$A14))</f>
        <v>0</v>
      </c>
      <c r="BB14" s="3">
        <f t="shared" ca="1" si="8"/>
        <v>0</v>
      </c>
      <c r="BC14" s="3">
        <f ca="1">RANK(BB14,$BB$5:$BB$182,0)+ROW()/1000</f>
        <v>1.014</v>
      </c>
      <c r="BD14" s="3">
        <f ca="1">RANK(BC14,$BC$5:$BC$182,1)</f>
        <v>4</v>
      </c>
      <c r="BE14" s="4"/>
      <c r="BF14" s="3">
        <f ca="1">IF(COUNTIF(INDIRECT(BE$2&amp;"[N°1]"),$A14)&lt;&gt;0,SUMIFS(INDIRECT(BE$2&amp;"[Score1]"),INDIRECT(BE$2&amp;"[N°1]"),$A14),SUMIFS(INDIRECT(BE$2&amp;"[Score2]"),INDIRECT(BE$2&amp;"[N°2]"),$A14))</f>
        <v>0</v>
      </c>
      <c r="BG14" s="3">
        <f ca="1">IF(COUNTIF(INDIRECT(BE$2&amp;"[N°1]"),$A14)&lt;&gt;0,SUMIFS(INDIRECT(BE$2&amp;"[Score2]"),INDIRECT(BE$2&amp;"[N°1]"),$A14),SUMIFS(INDIRECT(BE$2&amp;"[Score1]"),INDIRECT(BE$2&amp;"[N°2]"),$A14))</f>
        <v>0</v>
      </c>
      <c r="BH14" s="3">
        <f t="shared" ca="1" si="9"/>
        <v>0</v>
      </c>
      <c r="BI14" s="3">
        <f ca="1">RANK(BH14,$BH$5:$BH$182,0)+ROW()/1000</f>
        <v>1.014</v>
      </c>
      <c r="BJ14" s="3">
        <f ca="1">RANK(BI14,$BI$5:$BI$182,1)</f>
        <v>4</v>
      </c>
      <c r="BK14" s="4"/>
      <c r="BL14" s="3">
        <f ca="1">IF(COUNTIF(INDIRECT(BK$2&amp;"[N°1]"),$A14)&lt;&gt;0,SUMIFS(INDIRECT(BK$2&amp;"[Score1]"),INDIRECT(BK$2&amp;"[N°1]"),$A14),SUMIFS(INDIRECT(BK$2&amp;"[Score2]"),INDIRECT(BK$2&amp;"[N°2]"),$A14))</f>
        <v>0</v>
      </c>
      <c r="BM14" s="3">
        <f ca="1">IF(COUNTIF(INDIRECT(BK$2&amp;"[N°1]"),$A14)&lt;&gt;0,SUMIFS(INDIRECT(BK$2&amp;"[Score2]"),INDIRECT(BK$2&amp;"[N°1]"),$A14),SUMIFS(INDIRECT(BK$2&amp;"[Score1]"),INDIRECT(BK$2&amp;"[N°2]"),$A14))</f>
        <v>0</v>
      </c>
      <c r="BN14" s="3">
        <f t="shared" ca="1" si="10"/>
        <v>0</v>
      </c>
      <c r="BO14" s="3">
        <f ca="1">RANK(BN14,$BN$5:$BN$182,0)+ROW()/1000</f>
        <v>1.014</v>
      </c>
      <c r="BP14" s="3">
        <f ca="1">RANK(BO14,$BO$5:$BO$182,1)</f>
        <v>4</v>
      </c>
      <c r="BQ14" s="4"/>
      <c r="BR14" s="3">
        <f ca="1">IF(COUNTIF(INDIRECT(BQ$2&amp;"[N°1]"),$A14)&lt;&gt;0,SUMIFS(INDIRECT(BQ$2&amp;"[Score1]"),INDIRECT(BQ$2&amp;"[N°1]"),$A14),SUMIFS(INDIRECT(BQ$2&amp;"[Score2]"),INDIRECT(BQ$2&amp;"[N°2]"),$A14))</f>
        <v>0</v>
      </c>
      <c r="BS14" s="3">
        <f ca="1">IF(COUNTIF(INDIRECT(BQ$2&amp;"[N°1]"),$A14)&lt;&gt;0,SUMIFS(INDIRECT(BQ$2&amp;"[Score2]"),INDIRECT(BQ$2&amp;"[N°1]"),$A14),SUMIFS(INDIRECT(BQ$2&amp;"[Score1]"),INDIRECT(BQ$2&amp;"[N°2]"),$A14))</f>
        <v>0</v>
      </c>
      <c r="BT14" s="3">
        <f t="shared" ca="1" si="11"/>
        <v>0</v>
      </c>
      <c r="BU14" s="3">
        <f ca="1">RANK(BT14,$BT$5:$BT$182,0)+ROW()/1000</f>
        <v>1.014</v>
      </c>
      <c r="BV14" s="3">
        <f ca="1">RANK(BU14,$BU$5:$BU$182,1)</f>
        <v>4</v>
      </c>
      <c r="BW14" s="2"/>
      <c r="BX14" s="5">
        <f>C14+I14+O14+U14+AA14+AG14+AM14+AS14+AY14+BE14+BK14+BQ14</f>
        <v>0</v>
      </c>
      <c r="BY14" s="8">
        <f ca="1">COUNTIF(D13,"=13")+COUNTIF(D14,"=13")+COUNTIF(D15,"=13")+COUNTIF(J13,"=13")+COUNTIF(J14,"=13")+COUNTIF(J15,"=13")+COUNTIF(P13,"=13")+COUNTIF(P14,"=13")+COUNTIF(P15,"=13")+COUNTIF(V13,"=13")+COUNTIF(V14,"=13")+COUNTIF(V15,"=13")+COUNTIF(AB13,"=13")+COUNTIF(AB14,"=13")+COUNTIF(AB15,"=13")+COUNTIF(AH13,"=13")+COUNTIF(AH14,"=13")+COUNTIF(AH15,"=13")+COUNTIF(AN13,"=13")+COUNTIF(AN14,"=13")+COUNTIF(AN15,"=13")+COUNTIF(AT13,"=13")+COUNTIF(AT14,"=13")+COUNTIF(AT15,"=13")+COUNTIF(AZ13,"=13")+COUNTIF(AZ14,"=13")+COUNTIF(AZ15,"=13")+COUNTIF(BF13,"=13")+COUNTIF(BF14,"=13")+COUNTIF(BF15,"=13")+COUNTIF(BL13,"=13")+COUNTIF(BL14,"=13")+COUNTIF(BL15,"=13")+COUNTIF(BR13,"=13")+COUNTIF(BR14,"=13")+COUNTIF(BR15,"=13")</f>
        <v>0</v>
      </c>
      <c r="BZ14" s="9">
        <f ca="1">F13+F14+F15+L13+L14+L15+R13+R14+R15+X13+X14+X15+AD13+AD14+AD15+AJ13+AJ14+AJ15+AP13+AP14+AP15+AV13+AV14+AV15+BB13+BB14+BB15+BH13+BH14+BH15+BN13+BN14+BN15+BT13+BT14+BT15</f>
        <v>0</v>
      </c>
      <c r="CA14" s="5">
        <f ca="1">RANK(BY14,$BY$5:$BY$183,0)+RANK(BZ14,$BZ$5:$BZ$183,1)/1000</f>
        <v>1.0009999999999999</v>
      </c>
      <c r="CB14" s="5">
        <f ca="1">RANK(CA14,$CA$5:$CA$183,1)</f>
        <v>1</v>
      </c>
      <c r="CD14" s="20">
        <v>4</v>
      </c>
      <c r="CE14" s="20" t="str">
        <f ca="1">IF(N($CN14)&gt;0,INDEX($B$4:$B$183,$CN14),"")</f>
        <v/>
      </c>
      <c r="CF14" s="20" t="str">
        <f ca="1">IF(N($CN14)&gt;0,INDEX($BX$4:$BX$183,$CN14),"")</f>
        <v/>
      </c>
      <c r="CG14" s="20" t="str">
        <f ca="1">IF(N($CN14)&gt;0,INDEX($BY$4:$BY$183,$CN14),"")</f>
        <v/>
      </c>
      <c r="CH14" s="40"/>
      <c r="CJ14" s="19" t="str">
        <f>IF(BX14&gt;0,BX14*100000+BY14*1000+BZ14+500,"")</f>
        <v/>
      </c>
      <c r="CK14" s="19" t="str">
        <f>IF(BX14&gt;0,RANK(CJ14,$CJ$4:$CJ$183,0),"")</f>
        <v/>
      </c>
      <c r="CL14" s="19" t="str">
        <f>IF(N(CK14)&gt;0,CK14+COUNTIF($CK$4:$CK13,CK14),"")</f>
        <v/>
      </c>
      <c r="CM14" s="19">
        <f>INT(ROWS($CM$3:$CM14)/3)</f>
        <v>4</v>
      </c>
      <c r="CN14" s="19" t="str">
        <f ca="1">IFERROR(MATCH(CM14,$CL$4:$CL$183,0),"")</f>
        <v/>
      </c>
      <c r="CP14" s="23">
        <v>19</v>
      </c>
      <c r="CQ14" s="1"/>
      <c r="CR14" s="1"/>
      <c r="CS14" s="24">
        <v>20</v>
      </c>
      <c r="CU14" s="23">
        <f ca="1">INDEX($A$5:$A$182,MATCH(2*(ROW(TOUR_02[[#This Row],[N°1]])-ROW(TOUR_02[[#Headers],[N°1]]))-1,$H$5:$H$182,0))</f>
        <v>19</v>
      </c>
      <c r="CV14" s="1"/>
      <c r="CW14" s="1"/>
      <c r="CX14" s="24">
        <f ca="1">INDEX($A$5:$A$182,MATCH(2*(ROW(TOUR_02[[#This Row],[N°2]])-ROW(TOUR_02[[#Headers],[N°2]])),$H$5:$H$182,0))</f>
        <v>20</v>
      </c>
      <c r="CZ14" s="23">
        <f ca="1">INDEX($A$5:$A$182,MATCH(2*(ROW(TOUR_03[[#This Row],[N°1]])-ROW(TOUR_03[[#Headers],[N°1]]))-1,$N$5:$N$182,0))</f>
        <v>19</v>
      </c>
      <c r="DA14" s="1"/>
      <c r="DB14" s="1"/>
      <c r="DC14" s="24">
        <f ca="1">INDEX($A$5:$A$182,MATCH(2*(ROW(TOUR_03[[#This Row],[N°2]])-ROW(TOUR_03[[#Headers],[N°2]])),$N$5:$N$182,0))</f>
        <v>20</v>
      </c>
      <c r="DE14" s="23">
        <f ca="1">INDEX($A$5:$A$182,MATCH(2*(ROW(TOUR_04[[#This Row],[N°1]])-ROW(TOUR_04[[#Headers],[N°1]]))-1,$T$5:$T$182,0))</f>
        <v>19</v>
      </c>
      <c r="DF14" s="1"/>
      <c r="DG14" s="1"/>
      <c r="DH14" s="24">
        <f ca="1">INDEX($A$5:$A$182,MATCH(2*(ROW(TOUR_04[[#This Row],[N°2]])-ROW(TOUR_04[[#Headers],[N°2]])),$T$5:$T$182,0))</f>
        <v>20</v>
      </c>
      <c r="DJ14" s="23">
        <f ca="1">INDEX($A$5:$A$182,MATCH(2*(ROW(TOUR_05[[#This Row],[N°1]])-ROW(TOUR_05[[#Headers],[N°1]]))-1,$Z$5:$Z$182,0))</f>
        <v>19</v>
      </c>
      <c r="DK14" s="1"/>
      <c r="DL14" s="1"/>
      <c r="DM14" s="24">
        <f ca="1">INDEX($A$5:$A$182,MATCH(2*(ROW(TOUR_05[[#This Row],[N°2]])-ROW(TOUR_05[[#Headers],[N°2]])),$Z$5:$Z$182,0))</f>
        <v>20</v>
      </c>
      <c r="DO14" s="23">
        <f ca="1">INDEX($A$5:$A$182,MATCH(2*(ROW(TOUR_06[[#This Row],[N°1]])-ROW(TOUR_06[[#Headers],[N°1]]))-1,$AF$5:$AF$182,0))</f>
        <v>19</v>
      </c>
      <c r="DP14" s="1"/>
      <c r="DQ14" s="1"/>
      <c r="DR14" s="24">
        <f ca="1">INDEX($A$5:$A$182,MATCH(2*(ROW(TOUR_06[[#This Row],[N°2]])-ROW(TOUR_06[[#Headers],[N°2]])),$AF$5:$AF$182,0))</f>
        <v>20</v>
      </c>
      <c r="DT14" s="23">
        <f ca="1">INDEX($A$5:$A$182,MATCH(2*(ROW(TOUR_07[[#This Row],[N°1]])-ROW(TOUR_07[[#Headers],[N°1]]))-1,$AL$5:$AL$182,0))</f>
        <v>19</v>
      </c>
      <c r="DU14" s="1"/>
      <c r="DV14" s="1"/>
      <c r="DW14" s="24">
        <f ca="1">INDEX($A$5:$A$182,MATCH(2*(ROW(TOUR_07[[#This Row],[N°2]])-ROW(TOUR_07[[#Headers],[N°2]])),$AL$5:$AL$182,0))</f>
        <v>20</v>
      </c>
      <c r="DY14" s="23">
        <f ca="1">INDEX($A$5:$A$182,MATCH(2*(ROW(TOUR_08[[#This Row],[N°1]])-ROW(TOUR_08[[#Headers],[N°1]]))-1,$AR$5:$AR$182,0))</f>
        <v>19</v>
      </c>
      <c r="DZ14" s="1"/>
      <c r="EA14" s="1"/>
      <c r="EB14" s="24">
        <f ca="1">INDEX($A$5:$A$182,MATCH(2*(ROW(TOUR_08[[#This Row],[N°2]])-ROW(TOUR_08[[#Headers],[N°2]])),$AR$5:$AR$182,0))</f>
        <v>20</v>
      </c>
      <c r="ED14" s="23">
        <f ca="1">INDEX($A$5:$A$182,MATCH(2*(ROW(TOUR_09[[#This Row],[N°1]])-ROW(TOUR_09[[#Headers],[N°1]]))-1,$AX$5:$AX$182,0))</f>
        <v>19</v>
      </c>
      <c r="EE14" s="1"/>
      <c r="EF14" s="1"/>
      <c r="EG14" s="24">
        <f ca="1">INDEX($A$5:$A$182,MATCH(2*(ROW(TOUR_09[[#This Row],[N°2]])-ROW(TOUR_09[[#Headers],[N°2]])),$AX$5:$AX$182,0))</f>
        <v>20</v>
      </c>
      <c r="EI14" s="23">
        <f ca="1">INDEX($A$5:$A$182,MATCH(2*(ROW(TOUR_10[[#This Row],[N°1]])-ROW(TOUR_10[[#Headers],[N°1]]))-1,$BD$5:$BD$182,0))</f>
        <v>19</v>
      </c>
      <c r="EJ14" s="1"/>
      <c r="EK14" s="1"/>
      <c r="EL14" s="24">
        <f ca="1">INDEX($A$5:$A$182,MATCH(2*(ROW(TOUR_10[[#This Row],[N°2]])-ROW(TOUR_10[[#Headers],[N°2]])),$BD$5:$BD$182,0))</f>
        <v>20</v>
      </c>
      <c r="EN14" s="23">
        <f ca="1">INDEX($A$5:$A$182,MATCH(2*(ROW(TOUR_11[[#This Row],[N°1]])-ROW(TOUR_11[[#Headers],[N°1]]))-1,$BJ$5:$BJ$182,0))</f>
        <v>19</v>
      </c>
      <c r="EO14" s="1"/>
      <c r="EP14" s="1"/>
      <c r="EQ14" s="24">
        <f ca="1">INDEX($A$5:$A$182,MATCH(2*(ROW(TOUR_11[[#This Row],[N°2]])-ROW(TOUR_11[[#Headers],[N°2]])),$BJ$5:$BJ$182,0))</f>
        <v>20</v>
      </c>
      <c r="ES14" s="23">
        <f ca="1">INDEX($A$5:$A$182,MATCH(2*(ROW(TOUR_12[[#This Row],[N°1]])-ROW(TOUR_12[[#Headers],[N°1]]))-1,$BP$5:$BP$182,0))</f>
        <v>19</v>
      </c>
      <c r="ET14" s="1"/>
      <c r="EU14" s="1"/>
      <c r="EV14" s="24">
        <f ca="1">INDEX($A$5:$A$182,MATCH(2*(ROW(TOUR_12[[#This Row],[N°2]])-ROW(TOUR_12[[#Headers],[N°2]])),$BP$5:$BP$182,0))</f>
        <v>20</v>
      </c>
    </row>
    <row r="15" spans="1:152" ht="21" x14ac:dyDescent="0.35">
      <c r="A15" s="3"/>
      <c r="B15" s="3"/>
      <c r="C15" s="4"/>
      <c r="D15" s="3"/>
      <c r="E15" s="3"/>
      <c r="F15" s="3"/>
      <c r="G15" s="3"/>
      <c r="H15" s="3"/>
      <c r="I15" s="4"/>
      <c r="J15" s="3"/>
      <c r="K15" s="3"/>
      <c r="L15" s="3"/>
      <c r="M15" s="3"/>
      <c r="N15" s="3"/>
      <c r="O15" s="4"/>
      <c r="P15" s="3"/>
      <c r="Q15" s="3"/>
      <c r="R15" s="3"/>
      <c r="S15" s="3"/>
      <c r="T15" s="3"/>
      <c r="U15" s="4"/>
      <c r="V15" s="3"/>
      <c r="W15" s="3"/>
      <c r="X15" s="3"/>
      <c r="Y15" s="3"/>
      <c r="Z15" s="3"/>
      <c r="AA15" s="4"/>
      <c r="AB15" s="3"/>
      <c r="AC15" s="3"/>
      <c r="AD15" s="3"/>
      <c r="AE15" s="3"/>
      <c r="AF15" s="3"/>
      <c r="AG15" s="4"/>
      <c r="AH15" s="3"/>
      <c r="AI15" s="3"/>
      <c r="AJ15" s="3"/>
      <c r="AK15" s="3"/>
      <c r="AL15" s="3"/>
      <c r="AM15" s="4"/>
      <c r="AN15" s="3"/>
      <c r="AO15" s="3"/>
      <c r="AP15" s="3"/>
      <c r="AQ15" s="3"/>
      <c r="AR15" s="3"/>
      <c r="AS15" s="4"/>
      <c r="AT15" s="3"/>
      <c r="AU15" s="3"/>
      <c r="AV15" s="3"/>
      <c r="AW15" s="3"/>
      <c r="AX15" s="3"/>
      <c r="AY15" s="4"/>
      <c r="AZ15" s="3"/>
      <c r="BA15" s="3"/>
      <c r="BB15" s="3"/>
      <c r="BC15" s="3"/>
      <c r="BD15" s="3"/>
      <c r="BE15" s="4"/>
      <c r="BF15" s="3"/>
      <c r="BG15" s="3"/>
      <c r="BH15" s="3"/>
      <c r="BI15" s="3"/>
      <c r="BJ15" s="3"/>
      <c r="BK15" s="4"/>
      <c r="BL15" s="3"/>
      <c r="BM15" s="3"/>
      <c r="BN15" s="3"/>
      <c r="BO15" s="3"/>
      <c r="BP15" s="3"/>
      <c r="BQ15" s="4"/>
      <c r="BR15" s="3"/>
      <c r="BS15" s="3"/>
      <c r="BT15" s="3"/>
      <c r="BU15" s="3"/>
      <c r="BV15" s="3"/>
      <c r="BW15" s="2"/>
      <c r="BX15" s="10"/>
      <c r="BY15" s="11"/>
      <c r="BZ15" s="13"/>
      <c r="CA15" s="10"/>
      <c r="CB15" s="10"/>
      <c r="CD15" s="21"/>
      <c r="CE15" s="21"/>
      <c r="CF15" s="21"/>
      <c r="CG15" s="21"/>
      <c r="CH15" s="41"/>
      <c r="CJ15" s="19"/>
      <c r="CK15" s="19"/>
      <c r="CL15" s="19"/>
      <c r="CM15" s="19"/>
      <c r="CN15" s="19"/>
      <c r="CP15" s="23">
        <v>21</v>
      </c>
      <c r="CQ15" s="1"/>
      <c r="CR15" s="1"/>
      <c r="CS15" s="24">
        <v>22</v>
      </c>
      <c r="CU15" s="23">
        <f ca="1">INDEX($A$5:$A$182,MATCH(2*(ROW(TOUR_02[[#This Row],[N°1]])-ROW(TOUR_02[[#Headers],[N°1]]))-1,$H$5:$H$182,0))</f>
        <v>21</v>
      </c>
      <c r="CV15" s="1"/>
      <c r="CW15" s="1"/>
      <c r="CX15" s="24">
        <f ca="1">INDEX($A$5:$A$182,MATCH(2*(ROW(TOUR_02[[#This Row],[N°2]])-ROW(TOUR_02[[#Headers],[N°2]])),$H$5:$H$182,0))</f>
        <v>22</v>
      </c>
      <c r="CZ15" s="23">
        <f ca="1">INDEX($A$5:$A$182,MATCH(2*(ROW(TOUR_03[[#This Row],[N°1]])-ROW(TOUR_03[[#Headers],[N°1]]))-1,$N$5:$N$182,0))</f>
        <v>21</v>
      </c>
      <c r="DA15" s="1"/>
      <c r="DB15" s="1"/>
      <c r="DC15" s="24">
        <f ca="1">INDEX($A$5:$A$182,MATCH(2*(ROW(TOUR_03[[#This Row],[N°2]])-ROW(TOUR_03[[#Headers],[N°2]])),$N$5:$N$182,0))</f>
        <v>22</v>
      </c>
      <c r="DE15" s="23">
        <f ca="1">INDEX($A$5:$A$182,MATCH(2*(ROW(TOUR_04[[#This Row],[N°1]])-ROW(TOUR_04[[#Headers],[N°1]]))-1,$T$5:$T$182,0))</f>
        <v>21</v>
      </c>
      <c r="DF15" s="1"/>
      <c r="DG15" s="1"/>
      <c r="DH15" s="24">
        <f ca="1">INDEX($A$5:$A$182,MATCH(2*(ROW(TOUR_04[[#This Row],[N°2]])-ROW(TOUR_04[[#Headers],[N°2]])),$T$5:$T$182,0))</f>
        <v>22</v>
      </c>
      <c r="DJ15" s="23">
        <f ca="1">INDEX($A$5:$A$182,MATCH(2*(ROW(TOUR_05[[#This Row],[N°1]])-ROW(TOUR_05[[#Headers],[N°1]]))-1,$Z$5:$Z$182,0))</f>
        <v>21</v>
      </c>
      <c r="DK15" s="1"/>
      <c r="DL15" s="1"/>
      <c r="DM15" s="24">
        <f ca="1">INDEX($A$5:$A$182,MATCH(2*(ROW(TOUR_05[[#This Row],[N°2]])-ROW(TOUR_05[[#Headers],[N°2]])),$Z$5:$Z$182,0))</f>
        <v>22</v>
      </c>
      <c r="DO15" s="23">
        <f ca="1">INDEX($A$5:$A$182,MATCH(2*(ROW(TOUR_06[[#This Row],[N°1]])-ROW(TOUR_06[[#Headers],[N°1]]))-1,$AF$5:$AF$182,0))</f>
        <v>21</v>
      </c>
      <c r="DP15" s="1"/>
      <c r="DQ15" s="1"/>
      <c r="DR15" s="24">
        <f ca="1">INDEX($A$5:$A$182,MATCH(2*(ROW(TOUR_06[[#This Row],[N°2]])-ROW(TOUR_06[[#Headers],[N°2]])),$AF$5:$AF$182,0))</f>
        <v>22</v>
      </c>
      <c r="DT15" s="23">
        <f ca="1">INDEX($A$5:$A$182,MATCH(2*(ROW(TOUR_07[[#This Row],[N°1]])-ROW(TOUR_07[[#Headers],[N°1]]))-1,$AL$5:$AL$182,0))</f>
        <v>21</v>
      </c>
      <c r="DU15" s="1"/>
      <c r="DV15" s="1"/>
      <c r="DW15" s="24">
        <f ca="1">INDEX($A$5:$A$182,MATCH(2*(ROW(TOUR_07[[#This Row],[N°2]])-ROW(TOUR_07[[#Headers],[N°2]])),$AL$5:$AL$182,0))</f>
        <v>22</v>
      </c>
      <c r="DY15" s="23">
        <f ca="1">INDEX($A$5:$A$182,MATCH(2*(ROW(TOUR_08[[#This Row],[N°1]])-ROW(TOUR_08[[#Headers],[N°1]]))-1,$AR$5:$AR$182,0))</f>
        <v>21</v>
      </c>
      <c r="DZ15" s="1"/>
      <c r="EA15" s="1"/>
      <c r="EB15" s="24">
        <f ca="1">INDEX($A$5:$A$182,MATCH(2*(ROW(TOUR_08[[#This Row],[N°2]])-ROW(TOUR_08[[#Headers],[N°2]])),$AR$5:$AR$182,0))</f>
        <v>22</v>
      </c>
      <c r="ED15" s="23">
        <f ca="1">INDEX($A$5:$A$182,MATCH(2*(ROW(TOUR_09[[#This Row],[N°1]])-ROW(TOUR_09[[#Headers],[N°1]]))-1,$AX$5:$AX$182,0))</f>
        <v>21</v>
      </c>
      <c r="EE15" s="1"/>
      <c r="EF15" s="1"/>
      <c r="EG15" s="24">
        <f ca="1">INDEX($A$5:$A$182,MATCH(2*(ROW(TOUR_09[[#This Row],[N°2]])-ROW(TOUR_09[[#Headers],[N°2]])),$AX$5:$AX$182,0))</f>
        <v>22</v>
      </c>
      <c r="EI15" s="23">
        <f ca="1">INDEX($A$5:$A$182,MATCH(2*(ROW(TOUR_10[[#This Row],[N°1]])-ROW(TOUR_10[[#Headers],[N°1]]))-1,$BD$5:$BD$182,0))</f>
        <v>21</v>
      </c>
      <c r="EJ15" s="1"/>
      <c r="EK15" s="1"/>
      <c r="EL15" s="24">
        <f ca="1">INDEX($A$5:$A$182,MATCH(2*(ROW(TOUR_10[[#This Row],[N°2]])-ROW(TOUR_10[[#Headers],[N°2]])),$BD$5:$BD$182,0))</f>
        <v>22</v>
      </c>
      <c r="EN15" s="23">
        <f ca="1">INDEX($A$5:$A$182,MATCH(2*(ROW(TOUR_11[[#This Row],[N°1]])-ROW(TOUR_11[[#Headers],[N°1]]))-1,$BJ$5:$BJ$182,0))</f>
        <v>21</v>
      </c>
      <c r="EO15" s="1"/>
      <c r="EP15" s="1"/>
      <c r="EQ15" s="24">
        <f ca="1">INDEX($A$5:$A$182,MATCH(2*(ROW(TOUR_11[[#This Row],[N°2]])-ROW(TOUR_11[[#Headers],[N°2]])),$BJ$5:$BJ$182,0))</f>
        <v>22</v>
      </c>
      <c r="ES15" s="23">
        <f ca="1">INDEX($A$5:$A$182,MATCH(2*(ROW(TOUR_12[[#This Row],[N°1]])-ROW(TOUR_12[[#Headers],[N°1]]))-1,$BP$5:$BP$182,0))</f>
        <v>21</v>
      </c>
      <c r="ET15" s="1"/>
      <c r="EU15" s="1"/>
      <c r="EV15" s="24">
        <f ca="1">INDEX($A$5:$A$182,MATCH(2*(ROW(TOUR_12[[#This Row],[N°2]])-ROW(TOUR_12[[#Headers],[N°2]])),$BP$5:$BP$182,0))</f>
        <v>22</v>
      </c>
    </row>
    <row r="16" spans="1:152" ht="21" x14ac:dyDescent="0.35">
      <c r="A16" s="3"/>
      <c r="B16" s="3"/>
      <c r="C16" s="4"/>
      <c r="D16" s="3"/>
      <c r="E16" s="3"/>
      <c r="F16" s="3"/>
      <c r="G16" s="3"/>
      <c r="H16" s="3"/>
      <c r="I16" s="4"/>
      <c r="J16" s="3"/>
      <c r="K16" s="3"/>
      <c r="L16" s="3"/>
      <c r="M16" s="3"/>
      <c r="N16" s="3"/>
      <c r="O16" s="4"/>
      <c r="P16" s="3"/>
      <c r="Q16" s="3"/>
      <c r="R16" s="3"/>
      <c r="S16" s="3"/>
      <c r="T16" s="3"/>
      <c r="U16" s="4"/>
      <c r="V16" s="3"/>
      <c r="W16" s="3"/>
      <c r="X16" s="3"/>
      <c r="Y16" s="3"/>
      <c r="Z16" s="3"/>
      <c r="AA16" s="4"/>
      <c r="AB16" s="3"/>
      <c r="AC16" s="3"/>
      <c r="AD16" s="3"/>
      <c r="AE16" s="3"/>
      <c r="AF16" s="3"/>
      <c r="AG16" s="4"/>
      <c r="AH16" s="3"/>
      <c r="AI16" s="3"/>
      <c r="AJ16" s="3"/>
      <c r="AK16" s="3"/>
      <c r="AL16" s="3"/>
      <c r="AM16" s="4"/>
      <c r="AN16" s="3"/>
      <c r="AO16" s="3"/>
      <c r="AP16" s="3"/>
      <c r="AQ16" s="3"/>
      <c r="AR16" s="3"/>
      <c r="AS16" s="4"/>
      <c r="AT16" s="3"/>
      <c r="AU16" s="3"/>
      <c r="AV16" s="3"/>
      <c r="AW16" s="3"/>
      <c r="AX16" s="3"/>
      <c r="AY16" s="4"/>
      <c r="AZ16" s="3"/>
      <c r="BA16" s="3"/>
      <c r="BB16" s="3"/>
      <c r="BC16" s="3"/>
      <c r="BD16" s="3"/>
      <c r="BE16" s="4"/>
      <c r="BF16" s="3"/>
      <c r="BG16" s="3"/>
      <c r="BH16" s="3"/>
      <c r="BI16" s="3"/>
      <c r="BJ16" s="3"/>
      <c r="BK16" s="4"/>
      <c r="BL16" s="3"/>
      <c r="BM16" s="3"/>
      <c r="BN16" s="3"/>
      <c r="BO16" s="3"/>
      <c r="BP16" s="3"/>
      <c r="BQ16" s="4"/>
      <c r="BR16" s="3"/>
      <c r="BS16" s="3"/>
      <c r="BT16" s="3"/>
      <c r="BU16" s="3"/>
      <c r="BV16" s="3"/>
      <c r="BW16" s="2"/>
      <c r="BX16" s="5"/>
      <c r="BY16" s="12"/>
      <c r="BZ16" s="7"/>
      <c r="CA16" s="5"/>
      <c r="CB16" s="5"/>
      <c r="CD16" s="22"/>
      <c r="CE16" s="20"/>
      <c r="CF16" s="22"/>
      <c r="CG16" s="22"/>
      <c r="CH16" s="39" t="str">
        <f ca="1">IF(N($CN17)&gt;0,INDEX($BZ$4:$BZ$183,$CN17),"")</f>
        <v/>
      </c>
      <c r="CJ16" s="19"/>
      <c r="CK16" s="19"/>
      <c r="CL16" s="19"/>
      <c r="CM16" s="19"/>
      <c r="CN16" s="19"/>
      <c r="CP16" s="23">
        <v>23</v>
      </c>
      <c r="CQ16" s="1"/>
      <c r="CR16" s="1"/>
      <c r="CS16" s="24">
        <v>24</v>
      </c>
      <c r="CU16" s="23">
        <f ca="1">INDEX($A$5:$A$182,MATCH(2*(ROW(TOUR_02[[#This Row],[N°1]])-ROW(TOUR_02[[#Headers],[N°1]]))-1,$H$5:$H$182,0))</f>
        <v>23</v>
      </c>
      <c r="CV16" s="1"/>
      <c r="CW16" s="1"/>
      <c r="CX16" s="24">
        <f ca="1">INDEX($A$5:$A$182,MATCH(2*(ROW(TOUR_02[[#This Row],[N°2]])-ROW(TOUR_02[[#Headers],[N°2]])),$H$5:$H$182,0))</f>
        <v>24</v>
      </c>
      <c r="CZ16" s="23">
        <f ca="1">INDEX($A$5:$A$182,MATCH(2*(ROW(TOUR_03[[#This Row],[N°1]])-ROW(TOUR_03[[#Headers],[N°1]]))-1,$N$5:$N$182,0))</f>
        <v>23</v>
      </c>
      <c r="DA16" s="1"/>
      <c r="DB16" s="1"/>
      <c r="DC16" s="24">
        <f ca="1">INDEX($A$5:$A$182,MATCH(2*(ROW(TOUR_03[[#This Row],[N°2]])-ROW(TOUR_03[[#Headers],[N°2]])),$N$5:$N$182,0))</f>
        <v>24</v>
      </c>
      <c r="DE16" s="23">
        <f ca="1">INDEX($A$5:$A$182,MATCH(2*(ROW(TOUR_04[[#This Row],[N°1]])-ROW(TOUR_04[[#Headers],[N°1]]))-1,$T$5:$T$182,0))</f>
        <v>23</v>
      </c>
      <c r="DF16" s="1"/>
      <c r="DG16" s="1"/>
      <c r="DH16" s="24">
        <f ca="1">INDEX($A$5:$A$182,MATCH(2*(ROW(TOUR_04[[#This Row],[N°2]])-ROW(TOUR_04[[#Headers],[N°2]])),$T$5:$T$182,0))</f>
        <v>24</v>
      </c>
      <c r="DJ16" s="23">
        <f ca="1">INDEX($A$5:$A$182,MATCH(2*(ROW(TOUR_05[[#This Row],[N°1]])-ROW(TOUR_05[[#Headers],[N°1]]))-1,$Z$5:$Z$182,0))</f>
        <v>23</v>
      </c>
      <c r="DK16" s="1"/>
      <c r="DL16" s="1"/>
      <c r="DM16" s="24">
        <f ca="1">INDEX($A$5:$A$182,MATCH(2*(ROW(TOUR_05[[#This Row],[N°2]])-ROW(TOUR_05[[#Headers],[N°2]])),$Z$5:$Z$182,0))</f>
        <v>24</v>
      </c>
      <c r="DO16" s="23">
        <f ca="1">INDEX($A$5:$A$182,MATCH(2*(ROW(TOUR_06[[#This Row],[N°1]])-ROW(TOUR_06[[#Headers],[N°1]]))-1,$AF$5:$AF$182,0))</f>
        <v>23</v>
      </c>
      <c r="DP16" s="1"/>
      <c r="DQ16" s="1"/>
      <c r="DR16" s="24">
        <f ca="1">INDEX($A$5:$A$182,MATCH(2*(ROW(TOUR_06[[#This Row],[N°2]])-ROW(TOUR_06[[#Headers],[N°2]])),$AF$5:$AF$182,0))</f>
        <v>24</v>
      </c>
      <c r="DT16" s="23">
        <f ca="1">INDEX($A$5:$A$182,MATCH(2*(ROW(TOUR_07[[#This Row],[N°1]])-ROW(TOUR_07[[#Headers],[N°1]]))-1,$AL$5:$AL$182,0))</f>
        <v>23</v>
      </c>
      <c r="DU16" s="1"/>
      <c r="DV16" s="1"/>
      <c r="DW16" s="24">
        <f ca="1">INDEX($A$5:$A$182,MATCH(2*(ROW(TOUR_07[[#This Row],[N°2]])-ROW(TOUR_07[[#Headers],[N°2]])),$AL$5:$AL$182,0))</f>
        <v>24</v>
      </c>
      <c r="DY16" s="23">
        <f ca="1">INDEX($A$5:$A$182,MATCH(2*(ROW(TOUR_08[[#This Row],[N°1]])-ROW(TOUR_08[[#Headers],[N°1]]))-1,$AR$5:$AR$182,0))</f>
        <v>23</v>
      </c>
      <c r="DZ16" s="1"/>
      <c r="EA16" s="1"/>
      <c r="EB16" s="24">
        <f ca="1">INDEX($A$5:$A$182,MATCH(2*(ROW(TOUR_08[[#This Row],[N°2]])-ROW(TOUR_08[[#Headers],[N°2]])),$AR$5:$AR$182,0))</f>
        <v>24</v>
      </c>
      <c r="ED16" s="23">
        <f ca="1">INDEX($A$5:$A$182,MATCH(2*(ROW(TOUR_09[[#This Row],[N°1]])-ROW(TOUR_09[[#Headers],[N°1]]))-1,$AX$5:$AX$182,0))</f>
        <v>23</v>
      </c>
      <c r="EE16" s="1"/>
      <c r="EF16" s="1"/>
      <c r="EG16" s="24">
        <f ca="1">INDEX($A$5:$A$182,MATCH(2*(ROW(TOUR_09[[#This Row],[N°2]])-ROW(TOUR_09[[#Headers],[N°2]])),$AX$5:$AX$182,0))</f>
        <v>24</v>
      </c>
      <c r="EI16" s="23">
        <f ca="1">INDEX($A$5:$A$182,MATCH(2*(ROW(TOUR_10[[#This Row],[N°1]])-ROW(TOUR_10[[#Headers],[N°1]]))-1,$BD$5:$BD$182,0))</f>
        <v>23</v>
      </c>
      <c r="EJ16" s="1"/>
      <c r="EK16" s="1"/>
      <c r="EL16" s="24">
        <f ca="1">INDEX($A$5:$A$182,MATCH(2*(ROW(TOUR_10[[#This Row],[N°2]])-ROW(TOUR_10[[#Headers],[N°2]])),$BD$5:$BD$182,0))</f>
        <v>24</v>
      </c>
      <c r="EN16" s="23">
        <f ca="1">INDEX($A$5:$A$182,MATCH(2*(ROW(TOUR_11[[#This Row],[N°1]])-ROW(TOUR_11[[#Headers],[N°1]]))-1,$BJ$5:$BJ$182,0))</f>
        <v>23</v>
      </c>
      <c r="EO16" s="1"/>
      <c r="EP16" s="1"/>
      <c r="EQ16" s="24">
        <f ca="1">INDEX($A$5:$A$182,MATCH(2*(ROW(TOUR_11[[#This Row],[N°2]])-ROW(TOUR_11[[#Headers],[N°2]])),$BJ$5:$BJ$182,0))</f>
        <v>24</v>
      </c>
      <c r="ES16" s="23">
        <f ca="1">INDEX($A$5:$A$182,MATCH(2*(ROW(TOUR_12[[#This Row],[N°1]])-ROW(TOUR_12[[#Headers],[N°1]]))-1,$BP$5:$BP$182,0))</f>
        <v>23</v>
      </c>
      <c r="ET16" s="1"/>
      <c r="EU16" s="1"/>
      <c r="EV16" s="24">
        <f ca="1">INDEX($A$5:$A$182,MATCH(2*(ROW(TOUR_12[[#This Row],[N°2]])-ROW(TOUR_12[[#Headers],[N°2]])),$BP$5:$BP$182,0))</f>
        <v>24</v>
      </c>
    </row>
    <row r="17" spans="1:152" ht="21" x14ac:dyDescent="0.35">
      <c r="A17" s="3">
        <v>5</v>
      </c>
      <c r="B17" s="3"/>
      <c r="C17" s="4"/>
      <c r="D17" s="3">
        <f ca="1">IF(COUNTIF(INDIRECT(C$2&amp;"[N°1]"),$A17)&lt;&gt;0,SUMIFS(INDIRECT(C$2&amp;"[Score1]"),INDIRECT(C$2&amp;"[N°1]"),$A17),SUMIFS(INDIRECT(C$2&amp;"[Score2]"),INDIRECT(C$2&amp;"[N°2]"),$A17))</f>
        <v>0</v>
      </c>
      <c r="E17" s="3">
        <f ca="1">IF(COUNTIF(INDIRECT(C$2&amp;"[N°1]"),$A17)&lt;&gt;0,SUMIFS(INDIRECT(C$2&amp;"[Score2]"),INDIRECT(C$2&amp;"[N°1]"),$A17),SUMIFS(INDIRECT(C$2&amp;"[Score1]"),INDIRECT(C$2&amp;"[N°2]"),$A17))</f>
        <v>0</v>
      </c>
      <c r="F17" s="3">
        <f t="shared" ca="1" si="0"/>
        <v>0</v>
      </c>
      <c r="G17" s="3">
        <f ca="1">RANK(F17,$F$5:$F$182,0)+ROW()/1000</f>
        <v>1.0169999999999999</v>
      </c>
      <c r="H17" s="3">
        <f ca="1">RANK(G17,$G$5:$G$182,1)</f>
        <v>5</v>
      </c>
      <c r="I17" s="4"/>
      <c r="J17" s="3">
        <f ca="1">IF(COUNTIF(INDIRECT(I$2&amp;"[N°1]"),$A17)&lt;&gt;0,SUMIFS(INDIRECT(I$2&amp;"[Score1]"),INDIRECT(I$2&amp;"[N°1]"),$A17),SUMIFS(INDIRECT(I$2&amp;"[Score2]"),INDIRECT(I$2&amp;"[N°2]"),$A17))</f>
        <v>0</v>
      </c>
      <c r="K17" s="3">
        <f ca="1">IF(COUNTIF(INDIRECT(I$2&amp;"[N°1]"),$A17)&lt;&gt;0,SUMIFS(INDIRECT(I$2&amp;"[Score2]"),INDIRECT(I$2&amp;"[N°1]"),$A17),SUMIFS(INDIRECT(I$2&amp;"[Score1]"),INDIRECT(I$2&amp;"[N°2]"),$A17))</f>
        <v>0</v>
      </c>
      <c r="L17" s="3">
        <f t="shared" ca="1" si="1"/>
        <v>0</v>
      </c>
      <c r="M17" s="3">
        <f ca="1">RANK(L17,$L$5:$L$182,0)+ROW()/1000</f>
        <v>1.0169999999999999</v>
      </c>
      <c r="N17" s="3">
        <f ca="1">RANK(M17,$M$5:$M$182,1)</f>
        <v>5</v>
      </c>
      <c r="O17" s="4"/>
      <c r="P17" s="3">
        <f ca="1">IF(COUNTIF(INDIRECT(O$2&amp;"[N°1]"),$A17)&lt;&gt;0,SUMIFS(INDIRECT(O$2&amp;"[Score1]"),INDIRECT(O$2&amp;"[N°1]"),$A17),SUMIFS(INDIRECT(O$2&amp;"[Score2]"),INDIRECT(O$2&amp;"[N°2]"),$A17))</f>
        <v>0</v>
      </c>
      <c r="Q17" s="3">
        <f ca="1">IF(COUNTIF(INDIRECT(O$2&amp;"[N°1]"),$A17)&lt;&gt;0,SUMIFS(INDIRECT(O$2&amp;"[Score2]"),INDIRECT(O$2&amp;"[N°1]"),$A17),SUMIFS(INDIRECT(O$2&amp;"[Score1]"),INDIRECT(O$2&amp;"[N°2]"),$A17))</f>
        <v>0</v>
      </c>
      <c r="R17" s="3">
        <f t="shared" ca="1" si="2"/>
        <v>0</v>
      </c>
      <c r="S17" s="3">
        <f ca="1">RANK(R17,$R$5:$R$182,0)+ROW()/1000</f>
        <v>1.0169999999999999</v>
      </c>
      <c r="T17" s="3">
        <f ca="1">RANK(S17,$S$5:$S$182,1)</f>
        <v>5</v>
      </c>
      <c r="U17" s="4"/>
      <c r="V17" s="3">
        <f ca="1">IF(COUNTIF(INDIRECT(U$2&amp;"[N°1]"),$A17)&lt;&gt;0,SUMIFS(INDIRECT(U$2&amp;"[Score1]"),INDIRECT(U$2&amp;"[N°1]"),$A17),SUMIFS(INDIRECT(U$2&amp;"[Score2]"),INDIRECT(U$2&amp;"[N°2]"),$A17))</f>
        <v>0</v>
      </c>
      <c r="W17" s="3">
        <f ca="1">IF(COUNTIF(INDIRECT(U$2&amp;"[N°1]"),$A17)&lt;&gt;0,SUMIFS(INDIRECT(U$2&amp;"[Score2]"),INDIRECT(U$2&amp;"[N°1]"),$A17),SUMIFS(INDIRECT(U$2&amp;"[Score1]"),INDIRECT(U$2&amp;"[N°2]"),$A17))</f>
        <v>0</v>
      </c>
      <c r="X17" s="3">
        <f t="shared" ca="1" si="3"/>
        <v>0</v>
      </c>
      <c r="Y17" s="3">
        <f ca="1">RANK(X17,$X$5:$X$182,0)+ROW()/1000</f>
        <v>1.0169999999999999</v>
      </c>
      <c r="Z17" s="3">
        <f ca="1">RANK(Y17,$Y$5:$Y$182,1)</f>
        <v>5</v>
      </c>
      <c r="AA17" s="4"/>
      <c r="AB17" s="3">
        <f ca="1">IF(COUNTIF(INDIRECT(AA$2&amp;"[N°1]"),$A17)&lt;&gt;0,SUMIFS(INDIRECT(AA$2&amp;"[Score1]"),INDIRECT(AA$2&amp;"[N°1]"),$A17),SUMIFS(INDIRECT(AA$2&amp;"[Score2]"),INDIRECT(AA$2&amp;"[N°2]"),$A17))</f>
        <v>0</v>
      </c>
      <c r="AC17" s="3">
        <f ca="1">IF(COUNTIF(INDIRECT(AA$2&amp;"[N°1]"),$A17)&lt;&gt;0,SUMIFS(INDIRECT(AA$2&amp;"[Score2]"),INDIRECT(AA$2&amp;"[N°1]"),$A17),SUMIFS(INDIRECT(AA$2&amp;"[Score1]"),INDIRECT(AA$2&amp;"[N°2]"),$A17))</f>
        <v>0</v>
      </c>
      <c r="AD17" s="3">
        <f t="shared" ca="1" si="4"/>
        <v>0</v>
      </c>
      <c r="AE17" s="3">
        <f ca="1">RANK(AD17,$AD$5:$AD$182,0)+ROW()/1000</f>
        <v>1.0169999999999999</v>
      </c>
      <c r="AF17" s="3">
        <f ca="1">RANK(AE17,$AE$5:$AE$182,1)</f>
        <v>5</v>
      </c>
      <c r="AG17" s="4"/>
      <c r="AH17" s="3">
        <f ca="1">IF(COUNTIF(INDIRECT(AG$2&amp;"[N°1]"),$A17)&lt;&gt;0,SUMIFS(INDIRECT(AG$2&amp;"[Score1]"),INDIRECT(AG$2&amp;"[N°1]"),$A17),SUMIFS(INDIRECT(AG$2&amp;"[Score2]"),INDIRECT(AG$2&amp;"[N°2]"),$A17))</f>
        <v>0</v>
      </c>
      <c r="AI17" s="3">
        <f ca="1">IF(COUNTIF(INDIRECT(AG$2&amp;"[N°1]"),$A17)&lt;&gt;0,SUMIFS(INDIRECT(AG$2&amp;"[Score2]"),INDIRECT(AG$2&amp;"[N°1]"),$A17),SUMIFS(INDIRECT(AG$2&amp;"[Score1]"),INDIRECT(AG$2&amp;"[N°2]"),$A17))</f>
        <v>0</v>
      </c>
      <c r="AJ17" s="3">
        <f t="shared" ca="1" si="5"/>
        <v>0</v>
      </c>
      <c r="AK17" s="3">
        <f ca="1">RANK(AJ17,$AJ$5:$AJ$182,0)+ROW()/1000</f>
        <v>1.0169999999999999</v>
      </c>
      <c r="AL17" s="3">
        <f ca="1">RANK(AK17,$AK$5:$AK$182,1)</f>
        <v>5</v>
      </c>
      <c r="AM17" s="4"/>
      <c r="AN17" s="3">
        <f ca="1">IF(COUNTIF(INDIRECT(AM$2&amp;"[N°1]"),$A17)&lt;&gt;0,SUMIFS(INDIRECT(AM$2&amp;"[Score1]"),INDIRECT(AM$2&amp;"[N°1]"),$A17),SUMIFS(INDIRECT(AM$2&amp;"[Score2]"),INDIRECT(AM$2&amp;"[N°2]"),$A17))</f>
        <v>0</v>
      </c>
      <c r="AO17" s="3">
        <f ca="1">IF(COUNTIF(INDIRECT(AM$2&amp;"[N°1]"),$A17)&lt;&gt;0,SUMIFS(INDIRECT(AM$2&amp;"[Score2]"),INDIRECT(AM$2&amp;"[N°1]"),$A17),SUMIFS(INDIRECT(AM$2&amp;"[Score1]"),INDIRECT(AM$2&amp;"[N°2]"),$A17))</f>
        <v>0</v>
      </c>
      <c r="AP17" s="3">
        <f t="shared" ca="1" si="6"/>
        <v>0</v>
      </c>
      <c r="AQ17" s="3">
        <f ca="1">RANK(AP17,$AP$5:$AP$182,0)+ROW()/1000</f>
        <v>1.0169999999999999</v>
      </c>
      <c r="AR17" s="3">
        <f ca="1">RANK(AQ17,$AQ$5:$AQ$182,1)</f>
        <v>5</v>
      </c>
      <c r="AS17" s="4"/>
      <c r="AT17" s="3">
        <f ca="1">IF(COUNTIF(INDIRECT(AS$2&amp;"[N°1]"),$A17)&lt;&gt;0,SUMIFS(INDIRECT(AS$2&amp;"[Score1]"),INDIRECT(AS$2&amp;"[N°1]"),$A17),SUMIFS(INDIRECT(AS$2&amp;"[Score2]"),INDIRECT(AS$2&amp;"[N°2]"),$A17))</f>
        <v>0</v>
      </c>
      <c r="AU17" s="3">
        <f ca="1">IF(COUNTIF(INDIRECT(AS$2&amp;"[N°1]"),$A17)&lt;&gt;0,SUMIFS(INDIRECT(AS$2&amp;"[Score2]"),INDIRECT(AS$2&amp;"[N°1]"),$A17),SUMIFS(INDIRECT(AS$2&amp;"[Score1]"),INDIRECT(AS$2&amp;"[N°2]"),$A17))</f>
        <v>0</v>
      </c>
      <c r="AV17" s="3">
        <f t="shared" ca="1" si="7"/>
        <v>0</v>
      </c>
      <c r="AW17" s="3">
        <f ca="1">RANK(AV17,$AV$5:$AV$182,0)+ROW()/1000</f>
        <v>1.0169999999999999</v>
      </c>
      <c r="AX17" s="3">
        <f ca="1">RANK(AW17,$AW$5:$AW$182,1)</f>
        <v>5</v>
      </c>
      <c r="AY17" s="4"/>
      <c r="AZ17" s="3">
        <f ca="1">IF(COUNTIF(INDIRECT(AY$2&amp;"[N°1]"),$A17)&lt;&gt;0,SUMIFS(INDIRECT(AY$2&amp;"[Score1]"),INDIRECT(AY$2&amp;"[N°1]"),$A17),SUMIFS(INDIRECT(AY$2&amp;"[Score2]"),INDIRECT(AY$2&amp;"[N°2]"),$A17))</f>
        <v>0</v>
      </c>
      <c r="BA17" s="3">
        <f ca="1">IF(COUNTIF(INDIRECT(AY$2&amp;"[N°1]"),$A17)&lt;&gt;0,SUMIFS(INDIRECT(AY$2&amp;"[Score2]"),INDIRECT(AY$2&amp;"[N°1]"),$A17),SUMIFS(INDIRECT(AY$2&amp;"[Score1]"),INDIRECT(AY$2&amp;"[N°2]"),$A17))</f>
        <v>0</v>
      </c>
      <c r="BB17" s="3">
        <f t="shared" ca="1" si="8"/>
        <v>0</v>
      </c>
      <c r="BC17" s="3">
        <f ca="1">RANK(BB17,$BB$5:$BB$182,0)+ROW()/1000</f>
        <v>1.0169999999999999</v>
      </c>
      <c r="BD17" s="3">
        <f ca="1">RANK(BC17,$BC$5:$BC$182,1)</f>
        <v>5</v>
      </c>
      <c r="BE17" s="4"/>
      <c r="BF17" s="3">
        <f ca="1">IF(COUNTIF(INDIRECT(BE$2&amp;"[N°1]"),$A17)&lt;&gt;0,SUMIFS(INDIRECT(BE$2&amp;"[Score1]"),INDIRECT(BE$2&amp;"[N°1]"),$A17),SUMIFS(INDIRECT(BE$2&amp;"[Score2]"),INDIRECT(BE$2&amp;"[N°2]"),$A17))</f>
        <v>0</v>
      </c>
      <c r="BG17" s="3">
        <f ca="1">IF(COUNTIF(INDIRECT(BE$2&amp;"[N°1]"),$A17)&lt;&gt;0,SUMIFS(INDIRECT(BE$2&amp;"[Score2]"),INDIRECT(BE$2&amp;"[N°1]"),$A17),SUMIFS(INDIRECT(BE$2&amp;"[Score1]"),INDIRECT(BE$2&amp;"[N°2]"),$A17))</f>
        <v>0</v>
      </c>
      <c r="BH17" s="3">
        <f t="shared" ca="1" si="9"/>
        <v>0</v>
      </c>
      <c r="BI17" s="3">
        <f ca="1">RANK(BH17,$BH$5:$BH$182,0)+ROW()/1000</f>
        <v>1.0169999999999999</v>
      </c>
      <c r="BJ17" s="3">
        <f ca="1">RANK(BI17,$BI$5:$BI$182,1)</f>
        <v>5</v>
      </c>
      <c r="BK17" s="4"/>
      <c r="BL17" s="3">
        <f ca="1">IF(COUNTIF(INDIRECT(BK$2&amp;"[N°1]"),$A17)&lt;&gt;0,SUMIFS(INDIRECT(BK$2&amp;"[Score1]"),INDIRECT(BK$2&amp;"[N°1]"),$A17),SUMIFS(INDIRECT(BK$2&amp;"[Score2]"),INDIRECT(BK$2&amp;"[N°2]"),$A17))</f>
        <v>0</v>
      </c>
      <c r="BM17" s="3">
        <f ca="1">IF(COUNTIF(INDIRECT(BK$2&amp;"[N°1]"),$A17)&lt;&gt;0,SUMIFS(INDIRECT(BK$2&amp;"[Score2]"),INDIRECT(BK$2&amp;"[N°1]"),$A17),SUMIFS(INDIRECT(BK$2&amp;"[Score1]"),INDIRECT(BK$2&amp;"[N°2]"),$A17))</f>
        <v>0</v>
      </c>
      <c r="BN17" s="3">
        <f t="shared" ca="1" si="10"/>
        <v>0</v>
      </c>
      <c r="BO17" s="3">
        <f ca="1">RANK(BN17,$BN$5:$BN$182,0)+ROW()/1000</f>
        <v>1.0169999999999999</v>
      </c>
      <c r="BP17" s="3">
        <f ca="1">RANK(BO17,$BO$5:$BO$182,1)</f>
        <v>5</v>
      </c>
      <c r="BQ17" s="4"/>
      <c r="BR17" s="3">
        <f ca="1">IF(COUNTIF(INDIRECT(BQ$2&amp;"[N°1]"),$A17)&lt;&gt;0,SUMIFS(INDIRECT(BQ$2&amp;"[Score1]"),INDIRECT(BQ$2&amp;"[N°1]"),$A17),SUMIFS(INDIRECT(BQ$2&amp;"[Score2]"),INDIRECT(BQ$2&amp;"[N°2]"),$A17))</f>
        <v>0</v>
      </c>
      <c r="BS17" s="3">
        <f ca="1">IF(COUNTIF(INDIRECT(BQ$2&amp;"[N°1]"),$A17)&lt;&gt;0,SUMIFS(INDIRECT(BQ$2&amp;"[Score2]"),INDIRECT(BQ$2&amp;"[N°1]"),$A17),SUMIFS(INDIRECT(BQ$2&amp;"[Score1]"),INDIRECT(BQ$2&amp;"[N°2]"),$A17))</f>
        <v>0</v>
      </c>
      <c r="BT17" s="3">
        <f t="shared" ca="1" si="11"/>
        <v>0</v>
      </c>
      <c r="BU17" s="3">
        <f ca="1">RANK(BT17,$BT$5:$BT$182,0)+ROW()/1000</f>
        <v>1.0169999999999999</v>
      </c>
      <c r="BV17" s="3">
        <f ca="1">RANK(BU17,$BU$5:$BU$182,1)</f>
        <v>5</v>
      </c>
      <c r="BW17" s="2"/>
      <c r="BX17" s="5">
        <f>C17+I17+O17+U17+AA17+AG17+AM17+AS17+AY17+BE17+BK17+BQ17</f>
        <v>0</v>
      </c>
      <c r="BY17" s="8">
        <f ca="1">COUNTIF(D16,"=13")+COUNTIF(D17,"=13")+COUNTIF(D18,"=13")+COUNTIF(J16,"=13")+COUNTIF(J17,"=13")+COUNTIF(J18,"=13")+COUNTIF(P16,"=13")+COUNTIF(P17,"=13")+COUNTIF(P18,"=13")+COUNTIF(V16,"=13")+COUNTIF(V17,"=13")+COUNTIF(V18,"=13")+COUNTIF(AB16,"=13")+COUNTIF(AB17,"=13")+COUNTIF(AB18,"=13")+COUNTIF(AH16,"=13")+COUNTIF(AH17,"=13")+COUNTIF(AH18,"=13")+COUNTIF(AN16,"=13")+COUNTIF(AN17,"=13")+COUNTIF(AN18,"=13")+COUNTIF(AT16,"=13")+COUNTIF(AT17,"=13")+COUNTIF(AT18,"=13")+COUNTIF(AZ16,"=13")+COUNTIF(AZ17,"=13")+COUNTIF(AZ18,"=13")+COUNTIF(BF16,"=13")+COUNTIF(BF17,"=13")+COUNTIF(BF18,"=13")+COUNTIF(BL16,"=13")+COUNTIF(BL17,"=13")+COUNTIF(BL18,"=13")+COUNTIF(BR16,"=13")+COUNTIF(BR17,"=13")+COUNTIF(BR18,"=13")</f>
        <v>0</v>
      </c>
      <c r="BZ17" s="9">
        <f ca="1">F16+F17+F18+L16+L17+L18+R16+R17+R18+X16+X17+X18+AD16+AD17+AD18+AJ16+AJ17+AJ18+AP16+AP17+AP18+AV16+AV17+AV18+BB16+BB17+BB18+BH16+BH17+BH18+BN16+BN17+BN18+BT16+BT17+BT18</f>
        <v>0</v>
      </c>
      <c r="CA17" s="5">
        <f ca="1">RANK(BY17,$BY$5:$BY$183,0)+RANK(BZ17,$BZ$5:$BZ$183,1)/1000</f>
        <v>1.0009999999999999</v>
      </c>
      <c r="CB17" s="5">
        <f ca="1">RANK(CA17,$CA$5:$CA$183,1)</f>
        <v>1</v>
      </c>
      <c r="CD17" s="20">
        <v>5</v>
      </c>
      <c r="CE17" s="20" t="str">
        <f ca="1">IF(N($CN17)&gt;0,INDEX($B$4:$B$183,$CN17),"")</f>
        <v/>
      </c>
      <c r="CF17" s="20" t="str">
        <f ca="1">IF(N($CN17)&gt;0,INDEX($BX$4:$BX$183,$CN17),"")</f>
        <v/>
      </c>
      <c r="CG17" s="20" t="str">
        <f ca="1">IF(N($CN17)&gt;0,INDEX($BY$4:$BY$183,$CN17),"")</f>
        <v/>
      </c>
      <c r="CH17" s="40"/>
      <c r="CJ17" s="19" t="str">
        <f>IF(BX17&gt;0,BX17*100000+BY17*1000+BZ17+500,"")</f>
        <v/>
      </c>
      <c r="CK17" s="19" t="str">
        <f>IF(BX17&gt;0,RANK(CJ17,$CJ$4:$CJ$183,0),"")</f>
        <v/>
      </c>
      <c r="CL17" s="19" t="str">
        <f>IF(N(CK17)&gt;0,CK17+COUNTIF($CK$4:$CK16,CK17),"")</f>
        <v/>
      </c>
      <c r="CM17" s="19">
        <f>INT(ROWS($CM$3:$CM17)/3)</f>
        <v>5</v>
      </c>
      <c r="CN17" s="19" t="str">
        <f ca="1">IFERROR(MATCH(CM17,$CL$4:$CL$183,0),"")</f>
        <v/>
      </c>
      <c r="CP17" s="23">
        <v>25</v>
      </c>
      <c r="CQ17" s="1"/>
      <c r="CR17" s="1"/>
      <c r="CS17" s="24">
        <v>26</v>
      </c>
      <c r="CU17" s="23">
        <f ca="1">INDEX($A$5:$A$182,MATCH(2*(ROW(TOUR_02[[#This Row],[N°1]])-ROW(TOUR_02[[#Headers],[N°1]]))-1,$H$5:$H$182,0))</f>
        <v>25</v>
      </c>
      <c r="CV17" s="1"/>
      <c r="CW17" s="1"/>
      <c r="CX17" s="24">
        <f ca="1">INDEX($A$5:$A$182,MATCH(2*(ROW(TOUR_02[[#This Row],[N°2]])-ROW(TOUR_02[[#Headers],[N°2]])),$H$5:$H$182,0))</f>
        <v>26</v>
      </c>
      <c r="CZ17" s="23">
        <f ca="1">INDEX($A$5:$A$182,MATCH(2*(ROW(TOUR_03[[#This Row],[N°1]])-ROW(TOUR_03[[#Headers],[N°1]]))-1,$N$5:$N$182,0))</f>
        <v>25</v>
      </c>
      <c r="DA17" s="1"/>
      <c r="DB17" s="1"/>
      <c r="DC17" s="24">
        <f ca="1">INDEX($A$5:$A$182,MATCH(2*(ROW(TOUR_03[[#This Row],[N°2]])-ROW(TOUR_03[[#Headers],[N°2]])),$N$5:$N$182,0))</f>
        <v>26</v>
      </c>
      <c r="DE17" s="23">
        <f ca="1">INDEX($A$5:$A$182,MATCH(2*(ROW(TOUR_04[[#This Row],[N°1]])-ROW(TOUR_04[[#Headers],[N°1]]))-1,$T$5:$T$182,0))</f>
        <v>25</v>
      </c>
      <c r="DF17" s="1"/>
      <c r="DG17" s="1"/>
      <c r="DH17" s="24">
        <f ca="1">INDEX($A$5:$A$182,MATCH(2*(ROW(TOUR_04[[#This Row],[N°2]])-ROW(TOUR_04[[#Headers],[N°2]])),$T$5:$T$182,0))</f>
        <v>26</v>
      </c>
      <c r="DJ17" s="23">
        <f ca="1">INDEX($A$5:$A$182,MATCH(2*(ROW(TOUR_05[[#This Row],[N°1]])-ROW(TOUR_05[[#Headers],[N°1]]))-1,$Z$5:$Z$182,0))</f>
        <v>25</v>
      </c>
      <c r="DK17" s="1"/>
      <c r="DL17" s="1"/>
      <c r="DM17" s="24">
        <f ca="1">INDEX($A$5:$A$182,MATCH(2*(ROW(TOUR_05[[#This Row],[N°2]])-ROW(TOUR_05[[#Headers],[N°2]])),$Z$5:$Z$182,0))</f>
        <v>26</v>
      </c>
      <c r="DO17" s="23">
        <f ca="1">INDEX($A$5:$A$182,MATCH(2*(ROW(TOUR_06[[#This Row],[N°1]])-ROW(TOUR_06[[#Headers],[N°1]]))-1,$AF$5:$AF$182,0))</f>
        <v>25</v>
      </c>
      <c r="DP17" s="1"/>
      <c r="DQ17" s="1"/>
      <c r="DR17" s="24">
        <f ca="1">INDEX($A$5:$A$182,MATCH(2*(ROW(TOUR_06[[#This Row],[N°2]])-ROW(TOUR_06[[#Headers],[N°2]])),$AF$5:$AF$182,0))</f>
        <v>26</v>
      </c>
      <c r="DT17" s="23">
        <f ca="1">INDEX($A$5:$A$182,MATCH(2*(ROW(TOUR_07[[#This Row],[N°1]])-ROW(TOUR_07[[#Headers],[N°1]]))-1,$AL$5:$AL$182,0))</f>
        <v>25</v>
      </c>
      <c r="DU17" s="1"/>
      <c r="DV17" s="1"/>
      <c r="DW17" s="24">
        <f ca="1">INDEX($A$5:$A$182,MATCH(2*(ROW(TOUR_07[[#This Row],[N°2]])-ROW(TOUR_07[[#Headers],[N°2]])),$AL$5:$AL$182,0))</f>
        <v>26</v>
      </c>
      <c r="DY17" s="23">
        <f ca="1">INDEX($A$5:$A$182,MATCH(2*(ROW(TOUR_08[[#This Row],[N°1]])-ROW(TOUR_08[[#Headers],[N°1]]))-1,$AR$5:$AR$182,0))</f>
        <v>25</v>
      </c>
      <c r="DZ17" s="1"/>
      <c r="EA17" s="1"/>
      <c r="EB17" s="24">
        <f ca="1">INDEX($A$5:$A$182,MATCH(2*(ROW(TOUR_08[[#This Row],[N°2]])-ROW(TOUR_08[[#Headers],[N°2]])),$AR$5:$AR$182,0))</f>
        <v>26</v>
      </c>
      <c r="ED17" s="23">
        <f ca="1">INDEX($A$5:$A$182,MATCH(2*(ROW(TOUR_09[[#This Row],[N°1]])-ROW(TOUR_09[[#Headers],[N°1]]))-1,$AX$5:$AX$182,0))</f>
        <v>25</v>
      </c>
      <c r="EE17" s="1"/>
      <c r="EF17" s="1"/>
      <c r="EG17" s="24">
        <f ca="1">INDEX($A$5:$A$182,MATCH(2*(ROW(TOUR_09[[#This Row],[N°2]])-ROW(TOUR_09[[#Headers],[N°2]])),$AX$5:$AX$182,0))</f>
        <v>26</v>
      </c>
      <c r="EI17" s="23">
        <f ca="1">INDEX($A$5:$A$182,MATCH(2*(ROW(TOUR_10[[#This Row],[N°1]])-ROW(TOUR_10[[#Headers],[N°1]]))-1,$BD$5:$BD$182,0))</f>
        <v>25</v>
      </c>
      <c r="EJ17" s="1"/>
      <c r="EK17" s="1"/>
      <c r="EL17" s="24">
        <f ca="1">INDEX($A$5:$A$182,MATCH(2*(ROW(TOUR_10[[#This Row],[N°2]])-ROW(TOUR_10[[#Headers],[N°2]])),$BD$5:$BD$182,0))</f>
        <v>26</v>
      </c>
      <c r="EN17" s="23">
        <f ca="1">INDEX($A$5:$A$182,MATCH(2*(ROW(TOUR_11[[#This Row],[N°1]])-ROW(TOUR_11[[#Headers],[N°1]]))-1,$BJ$5:$BJ$182,0))</f>
        <v>25</v>
      </c>
      <c r="EO17" s="1"/>
      <c r="EP17" s="1"/>
      <c r="EQ17" s="24">
        <f ca="1">INDEX($A$5:$A$182,MATCH(2*(ROW(TOUR_11[[#This Row],[N°2]])-ROW(TOUR_11[[#Headers],[N°2]])),$BJ$5:$BJ$182,0))</f>
        <v>26</v>
      </c>
      <c r="ES17" s="23">
        <f ca="1">INDEX($A$5:$A$182,MATCH(2*(ROW(TOUR_12[[#This Row],[N°1]])-ROW(TOUR_12[[#Headers],[N°1]]))-1,$BP$5:$BP$182,0))</f>
        <v>25</v>
      </c>
      <c r="ET17" s="1"/>
      <c r="EU17" s="1"/>
      <c r="EV17" s="24">
        <f ca="1">INDEX($A$5:$A$182,MATCH(2*(ROW(TOUR_12[[#This Row],[N°2]])-ROW(TOUR_12[[#Headers],[N°2]])),$BP$5:$BP$182,0))</f>
        <v>26</v>
      </c>
    </row>
    <row r="18" spans="1:152" ht="21" x14ac:dyDescent="0.35">
      <c r="A18" s="3"/>
      <c r="B18" s="3"/>
      <c r="C18" s="4"/>
      <c r="D18" s="3"/>
      <c r="E18" s="3"/>
      <c r="F18" s="3"/>
      <c r="G18" s="3"/>
      <c r="H18" s="3"/>
      <c r="I18" s="4"/>
      <c r="J18" s="3"/>
      <c r="K18" s="3"/>
      <c r="L18" s="3"/>
      <c r="M18" s="3"/>
      <c r="N18" s="3"/>
      <c r="O18" s="4"/>
      <c r="P18" s="3"/>
      <c r="Q18" s="3"/>
      <c r="R18" s="3"/>
      <c r="S18" s="3"/>
      <c r="T18" s="3"/>
      <c r="U18" s="4"/>
      <c r="V18" s="3"/>
      <c r="W18" s="3"/>
      <c r="X18" s="3"/>
      <c r="Y18" s="3"/>
      <c r="Z18" s="3"/>
      <c r="AA18" s="4"/>
      <c r="AB18" s="3"/>
      <c r="AC18" s="3"/>
      <c r="AD18" s="3"/>
      <c r="AE18" s="3"/>
      <c r="AF18" s="3"/>
      <c r="AG18" s="4"/>
      <c r="AH18" s="3"/>
      <c r="AI18" s="3"/>
      <c r="AJ18" s="3"/>
      <c r="AK18" s="3"/>
      <c r="AL18" s="3"/>
      <c r="AM18" s="4"/>
      <c r="AN18" s="3"/>
      <c r="AO18" s="3"/>
      <c r="AP18" s="3"/>
      <c r="AQ18" s="3"/>
      <c r="AR18" s="3"/>
      <c r="AS18" s="4"/>
      <c r="AT18" s="3"/>
      <c r="AU18" s="3"/>
      <c r="AV18" s="3"/>
      <c r="AW18" s="3"/>
      <c r="AX18" s="3"/>
      <c r="AY18" s="4"/>
      <c r="AZ18" s="3"/>
      <c r="BA18" s="3"/>
      <c r="BB18" s="3"/>
      <c r="BC18" s="3"/>
      <c r="BD18" s="3"/>
      <c r="BE18" s="4"/>
      <c r="BF18" s="3"/>
      <c r="BG18" s="3"/>
      <c r="BH18" s="3"/>
      <c r="BI18" s="3"/>
      <c r="BJ18" s="3"/>
      <c r="BK18" s="4"/>
      <c r="BL18" s="3"/>
      <c r="BM18" s="3"/>
      <c r="BN18" s="3"/>
      <c r="BO18" s="3"/>
      <c r="BP18" s="3"/>
      <c r="BQ18" s="4"/>
      <c r="BR18" s="3"/>
      <c r="BS18" s="3"/>
      <c r="BT18" s="3"/>
      <c r="BU18" s="3"/>
      <c r="BV18" s="3"/>
      <c r="BW18" s="2"/>
      <c r="BX18" s="10"/>
      <c r="BY18" s="11"/>
      <c r="BZ18" s="13"/>
      <c r="CA18" s="10"/>
      <c r="CB18" s="10"/>
      <c r="CD18" s="21"/>
      <c r="CE18" s="21"/>
      <c r="CF18" s="21"/>
      <c r="CG18" s="21"/>
      <c r="CH18" s="41"/>
      <c r="CJ18" s="19"/>
      <c r="CK18" s="19"/>
      <c r="CL18" s="19"/>
      <c r="CM18" s="19"/>
      <c r="CN18" s="19"/>
      <c r="CP18" s="23">
        <v>27</v>
      </c>
      <c r="CQ18" s="1"/>
      <c r="CR18" s="1"/>
      <c r="CS18" s="24">
        <v>28</v>
      </c>
      <c r="CU18" s="23">
        <f ca="1">INDEX($A$5:$A$182,MATCH(2*(ROW(TOUR_02[[#This Row],[N°1]])-ROW(TOUR_02[[#Headers],[N°1]]))-1,$H$5:$H$182,0))</f>
        <v>27</v>
      </c>
      <c r="CV18" s="1"/>
      <c r="CW18" s="1"/>
      <c r="CX18" s="24">
        <f ca="1">INDEX($A$5:$A$182,MATCH(2*(ROW(TOUR_02[[#This Row],[N°2]])-ROW(TOUR_02[[#Headers],[N°2]])),$H$5:$H$182,0))</f>
        <v>28</v>
      </c>
      <c r="CZ18" s="23">
        <f ca="1">INDEX($A$5:$A$182,MATCH(2*(ROW(TOUR_03[[#This Row],[N°1]])-ROW(TOUR_03[[#Headers],[N°1]]))-1,$N$5:$N$182,0))</f>
        <v>27</v>
      </c>
      <c r="DA18" s="1"/>
      <c r="DB18" s="1"/>
      <c r="DC18" s="24">
        <f ca="1">INDEX($A$5:$A$182,MATCH(2*(ROW(TOUR_03[[#This Row],[N°2]])-ROW(TOUR_03[[#Headers],[N°2]])),$N$5:$N$182,0))</f>
        <v>28</v>
      </c>
      <c r="DE18" s="23">
        <f ca="1">INDEX($A$5:$A$182,MATCH(2*(ROW(TOUR_04[[#This Row],[N°1]])-ROW(TOUR_04[[#Headers],[N°1]]))-1,$T$5:$T$182,0))</f>
        <v>27</v>
      </c>
      <c r="DF18" s="1"/>
      <c r="DG18" s="1"/>
      <c r="DH18" s="24">
        <f ca="1">INDEX($A$5:$A$182,MATCH(2*(ROW(TOUR_04[[#This Row],[N°2]])-ROW(TOUR_04[[#Headers],[N°2]])),$T$5:$T$182,0))</f>
        <v>28</v>
      </c>
      <c r="DJ18" s="23">
        <f ca="1">INDEX($A$5:$A$182,MATCH(2*(ROW(TOUR_05[[#This Row],[N°1]])-ROW(TOUR_05[[#Headers],[N°1]]))-1,$Z$5:$Z$182,0))</f>
        <v>27</v>
      </c>
      <c r="DK18" s="1"/>
      <c r="DL18" s="1"/>
      <c r="DM18" s="24">
        <f ca="1">INDEX($A$5:$A$182,MATCH(2*(ROW(TOUR_05[[#This Row],[N°2]])-ROW(TOUR_05[[#Headers],[N°2]])),$Z$5:$Z$182,0))</f>
        <v>28</v>
      </c>
      <c r="DO18" s="23">
        <f ca="1">INDEX($A$5:$A$182,MATCH(2*(ROW(TOUR_06[[#This Row],[N°1]])-ROW(TOUR_06[[#Headers],[N°1]]))-1,$AF$5:$AF$182,0))</f>
        <v>27</v>
      </c>
      <c r="DP18" s="1"/>
      <c r="DQ18" s="1"/>
      <c r="DR18" s="24">
        <f ca="1">INDEX($A$5:$A$182,MATCH(2*(ROW(TOUR_06[[#This Row],[N°2]])-ROW(TOUR_06[[#Headers],[N°2]])),$AF$5:$AF$182,0))</f>
        <v>28</v>
      </c>
      <c r="DT18" s="23">
        <f ca="1">INDEX($A$5:$A$182,MATCH(2*(ROW(TOUR_07[[#This Row],[N°1]])-ROW(TOUR_07[[#Headers],[N°1]]))-1,$AL$5:$AL$182,0))</f>
        <v>27</v>
      </c>
      <c r="DU18" s="1"/>
      <c r="DV18" s="1"/>
      <c r="DW18" s="24">
        <f ca="1">INDEX($A$5:$A$182,MATCH(2*(ROW(TOUR_07[[#This Row],[N°2]])-ROW(TOUR_07[[#Headers],[N°2]])),$AL$5:$AL$182,0))</f>
        <v>28</v>
      </c>
      <c r="DY18" s="23">
        <f ca="1">INDEX($A$5:$A$182,MATCH(2*(ROW(TOUR_08[[#This Row],[N°1]])-ROW(TOUR_08[[#Headers],[N°1]]))-1,$AR$5:$AR$182,0))</f>
        <v>27</v>
      </c>
      <c r="DZ18" s="1"/>
      <c r="EA18" s="1"/>
      <c r="EB18" s="24">
        <f ca="1">INDEX($A$5:$A$182,MATCH(2*(ROW(TOUR_08[[#This Row],[N°2]])-ROW(TOUR_08[[#Headers],[N°2]])),$AR$5:$AR$182,0))</f>
        <v>28</v>
      </c>
      <c r="ED18" s="23">
        <f ca="1">INDEX($A$5:$A$182,MATCH(2*(ROW(TOUR_09[[#This Row],[N°1]])-ROW(TOUR_09[[#Headers],[N°1]]))-1,$AX$5:$AX$182,0))</f>
        <v>27</v>
      </c>
      <c r="EE18" s="1"/>
      <c r="EF18" s="1"/>
      <c r="EG18" s="24">
        <f ca="1">INDEX($A$5:$A$182,MATCH(2*(ROW(TOUR_09[[#This Row],[N°2]])-ROW(TOUR_09[[#Headers],[N°2]])),$AX$5:$AX$182,0))</f>
        <v>28</v>
      </c>
      <c r="EI18" s="23">
        <f ca="1">INDEX($A$5:$A$182,MATCH(2*(ROW(TOUR_10[[#This Row],[N°1]])-ROW(TOUR_10[[#Headers],[N°1]]))-1,$BD$5:$BD$182,0))</f>
        <v>27</v>
      </c>
      <c r="EJ18" s="1"/>
      <c r="EK18" s="1"/>
      <c r="EL18" s="24">
        <f ca="1">INDEX($A$5:$A$182,MATCH(2*(ROW(TOUR_10[[#This Row],[N°2]])-ROW(TOUR_10[[#Headers],[N°2]])),$BD$5:$BD$182,0))</f>
        <v>28</v>
      </c>
      <c r="EN18" s="23">
        <f ca="1">INDEX($A$5:$A$182,MATCH(2*(ROW(TOUR_11[[#This Row],[N°1]])-ROW(TOUR_11[[#Headers],[N°1]]))-1,$BJ$5:$BJ$182,0))</f>
        <v>27</v>
      </c>
      <c r="EO18" s="1"/>
      <c r="EP18" s="1"/>
      <c r="EQ18" s="24">
        <f ca="1">INDEX($A$5:$A$182,MATCH(2*(ROW(TOUR_11[[#This Row],[N°2]])-ROW(TOUR_11[[#Headers],[N°2]])),$BJ$5:$BJ$182,0))</f>
        <v>28</v>
      </c>
      <c r="ES18" s="23">
        <f ca="1">INDEX($A$5:$A$182,MATCH(2*(ROW(TOUR_12[[#This Row],[N°1]])-ROW(TOUR_12[[#Headers],[N°1]]))-1,$BP$5:$BP$182,0))</f>
        <v>27</v>
      </c>
      <c r="ET18" s="1"/>
      <c r="EU18" s="1"/>
      <c r="EV18" s="24">
        <f ca="1">INDEX($A$5:$A$182,MATCH(2*(ROW(TOUR_12[[#This Row],[N°2]])-ROW(TOUR_12[[#Headers],[N°2]])),$BP$5:$BP$182,0))</f>
        <v>28</v>
      </c>
    </row>
    <row r="19" spans="1:152" ht="21" x14ac:dyDescent="0.35">
      <c r="A19" s="3"/>
      <c r="B19" s="3"/>
      <c r="C19" s="4"/>
      <c r="D19" s="3"/>
      <c r="E19" s="3"/>
      <c r="F19" s="3"/>
      <c r="G19" s="3"/>
      <c r="H19" s="3"/>
      <c r="I19" s="4"/>
      <c r="J19" s="3"/>
      <c r="K19" s="3"/>
      <c r="L19" s="3"/>
      <c r="M19" s="3"/>
      <c r="N19" s="3"/>
      <c r="O19" s="4"/>
      <c r="P19" s="3"/>
      <c r="Q19" s="3"/>
      <c r="R19" s="3"/>
      <c r="S19" s="3"/>
      <c r="T19" s="3"/>
      <c r="U19" s="4"/>
      <c r="V19" s="3"/>
      <c r="W19" s="3"/>
      <c r="X19" s="3"/>
      <c r="Y19" s="3"/>
      <c r="Z19" s="3"/>
      <c r="AA19" s="4"/>
      <c r="AB19" s="3"/>
      <c r="AC19" s="3"/>
      <c r="AD19" s="3"/>
      <c r="AE19" s="3"/>
      <c r="AF19" s="3"/>
      <c r="AG19" s="4"/>
      <c r="AH19" s="3"/>
      <c r="AI19" s="3"/>
      <c r="AJ19" s="3"/>
      <c r="AK19" s="3"/>
      <c r="AL19" s="3"/>
      <c r="AM19" s="4"/>
      <c r="AN19" s="3"/>
      <c r="AO19" s="3"/>
      <c r="AP19" s="3"/>
      <c r="AQ19" s="3"/>
      <c r="AR19" s="3"/>
      <c r="AS19" s="4"/>
      <c r="AT19" s="3"/>
      <c r="AU19" s="3"/>
      <c r="AV19" s="3"/>
      <c r="AW19" s="3"/>
      <c r="AX19" s="3"/>
      <c r="AY19" s="4"/>
      <c r="AZ19" s="3"/>
      <c r="BA19" s="3"/>
      <c r="BB19" s="3"/>
      <c r="BC19" s="3"/>
      <c r="BD19" s="3"/>
      <c r="BE19" s="4"/>
      <c r="BF19" s="3"/>
      <c r="BG19" s="3"/>
      <c r="BH19" s="3"/>
      <c r="BI19" s="3"/>
      <c r="BJ19" s="3"/>
      <c r="BK19" s="4"/>
      <c r="BL19" s="3"/>
      <c r="BM19" s="3"/>
      <c r="BN19" s="3"/>
      <c r="BO19" s="3"/>
      <c r="BP19" s="3"/>
      <c r="BQ19" s="4"/>
      <c r="BR19" s="3"/>
      <c r="BS19" s="3"/>
      <c r="BT19" s="3"/>
      <c r="BU19" s="3"/>
      <c r="BV19" s="3"/>
      <c r="BW19" s="2"/>
      <c r="BX19" s="5"/>
      <c r="BY19" s="12"/>
      <c r="BZ19" s="7"/>
      <c r="CA19" s="5"/>
      <c r="CB19" s="5"/>
      <c r="CD19" s="22"/>
      <c r="CE19" s="22"/>
      <c r="CF19" s="22"/>
      <c r="CG19" s="22"/>
      <c r="CH19" s="39" t="str">
        <f ca="1">IF(N($CN20)&gt;0,INDEX($BZ$4:$BZ$183,$CN20),"")</f>
        <v/>
      </c>
      <c r="CJ19" s="19"/>
      <c r="CK19" s="19"/>
      <c r="CL19" s="19"/>
      <c r="CM19" s="19"/>
      <c r="CN19" s="19"/>
      <c r="CP19" s="23">
        <v>29</v>
      </c>
      <c r="CQ19" s="1"/>
      <c r="CR19" s="1"/>
      <c r="CS19" s="24">
        <v>30</v>
      </c>
      <c r="CU19" s="23">
        <f ca="1">INDEX($A$5:$A$182,MATCH(2*(ROW(TOUR_02[[#This Row],[N°1]])-ROW(TOUR_02[[#Headers],[N°1]]))-1,$H$5:$H$182,0))</f>
        <v>29</v>
      </c>
      <c r="CV19" s="1"/>
      <c r="CW19" s="1"/>
      <c r="CX19" s="24">
        <f ca="1">INDEX($A$5:$A$182,MATCH(2*(ROW(TOUR_02[[#This Row],[N°2]])-ROW(TOUR_02[[#Headers],[N°2]])),$H$5:$H$182,0))</f>
        <v>30</v>
      </c>
      <c r="CZ19" s="23">
        <f ca="1">INDEX($A$5:$A$182,MATCH(2*(ROW(TOUR_03[[#This Row],[N°1]])-ROW(TOUR_03[[#Headers],[N°1]]))-1,$N$5:$N$182,0))</f>
        <v>29</v>
      </c>
      <c r="DA19" s="1"/>
      <c r="DB19" s="1"/>
      <c r="DC19" s="24">
        <f ca="1">INDEX($A$5:$A$182,MATCH(2*(ROW(TOUR_03[[#This Row],[N°2]])-ROW(TOUR_03[[#Headers],[N°2]])),$N$5:$N$182,0))</f>
        <v>30</v>
      </c>
      <c r="DE19" s="23">
        <f ca="1">INDEX($A$5:$A$182,MATCH(2*(ROW(TOUR_04[[#This Row],[N°1]])-ROW(TOUR_04[[#Headers],[N°1]]))-1,$T$5:$T$182,0))</f>
        <v>29</v>
      </c>
      <c r="DF19" s="1"/>
      <c r="DG19" s="1"/>
      <c r="DH19" s="24">
        <f ca="1">INDEX($A$5:$A$182,MATCH(2*(ROW(TOUR_04[[#This Row],[N°2]])-ROW(TOUR_04[[#Headers],[N°2]])),$T$5:$T$182,0))</f>
        <v>30</v>
      </c>
      <c r="DJ19" s="23">
        <f ca="1">INDEX($A$5:$A$182,MATCH(2*(ROW(TOUR_05[[#This Row],[N°1]])-ROW(TOUR_05[[#Headers],[N°1]]))-1,$Z$5:$Z$182,0))</f>
        <v>29</v>
      </c>
      <c r="DK19" s="1"/>
      <c r="DL19" s="1"/>
      <c r="DM19" s="24">
        <f ca="1">INDEX($A$5:$A$182,MATCH(2*(ROW(TOUR_05[[#This Row],[N°2]])-ROW(TOUR_05[[#Headers],[N°2]])),$Z$5:$Z$182,0))</f>
        <v>30</v>
      </c>
      <c r="DO19" s="23">
        <f ca="1">INDEX($A$5:$A$182,MATCH(2*(ROW(TOUR_06[[#This Row],[N°1]])-ROW(TOUR_06[[#Headers],[N°1]]))-1,$AF$5:$AF$182,0))</f>
        <v>29</v>
      </c>
      <c r="DP19" s="1"/>
      <c r="DQ19" s="1"/>
      <c r="DR19" s="24">
        <f ca="1">INDEX($A$5:$A$182,MATCH(2*(ROW(TOUR_06[[#This Row],[N°2]])-ROW(TOUR_06[[#Headers],[N°2]])),$AF$5:$AF$182,0))</f>
        <v>30</v>
      </c>
      <c r="DT19" s="23">
        <f ca="1">INDEX($A$5:$A$182,MATCH(2*(ROW(TOUR_07[[#This Row],[N°1]])-ROW(TOUR_07[[#Headers],[N°1]]))-1,$AL$5:$AL$182,0))</f>
        <v>29</v>
      </c>
      <c r="DU19" s="1"/>
      <c r="DV19" s="1"/>
      <c r="DW19" s="24">
        <f ca="1">INDEX($A$5:$A$182,MATCH(2*(ROW(TOUR_07[[#This Row],[N°2]])-ROW(TOUR_07[[#Headers],[N°2]])),$AL$5:$AL$182,0))</f>
        <v>30</v>
      </c>
      <c r="DY19" s="23">
        <f ca="1">INDEX($A$5:$A$182,MATCH(2*(ROW(TOUR_08[[#This Row],[N°1]])-ROW(TOUR_08[[#Headers],[N°1]]))-1,$AR$5:$AR$182,0))</f>
        <v>29</v>
      </c>
      <c r="DZ19" s="1"/>
      <c r="EA19" s="1"/>
      <c r="EB19" s="24">
        <f ca="1">INDEX($A$5:$A$182,MATCH(2*(ROW(TOUR_08[[#This Row],[N°2]])-ROW(TOUR_08[[#Headers],[N°2]])),$AR$5:$AR$182,0))</f>
        <v>30</v>
      </c>
      <c r="ED19" s="23">
        <f ca="1">INDEX($A$5:$A$182,MATCH(2*(ROW(TOUR_09[[#This Row],[N°1]])-ROW(TOUR_09[[#Headers],[N°1]]))-1,$AX$5:$AX$182,0))</f>
        <v>29</v>
      </c>
      <c r="EE19" s="1"/>
      <c r="EF19" s="1"/>
      <c r="EG19" s="24">
        <f ca="1">INDEX($A$5:$A$182,MATCH(2*(ROW(TOUR_09[[#This Row],[N°2]])-ROW(TOUR_09[[#Headers],[N°2]])),$AX$5:$AX$182,0))</f>
        <v>30</v>
      </c>
      <c r="EI19" s="23">
        <f ca="1">INDEX($A$5:$A$182,MATCH(2*(ROW(TOUR_10[[#This Row],[N°1]])-ROW(TOUR_10[[#Headers],[N°1]]))-1,$BD$5:$BD$182,0))</f>
        <v>29</v>
      </c>
      <c r="EJ19" s="1"/>
      <c r="EK19" s="1"/>
      <c r="EL19" s="24">
        <f ca="1">INDEX($A$5:$A$182,MATCH(2*(ROW(TOUR_10[[#This Row],[N°2]])-ROW(TOUR_10[[#Headers],[N°2]])),$BD$5:$BD$182,0))</f>
        <v>30</v>
      </c>
      <c r="EN19" s="23">
        <f ca="1">INDEX($A$5:$A$182,MATCH(2*(ROW(TOUR_11[[#This Row],[N°1]])-ROW(TOUR_11[[#Headers],[N°1]]))-1,$BJ$5:$BJ$182,0))</f>
        <v>29</v>
      </c>
      <c r="EO19" s="1"/>
      <c r="EP19" s="1"/>
      <c r="EQ19" s="24">
        <f ca="1">INDEX($A$5:$A$182,MATCH(2*(ROW(TOUR_11[[#This Row],[N°2]])-ROW(TOUR_11[[#Headers],[N°2]])),$BJ$5:$BJ$182,0))</f>
        <v>30</v>
      </c>
      <c r="ES19" s="23">
        <f ca="1">INDEX($A$5:$A$182,MATCH(2*(ROW(TOUR_12[[#This Row],[N°1]])-ROW(TOUR_12[[#Headers],[N°1]]))-1,$BP$5:$BP$182,0))</f>
        <v>29</v>
      </c>
      <c r="ET19" s="1"/>
      <c r="EU19" s="1"/>
      <c r="EV19" s="24">
        <f ca="1">INDEX($A$5:$A$182,MATCH(2*(ROW(TOUR_12[[#This Row],[N°2]])-ROW(TOUR_12[[#Headers],[N°2]])),$BP$5:$BP$182,0))</f>
        <v>30</v>
      </c>
    </row>
    <row r="20" spans="1:152" ht="21" x14ac:dyDescent="0.35">
      <c r="A20" s="3">
        <v>6</v>
      </c>
      <c r="B20" s="3"/>
      <c r="C20" s="4"/>
      <c r="D20" s="3">
        <f ca="1">IF(COUNTIF(INDIRECT(C$2&amp;"[N°1]"),$A20)&lt;&gt;0,SUMIFS(INDIRECT(C$2&amp;"[Score1]"),INDIRECT(C$2&amp;"[N°1]"),$A20),SUMIFS(INDIRECT(C$2&amp;"[Score2]"),INDIRECT(C$2&amp;"[N°2]"),$A20))</f>
        <v>0</v>
      </c>
      <c r="E20" s="3">
        <f ca="1">IF(COUNTIF(INDIRECT(C$2&amp;"[N°1]"),$A20)&lt;&gt;0,SUMIFS(INDIRECT(C$2&amp;"[Score2]"),INDIRECT(C$2&amp;"[N°1]"),$A20),SUMIFS(INDIRECT(C$2&amp;"[Score1]"),INDIRECT(C$2&amp;"[N°2]"),$A20))</f>
        <v>0</v>
      </c>
      <c r="F20" s="3">
        <f t="shared" ca="1" si="0"/>
        <v>0</v>
      </c>
      <c r="G20" s="3">
        <f ca="1">RANK(F20,$F$5:$F$182,0)+ROW()/1000</f>
        <v>1.02</v>
      </c>
      <c r="H20" s="3">
        <f ca="1">RANK(G20,$G$5:$G$182,1)</f>
        <v>6</v>
      </c>
      <c r="I20" s="4"/>
      <c r="J20" s="3">
        <f ca="1">IF(COUNTIF(INDIRECT(I$2&amp;"[N°1]"),$A20)&lt;&gt;0,SUMIFS(INDIRECT(I$2&amp;"[Score1]"),INDIRECT(I$2&amp;"[N°1]"),$A20),SUMIFS(INDIRECT(I$2&amp;"[Score2]"),INDIRECT(I$2&amp;"[N°2]"),$A20))</f>
        <v>0</v>
      </c>
      <c r="K20" s="3">
        <f ca="1">IF(COUNTIF(INDIRECT(I$2&amp;"[N°1]"),$A20)&lt;&gt;0,SUMIFS(INDIRECT(I$2&amp;"[Score2]"),INDIRECT(I$2&amp;"[N°1]"),$A20),SUMIFS(INDIRECT(I$2&amp;"[Score1]"),INDIRECT(I$2&amp;"[N°2]"),$A20))</f>
        <v>0</v>
      </c>
      <c r="L20" s="3">
        <f t="shared" ca="1" si="1"/>
        <v>0</v>
      </c>
      <c r="M20" s="3">
        <f ca="1">RANK(L20,$L$5:$L$182,0)+ROW()/1000</f>
        <v>1.02</v>
      </c>
      <c r="N20" s="3">
        <f ca="1">RANK(M20,$M$5:$M$182,1)</f>
        <v>6</v>
      </c>
      <c r="O20" s="4"/>
      <c r="P20" s="3">
        <f ca="1">IF(COUNTIF(INDIRECT(O$2&amp;"[N°1]"),$A20)&lt;&gt;0,SUMIFS(INDIRECT(O$2&amp;"[Score1]"),INDIRECT(O$2&amp;"[N°1]"),$A20),SUMIFS(INDIRECT(O$2&amp;"[Score2]"),INDIRECT(O$2&amp;"[N°2]"),$A20))</f>
        <v>0</v>
      </c>
      <c r="Q20" s="3">
        <f ca="1">IF(COUNTIF(INDIRECT(O$2&amp;"[N°1]"),$A20)&lt;&gt;0,SUMIFS(INDIRECT(O$2&amp;"[Score2]"),INDIRECT(O$2&amp;"[N°1]"),$A20),SUMIFS(INDIRECT(O$2&amp;"[Score1]"),INDIRECT(O$2&amp;"[N°2]"),$A20))</f>
        <v>0</v>
      </c>
      <c r="R20" s="3">
        <f t="shared" ca="1" si="2"/>
        <v>0</v>
      </c>
      <c r="S20" s="3">
        <f ca="1">RANK(R20,$R$5:$R$182,0)+ROW()/1000</f>
        <v>1.02</v>
      </c>
      <c r="T20" s="3">
        <f ca="1">RANK(S20,$S$5:$S$182,1)</f>
        <v>6</v>
      </c>
      <c r="U20" s="4"/>
      <c r="V20" s="3">
        <f ca="1">IF(COUNTIF(INDIRECT(U$2&amp;"[N°1]"),$A20)&lt;&gt;0,SUMIFS(INDIRECT(U$2&amp;"[Score1]"),INDIRECT(U$2&amp;"[N°1]"),$A20),SUMIFS(INDIRECT(U$2&amp;"[Score2]"),INDIRECT(U$2&amp;"[N°2]"),$A20))</f>
        <v>0</v>
      </c>
      <c r="W20" s="3">
        <f ca="1">IF(COUNTIF(INDIRECT(U$2&amp;"[N°1]"),$A20)&lt;&gt;0,SUMIFS(INDIRECT(U$2&amp;"[Score2]"),INDIRECT(U$2&amp;"[N°1]"),$A20),SUMIFS(INDIRECT(U$2&amp;"[Score1]"),INDIRECT(U$2&amp;"[N°2]"),$A20))</f>
        <v>0</v>
      </c>
      <c r="X20" s="3">
        <f t="shared" ca="1" si="3"/>
        <v>0</v>
      </c>
      <c r="Y20" s="3">
        <f ca="1">RANK(X20,$X$5:$X$182,0)+ROW()/1000</f>
        <v>1.02</v>
      </c>
      <c r="Z20" s="3">
        <f ca="1">RANK(Y20,$Y$5:$Y$182,1)</f>
        <v>6</v>
      </c>
      <c r="AA20" s="4"/>
      <c r="AB20" s="3">
        <f ca="1">IF(COUNTIF(INDIRECT(AA$2&amp;"[N°1]"),$A20)&lt;&gt;0,SUMIFS(INDIRECT(AA$2&amp;"[Score1]"),INDIRECT(AA$2&amp;"[N°1]"),$A20),SUMIFS(INDIRECT(AA$2&amp;"[Score2]"),INDIRECT(AA$2&amp;"[N°2]"),$A20))</f>
        <v>0</v>
      </c>
      <c r="AC20" s="3">
        <f ca="1">IF(COUNTIF(INDIRECT(AA$2&amp;"[N°1]"),$A20)&lt;&gt;0,SUMIFS(INDIRECT(AA$2&amp;"[Score2]"),INDIRECT(AA$2&amp;"[N°1]"),$A20),SUMIFS(INDIRECT(AA$2&amp;"[Score1]"),INDIRECT(AA$2&amp;"[N°2]"),$A20))</f>
        <v>0</v>
      </c>
      <c r="AD20" s="3">
        <f t="shared" ca="1" si="4"/>
        <v>0</v>
      </c>
      <c r="AE20" s="3">
        <f ca="1">RANK(AD20,$AD$5:$AD$182,0)+ROW()/1000</f>
        <v>1.02</v>
      </c>
      <c r="AF20" s="3">
        <f ca="1">RANK(AE20,$AE$5:$AE$182,1)</f>
        <v>6</v>
      </c>
      <c r="AG20" s="4"/>
      <c r="AH20" s="3">
        <f ca="1">IF(COUNTIF(INDIRECT(AG$2&amp;"[N°1]"),$A20)&lt;&gt;0,SUMIFS(INDIRECT(AG$2&amp;"[Score1]"),INDIRECT(AG$2&amp;"[N°1]"),$A20),SUMIFS(INDIRECT(AG$2&amp;"[Score2]"),INDIRECT(AG$2&amp;"[N°2]"),$A20))</f>
        <v>0</v>
      </c>
      <c r="AI20" s="3">
        <f ca="1">IF(COUNTIF(INDIRECT(AG$2&amp;"[N°1]"),$A20)&lt;&gt;0,SUMIFS(INDIRECT(AG$2&amp;"[Score2]"),INDIRECT(AG$2&amp;"[N°1]"),$A20),SUMIFS(INDIRECT(AG$2&amp;"[Score1]"),INDIRECT(AG$2&amp;"[N°2]"),$A20))</f>
        <v>0</v>
      </c>
      <c r="AJ20" s="3">
        <f t="shared" ca="1" si="5"/>
        <v>0</v>
      </c>
      <c r="AK20" s="3">
        <f ca="1">RANK(AJ20,$AJ$5:$AJ$182,0)+ROW()/1000</f>
        <v>1.02</v>
      </c>
      <c r="AL20" s="3">
        <f ca="1">RANK(AK20,$AK$5:$AK$182,1)</f>
        <v>6</v>
      </c>
      <c r="AM20" s="4"/>
      <c r="AN20" s="3">
        <f ca="1">IF(COUNTIF(INDIRECT(AM$2&amp;"[N°1]"),$A20)&lt;&gt;0,SUMIFS(INDIRECT(AM$2&amp;"[Score1]"),INDIRECT(AM$2&amp;"[N°1]"),$A20),SUMIFS(INDIRECT(AM$2&amp;"[Score2]"),INDIRECT(AM$2&amp;"[N°2]"),$A20))</f>
        <v>0</v>
      </c>
      <c r="AO20" s="3">
        <f ca="1">IF(COUNTIF(INDIRECT(AM$2&amp;"[N°1]"),$A20)&lt;&gt;0,SUMIFS(INDIRECT(AM$2&amp;"[Score2]"),INDIRECT(AM$2&amp;"[N°1]"),$A20),SUMIFS(INDIRECT(AM$2&amp;"[Score1]"),INDIRECT(AM$2&amp;"[N°2]"),$A20))</f>
        <v>0</v>
      </c>
      <c r="AP20" s="3">
        <f t="shared" ca="1" si="6"/>
        <v>0</v>
      </c>
      <c r="AQ20" s="3">
        <f ca="1">RANK(AP20,$AP$5:$AP$182,0)+ROW()/1000</f>
        <v>1.02</v>
      </c>
      <c r="AR20" s="3">
        <f ca="1">RANK(AQ20,$AQ$5:$AQ$182,1)</f>
        <v>6</v>
      </c>
      <c r="AS20" s="4"/>
      <c r="AT20" s="3">
        <f ca="1">IF(COUNTIF(INDIRECT(AS$2&amp;"[N°1]"),$A20)&lt;&gt;0,SUMIFS(INDIRECT(AS$2&amp;"[Score1]"),INDIRECT(AS$2&amp;"[N°1]"),$A20),SUMIFS(INDIRECT(AS$2&amp;"[Score2]"),INDIRECT(AS$2&amp;"[N°2]"),$A20))</f>
        <v>0</v>
      </c>
      <c r="AU20" s="3">
        <f ca="1">IF(COUNTIF(INDIRECT(AS$2&amp;"[N°1]"),$A20)&lt;&gt;0,SUMIFS(INDIRECT(AS$2&amp;"[Score2]"),INDIRECT(AS$2&amp;"[N°1]"),$A20),SUMIFS(INDIRECT(AS$2&amp;"[Score1]"),INDIRECT(AS$2&amp;"[N°2]"),$A20))</f>
        <v>0</v>
      </c>
      <c r="AV20" s="3">
        <f t="shared" ca="1" si="7"/>
        <v>0</v>
      </c>
      <c r="AW20" s="3">
        <f ca="1">RANK(AV20,$AV$5:$AV$182,0)+ROW()/1000</f>
        <v>1.02</v>
      </c>
      <c r="AX20" s="3">
        <f ca="1">RANK(AW20,$AW$5:$AW$182,1)</f>
        <v>6</v>
      </c>
      <c r="AY20" s="4"/>
      <c r="AZ20" s="3">
        <f ca="1">IF(COUNTIF(INDIRECT(AY$2&amp;"[N°1]"),$A20)&lt;&gt;0,SUMIFS(INDIRECT(AY$2&amp;"[Score1]"),INDIRECT(AY$2&amp;"[N°1]"),$A20),SUMIFS(INDIRECT(AY$2&amp;"[Score2]"),INDIRECT(AY$2&amp;"[N°2]"),$A20))</f>
        <v>0</v>
      </c>
      <c r="BA20" s="3">
        <f ca="1">IF(COUNTIF(INDIRECT(AY$2&amp;"[N°1]"),$A20)&lt;&gt;0,SUMIFS(INDIRECT(AY$2&amp;"[Score2]"),INDIRECT(AY$2&amp;"[N°1]"),$A20),SUMIFS(INDIRECT(AY$2&amp;"[Score1]"),INDIRECT(AY$2&amp;"[N°2]"),$A20))</f>
        <v>0</v>
      </c>
      <c r="BB20" s="3">
        <f t="shared" ca="1" si="8"/>
        <v>0</v>
      </c>
      <c r="BC20" s="3">
        <f ca="1">RANK(BB20,$BB$5:$BB$182,0)+ROW()/1000</f>
        <v>1.02</v>
      </c>
      <c r="BD20" s="3">
        <f ca="1">RANK(BC20,$BC$5:$BC$182,1)</f>
        <v>6</v>
      </c>
      <c r="BE20" s="4"/>
      <c r="BF20" s="3">
        <f ca="1">IF(COUNTIF(INDIRECT(BE$2&amp;"[N°1]"),$A20)&lt;&gt;0,SUMIFS(INDIRECT(BE$2&amp;"[Score1]"),INDIRECT(BE$2&amp;"[N°1]"),$A20),SUMIFS(INDIRECT(BE$2&amp;"[Score2]"),INDIRECT(BE$2&amp;"[N°2]"),$A20))</f>
        <v>0</v>
      </c>
      <c r="BG20" s="3">
        <f ca="1">IF(COUNTIF(INDIRECT(BE$2&amp;"[N°1]"),$A20)&lt;&gt;0,SUMIFS(INDIRECT(BE$2&amp;"[Score2]"),INDIRECT(BE$2&amp;"[N°1]"),$A20),SUMIFS(INDIRECT(BE$2&amp;"[Score1]"),INDIRECT(BE$2&amp;"[N°2]"),$A20))</f>
        <v>0</v>
      </c>
      <c r="BH20" s="3">
        <f t="shared" ca="1" si="9"/>
        <v>0</v>
      </c>
      <c r="BI20" s="3">
        <f ca="1">RANK(BH20,$BH$5:$BH$182,0)+ROW()/1000</f>
        <v>1.02</v>
      </c>
      <c r="BJ20" s="3">
        <f ca="1">RANK(BI20,$BI$5:$BI$182,1)</f>
        <v>6</v>
      </c>
      <c r="BK20" s="4"/>
      <c r="BL20" s="3">
        <f ca="1">IF(COUNTIF(INDIRECT(BK$2&amp;"[N°1]"),$A20)&lt;&gt;0,SUMIFS(INDIRECT(BK$2&amp;"[Score1]"),INDIRECT(BK$2&amp;"[N°1]"),$A20),SUMIFS(INDIRECT(BK$2&amp;"[Score2]"),INDIRECT(BK$2&amp;"[N°2]"),$A20))</f>
        <v>0</v>
      </c>
      <c r="BM20" s="3">
        <f ca="1">IF(COUNTIF(INDIRECT(BK$2&amp;"[N°1]"),$A20)&lt;&gt;0,SUMIFS(INDIRECT(BK$2&amp;"[Score2]"),INDIRECT(BK$2&amp;"[N°1]"),$A20),SUMIFS(INDIRECT(BK$2&amp;"[Score1]"),INDIRECT(BK$2&amp;"[N°2]"),$A20))</f>
        <v>0</v>
      </c>
      <c r="BN20" s="3">
        <f t="shared" ca="1" si="10"/>
        <v>0</v>
      </c>
      <c r="BO20" s="3">
        <f ca="1">RANK(BN20,$BN$5:$BN$182,0)+ROW()/1000</f>
        <v>1.02</v>
      </c>
      <c r="BP20" s="3">
        <f ca="1">RANK(BO20,$BO$5:$BO$182,1)</f>
        <v>6</v>
      </c>
      <c r="BQ20" s="4"/>
      <c r="BR20" s="3">
        <f ca="1">IF(COUNTIF(INDIRECT(BQ$2&amp;"[N°1]"),$A20)&lt;&gt;0,SUMIFS(INDIRECT(BQ$2&amp;"[Score1]"),INDIRECT(BQ$2&amp;"[N°1]"),$A20),SUMIFS(INDIRECT(BQ$2&amp;"[Score2]"),INDIRECT(BQ$2&amp;"[N°2]"),$A20))</f>
        <v>0</v>
      </c>
      <c r="BS20" s="3">
        <f ca="1">IF(COUNTIF(INDIRECT(BQ$2&amp;"[N°1]"),$A20)&lt;&gt;0,SUMIFS(INDIRECT(BQ$2&amp;"[Score2]"),INDIRECT(BQ$2&amp;"[N°1]"),$A20),SUMIFS(INDIRECT(BQ$2&amp;"[Score1]"),INDIRECT(BQ$2&amp;"[N°2]"),$A20))</f>
        <v>0</v>
      </c>
      <c r="BT20" s="3">
        <f t="shared" ca="1" si="11"/>
        <v>0</v>
      </c>
      <c r="BU20" s="3">
        <f ca="1">RANK(BT20,$BT$5:$BT$182,0)+ROW()/1000</f>
        <v>1.02</v>
      </c>
      <c r="BV20" s="3">
        <f ca="1">RANK(BU20,$BU$5:$BU$182,1)</f>
        <v>6</v>
      </c>
      <c r="BW20" s="2"/>
      <c r="BX20" s="5">
        <f>C20+I20+O20+U20+AA20+AG20+AM20+AS20+AY20+BE20+BK20+BQ20</f>
        <v>0</v>
      </c>
      <c r="BY20" s="8">
        <f ca="1">COUNTIF(D19,"=13")+COUNTIF(D20,"=13")+COUNTIF(D21,"=13")+COUNTIF(J19,"=13")+COUNTIF(J20,"=13")+COUNTIF(J21,"=13")+COUNTIF(P19,"=13")+COUNTIF(P20,"=13")+COUNTIF(P21,"=13")+COUNTIF(V19,"=13")+COUNTIF(V20,"=13")+COUNTIF(V21,"=13")+COUNTIF(AB19,"=13")+COUNTIF(AB20,"=13")+COUNTIF(AB21,"=13")+COUNTIF(AH19,"=13")+COUNTIF(AH20,"=13")+COUNTIF(AH21,"=13")+COUNTIF(AN19,"=13")+COUNTIF(AN20,"=13")+COUNTIF(AN21,"=13")+COUNTIF(AT19,"=13")+COUNTIF(AT20,"=13")+COUNTIF(AT21,"=13")+COUNTIF(AZ19,"=13")+COUNTIF(AZ20,"=13")+COUNTIF(AZ21,"=13")+COUNTIF(BF19,"=13")+COUNTIF(BF20,"=13")+COUNTIF(BF21,"=13")+COUNTIF(BL19,"=13")+COUNTIF(BL20,"=13")+COUNTIF(BL21,"=13")+COUNTIF(BR19,"=13")+COUNTIF(BR20,"=13")+COUNTIF(BR21,"=13")</f>
        <v>0</v>
      </c>
      <c r="BZ20" s="9">
        <f ca="1">F19+F20+F21+L19+L20+L21+R19+R20+R21+X19+X20+X21+AD19+AD20+AD21+AJ19+AJ20+AJ21+AP19+AP20+AP21+AV19+AV20+AV21+BB19+BB20+BB21+BH19+BH20+BH21+BN19+BN20+BN21+BT19+BT20+BT21</f>
        <v>0</v>
      </c>
      <c r="CA20" s="5">
        <f ca="1">RANK(BY20,$BY$5:$BY$183,0)+RANK(BZ20,$BZ$5:$BZ$183,1)/1000</f>
        <v>1.0009999999999999</v>
      </c>
      <c r="CB20" s="5">
        <f ca="1">RANK(CA20,$CA$5:$CA$183,1)</f>
        <v>1</v>
      </c>
      <c r="CD20" s="20">
        <v>6</v>
      </c>
      <c r="CE20" s="20" t="str">
        <f ca="1">IF(N($CN20)&gt;0,INDEX($B$4:$B$183,$CN20),"")</f>
        <v/>
      </c>
      <c r="CF20" s="20" t="str">
        <f ca="1">IF(N($CN20)&gt;0,INDEX($BX$4:$BX$183,$CN20),"")</f>
        <v/>
      </c>
      <c r="CG20" s="20" t="str">
        <f ca="1">IF(N($CN20)&gt;0,INDEX($BY$4:$BY$183,$CN20),"")</f>
        <v/>
      </c>
      <c r="CH20" s="40"/>
      <c r="CJ20" s="19" t="str">
        <f>IF(BX20&gt;0,BX20*100000+BY20*1000+BZ20+500,"")</f>
        <v/>
      </c>
      <c r="CK20" s="19" t="str">
        <f>IF(BX20&gt;0,RANK(CJ20,$CJ$4:$CJ$183,0),"")</f>
        <v/>
      </c>
      <c r="CL20" s="19" t="str">
        <f>IF(N(CK20)&gt;0,CK20+COUNTIF($CK$4:$CK19,CK20),"")</f>
        <v/>
      </c>
      <c r="CM20" s="19">
        <f>INT(ROWS($CM$3:$CM20)/3)</f>
        <v>6</v>
      </c>
      <c r="CN20" s="19" t="str">
        <f ca="1">IFERROR(MATCH(CM20,$CL$4:$CL$183,0),"")</f>
        <v/>
      </c>
      <c r="CP20" s="23">
        <v>31</v>
      </c>
      <c r="CQ20" s="1"/>
      <c r="CR20" s="1"/>
      <c r="CS20" s="24">
        <v>32</v>
      </c>
      <c r="CU20" s="23">
        <f ca="1">INDEX($A$5:$A$182,MATCH(2*(ROW(TOUR_02[[#This Row],[N°1]])-ROW(TOUR_02[[#Headers],[N°1]]))-1,$H$5:$H$182,0))</f>
        <v>31</v>
      </c>
      <c r="CV20" s="1"/>
      <c r="CW20" s="1"/>
      <c r="CX20" s="24">
        <f ca="1">INDEX($A$5:$A$182,MATCH(2*(ROW(TOUR_02[[#This Row],[N°2]])-ROW(TOUR_02[[#Headers],[N°2]])),$H$5:$H$182,0))</f>
        <v>32</v>
      </c>
      <c r="CZ20" s="23">
        <f ca="1">INDEX($A$5:$A$182,MATCH(2*(ROW(TOUR_03[[#This Row],[N°1]])-ROW(TOUR_03[[#Headers],[N°1]]))-1,$N$5:$N$182,0))</f>
        <v>31</v>
      </c>
      <c r="DA20" s="1"/>
      <c r="DB20" s="1"/>
      <c r="DC20" s="24">
        <f ca="1">INDEX($A$5:$A$182,MATCH(2*(ROW(TOUR_03[[#This Row],[N°2]])-ROW(TOUR_03[[#Headers],[N°2]])),$N$5:$N$182,0))</f>
        <v>32</v>
      </c>
      <c r="DE20" s="23">
        <f ca="1">INDEX($A$5:$A$182,MATCH(2*(ROW(TOUR_04[[#This Row],[N°1]])-ROW(TOUR_04[[#Headers],[N°1]]))-1,$T$5:$T$182,0))</f>
        <v>31</v>
      </c>
      <c r="DF20" s="1"/>
      <c r="DG20" s="1"/>
      <c r="DH20" s="24">
        <f ca="1">INDEX($A$5:$A$182,MATCH(2*(ROW(TOUR_04[[#This Row],[N°2]])-ROW(TOUR_04[[#Headers],[N°2]])),$T$5:$T$182,0))</f>
        <v>32</v>
      </c>
      <c r="DJ20" s="23">
        <f ca="1">INDEX($A$5:$A$182,MATCH(2*(ROW(TOUR_05[[#This Row],[N°1]])-ROW(TOUR_05[[#Headers],[N°1]]))-1,$Z$5:$Z$182,0))</f>
        <v>31</v>
      </c>
      <c r="DK20" s="1"/>
      <c r="DL20" s="1"/>
      <c r="DM20" s="24">
        <f ca="1">INDEX($A$5:$A$182,MATCH(2*(ROW(TOUR_05[[#This Row],[N°2]])-ROW(TOUR_05[[#Headers],[N°2]])),$Z$5:$Z$182,0))</f>
        <v>32</v>
      </c>
      <c r="DO20" s="23">
        <f ca="1">INDEX($A$5:$A$182,MATCH(2*(ROW(TOUR_06[[#This Row],[N°1]])-ROW(TOUR_06[[#Headers],[N°1]]))-1,$AF$5:$AF$182,0))</f>
        <v>31</v>
      </c>
      <c r="DP20" s="1"/>
      <c r="DQ20" s="1"/>
      <c r="DR20" s="24">
        <f ca="1">INDEX($A$5:$A$182,MATCH(2*(ROW(TOUR_06[[#This Row],[N°2]])-ROW(TOUR_06[[#Headers],[N°2]])),$AF$5:$AF$182,0))</f>
        <v>32</v>
      </c>
      <c r="DT20" s="23">
        <f ca="1">INDEX($A$5:$A$182,MATCH(2*(ROW(TOUR_07[[#This Row],[N°1]])-ROW(TOUR_07[[#Headers],[N°1]]))-1,$AL$5:$AL$182,0))</f>
        <v>31</v>
      </c>
      <c r="DU20" s="1"/>
      <c r="DV20" s="1"/>
      <c r="DW20" s="24">
        <f ca="1">INDEX($A$5:$A$182,MATCH(2*(ROW(TOUR_07[[#This Row],[N°2]])-ROW(TOUR_07[[#Headers],[N°2]])),$AL$5:$AL$182,0))</f>
        <v>32</v>
      </c>
      <c r="DY20" s="23">
        <f ca="1">INDEX($A$5:$A$182,MATCH(2*(ROW(TOUR_08[[#This Row],[N°1]])-ROW(TOUR_08[[#Headers],[N°1]]))-1,$AR$5:$AR$182,0))</f>
        <v>31</v>
      </c>
      <c r="DZ20" s="1"/>
      <c r="EA20" s="1"/>
      <c r="EB20" s="24">
        <f ca="1">INDEX($A$5:$A$182,MATCH(2*(ROW(TOUR_08[[#This Row],[N°2]])-ROW(TOUR_08[[#Headers],[N°2]])),$AR$5:$AR$182,0))</f>
        <v>32</v>
      </c>
      <c r="ED20" s="23">
        <f ca="1">INDEX($A$5:$A$182,MATCH(2*(ROW(TOUR_09[[#This Row],[N°1]])-ROW(TOUR_09[[#Headers],[N°1]]))-1,$AX$5:$AX$182,0))</f>
        <v>31</v>
      </c>
      <c r="EE20" s="1"/>
      <c r="EF20" s="1"/>
      <c r="EG20" s="24">
        <f ca="1">INDEX($A$5:$A$182,MATCH(2*(ROW(TOUR_09[[#This Row],[N°2]])-ROW(TOUR_09[[#Headers],[N°2]])),$AX$5:$AX$182,0))</f>
        <v>32</v>
      </c>
      <c r="EI20" s="23">
        <f ca="1">INDEX($A$5:$A$182,MATCH(2*(ROW(TOUR_10[[#This Row],[N°1]])-ROW(TOUR_10[[#Headers],[N°1]]))-1,$BD$5:$BD$182,0))</f>
        <v>31</v>
      </c>
      <c r="EJ20" s="1"/>
      <c r="EK20" s="1"/>
      <c r="EL20" s="24">
        <f ca="1">INDEX($A$5:$A$182,MATCH(2*(ROW(TOUR_10[[#This Row],[N°2]])-ROW(TOUR_10[[#Headers],[N°2]])),$BD$5:$BD$182,0))</f>
        <v>32</v>
      </c>
      <c r="EN20" s="23">
        <f ca="1">INDEX($A$5:$A$182,MATCH(2*(ROW(TOUR_11[[#This Row],[N°1]])-ROW(TOUR_11[[#Headers],[N°1]]))-1,$BJ$5:$BJ$182,0))</f>
        <v>31</v>
      </c>
      <c r="EO20" s="1"/>
      <c r="EP20" s="1"/>
      <c r="EQ20" s="24">
        <f ca="1">INDEX($A$5:$A$182,MATCH(2*(ROW(TOUR_11[[#This Row],[N°2]])-ROW(TOUR_11[[#Headers],[N°2]])),$BJ$5:$BJ$182,0))</f>
        <v>32</v>
      </c>
      <c r="ES20" s="23">
        <f ca="1">INDEX($A$5:$A$182,MATCH(2*(ROW(TOUR_12[[#This Row],[N°1]])-ROW(TOUR_12[[#Headers],[N°1]]))-1,$BP$5:$BP$182,0))</f>
        <v>31</v>
      </c>
      <c r="ET20" s="1"/>
      <c r="EU20" s="1"/>
      <c r="EV20" s="24">
        <f ca="1">INDEX($A$5:$A$182,MATCH(2*(ROW(TOUR_12[[#This Row],[N°2]])-ROW(TOUR_12[[#Headers],[N°2]])),$BP$5:$BP$182,0))</f>
        <v>32</v>
      </c>
    </row>
    <row r="21" spans="1:152" ht="21" x14ac:dyDescent="0.35">
      <c r="A21" s="3"/>
      <c r="B21" s="3"/>
      <c r="C21" s="4"/>
      <c r="D21" s="3"/>
      <c r="E21" s="3"/>
      <c r="F21" s="3"/>
      <c r="G21" s="3"/>
      <c r="H21" s="3"/>
      <c r="I21" s="4"/>
      <c r="J21" s="3"/>
      <c r="K21" s="3"/>
      <c r="L21" s="3"/>
      <c r="M21" s="3"/>
      <c r="N21" s="3"/>
      <c r="O21" s="4"/>
      <c r="P21" s="3"/>
      <c r="Q21" s="3"/>
      <c r="R21" s="3"/>
      <c r="S21" s="3"/>
      <c r="T21" s="3"/>
      <c r="U21" s="4"/>
      <c r="V21" s="3"/>
      <c r="W21" s="3"/>
      <c r="X21" s="3"/>
      <c r="Y21" s="3"/>
      <c r="Z21" s="3"/>
      <c r="AA21" s="4"/>
      <c r="AB21" s="3"/>
      <c r="AC21" s="3"/>
      <c r="AD21" s="3"/>
      <c r="AE21" s="3"/>
      <c r="AF21" s="3"/>
      <c r="AG21" s="4"/>
      <c r="AH21" s="3"/>
      <c r="AI21" s="3"/>
      <c r="AJ21" s="3"/>
      <c r="AK21" s="3"/>
      <c r="AL21" s="3"/>
      <c r="AM21" s="4"/>
      <c r="AN21" s="3"/>
      <c r="AO21" s="3"/>
      <c r="AP21" s="3"/>
      <c r="AQ21" s="3"/>
      <c r="AR21" s="3"/>
      <c r="AS21" s="4"/>
      <c r="AT21" s="3"/>
      <c r="AU21" s="3"/>
      <c r="AV21" s="3"/>
      <c r="AW21" s="3"/>
      <c r="AX21" s="3"/>
      <c r="AY21" s="4"/>
      <c r="AZ21" s="3"/>
      <c r="BA21" s="3"/>
      <c r="BB21" s="3"/>
      <c r="BC21" s="3"/>
      <c r="BD21" s="3"/>
      <c r="BE21" s="4"/>
      <c r="BF21" s="3"/>
      <c r="BG21" s="3"/>
      <c r="BH21" s="3"/>
      <c r="BI21" s="3"/>
      <c r="BJ21" s="3"/>
      <c r="BK21" s="4"/>
      <c r="BL21" s="3"/>
      <c r="BM21" s="3"/>
      <c r="BN21" s="3"/>
      <c r="BO21" s="3"/>
      <c r="BP21" s="3"/>
      <c r="BQ21" s="4"/>
      <c r="BR21" s="3"/>
      <c r="BS21" s="3"/>
      <c r="BT21" s="3"/>
      <c r="BU21" s="3"/>
      <c r="BV21" s="3"/>
      <c r="BW21" s="2"/>
      <c r="BX21" s="10"/>
      <c r="BY21" s="11"/>
      <c r="BZ21" s="13"/>
      <c r="CA21" s="10"/>
      <c r="CB21" s="10"/>
      <c r="CD21" s="21"/>
      <c r="CE21" s="21"/>
      <c r="CF21" s="21"/>
      <c r="CG21" s="21"/>
      <c r="CH21" s="41"/>
      <c r="CJ21" s="19"/>
      <c r="CK21" s="19"/>
      <c r="CL21" s="19"/>
      <c r="CM21" s="19"/>
      <c r="CN21" s="19"/>
      <c r="CP21" s="23">
        <v>33</v>
      </c>
      <c r="CQ21" s="1"/>
      <c r="CR21" s="1"/>
      <c r="CS21" s="24">
        <v>34</v>
      </c>
      <c r="CU21" s="23">
        <f ca="1">INDEX($A$5:$A$182,MATCH(2*(ROW(TOUR_02[[#This Row],[N°1]])-ROW(TOUR_02[[#Headers],[N°1]]))-1,$H$5:$H$182,0))</f>
        <v>33</v>
      </c>
      <c r="CV21" s="1"/>
      <c r="CW21" s="1"/>
      <c r="CX21" s="24">
        <f ca="1">INDEX($A$5:$A$182,MATCH(2*(ROW(TOUR_02[[#This Row],[N°2]])-ROW(TOUR_02[[#Headers],[N°2]])),$H$5:$H$182,0))</f>
        <v>34</v>
      </c>
      <c r="CZ21" s="23">
        <f ca="1">INDEX($A$5:$A$182,MATCH(2*(ROW(TOUR_03[[#This Row],[N°1]])-ROW(TOUR_03[[#Headers],[N°1]]))-1,$N$5:$N$182,0))</f>
        <v>33</v>
      </c>
      <c r="DA21" s="1"/>
      <c r="DB21" s="1"/>
      <c r="DC21" s="24">
        <f ca="1">INDEX($A$5:$A$182,MATCH(2*(ROW(TOUR_03[[#This Row],[N°2]])-ROW(TOUR_03[[#Headers],[N°2]])),$N$5:$N$182,0))</f>
        <v>34</v>
      </c>
      <c r="DE21" s="23">
        <f ca="1">INDEX($A$5:$A$182,MATCH(2*(ROW(TOUR_04[[#This Row],[N°1]])-ROW(TOUR_04[[#Headers],[N°1]]))-1,$T$5:$T$182,0))</f>
        <v>33</v>
      </c>
      <c r="DF21" s="1"/>
      <c r="DG21" s="1"/>
      <c r="DH21" s="24">
        <f ca="1">INDEX($A$5:$A$182,MATCH(2*(ROW(TOUR_04[[#This Row],[N°2]])-ROW(TOUR_04[[#Headers],[N°2]])),$T$5:$T$182,0))</f>
        <v>34</v>
      </c>
      <c r="DJ21" s="23">
        <f ca="1">INDEX($A$5:$A$182,MATCH(2*(ROW(TOUR_05[[#This Row],[N°1]])-ROW(TOUR_05[[#Headers],[N°1]]))-1,$Z$5:$Z$182,0))</f>
        <v>33</v>
      </c>
      <c r="DK21" s="1"/>
      <c r="DL21" s="1"/>
      <c r="DM21" s="24">
        <f ca="1">INDEX($A$5:$A$182,MATCH(2*(ROW(TOUR_05[[#This Row],[N°2]])-ROW(TOUR_05[[#Headers],[N°2]])),$Z$5:$Z$182,0))</f>
        <v>34</v>
      </c>
      <c r="DO21" s="23">
        <f ca="1">INDEX($A$5:$A$182,MATCH(2*(ROW(TOUR_06[[#This Row],[N°1]])-ROW(TOUR_06[[#Headers],[N°1]]))-1,$AF$5:$AF$182,0))</f>
        <v>33</v>
      </c>
      <c r="DP21" s="1"/>
      <c r="DQ21" s="1"/>
      <c r="DR21" s="24">
        <f ca="1">INDEX($A$5:$A$182,MATCH(2*(ROW(TOUR_06[[#This Row],[N°2]])-ROW(TOUR_06[[#Headers],[N°2]])),$AF$5:$AF$182,0))</f>
        <v>34</v>
      </c>
      <c r="DT21" s="23">
        <f ca="1">INDEX($A$5:$A$182,MATCH(2*(ROW(TOUR_07[[#This Row],[N°1]])-ROW(TOUR_07[[#Headers],[N°1]]))-1,$AL$5:$AL$182,0))</f>
        <v>33</v>
      </c>
      <c r="DU21" s="1"/>
      <c r="DV21" s="1"/>
      <c r="DW21" s="24">
        <f ca="1">INDEX($A$5:$A$182,MATCH(2*(ROW(TOUR_07[[#This Row],[N°2]])-ROW(TOUR_07[[#Headers],[N°2]])),$AL$5:$AL$182,0))</f>
        <v>34</v>
      </c>
      <c r="DY21" s="23">
        <f ca="1">INDEX($A$5:$A$182,MATCH(2*(ROW(TOUR_08[[#This Row],[N°1]])-ROW(TOUR_08[[#Headers],[N°1]]))-1,$AR$5:$AR$182,0))</f>
        <v>33</v>
      </c>
      <c r="DZ21" s="1"/>
      <c r="EA21" s="1"/>
      <c r="EB21" s="24">
        <f ca="1">INDEX($A$5:$A$182,MATCH(2*(ROW(TOUR_08[[#This Row],[N°2]])-ROW(TOUR_08[[#Headers],[N°2]])),$AR$5:$AR$182,0))</f>
        <v>34</v>
      </c>
      <c r="ED21" s="23">
        <f ca="1">INDEX($A$5:$A$182,MATCH(2*(ROW(TOUR_09[[#This Row],[N°1]])-ROW(TOUR_09[[#Headers],[N°1]]))-1,$AX$5:$AX$182,0))</f>
        <v>33</v>
      </c>
      <c r="EE21" s="1"/>
      <c r="EF21" s="1"/>
      <c r="EG21" s="24">
        <f ca="1">INDEX($A$5:$A$182,MATCH(2*(ROW(TOUR_09[[#This Row],[N°2]])-ROW(TOUR_09[[#Headers],[N°2]])),$AX$5:$AX$182,0))</f>
        <v>34</v>
      </c>
      <c r="EI21" s="23">
        <f ca="1">INDEX($A$5:$A$182,MATCH(2*(ROW(TOUR_10[[#This Row],[N°1]])-ROW(TOUR_10[[#Headers],[N°1]]))-1,$BD$5:$BD$182,0))</f>
        <v>33</v>
      </c>
      <c r="EJ21" s="1"/>
      <c r="EK21" s="1"/>
      <c r="EL21" s="24">
        <f ca="1">INDEX($A$5:$A$182,MATCH(2*(ROW(TOUR_10[[#This Row],[N°2]])-ROW(TOUR_10[[#Headers],[N°2]])),$BD$5:$BD$182,0))</f>
        <v>34</v>
      </c>
      <c r="EN21" s="23">
        <f ca="1">INDEX($A$5:$A$182,MATCH(2*(ROW(TOUR_11[[#This Row],[N°1]])-ROW(TOUR_11[[#Headers],[N°1]]))-1,$BJ$5:$BJ$182,0))</f>
        <v>33</v>
      </c>
      <c r="EO21" s="1"/>
      <c r="EP21" s="1"/>
      <c r="EQ21" s="24">
        <f ca="1">INDEX($A$5:$A$182,MATCH(2*(ROW(TOUR_11[[#This Row],[N°2]])-ROW(TOUR_11[[#Headers],[N°2]])),$BJ$5:$BJ$182,0))</f>
        <v>34</v>
      </c>
      <c r="ES21" s="23">
        <f ca="1">INDEX($A$5:$A$182,MATCH(2*(ROW(TOUR_12[[#This Row],[N°1]])-ROW(TOUR_12[[#Headers],[N°1]]))-1,$BP$5:$BP$182,0))</f>
        <v>33</v>
      </c>
      <c r="ET21" s="1"/>
      <c r="EU21" s="1"/>
      <c r="EV21" s="24">
        <f ca="1">INDEX($A$5:$A$182,MATCH(2*(ROW(TOUR_12[[#This Row],[N°2]])-ROW(TOUR_12[[#Headers],[N°2]])),$BP$5:$BP$182,0))</f>
        <v>34</v>
      </c>
    </row>
    <row r="22" spans="1:152" ht="21" x14ac:dyDescent="0.35">
      <c r="A22" s="3"/>
      <c r="B22" s="3"/>
      <c r="C22" s="4"/>
      <c r="D22" s="3"/>
      <c r="E22" s="3"/>
      <c r="F22" s="3"/>
      <c r="G22" s="3"/>
      <c r="H22" s="3"/>
      <c r="I22" s="4"/>
      <c r="J22" s="3"/>
      <c r="K22" s="3"/>
      <c r="L22" s="3"/>
      <c r="M22" s="3"/>
      <c r="N22" s="3"/>
      <c r="O22" s="4"/>
      <c r="P22" s="3"/>
      <c r="Q22" s="3"/>
      <c r="R22" s="3"/>
      <c r="S22" s="3"/>
      <c r="T22" s="3"/>
      <c r="U22" s="4"/>
      <c r="V22" s="3"/>
      <c r="W22" s="3"/>
      <c r="X22" s="3"/>
      <c r="Y22" s="3"/>
      <c r="Z22" s="3"/>
      <c r="AA22" s="4"/>
      <c r="AB22" s="3"/>
      <c r="AC22" s="3"/>
      <c r="AD22" s="3"/>
      <c r="AE22" s="3"/>
      <c r="AF22" s="3"/>
      <c r="AG22" s="4"/>
      <c r="AH22" s="3"/>
      <c r="AI22" s="3"/>
      <c r="AJ22" s="3"/>
      <c r="AK22" s="3"/>
      <c r="AL22" s="3"/>
      <c r="AM22" s="4"/>
      <c r="AN22" s="3"/>
      <c r="AO22" s="3"/>
      <c r="AP22" s="3"/>
      <c r="AQ22" s="3"/>
      <c r="AR22" s="3"/>
      <c r="AS22" s="4"/>
      <c r="AT22" s="3"/>
      <c r="AU22" s="3"/>
      <c r="AV22" s="3"/>
      <c r="AW22" s="3"/>
      <c r="AX22" s="3"/>
      <c r="AY22" s="4"/>
      <c r="AZ22" s="3"/>
      <c r="BA22" s="3"/>
      <c r="BB22" s="3"/>
      <c r="BC22" s="3"/>
      <c r="BD22" s="3"/>
      <c r="BE22" s="4"/>
      <c r="BF22" s="3"/>
      <c r="BG22" s="3"/>
      <c r="BH22" s="3"/>
      <c r="BI22" s="3"/>
      <c r="BJ22" s="3"/>
      <c r="BK22" s="4"/>
      <c r="BL22" s="3"/>
      <c r="BM22" s="3"/>
      <c r="BN22" s="3"/>
      <c r="BO22" s="3"/>
      <c r="BP22" s="3"/>
      <c r="BQ22" s="4"/>
      <c r="BR22" s="3"/>
      <c r="BS22" s="3"/>
      <c r="BT22" s="3"/>
      <c r="BU22" s="3"/>
      <c r="BV22" s="3"/>
      <c r="BW22" s="2"/>
      <c r="BX22" s="5"/>
      <c r="BY22" s="12"/>
      <c r="BZ22" s="7"/>
      <c r="CA22" s="5"/>
      <c r="CB22" s="5"/>
      <c r="CD22" s="22"/>
      <c r="CE22" s="22"/>
      <c r="CF22" s="22"/>
      <c r="CG22" s="22"/>
      <c r="CH22" s="39" t="str">
        <f ca="1">IF(N($CN23)&gt;0,INDEX($BZ$4:$BZ$183,$CN23),"")</f>
        <v/>
      </c>
      <c r="CJ22" s="19"/>
      <c r="CK22" s="19"/>
      <c r="CL22" s="19"/>
      <c r="CM22" s="19"/>
      <c r="CN22" s="19"/>
      <c r="CP22" s="23">
        <v>35</v>
      </c>
      <c r="CQ22" s="1"/>
      <c r="CR22" s="1"/>
      <c r="CS22" s="24">
        <v>36</v>
      </c>
      <c r="CU22" s="23">
        <f ca="1">INDEX($A$5:$A$182,MATCH(2*(ROW(TOUR_02[[#This Row],[N°1]])-ROW(TOUR_02[[#Headers],[N°1]]))-1,$H$5:$H$182,0))</f>
        <v>35</v>
      </c>
      <c r="CV22" s="1"/>
      <c r="CW22" s="1"/>
      <c r="CX22" s="24">
        <f ca="1">INDEX($A$5:$A$182,MATCH(2*(ROW(TOUR_02[[#This Row],[N°2]])-ROW(TOUR_02[[#Headers],[N°2]])),$H$5:$H$182,0))</f>
        <v>36</v>
      </c>
      <c r="CZ22" s="23">
        <f ca="1">INDEX($A$5:$A$182,MATCH(2*(ROW(TOUR_03[[#This Row],[N°1]])-ROW(TOUR_03[[#Headers],[N°1]]))-1,$N$5:$N$182,0))</f>
        <v>35</v>
      </c>
      <c r="DA22" s="1"/>
      <c r="DB22" s="1"/>
      <c r="DC22" s="24">
        <f ca="1">INDEX($A$5:$A$182,MATCH(2*(ROW(TOUR_03[[#This Row],[N°2]])-ROW(TOUR_03[[#Headers],[N°2]])),$N$5:$N$182,0))</f>
        <v>36</v>
      </c>
      <c r="DE22" s="23">
        <f ca="1">INDEX($A$5:$A$182,MATCH(2*(ROW(TOUR_04[[#This Row],[N°1]])-ROW(TOUR_04[[#Headers],[N°1]]))-1,$T$5:$T$182,0))</f>
        <v>35</v>
      </c>
      <c r="DF22" s="1"/>
      <c r="DG22" s="1"/>
      <c r="DH22" s="24">
        <f ca="1">INDEX($A$5:$A$182,MATCH(2*(ROW(TOUR_04[[#This Row],[N°2]])-ROW(TOUR_04[[#Headers],[N°2]])),$T$5:$T$182,0))</f>
        <v>36</v>
      </c>
      <c r="DJ22" s="23">
        <f ca="1">INDEX($A$5:$A$182,MATCH(2*(ROW(TOUR_05[[#This Row],[N°1]])-ROW(TOUR_05[[#Headers],[N°1]]))-1,$Z$5:$Z$182,0))</f>
        <v>35</v>
      </c>
      <c r="DK22" s="1"/>
      <c r="DL22" s="1"/>
      <c r="DM22" s="24">
        <f ca="1">INDEX($A$5:$A$182,MATCH(2*(ROW(TOUR_05[[#This Row],[N°2]])-ROW(TOUR_05[[#Headers],[N°2]])),$Z$5:$Z$182,0))</f>
        <v>36</v>
      </c>
      <c r="DO22" s="23">
        <f ca="1">INDEX($A$5:$A$182,MATCH(2*(ROW(TOUR_06[[#This Row],[N°1]])-ROW(TOUR_06[[#Headers],[N°1]]))-1,$AF$5:$AF$182,0))</f>
        <v>35</v>
      </c>
      <c r="DP22" s="1"/>
      <c r="DQ22" s="1"/>
      <c r="DR22" s="24">
        <f ca="1">INDEX($A$5:$A$182,MATCH(2*(ROW(TOUR_06[[#This Row],[N°2]])-ROW(TOUR_06[[#Headers],[N°2]])),$AF$5:$AF$182,0))</f>
        <v>36</v>
      </c>
      <c r="DT22" s="23">
        <f ca="1">INDEX($A$5:$A$182,MATCH(2*(ROW(TOUR_07[[#This Row],[N°1]])-ROW(TOUR_07[[#Headers],[N°1]]))-1,$AL$5:$AL$182,0))</f>
        <v>35</v>
      </c>
      <c r="DU22" s="1"/>
      <c r="DV22" s="1"/>
      <c r="DW22" s="24">
        <f ca="1">INDEX($A$5:$A$182,MATCH(2*(ROW(TOUR_07[[#This Row],[N°2]])-ROW(TOUR_07[[#Headers],[N°2]])),$AL$5:$AL$182,0))</f>
        <v>36</v>
      </c>
      <c r="DY22" s="23">
        <f ca="1">INDEX($A$5:$A$182,MATCH(2*(ROW(TOUR_08[[#This Row],[N°1]])-ROW(TOUR_08[[#Headers],[N°1]]))-1,$AR$5:$AR$182,0))</f>
        <v>35</v>
      </c>
      <c r="DZ22" s="1"/>
      <c r="EA22" s="1"/>
      <c r="EB22" s="24">
        <f ca="1">INDEX($A$5:$A$182,MATCH(2*(ROW(TOUR_08[[#This Row],[N°2]])-ROW(TOUR_08[[#Headers],[N°2]])),$AR$5:$AR$182,0))</f>
        <v>36</v>
      </c>
      <c r="ED22" s="23">
        <f ca="1">INDEX($A$5:$A$182,MATCH(2*(ROW(TOUR_09[[#This Row],[N°1]])-ROW(TOUR_09[[#Headers],[N°1]]))-1,$AX$5:$AX$182,0))</f>
        <v>35</v>
      </c>
      <c r="EE22" s="1"/>
      <c r="EF22" s="1"/>
      <c r="EG22" s="24">
        <f ca="1">INDEX($A$5:$A$182,MATCH(2*(ROW(TOUR_09[[#This Row],[N°2]])-ROW(TOUR_09[[#Headers],[N°2]])),$AX$5:$AX$182,0))</f>
        <v>36</v>
      </c>
      <c r="EI22" s="23">
        <f ca="1">INDEX($A$5:$A$182,MATCH(2*(ROW(TOUR_10[[#This Row],[N°1]])-ROW(TOUR_10[[#Headers],[N°1]]))-1,$BD$5:$BD$182,0))</f>
        <v>35</v>
      </c>
      <c r="EJ22" s="1"/>
      <c r="EK22" s="1"/>
      <c r="EL22" s="24">
        <f ca="1">INDEX($A$5:$A$182,MATCH(2*(ROW(TOUR_10[[#This Row],[N°2]])-ROW(TOUR_10[[#Headers],[N°2]])),$BD$5:$BD$182,0))</f>
        <v>36</v>
      </c>
      <c r="EN22" s="23">
        <f ca="1">INDEX($A$5:$A$182,MATCH(2*(ROW(TOUR_11[[#This Row],[N°1]])-ROW(TOUR_11[[#Headers],[N°1]]))-1,$BJ$5:$BJ$182,0))</f>
        <v>35</v>
      </c>
      <c r="EO22" s="1"/>
      <c r="EP22" s="1"/>
      <c r="EQ22" s="24">
        <f ca="1">INDEX($A$5:$A$182,MATCH(2*(ROW(TOUR_11[[#This Row],[N°2]])-ROW(TOUR_11[[#Headers],[N°2]])),$BJ$5:$BJ$182,0))</f>
        <v>36</v>
      </c>
      <c r="ES22" s="23">
        <f ca="1">INDEX($A$5:$A$182,MATCH(2*(ROW(TOUR_12[[#This Row],[N°1]])-ROW(TOUR_12[[#Headers],[N°1]]))-1,$BP$5:$BP$182,0))</f>
        <v>35</v>
      </c>
      <c r="ET22" s="1"/>
      <c r="EU22" s="1"/>
      <c r="EV22" s="24">
        <f ca="1">INDEX($A$5:$A$182,MATCH(2*(ROW(TOUR_12[[#This Row],[N°2]])-ROW(TOUR_12[[#Headers],[N°2]])),$BP$5:$BP$182,0))</f>
        <v>36</v>
      </c>
    </row>
    <row r="23" spans="1:152" ht="21" x14ac:dyDescent="0.35">
      <c r="A23" s="3">
        <v>7</v>
      </c>
      <c r="B23" s="3"/>
      <c r="C23" s="4"/>
      <c r="D23" s="3">
        <f ca="1">IF(COUNTIF(INDIRECT(C$2&amp;"[N°1]"),$A23)&lt;&gt;0,SUMIFS(INDIRECT(C$2&amp;"[Score1]"),INDIRECT(C$2&amp;"[N°1]"),$A23),SUMIFS(INDIRECT(C$2&amp;"[Score2]"),INDIRECT(C$2&amp;"[N°2]"),$A23))</f>
        <v>0</v>
      </c>
      <c r="E23" s="3">
        <f ca="1">IF(COUNTIF(INDIRECT(C$2&amp;"[N°1]"),$A23)&lt;&gt;0,SUMIFS(INDIRECT(C$2&amp;"[Score2]"),INDIRECT(C$2&amp;"[N°1]"),$A23),SUMIFS(INDIRECT(C$2&amp;"[Score1]"),INDIRECT(C$2&amp;"[N°2]"),$A23))</f>
        <v>0</v>
      </c>
      <c r="F23" s="3">
        <f t="shared" ca="1" si="0"/>
        <v>0</v>
      </c>
      <c r="G23" s="3">
        <f ca="1">RANK(F23,$F$5:$F$182,0)+ROW()/1000</f>
        <v>1.0229999999999999</v>
      </c>
      <c r="H23" s="3">
        <f ca="1">RANK(G23,$G$5:$G$182,1)</f>
        <v>7</v>
      </c>
      <c r="I23" s="4"/>
      <c r="J23" s="3">
        <f ca="1">IF(COUNTIF(INDIRECT(I$2&amp;"[N°1]"),$A23)&lt;&gt;0,SUMIFS(INDIRECT(I$2&amp;"[Score1]"),INDIRECT(I$2&amp;"[N°1]"),$A23),SUMIFS(INDIRECT(I$2&amp;"[Score2]"),INDIRECT(I$2&amp;"[N°2]"),$A23))</f>
        <v>0</v>
      </c>
      <c r="K23" s="3">
        <f ca="1">IF(COUNTIF(INDIRECT(I$2&amp;"[N°1]"),$A23)&lt;&gt;0,SUMIFS(INDIRECT(I$2&amp;"[Score2]"),INDIRECT(I$2&amp;"[N°1]"),$A23),SUMIFS(INDIRECT(I$2&amp;"[Score1]"),INDIRECT(I$2&amp;"[N°2]"),$A23))</f>
        <v>0</v>
      </c>
      <c r="L23" s="3">
        <f t="shared" ca="1" si="1"/>
        <v>0</v>
      </c>
      <c r="M23" s="3">
        <f ca="1">RANK(L23,$L$5:$L$182,0)+ROW()/1000</f>
        <v>1.0229999999999999</v>
      </c>
      <c r="N23" s="3">
        <f ca="1">RANK(M23,$M$5:$M$182,1)</f>
        <v>7</v>
      </c>
      <c r="O23" s="4"/>
      <c r="P23" s="3">
        <f ca="1">IF(COUNTIF(INDIRECT(O$2&amp;"[N°1]"),$A23)&lt;&gt;0,SUMIFS(INDIRECT(O$2&amp;"[Score1]"),INDIRECT(O$2&amp;"[N°1]"),$A23),SUMIFS(INDIRECT(O$2&amp;"[Score2]"),INDIRECT(O$2&amp;"[N°2]"),$A23))</f>
        <v>0</v>
      </c>
      <c r="Q23" s="3">
        <f ca="1">IF(COUNTIF(INDIRECT(O$2&amp;"[N°1]"),$A23)&lt;&gt;0,SUMIFS(INDIRECT(O$2&amp;"[Score2]"),INDIRECT(O$2&amp;"[N°1]"),$A23),SUMIFS(INDIRECT(O$2&amp;"[Score1]"),INDIRECT(O$2&amp;"[N°2]"),$A23))</f>
        <v>0</v>
      </c>
      <c r="R23" s="3">
        <f t="shared" ca="1" si="2"/>
        <v>0</v>
      </c>
      <c r="S23" s="3">
        <f ca="1">RANK(R23,$R$5:$R$182,0)+ROW()/1000</f>
        <v>1.0229999999999999</v>
      </c>
      <c r="T23" s="3">
        <f ca="1">RANK(S23,$S$5:$S$182,1)</f>
        <v>7</v>
      </c>
      <c r="U23" s="4"/>
      <c r="V23" s="3">
        <f ca="1">IF(COUNTIF(INDIRECT(U$2&amp;"[N°1]"),$A23)&lt;&gt;0,SUMIFS(INDIRECT(U$2&amp;"[Score1]"),INDIRECT(U$2&amp;"[N°1]"),$A23),SUMIFS(INDIRECT(U$2&amp;"[Score2]"),INDIRECT(U$2&amp;"[N°2]"),$A23))</f>
        <v>0</v>
      </c>
      <c r="W23" s="3">
        <f ca="1">IF(COUNTIF(INDIRECT(U$2&amp;"[N°1]"),$A23)&lt;&gt;0,SUMIFS(INDIRECT(U$2&amp;"[Score2]"),INDIRECT(U$2&amp;"[N°1]"),$A23),SUMIFS(INDIRECT(U$2&amp;"[Score1]"),INDIRECT(U$2&amp;"[N°2]"),$A23))</f>
        <v>0</v>
      </c>
      <c r="X23" s="3">
        <f t="shared" ca="1" si="3"/>
        <v>0</v>
      </c>
      <c r="Y23" s="3">
        <f ca="1">RANK(X23,$X$5:$X$182,0)+ROW()/1000</f>
        <v>1.0229999999999999</v>
      </c>
      <c r="Z23" s="3">
        <f ca="1">RANK(Y23,$Y$5:$Y$182,1)</f>
        <v>7</v>
      </c>
      <c r="AA23" s="4"/>
      <c r="AB23" s="3">
        <f ca="1">IF(COUNTIF(INDIRECT(AA$2&amp;"[N°1]"),$A23)&lt;&gt;0,SUMIFS(INDIRECT(AA$2&amp;"[Score1]"),INDIRECT(AA$2&amp;"[N°1]"),$A23),SUMIFS(INDIRECT(AA$2&amp;"[Score2]"),INDIRECT(AA$2&amp;"[N°2]"),$A23))</f>
        <v>0</v>
      </c>
      <c r="AC23" s="3">
        <f ca="1">IF(COUNTIF(INDIRECT(AA$2&amp;"[N°1]"),$A23)&lt;&gt;0,SUMIFS(INDIRECT(AA$2&amp;"[Score2]"),INDIRECT(AA$2&amp;"[N°1]"),$A23),SUMIFS(INDIRECT(AA$2&amp;"[Score1]"),INDIRECT(AA$2&amp;"[N°2]"),$A23))</f>
        <v>0</v>
      </c>
      <c r="AD23" s="3">
        <f t="shared" ca="1" si="4"/>
        <v>0</v>
      </c>
      <c r="AE23" s="3">
        <f ca="1">RANK(AD23,$AD$5:$AD$182,0)+ROW()/1000</f>
        <v>1.0229999999999999</v>
      </c>
      <c r="AF23" s="3">
        <f ca="1">RANK(AE23,$AE$5:$AE$182,1)</f>
        <v>7</v>
      </c>
      <c r="AG23" s="4"/>
      <c r="AH23" s="3">
        <f ca="1">IF(COUNTIF(INDIRECT(AG$2&amp;"[N°1]"),$A23)&lt;&gt;0,SUMIFS(INDIRECT(AG$2&amp;"[Score1]"),INDIRECT(AG$2&amp;"[N°1]"),$A23),SUMIFS(INDIRECT(AG$2&amp;"[Score2]"),INDIRECT(AG$2&amp;"[N°2]"),$A23))</f>
        <v>0</v>
      </c>
      <c r="AI23" s="3">
        <f ca="1">IF(COUNTIF(INDIRECT(AG$2&amp;"[N°1]"),$A23)&lt;&gt;0,SUMIFS(INDIRECT(AG$2&amp;"[Score2]"),INDIRECT(AG$2&amp;"[N°1]"),$A23),SUMIFS(INDIRECT(AG$2&amp;"[Score1]"),INDIRECT(AG$2&amp;"[N°2]"),$A23))</f>
        <v>0</v>
      </c>
      <c r="AJ23" s="3">
        <f t="shared" ca="1" si="5"/>
        <v>0</v>
      </c>
      <c r="AK23" s="3">
        <f ca="1">RANK(AJ23,$AJ$5:$AJ$182,0)+ROW()/1000</f>
        <v>1.0229999999999999</v>
      </c>
      <c r="AL23" s="3">
        <f ca="1">RANK(AK23,$AK$5:$AK$182,1)</f>
        <v>7</v>
      </c>
      <c r="AM23" s="4"/>
      <c r="AN23" s="3">
        <f ca="1">IF(COUNTIF(INDIRECT(AM$2&amp;"[N°1]"),$A23)&lt;&gt;0,SUMIFS(INDIRECT(AM$2&amp;"[Score1]"),INDIRECT(AM$2&amp;"[N°1]"),$A23),SUMIFS(INDIRECT(AM$2&amp;"[Score2]"),INDIRECT(AM$2&amp;"[N°2]"),$A23))</f>
        <v>0</v>
      </c>
      <c r="AO23" s="3">
        <f ca="1">IF(COUNTIF(INDIRECT(AM$2&amp;"[N°1]"),$A23)&lt;&gt;0,SUMIFS(INDIRECT(AM$2&amp;"[Score2]"),INDIRECT(AM$2&amp;"[N°1]"),$A23),SUMIFS(INDIRECT(AM$2&amp;"[Score1]"),INDIRECT(AM$2&amp;"[N°2]"),$A23))</f>
        <v>0</v>
      </c>
      <c r="AP23" s="3">
        <f t="shared" ca="1" si="6"/>
        <v>0</v>
      </c>
      <c r="AQ23" s="3">
        <f ca="1">RANK(AP23,$AP$5:$AP$182,0)+ROW()/1000</f>
        <v>1.0229999999999999</v>
      </c>
      <c r="AR23" s="3">
        <f ca="1">RANK(AQ23,$AQ$5:$AQ$182,1)</f>
        <v>7</v>
      </c>
      <c r="AS23" s="4"/>
      <c r="AT23" s="3">
        <f ca="1">IF(COUNTIF(INDIRECT(AS$2&amp;"[N°1]"),$A23)&lt;&gt;0,SUMIFS(INDIRECT(AS$2&amp;"[Score1]"),INDIRECT(AS$2&amp;"[N°1]"),$A23),SUMIFS(INDIRECT(AS$2&amp;"[Score2]"),INDIRECT(AS$2&amp;"[N°2]"),$A23))</f>
        <v>0</v>
      </c>
      <c r="AU23" s="3">
        <f ca="1">IF(COUNTIF(INDIRECT(AS$2&amp;"[N°1]"),$A23)&lt;&gt;0,SUMIFS(INDIRECT(AS$2&amp;"[Score2]"),INDIRECT(AS$2&amp;"[N°1]"),$A23),SUMIFS(INDIRECT(AS$2&amp;"[Score1]"),INDIRECT(AS$2&amp;"[N°2]"),$A23))</f>
        <v>0</v>
      </c>
      <c r="AV23" s="3">
        <f t="shared" ca="1" si="7"/>
        <v>0</v>
      </c>
      <c r="AW23" s="3">
        <f ca="1">RANK(AV23,$AV$5:$AV$182,0)+ROW()/1000</f>
        <v>1.0229999999999999</v>
      </c>
      <c r="AX23" s="3">
        <f ca="1">RANK(AW23,$AW$5:$AW$182,1)</f>
        <v>7</v>
      </c>
      <c r="AY23" s="4"/>
      <c r="AZ23" s="3">
        <f ca="1">IF(COUNTIF(INDIRECT(AY$2&amp;"[N°1]"),$A23)&lt;&gt;0,SUMIFS(INDIRECT(AY$2&amp;"[Score1]"),INDIRECT(AY$2&amp;"[N°1]"),$A23),SUMIFS(INDIRECT(AY$2&amp;"[Score2]"),INDIRECT(AY$2&amp;"[N°2]"),$A23))</f>
        <v>0</v>
      </c>
      <c r="BA23" s="3">
        <f ca="1">IF(COUNTIF(INDIRECT(AY$2&amp;"[N°1]"),$A23)&lt;&gt;0,SUMIFS(INDIRECT(AY$2&amp;"[Score2]"),INDIRECT(AY$2&amp;"[N°1]"),$A23),SUMIFS(INDIRECT(AY$2&amp;"[Score1]"),INDIRECT(AY$2&amp;"[N°2]"),$A23))</f>
        <v>0</v>
      </c>
      <c r="BB23" s="3">
        <f t="shared" ca="1" si="8"/>
        <v>0</v>
      </c>
      <c r="BC23" s="3">
        <f ca="1">RANK(BB23,$BB$5:$BB$182,0)+ROW()/1000</f>
        <v>1.0229999999999999</v>
      </c>
      <c r="BD23" s="3">
        <f ca="1">RANK(BC23,$BC$5:$BC$182,1)</f>
        <v>7</v>
      </c>
      <c r="BE23" s="4"/>
      <c r="BF23" s="3">
        <f ca="1">IF(COUNTIF(INDIRECT(BE$2&amp;"[N°1]"),$A23)&lt;&gt;0,SUMIFS(INDIRECT(BE$2&amp;"[Score1]"),INDIRECT(BE$2&amp;"[N°1]"),$A23),SUMIFS(INDIRECT(BE$2&amp;"[Score2]"),INDIRECT(BE$2&amp;"[N°2]"),$A23))</f>
        <v>0</v>
      </c>
      <c r="BG23" s="3">
        <f ca="1">IF(COUNTIF(INDIRECT(BE$2&amp;"[N°1]"),$A23)&lt;&gt;0,SUMIFS(INDIRECT(BE$2&amp;"[Score2]"),INDIRECT(BE$2&amp;"[N°1]"),$A23),SUMIFS(INDIRECT(BE$2&amp;"[Score1]"),INDIRECT(BE$2&amp;"[N°2]"),$A23))</f>
        <v>0</v>
      </c>
      <c r="BH23" s="3">
        <f t="shared" ca="1" si="9"/>
        <v>0</v>
      </c>
      <c r="BI23" s="3">
        <f ca="1">RANK(BH23,$BH$5:$BH$182,0)+ROW()/1000</f>
        <v>1.0229999999999999</v>
      </c>
      <c r="BJ23" s="3">
        <f ca="1">RANK(BI23,$BI$5:$BI$182,1)</f>
        <v>7</v>
      </c>
      <c r="BK23" s="4"/>
      <c r="BL23" s="3">
        <f ca="1">IF(COUNTIF(INDIRECT(BK$2&amp;"[N°1]"),$A23)&lt;&gt;0,SUMIFS(INDIRECT(BK$2&amp;"[Score1]"),INDIRECT(BK$2&amp;"[N°1]"),$A23),SUMIFS(INDIRECT(BK$2&amp;"[Score2]"),INDIRECT(BK$2&amp;"[N°2]"),$A23))</f>
        <v>0</v>
      </c>
      <c r="BM23" s="3">
        <f ca="1">IF(COUNTIF(INDIRECT(BK$2&amp;"[N°1]"),$A23)&lt;&gt;0,SUMIFS(INDIRECT(BK$2&amp;"[Score2]"),INDIRECT(BK$2&amp;"[N°1]"),$A23),SUMIFS(INDIRECT(BK$2&amp;"[Score1]"),INDIRECT(BK$2&amp;"[N°2]"),$A23))</f>
        <v>0</v>
      </c>
      <c r="BN23" s="3">
        <f t="shared" ca="1" si="10"/>
        <v>0</v>
      </c>
      <c r="BO23" s="3">
        <f ca="1">RANK(BN23,$BN$5:$BN$182,0)+ROW()/1000</f>
        <v>1.0229999999999999</v>
      </c>
      <c r="BP23" s="3">
        <f ca="1">RANK(BO23,$BO$5:$BO$182,1)</f>
        <v>7</v>
      </c>
      <c r="BQ23" s="4"/>
      <c r="BR23" s="3">
        <f ca="1">IF(COUNTIF(INDIRECT(BQ$2&amp;"[N°1]"),$A23)&lt;&gt;0,SUMIFS(INDIRECT(BQ$2&amp;"[Score1]"),INDIRECT(BQ$2&amp;"[N°1]"),$A23),SUMIFS(INDIRECT(BQ$2&amp;"[Score2]"),INDIRECT(BQ$2&amp;"[N°2]"),$A23))</f>
        <v>0</v>
      </c>
      <c r="BS23" s="3">
        <f ca="1">IF(COUNTIF(INDIRECT(BQ$2&amp;"[N°1]"),$A23)&lt;&gt;0,SUMIFS(INDIRECT(BQ$2&amp;"[Score2]"),INDIRECT(BQ$2&amp;"[N°1]"),$A23),SUMIFS(INDIRECT(BQ$2&amp;"[Score1]"),INDIRECT(BQ$2&amp;"[N°2]"),$A23))</f>
        <v>0</v>
      </c>
      <c r="BT23" s="3">
        <f t="shared" ca="1" si="11"/>
        <v>0</v>
      </c>
      <c r="BU23" s="3">
        <f ca="1">RANK(BT23,$BT$5:$BT$182,0)+ROW()/1000</f>
        <v>1.0229999999999999</v>
      </c>
      <c r="BV23" s="3">
        <f ca="1">RANK(BU23,$BU$5:$BU$182,1)</f>
        <v>7</v>
      </c>
      <c r="BW23" s="2"/>
      <c r="BX23" s="5">
        <f>C23+I23+O23+U23+AA23+AG23+AM23+AS23+AY23+BE23+BK23+BQ23</f>
        <v>0</v>
      </c>
      <c r="BY23" s="8">
        <f ca="1">COUNTIF(D22,"=13")+COUNTIF(D23,"=13")+COUNTIF(D24,"=13")+COUNTIF(J22,"=13")+COUNTIF(J23,"=13")+COUNTIF(J24,"=13")+COUNTIF(P22,"=13")+COUNTIF(P23,"=13")+COUNTIF(P24,"=13")+COUNTIF(V22,"=13")+COUNTIF(V23,"=13")+COUNTIF(V24,"=13")+COUNTIF(AB22,"=13")+COUNTIF(AB23,"=13")+COUNTIF(AB24,"=13")+COUNTIF(AH22,"=13")+COUNTIF(AH23,"=13")+COUNTIF(AH24,"=13")+COUNTIF(AN22,"=13")+COUNTIF(AN23,"=13")+COUNTIF(AN24,"=13")+COUNTIF(AT22,"=13")+COUNTIF(AT23,"=13")+COUNTIF(AT24,"=13")+COUNTIF(AZ22,"=13")+COUNTIF(AZ23,"=13")+COUNTIF(AZ24,"=13")+COUNTIF(BF22,"=13")+COUNTIF(BF23,"=13")+COUNTIF(BF24,"=13")+COUNTIF(BL22,"=13")+COUNTIF(BL23,"=13")+COUNTIF(BL24,"=13")+COUNTIF(BR22,"=13")+COUNTIF(BR23,"=13")+COUNTIF(BR24,"=13")</f>
        <v>0</v>
      </c>
      <c r="BZ23" s="9">
        <f ca="1">F22+F23+F24+L22+L23+L24+R22+R23+R24+X22+X23+X24+AD22+AD23+AD24+AJ22+AJ23+AJ24+AP22+AP23+AP24+AV22+AV23+AV24+BB22+BB23+BB24+BH22+BH23+BH24+BN22+BN23+BN24+BT22+BT23+BT24</f>
        <v>0</v>
      </c>
      <c r="CA23" s="5">
        <f ca="1">RANK(BY23,$BY$5:$BY$183,0)+RANK(BZ23,$BZ$5:$BZ$183,1)/1000</f>
        <v>1.0009999999999999</v>
      </c>
      <c r="CB23" s="5">
        <f ca="1">RANK(CA23,$CA$5:$CA$183,1)</f>
        <v>1</v>
      </c>
      <c r="CD23" s="20">
        <v>7</v>
      </c>
      <c r="CE23" s="20" t="str">
        <f ca="1">IF(N($CN23)&gt;0,INDEX($B$4:$B$183,$CN23),"")</f>
        <v/>
      </c>
      <c r="CF23" s="20" t="str">
        <f ca="1">IF(N($CN23)&gt;0,INDEX($BX$4:$BX$183,$CN23),"")</f>
        <v/>
      </c>
      <c r="CG23" s="20" t="str">
        <f ca="1">IF(N($CN23)&gt;0,INDEX($BY$4:$BY$183,$CN23),"")</f>
        <v/>
      </c>
      <c r="CH23" s="40"/>
      <c r="CJ23" s="19" t="str">
        <f>IF(BX23&gt;0,BX23*100000+BY23*1000+BZ23+500,"")</f>
        <v/>
      </c>
      <c r="CK23" s="19" t="str">
        <f>IF(BX23&gt;0,RANK(CJ23,$CJ$4:$CJ$183,0),"")</f>
        <v/>
      </c>
      <c r="CL23" s="19" t="str">
        <f>IF(N(CK23)&gt;0,CK23+COUNTIF($CK$4:$CK22,CK23),"")</f>
        <v/>
      </c>
      <c r="CM23" s="19">
        <f>INT(ROWS($CM$3:$CM23)/3)</f>
        <v>7</v>
      </c>
      <c r="CN23" s="19" t="str">
        <f ca="1">IFERROR(MATCH(CM23,$CL$4:$CL$183,0),"")</f>
        <v/>
      </c>
      <c r="CP23" s="23">
        <v>37</v>
      </c>
      <c r="CQ23" s="1"/>
      <c r="CR23" s="1"/>
      <c r="CS23" s="24">
        <v>38</v>
      </c>
      <c r="CU23" s="23">
        <f ca="1">INDEX($A$5:$A$182,MATCH(2*(ROW(TOUR_02[[#This Row],[N°1]])-ROW(TOUR_02[[#Headers],[N°1]]))-1,$H$5:$H$182,0))</f>
        <v>37</v>
      </c>
      <c r="CV23" s="1"/>
      <c r="CW23" s="1"/>
      <c r="CX23" s="24">
        <f ca="1">INDEX($A$5:$A$182,MATCH(2*(ROW(TOUR_02[[#This Row],[N°2]])-ROW(TOUR_02[[#Headers],[N°2]])),$H$5:$H$182,0))</f>
        <v>38</v>
      </c>
      <c r="CZ23" s="23">
        <f ca="1">INDEX($A$5:$A$182,MATCH(2*(ROW(TOUR_03[[#This Row],[N°1]])-ROW(TOUR_03[[#Headers],[N°1]]))-1,$N$5:$N$182,0))</f>
        <v>37</v>
      </c>
      <c r="DA23" s="1"/>
      <c r="DB23" s="1"/>
      <c r="DC23" s="24">
        <f ca="1">INDEX($A$5:$A$182,MATCH(2*(ROW(TOUR_03[[#This Row],[N°2]])-ROW(TOUR_03[[#Headers],[N°2]])),$N$5:$N$182,0))</f>
        <v>38</v>
      </c>
      <c r="DE23" s="23">
        <f ca="1">INDEX($A$5:$A$182,MATCH(2*(ROW(TOUR_04[[#This Row],[N°1]])-ROW(TOUR_04[[#Headers],[N°1]]))-1,$T$5:$T$182,0))</f>
        <v>37</v>
      </c>
      <c r="DF23" s="1"/>
      <c r="DG23" s="1"/>
      <c r="DH23" s="24">
        <f ca="1">INDEX($A$5:$A$182,MATCH(2*(ROW(TOUR_04[[#This Row],[N°2]])-ROW(TOUR_04[[#Headers],[N°2]])),$T$5:$T$182,0))</f>
        <v>38</v>
      </c>
      <c r="DJ23" s="23">
        <f ca="1">INDEX($A$5:$A$182,MATCH(2*(ROW(TOUR_05[[#This Row],[N°1]])-ROW(TOUR_05[[#Headers],[N°1]]))-1,$Z$5:$Z$182,0))</f>
        <v>37</v>
      </c>
      <c r="DK23" s="1"/>
      <c r="DL23" s="1"/>
      <c r="DM23" s="24">
        <f ca="1">INDEX($A$5:$A$182,MATCH(2*(ROW(TOUR_05[[#This Row],[N°2]])-ROW(TOUR_05[[#Headers],[N°2]])),$Z$5:$Z$182,0))</f>
        <v>38</v>
      </c>
      <c r="DO23" s="23">
        <f ca="1">INDEX($A$5:$A$182,MATCH(2*(ROW(TOUR_06[[#This Row],[N°1]])-ROW(TOUR_06[[#Headers],[N°1]]))-1,$AF$5:$AF$182,0))</f>
        <v>37</v>
      </c>
      <c r="DP23" s="1"/>
      <c r="DQ23" s="1"/>
      <c r="DR23" s="24">
        <f ca="1">INDEX($A$5:$A$182,MATCH(2*(ROW(TOUR_06[[#This Row],[N°2]])-ROW(TOUR_06[[#Headers],[N°2]])),$AF$5:$AF$182,0))</f>
        <v>38</v>
      </c>
      <c r="DT23" s="23">
        <f ca="1">INDEX($A$5:$A$182,MATCH(2*(ROW(TOUR_07[[#This Row],[N°1]])-ROW(TOUR_07[[#Headers],[N°1]]))-1,$AL$5:$AL$182,0))</f>
        <v>37</v>
      </c>
      <c r="DU23" s="1"/>
      <c r="DV23" s="1"/>
      <c r="DW23" s="24">
        <f ca="1">INDEX($A$5:$A$182,MATCH(2*(ROW(TOUR_07[[#This Row],[N°2]])-ROW(TOUR_07[[#Headers],[N°2]])),$AL$5:$AL$182,0))</f>
        <v>38</v>
      </c>
      <c r="DY23" s="23">
        <f ca="1">INDEX($A$5:$A$182,MATCH(2*(ROW(TOUR_08[[#This Row],[N°1]])-ROW(TOUR_08[[#Headers],[N°1]]))-1,$AR$5:$AR$182,0))</f>
        <v>37</v>
      </c>
      <c r="DZ23" s="1"/>
      <c r="EA23" s="1"/>
      <c r="EB23" s="24">
        <f ca="1">INDEX($A$5:$A$182,MATCH(2*(ROW(TOUR_08[[#This Row],[N°2]])-ROW(TOUR_08[[#Headers],[N°2]])),$AR$5:$AR$182,0))</f>
        <v>38</v>
      </c>
      <c r="ED23" s="23">
        <f ca="1">INDEX($A$5:$A$182,MATCH(2*(ROW(TOUR_09[[#This Row],[N°1]])-ROW(TOUR_09[[#Headers],[N°1]]))-1,$AX$5:$AX$182,0))</f>
        <v>37</v>
      </c>
      <c r="EE23" s="1"/>
      <c r="EF23" s="1"/>
      <c r="EG23" s="24">
        <f ca="1">INDEX($A$5:$A$182,MATCH(2*(ROW(TOUR_09[[#This Row],[N°2]])-ROW(TOUR_09[[#Headers],[N°2]])),$AX$5:$AX$182,0))</f>
        <v>38</v>
      </c>
      <c r="EI23" s="23">
        <f ca="1">INDEX($A$5:$A$182,MATCH(2*(ROW(TOUR_10[[#This Row],[N°1]])-ROW(TOUR_10[[#Headers],[N°1]]))-1,$BD$5:$BD$182,0))</f>
        <v>37</v>
      </c>
      <c r="EJ23" s="1"/>
      <c r="EK23" s="1"/>
      <c r="EL23" s="24">
        <f ca="1">INDEX($A$5:$A$182,MATCH(2*(ROW(TOUR_10[[#This Row],[N°2]])-ROW(TOUR_10[[#Headers],[N°2]])),$BD$5:$BD$182,0))</f>
        <v>38</v>
      </c>
      <c r="EN23" s="23">
        <f ca="1">INDEX($A$5:$A$182,MATCH(2*(ROW(TOUR_11[[#This Row],[N°1]])-ROW(TOUR_11[[#Headers],[N°1]]))-1,$BJ$5:$BJ$182,0))</f>
        <v>37</v>
      </c>
      <c r="EO23" s="1"/>
      <c r="EP23" s="1"/>
      <c r="EQ23" s="24">
        <f ca="1">INDEX($A$5:$A$182,MATCH(2*(ROW(TOUR_11[[#This Row],[N°2]])-ROW(TOUR_11[[#Headers],[N°2]])),$BJ$5:$BJ$182,0))</f>
        <v>38</v>
      </c>
      <c r="ES23" s="23">
        <f ca="1">INDEX($A$5:$A$182,MATCH(2*(ROW(TOUR_12[[#This Row],[N°1]])-ROW(TOUR_12[[#Headers],[N°1]]))-1,$BP$5:$BP$182,0))</f>
        <v>37</v>
      </c>
      <c r="ET23" s="1"/>
      <c r="EU23" s="1"/>
      <c r="EV23" s="24">
        <f ca="1">INDEX($A$5:$A$182,MATCH(2*(ROW(TOUR_12[[#This Row],[N°2]])-ROW(TOUR_12[[#Headers],[N°2]])),$BP$5:$BP$182,0))</f>
        <v>38</v>
      </c>
    </row>
    <row r="24" spans="1:152" ht="21" x14ac:dyDescent="0.35">
      <c r="A24" s="3"/>
      <c r="B24" s="3"/>
      <c r="C24" s="4"/>
      <c r="D24" s="3"/>
      <c r="E24" s="3"/>
      <c r="F24" s="3"/>
      <c r="G24" s="3"/>
      <c r="H24" s="3"/>
      <c r="I24" s="4"/>
      <c r="J24" s="3"/>
      <c r="K24" s="3"/>
      <c r="L24" s="3"/>
      <c r="M24" s="3"/>
      <c r="N24" s="3"/>
      <c r="O24" s="4"/>
      <c r="P24" s="3"/>
      <c r="Q24" s="3"/>
      <c r="R24" s="3"/>
      <c r="S24" s="3"/>
      <c r="T24" s="3"/>
      <c r="U24" s="4"/>
      <c r="V24" s="3"/>
      <c r="W24" s="3"/>
      <c r="X24" s="3"/>
      <c r="Y24" s="3"/>
      <c r="Z24" s="3"/>
      <c r="AA24" s="4"/>
      <c r="AB24" s="3"/>
      <c r="AC24" s="3"/>
      <c r="AD24" s="3"/>
      <c r="AE24" s="3"/>
      <c r="AF24" s="3"/>
      <c r="AG24" s="4"/>
      <c r="AH24" s="3"/>
      <c r="AI24" s="3"/>
      <c r="AJ24" s="3"/>
      <c r="AK24" s="3"/>
      <c r="AL24" s="3"/>
      <c r="AM24" s="4"/>
      <c r="AN24" s="3"/>
      <c r="AO24" s="3"/>
      <c r="AP24" s="3"/>
      <c r="AQ24" s="3"/>
      <c r="AR24" s="3"/>
      <c r="AS24" s="4"/>
      <c r="AT24" s="3"/>
      <c r="AU24" s="3"/>
      <c r="AV24" s="3"/>
      <c r="AW24" s="3"/>
      <c r="AX24" s="3"/>
      <c r="AY24" s="4"/>
      <c r="AZ24" s="3"/>
      <c r="BA24" s="3"/>
      <c r="BB24" s="3"/>
      <c r="BC24" s="3"/>
      <c r="BD24" s="3"/>
      <c r="BE24" s="4"/>
      <c r="BF24" s="3"/>
      <c r="BG24" s="3"/>
      <c r="BH24" s="3"/>
      <c r="BI24" s="3"/>
      <c r="BJ24" s="3"/>
      <c r="BK24" s="4"/>
      <c r="BL24" s="3"/>
      <c r="BM24" s="3"/>
      <c r="BN24" s="3"/>
      <c r="BO24" s="3"/>
      <c r="BP24" s="3"/>
      <c r="BQ24" s="4"/>
      <c r="BR24" s="3"/>
      <c r="BS24" s="3"/>
      <c r="BT24" s="3"/>
      <c r="BU24" s="3"/>
      <c r="BV24" s="3"/>
      <c r="BW24" s="2"/>
      <c r="BX24" s="10"/>
      <c r="BY24" s="11"/>
      <c r="BZ24" s="13"/>
      <c r="CA24" s="10"/>
      <c r="CB24" s="10"/>
      <c r="CD24" s="21"/>
      <c r="CE24" s="21"/>
      <c r="CF24" s="21"/>
      <c r="CG24" s="21"/>
      <c r="CH24" s="41"/>
      <c r="CJ24" s="19"/>
      <c r="CK24" s="19"/>
      <c r="CL24" s="19"/>
      <c r="CM24" s="19"/>
      <c r="CN24" s="19"/>
      <c r="CP24" s="23">
        <v>39</v>
      </c>
      <c r="CQ24" s="1"/>
      <c r="CR24" s="1"/>
      <c r="CS24" s="24">
        <v>40</v>
      </c>
      <c r="CU24" s="23">
        <f ca="1">INDEX($A$5:$A$182,MATCH(2*(ROW(TOUR_02[[#This Row],[N°1]])-ROW(TOUR_02[[#Headers],[N°1]]))-1,$H$5:$H$182,0))</f>
        <v>39</v>
      </c>
      <c r="CV24" s="1"/>
      <c r="CW24" s="1"/>
      <c r="CX24" s="24">
        <f ca="1">INDEX($A$5:$A$182,MATCH(2*(ROW(TOUR_02[[#This Row],[N°2]])-ROW(TOUR_02[[#Headers],[N°2]])),$H$5:$H$182,0))</f>
        <v>40</v>
      </c>
      <c r="CZ24" s="23">
        <f ca="1">INDEX($A$5:$A$182,MATCH(2*(ROW(TOUR_03[[#This Row],[N°1]])-ROW(TOUR_03[[#Headers],[N°1]]))-1,$N$5:$N$182,0))</f>
        <v>39</v>
      </c>
      <c r="DA24" s="1"/>
      <c r="DB24" s="1"/>
      <c r="DC24" s="24">
        <f ca="1">INDEX($A$5:$A$182,MATCH(2*(ROW(TOUR_03[[#This Row],[N°2]])-ROW(TOUR_03[[#Headers],[N°2]])),$N$5:$N$182,0))</f>
        <v>40</v>
      </c>
      <c r="DE24" s="23">
        <f ca="1">INDEX($A$5:$A$182,MATCH(2*(ROW(TOUR_04[[#This Row],[N°1]])-ROW(TOUR_04[[#Headers],[N°1]]))-1,$T$5:$T$182,0))</f>
        <v>39</v>
      </c>
      <c r="DF24" s="1"/>
      <c r="DG24" s="1"/>
      <c r="DH24" s="24">
        <f ca="1">INDEX($A$5:$A$182,MATCH(2*(ROW(TOUR_04[[#This Row],[N°2]])-ROW(TOUR_04[[#Headers],[N°2]])),$T$5:$T$182,0))</f>
        <v>40</v>
      </c>
      <c r="DJ24" s="23">
        <f ca="1">INDEX($A$5:$A$182,MATCH(2*(ROW(TOUR_05[[#This Row],[N°1]])-ROW(TOUR_05[[#Headers],[N°1]]))-1,$Z$5:$Z$182,0))</f>
        <v>39</v>
      </c>
      <c r="DK24" s="1"/>
      <c r="DL24" s="1"/>
      <c r="DM24" s="24">
        <f ca="1">INDEX($A$5:$A$182,MATCH(2*(ROW(TOUR_05[[#This Row],[N°2]])-ROW(TOUR_05[[#Headers],[N°2]])),$Z$5:$Z$182,0))</f>
        <v>40</v>
      </c>
      <c r="DO24" s="23">
        <f ca="1">INDEX($A$5:$A$182,MATCH(2*(ROW(TOUR_06[[#This Row],[N°1]])-ROW(TOUR_06[[#Headers],[N°1]]))-1,$AF$5:$AF$182,0))</f>
        <v>39</v>
      </c>
      <c r="DP24" s="1"/>
      <c r="DQ24" s="1"/>
      <c r="DR24" s="24">
        <f ca="1">INDEX($A$5:$A$182,MATCH(2*(ROW(TOUR_06[[#This Row],[N°2]])-ROW(TOUR_06[[#Headers],[N°2]])),$AF$5:$AF$182,0))</f>
        <v>40</v>
      </c>
      <c r="DT24" s="23">
        <f ca="1">INDEX($A$5:$A$182,MATCH(2*(ROW(TOUR_07[[#This Row],[N°1]])-ROW(TOUR_07[[#Headers],[N°1]]))-1,$AL$5:$AL$182,0))</f>
        <v>39</v>
      </c>
      <c r="DU24" s="1"/>
      <c r="DV24" s="1"/>
      <c r="DW24" s="24">
        <f ca="1">INDEX($A$5:$A$182,MATCH(2*(ROW(TOUR_07[[#This Row],[N°2]])-ROW(TOUR_07[[#Headers],[N°2]])),$AL$5:$AL$182,0))</f>
        <v>40</v>
      </c>
      <c r="DY24" s="23">
        <f ca="1">INDEX($A$5:$A$182,MATCH(2*(ROW(TOUR_08[[#This Row],[N°1]])-ROW(TOUR_08[[#Headers],[N°1]]))-1,$AR$5:$AR$182,0))</f>
        <v>39</v>
      </c>
      <c r="DZ24" s="1"/>
      <c r="EA24" s="1"/>
      <c r="EB24" s="24">
        <f ca="1">INDEX($A$5:$A$182,MATCH(2*(ROW(TOUR_08[[#This Row],[N°2]])-ROW(TOUR_08[[#Headers],[N°2]])),$AR$5:$AR$182,0))</f>
        <v>40</v>
      </c>
      <c r="ED24" s="23">
        <f ca="1">INDEX($A$5:$A$182,MATCH(2*(ROW(TOUR_09[[#This Row],[N°1]])-ROW(TOUR_09[[#Headers],[N°1]]))-1,$AX$5:$AX$182,0))</f>
        <v>39</v>
      </c>
      <c r="EE24" s="1"/>
      <c r="EF24" s="1"/>
      <c r="EG24" s="24">
        <f ca="1">INDEX($A$5:$A$182,MATCH(2*(ROW(TOUR_09[[#This Row],[N°2]])-ROW(TOUR_09[[#Headers],[N°2]])),$AX$5:$AX$182,0))</f>
        <v>40</v>
      </c>
      <c r="EI24" s="23">
        <f ca="1">INDEX($A$5:$A$182,MATCH(2*(ROW(TOUR_10[[#This Row],[N°1]])-ROW(TOUR_10[[#Headers],[N°1]]))-1,$BD$5:$BD$182,0))</f>
        <v>39</v>
      </c>
      <c r="EJ24" s="1"/>
      <c r="EK24" s="1"/>
      <c r="EL24" s="24">
        <f ca="1">INDEX($A$5:$A$182,MATCH(2*(ROW(TOUR_10[[#This Row],[N°2]])-ROW(TOUR_10[[#Headers],[N°2]])),$BD$5:$BD$182,0))</f>
        <v>40</v>
      </c>
      <c r="EN24" s="23">
        <f ca="1">INDEX($A$5:$A$182,MATCH(2*(ROW(TOUR_11[[#This Row],[N°1]])-ROW(TOUR_11[[#Headers],[N°1]]))-1,$BJ$5:$BJ$182,0))</f>
        <v>39</v>
      </c>
      <c r="EO24" s="1"/>
      <c r="EP24" s="1"/>
      <c r="EQ24" s="24">
        <f ca="1">INDEX($A$5:$A$182,MATCH(2*(ROW(TOUR_11[[#This Row],[N°2]])-ROW(TOUR_11[[#Headers],[N°2]])),$BJ$5:$BJ$182,0))</f>
        <v>40</v>
      </c>
      <c r="ES24" s="23">
        <f ca="1">INDEX($A$5:$A$182,MATCH(2*(ROW(TOUR_12[[#This Row],[N°1]])-ROW(TOUR_12[[#Headers],[N°1]]))-1,$BP$5:$BP$182,0))</f>
        <v>39</v>
      </c>
      <c r="ET24" s="1"/>
      <c r="EU24" s="1"/>
      <c r="EV24" s="24">
        <f ca="1">INDEX($A$5:$A$182,MATCH(2*(ROW(TOUR_12[[#This Row],[N°2]])-ROW(TOUR_12[[#Headers],[N°2]])),$BP$5:$BP$182,0))</f>
        <v>40</v>
      </c>
    </row>
    <row r="25" spans="1:152" ht="21" x14ac:dyDescent="0.35">
      <c r="A25" s="3"/>
      <c r="B25" s="3"/>
      <c r="C25" s="4"/>
      <c r="D25" s="3"/>
      <c r="E25" s="3"/>
      <c r="F25" s="3"/>
      <c r="G25" s="3"/>
      <c r="H25" s="3"/>
      <c r="I25" s="4"/>
      <c r="J25" s="3"/>
      <c r="K25" s="3"/>
      <c r="L25" s="3"/>
      <c r="M25" s="3"/>
      <c r="N25" s="3"/>
      <c r="O25" s="4"/>
      <c r="P25" s="3"/>
      <c r="Q25" s="3"/>
      <c r="R25" s="3"/>
      <c r="S25" s="3"/>
      <c r="T25" s="3"/>
      <c r="U25" s="4"/>
      <c r="V25" s="3"/>
      <c r="W25" s="3"/>
      <c r="X25" s="3"/>
      <c r="Y25" s="3"/>
      <c r="Z25" s="3"/>
      <c r="AA25" s="4"/>
      <c r="AB25" s="3"/>
      <c r="AC25" s="3"/>
      <c r="AD25" s="3"/>
      <c r="AE25" s="3"/>
      <c r="AF25" s="3"/>
      <c r="AG25" s="4"/>
      <c r="AH25" s="3"/>
      <c r="AI25" s="3"/>
      <c r="AJ25" s="3"/>
      <c r="AK25" s="3"/>
      <c r="AL25" s="3"/>
      <c r="AM25" s="4"/>
      <c r="AN25" s="3"/>
      <c r="AO25" s="3"/>
      <c r="AP25" s="3"/>
      <c r="AQ25" s="3"/>
      <c r="AR25" s="3"/>
      <c r="AS25" s="4"/>
      <c r="AT25" s="3"/>
      <c r="AU25" s="3"/>
      <c r="AV25" s="3"/>
      <c r="AW25" s="3"/>
      <c r="AX25" s="3"/>
      <c r="AY25" s="4"/>
      <c r="AZ25" s="3"/>
      <c r="BA25" s="3"/>
      <c r="BB25" s="3"/>
      <c r="BC25" s="3"/>
      <c r="BD25" s="3"/>
      <c r="BE25" s="4"/>
      <c r="BF25" s="3"/>
      <c r="BG25" s="3"/>
      <c r="BH25" s="3"/>
      <c r="BI25" s="3"/>
      <c r="BJ25" s="3"/>
      <c r="BK25" s="4"/>
      <c r="BL25" s="3"/>
      <c r="BM25" s="3"/>
      <c r="BN25" s="3"/>
      <c r="BO25" s="3"/>
      <c r="BP25" s="3"/>
      <c r="BQ25" s="4"/>
      <c r="BR25" s="3"/>
      <c r="BS25" s="3"/>
      <c r="BT25" s="3"/>
      <c r="BU25" s="3"/>
      <c r="BV25" s="3"/>
      <c r="BW25" s="2"/>
      <c r="BX25" s="5"/>
      <c r="BY25" s="12"/>
      <c r="BZ25" s="7"/>
      <c r="CA25" s="5"/>
      <c r="CB25" s="5"/>
      <c r="CD25" s="22"/>
      <c r="CE25" s="22"/>
      <c r="CF25" s="22"/>
      <c r="CG25" s="22"/>
      <c r="CH25" s="39" t="str">
        <f ca="1">IF(N($CN26)&gt;0,INDEX($BZ$4:$BZ$183,$CN26),"")</f>
        <v/>
      </c>
      <c r="CJ25" s="19"/>
      <c r="CK25" s="19"/>
      <c r="CL25" s="19"/>
      <c r="CM25" s="19"/>
      <c r="CN25" s="19"/>
      <c r="CP25" s="23">
        <v>41</v>
      </c>
      <c r="CQ25" s="1"/>
      <c r="CR25" s="1"/>
      <c r="CS25" s="24">
        <v>42</v>
      </c>
      <c r="CU25" s="23">
        <f ca="1">INDEX($A$5:$A$182,MATCH(2*(ROW(TOUR_02[[#This Row],[N°1]])-ROW(TOUR_02[[#Headers],[N°1]]))-1,$H$5:$H$182,0))</f>
        <v>41</v>
      </c>
      <c r="CV25" s="1"/>
      <c r="CW25" s="1"/>
      <c r="CX25" s="24">
        <f ca="1">INDEX($A$5:$A$182,MATCH(2*(ROW(TOUR_02[[#This Row],[N°2]])-ROW(TOUR_02[[#Headers],[N°2]])),$H$5:$H$182,0))</f>
        <v>42</v>
      </c>
      <c r="CZ25" s="23">
        <f ca="1">INDEX($A$5:$A$182,MATCH(2*(ROW(TOUR_03[[#This Row],[N°1]])-ROW(TOUR_03[[#Headers],[N°1]]))-1,$N$5:$N$182,0))</f>
        <v>41</v>
      </c>
      <c r="DA25" s="1"/>
      <c r="DB25" s="1"/>
      <c r="DC25" s="24">
        <f ca="1">INDEX($A$5:$A$182,MATCH(2*(ROW(TOUR_03[[#This Row],[N°2]])-ROW(TOUR_03[[#Headers],[N°2]])),$N$5:$N$182,0))</f>
        <v>42</v>
      </c>
      <c r="DE25" s="23">
        <f ca="1">INDEX($A$5:$A$182,MATCH(2*(ROW(TOUR_04[[#This Row],[N°1]])-ROW(TOUR_04[[#Headers],[N°1]]))-1,$T$5:$T$182,0))</f>
        <v>41</v>
      </c>
      <c r="DF25" s="1"/>
      <c r="DG25" s="1"/>
      <c r="DH25" s="24">
        <f ca="1">INDEX($A$5:$A$182,MATCH(2*(ROW(TOUR_04[[#This Row],[N°2]])-ROW(TOUR_04[[#Headers],[N°2]])),$T$5:$T$182,0))</f>
        <v>42</v>
      </c>
      <c r="DJ25" s="23">
        <f ca="1">INDEX($A$5:$A$182,MATCH(2*(ROW(TOUR_05[[#This Row],[N°1]])-ROW(TOUR_05[[#Headers],[N°1]]))-1,$Z$5:$Z$182,0))</f>
        <v>41</v>
      </c>
      <c r="DK25" s="1"/>
      <c r="DL25" s="1"/>
      <c r="DM25" s="24">
        <f ca="1">INDEX($A$5:$A$182,MATCH(2*(ROW(TOUR_05[[#This Row],[N°2]])-ROW(TOUR_05[[#Headers],[N°2]])),$Z$5:$Z$182,0))</f>
        <v>42</v>
      </c>
      <c r="DO25" s="23">
        <f ca="1">INDEX($A$5:$A$182,MATCH(2*(ROW(TOUR_06[[#This Row],[N°1]])-ROW(TOUR_06[[#Headers],[N°1]]))-1,$AF$5:$AF$182,0))</f>
        <v>41</v>
      </c>
      <c r="DP25" s="1"/>
      <c r="DQ25" s="1"/>
      <c r="DR25" s="24">
        <f ca="1">INDEX($A$5:$A$182,MATCH(2*(ROW(TOUR_06[[#This Row],[N°2]])-ROW(TOUR_06[[#Headers],[N°2]])),$AF$5:$AF$182,0))</f>
        <v>42</v>
      </c>
      <c r="DT25" s="23">
        <f ca="1">INDEX($A$5:$A$182,MATCH(2*(ROW(TOUR_07[[#This Row],[N°1]])-ROW(TOUR_07[[#Headers],[N°1]]))-1,$AL$5:$AL$182,0))</f>
        <v>41</v>
      </c>
      <c r="DU25" s="1"/>
      <c r="DV25" s="1"/>
      <c r="DW25" s="24">
        <f ca="1">INDEX($A$5:$A$182,MATCH(2*(ROW(TOUR_07[[#This Row],[N°2]])-ROW(TOUR_07[[#Headers],[N°2]])),$AL$5:$AL$182,0))</f>
        <v>42</v>
      </c>
      <c r="DY25" s="23">
        <f ca="1">INDEX($A$5:$A$182,MATCH(2*(ROW(TOUR_08[[#This Row],[N°1]])-ROW(TOUR_08[[#Headers],[N°1]]))-1,$AR$5:$AR$182,0))</f>
        <v>41</v>
      </c>
      <c r="DZ25" s="1"/>
      <c r="EA25" s="1"/>
      <c r="EB25" s="24">
        <f ca="1">INDEX($A$5:$A$182,MATCH(2*(ROW(TOUR_08[[#This Row],[N°2]])-ROW(TOUR_08[[#Headers],[N°2]])),$AR$5:$AR$182,0))</f>
        <v>42</v>
      </c>
      <c r="ED25" s="23">
        <f ca="1">INDEX($A$5:$A$182,MATCH(2*(ROW(TOUR_09[[#This Row],[N°1]])-ROW(TOUR_09[[#Headers],[N°1]]))-1,$AX$5:$AX$182,0))</f>
        <v>41</v>
      </c>
      <c r="EE25" s="1"/>
      <c r="EF25" s="1"/>
      <c r="EG25" s="24">
        <f ca="1">INDEX($A$5:$A$182,MATCH(2*(ROW(TOUR_09[[#This Row],[N°2]])-ROW(TOUR_09[[#Headers],[N°2]])),$AX$5:$AX$182,0))</f>
        <v>42</v>
      </c>
      <c r="EI25" s="23">
        <f ca="1">INDEX($A$5:$A$182,MATCH(2*(ROW(TOUR_10[[#This Row],[N°1]])-ROW(TOUR_10[[#Headers],[N°1]]))-1,$BD$5:$BD$182,0))</f>
        <v>41</v>
      </c>
      <c r="EJ25" s="1"/>
      <c r="EK25" s="1"/>
      <c r="EL25" s="24">
        <f ca="1">INDEX($A$5:$A$182,MATCH(2*(ROW(TOUR_10[[#This Row],[N°2]])-ROW(TOUR_10[[#Headers],[N°2]])),$BD$5:$BD$182,0))</f>
        <v>42</v>
      </c>
      <c r="EN25" s="23">
        <f ca="1">INDEX($A$5:$A$182,MATCH(2*(ROW(TOUR_11[[#This Row],[N°1]])-ROW(TOUR_11[[#Headers],[N°1]]))-1,$BJ$5:$BJ$182,0))</f>
        <v>41</v>
      </c>
      <c r="EO25" s="1"/>
      <c r="EP25" s="1"/>
      <c r="EQ25" s="24">
        <f ca="1">INDEX($A$5:$A$182,MATCH(2*(ROW(TOUR_11[[#This Row],[N°2]])-ROW(TOUR_11[[#Headers],[N°2]])),$BJ$5:$BJ$182,0))</f>
        <v>42</v>
      </c>
      <c r="ES25" s="23">
        <f ca="1">INDEX($A$5:$A$182,MATCH(2*(ROW(TOUR_12[[#This Row],[N°1]])-ROW(TOUR_12[[#Headers],[N°1]]))-1,$BP$5:$BP$182,0))</f>
        <v>41</v>
      </c>
      <c r="ET25" s="1"/>
      <c r="EU25" s="1"/>
      <c r="EV25" s="24">
        <f ca="1">INDEX($A$5:$A$182,MATCH(2*(ROW(TOUR_12[[#This Row],[N°2]])-ROW(TOUR_12[[#Headers],[N°2]])),$BP$5:$BP$182,0))</f>
        <v>42</v>
      </c>
    </row>
    <row r="26" spans="1:152" ht="21" x14ac:dyDescent="0.35">
      <c r="A26" s="3">
        <v>8</v>
      </c>
      <c r="B26" s="3"/>
      <c r="C26" s="4"/>
      <c r="D26" s="3">
        <f ca="1">IF(COUNTIF(INDIRECT(C$2&amp;"[N°1]"),$A26)&lt;&gt;0,SUMIFS(INDIRECT(C$2&amp;"[Score1]"),INDIRECT(C$2&amp;"[N°1]"),$A26),SUMIFS(INDIRECT(C$2&amp;"[Score2]"),INDIRECT(C$2&amp;"[N°2]"),$A26))</f>
        <v>0</v>
      </c>
      <c r="E26" s="3">
        <f ca="1">IF(COUNTIF(INDIRECT(C$2&amp;"[N°1]"),$A26)&lt;&gt;0,SUMIFS(INDIRECT(C$2&amp;"[Score2]"),INDIRECT(C$2&amp;"[N°1]"),$A26),SUMIFS(INDIRECT(C$2&amp;"[Score1]"),INDIRECT(C$2&amp;"[N°2]"),$A26))</f>
        <v>0</v>
      </c>
      <c r="F26" s="3">
        <f t="shared" ca="1" si="0"/>
        <v>0</v>
      </c>
      <c r="G26" s="3">
        <f ca="1">RANK(F26,$F$5:$F$182,0)+ROW()/1000</f>
        <v>1.026</v>
      </c>
      <c r="H26" s="3">
        <f ca="1">RANK(G26,$G$5:$G$182,1)</f>
        <v>8</v>
      </c>
      <c r="I26" s="4"/>
      <c r="J26" s="3">
        <f ca="1">IF(COUNTIF(INDIRECT(I$2&amp;"[N°1]"),$A26)&lt;&gt;0,SUMIFS(INDIRECT(I$2&amp;"[Score1]"),INDIRECT(I$2&amp;"[N°1]"),$A26),SUMIFS(INDIRECT(I$2&amp;"[Score2]"),INDIRECT(I$2&amp;"[N°2]"),$A26))</f>
        <v>0</v>
      </c>
      <c r="K26" s="3">
        <f ca="1">IF(COUNTIF(INDIRECT(I$2&amp;"[N°1]"),$A26)&lt;&gt;0,SUMIFS(INDIRECT(I$2&amp;"[Score2]"),INDIRECT(I$2&amp;"[N°1]"),$A26),SUMIFS(INDIRECT(I$2&amp;"[Score1]"),INDIRECT(I$2&amp;"[N°2]"),$A26))</f>
        <v>0</v>
      </c>
      <c r="L26" s="3">
        <f t="shared" ca="1" si="1"/>
        <v>0</v>
      </c>
      <c r="M26" s="3">
        <f ca="1">RANK(L26,$L$5:$L$182,0)+ROW()/1000</f>
        <v>1.026</v>
      </c>
      <c r="N26" s="3">
        <f ca="1">RANK(M26,$M$5:$M$182,1)</f>
        <v>8</v>
      </c>
      <c r="O26" s="4"/>
      <c r="P26" s="3">
        <f ca="1">IF(COUNTIF(INDIRECT(O$2&amp;"[N°1]"),$A26)&lt;&gt;0,SUMIFS(INDIRECT(O$2&amp;"[Score1]"),INDIRECT(O$2&amp;"[N°1]"),$A26),SUMIFS(INDIRECT(O$2&amp;"[Score2]"),INDIRECT(O$2&amp;"[N°2]"),$A26))</f>
        <v>0</v>
      </c>
      <c r="Q26" s="3">
        <f ca="1">IF(COUNTIF(INDIRECT(O$2&amp;"[N°1]"),$A26)&lt;&gt;0,SUMIFS(INDIRECT(O$2&amp;"[Score2]"),INDIRECT(O$2&amp;"[N°1]"),$A26),SUMIFS(INDIRECT(O$2&amp;"[Score1]"),INDIRECT(O$2&amp;"[N°2]"),$A26))</f>
        <v>0</v>
      </c>
      <c r="R26" s="3">
        <f t="shared" ca="1" si="2"/>
        <v>0</v>
      </c>
      <c r="S26" s="3">
        <f ca="1">RANK(R26,$R$5:$R$182,0)+ROW()/1000</f>
        <v>1.026</v>
      </c>
      <c r="T26" s="3">
        <f ca="1">RANK(S26,$S$5:$S$182,1)</f>
        <v>8</v>
      </c>
      <c r="U26" s="4"/>
      <c r="V26" s="3">
        <f ca="1">IF(COUNTIF(INDIRECT(U$2&amp;"[N°1]"),$A26)&lt;&gt;0,SUMIFS(INDIRECT(U$2&amp;"[Score1]"),INDIRECT(U$2&amp;"[N°1]"),$A26),SUMIFS(INDIRECT(U$2&amp;"[Score2]"),INDIRECT(U$2&amp;"[N°2]"),$A26))</f>
        <v>0</v>
      </c>
      <c r="W26" s="3">
        <f ca="1">IF(COUNTIF(INDIRECT(U$2&amp;"[N°1]"),$A26)&lt;&gt;0,SUMIFS(INDIRECT(U$2&amp;"[Score2]"),INDIRECT(U$2&amp;"[N°1]"),$A26),SUMIFS(INDIRECT(U$2&amp;"[Score1]"),INDIRECT(U$2&amp;"[N°2]"),$A26))</f>
        <v>0</v>
      </c>
      <c r="X26" s="3">
        <f t="shared" ca="1" si="3"/>
        <v>0</v>
      </c>
      <c r="Y26" s="3">
        <f ca="1">RANK(X26,$X$5:$X$182,0)+ROW()/1000</f>
        <v>1.026</v>
      </c>
      <c r="Z26" s="3">
        <f ca="1">RANK(Y26,$Y$5:$Y$182,1)</f>
        <v>8</v>
      </c>
      <c r="AA26" s="4"/>
      <c r="AB26" s="3">
        <f ca="1">IF(COUNTIF(INDIRECT(AA$2&amp;"[N°1]"),$A26)&lt;&gt;0,SUMIFS(INDIRECT(AA$2&amp;"[Score1]"),INDIRECT(AA$2&amp;"[N°1]"),$A26),SUMIFS(INDIRECT(AA$2&amp;"[Score2]"),INDIRECT(AA$2&amp;"[N°2]"),$A26))</f>
        <v>0</v>
      </c>
      <c r="AC26" s="3">
        <f ca="1">IF(COUNTIF(INDIRECT(AA$2&amp;"[N°1]"),$A26)&lt;&gt;0,SUMIFS(INDIRECT(AA$2&amp;"[Score2]"),INDIRECT(AA$2&amp;"[N°1]"),$A26),SUMIFS(INDIRECT(AA$2&amp;"[Score1]"),INDIRECT(AA$2&amp;"[N°2]"),$A26))</f>
        <v>0</v>
      </c>
      <c r="AD26" s="3">
        <f t="shared" ca="1" si="4"/>
        <v>0</v>
      </c>
      <c r="AE26" s="3">
        <f ca="1">RANK(AD26,$AD$5:$AD$182,0)+ROW()/1000</f>
        <v>1.026</v>
      </c>
      <c r="AF26" s="3">
        <f ca="1">RANK(AE26,$AE$5:$AE$182,1)</f>
        <v>8</v>
      </c>
      <c r="AG26" s="4"/>
      <c r="AH26" s="3">
        <f ca="1">IF(COUNTIF(INDIRECT(AG$2&amp;"[N°1]"),$A26)&lt;&gt;0,SUMIFS(INDIRECT(AG$2&amp;"[Score1]"),INDIRECT(AG$2&amp;"[N°1]"),$A26),SUMIFS(INDIRECT(AG$2&amp;"[Score2]"),INDIRECT(AG$2&amp;"[N°2]"),$A26))</f>
        <v>0</v>
      </c>
      <c r="AI26" s="3">
        <f ca="1">IF(COUNTIF(INDIRECT(AG$2&amp;"[N°1]"),$A26)&lt;&gt;0,SUMIFS(INDIRECT(AG$2&amp;"[Score2]"),INDIRECT(AG$2&amp;"[N°1]"),$A26),SUMIFS(INDIRECT(AG$2&amp;"[Score1]"),INDIRECT(AG$2&amp;"[N°2]"),$A26))</f>
        <v>0</v>
      </c>
      <c r="AJ26" s="3">
        <f t="shared" ca="1" si="5"/>
        <v>0</v>
      </c>
      <c r="AK26" s="3">
        <f ca="1">RANK(AJ26,$AJ$5:$AJ$182,0)+ROW()/1000</f>
        <v>1.026</v>
      </c>
      <c r="AL26" s="3">
        <f ca="1">RANK(AK26,$AK$5:$AK$182,1)</f>
        <v>8</v>
      </c>
      <c r="AM26" s="4"/>
      <c r="AN26" s="3">
        <f ca="1">IF(COUNTIF(INDIRECT(AM$2&amp;"[N°1]"),$A26)&lt;&gt;0,SUMIFS(INDIRECT(AM$2&amp;"[Score1]"),INDIRECT(AM$2&amp;"[N°1]"),$A26),SUMIFS(INDIRECT(AM$2&amp;"[Score2]"),INDIRECT(AM$2&amp;"[N°2]"),$A26))</f>
        <v>0</v>
      </c>
      <c r="AO26" s="3">
        <f ca="1">IF(COUNTIF(INDIRECT(AM$2&amp;"[N°1]"),$A26)&lt;&gt;0,SUMIFS(INDIRECT(AM$2&amp;"[Score2]"),INDIRECT(AM$2&amp;"[N°1]"),$A26),SUMIFS(INDIRECT(AM$2&amp;"[Score1]"),INDIRECT(AM$2&amp;"[N°2]"),$A26))</f>
        <v>0</v>
      </c>
      <c r="AP26" s="3">
        <f t="shared" ca="1" si="6"/>
        <v>0</v>
      </c>
      <c r="AQ26" s="3">
        <f ca="1">RANK(AP26,$AP$5:$AP$182,0)+ROW()/1000</f>
        <v>1.026</v>
      </c>
      <c r="AR26" s="3">
        <f ca="1">RANK(AQ26,$AQ$5:$AQ$182,1)</f>
        <v>8</v>
      </c>
      <c r="AS26" s="4"/>
      <c r="AT26" s="3">
        <f ca="1">IF(COUNTIF(INDIRECT(AS$2&amp;"[N°1]"),$A26)&lt;&gt;0,SUMIFS(INDIRECT(AS$2&amp;"[Score1]"),INDIRECT(AS$2&amp;"[N°1]"),$A26),SUMIFS(INDIRECT(AS$2&amp;"[Score2]"),INDIRECT(AS$2&amp;"[N°2]"),$A26))</f>
        <v>0</v>
      </c>
      <c r="AU26" s="3">
        <f ca="1">IF(COUNTIF(INDIRECT(AS$2&amp;"[N°1]"),$A26)&lt;&gt;0,SUMIFS(INDIRECT(AS$2&amp;"[Score2]"),INDIRECT(AS$2&amp;"[N°1]"),$A26),SUMIFS(INDIRECT(AS$2&amp;"[Score1]"),INDIRECT(AS$2&amp;"[N°2]"),$A26))</f>
        <v>0</v>
      </c>
      <c r="AV26" s="3">
        <f t="shared" ca="1" si="7"/>
        <v>0</v>
      </c>
      <c r="AW26" s="3">
        <f ca="1">RANK(AV26,$AV$5:$AV$182,0)+ROW()/1000</f>
        <v>1.026</v>
      </c>
      <c r="AX26" s="3">
        <f ca="1">RANK(AW26,$AW$5:$AW$182,1)</f>
        <v>8</v>
      </c>
      <c r="AY26" s="4"/>
      <c r="AZ26" s="3">
        <f ca="1">IF(COUNTIF(INDIRECT(AY$2&amp;"[N°1]"),$A26)&lt;&gt;0,SUMIFS(INDIRECT(AY$2&amp;"[Score1]"),INDIRECT(AY$2&amp;"[N°1]"),$A26),SUMIFS(INDIRECT(AY$2&amp;"[Score2]"),INDIRECT(AY$2&amp;"[N°2]"),$A26))</f>
        <v>0</v>
      </c>
      <c r="BA26" s="3">
        <f ca="1">IF(COUNTIF(INDIRECT(AY$2&amp;"[N°1]"),$A26)&lt;&gt;0,SUMIFS(INDIRECT(AY$2&amp;"[Score2]"),INDIRECT(AY$2&amp;"[N°1]"),$A26),SUMIFS(INDIRECT(AY$2&amp;"[Score1]"),INDIRECT(AY$2&amp;"[N°2]"),$A26))</f>
        <v>0</v>
      </c>
      <c r="BB26" s="3">
        <f t="shared" ca="1" si="8"/>
        <v>0</v>
      </c>
      <c r="BC26" s="3">
        <f ca="1">RANK(BB26,$BB$5:$BB$182,0)+ROW()/1000</f>
        <v>1.026</v>
      </c>
      <c r="BD26" s="3">
        <f ca="1">RANK(BC26,$BC$5:$BC$182,1)</f>
        <v>8</v>
      </c>
      <c r="BE26" s="4"/>
      <c r="BF26" s="3">
        <f ca="1">IF(COUNTIF(INDIRECT(BE$2&amp;"[N°1]"),$A26)&lt;&gt;0,SUMIFS(INDIRECT(BE$2&amp;"[Score1]"),INDIRECT(BE$2&amp;"[N°1]"),$A26),SUMIFS(INDIRECT(BE$2&amp;"[Score2]"),INDIRECT(BE$2&amp;"[N°2]"),$A26))</f>
        <v>0</v>
      </c>
      <c r="BG26" s="3">
        <f ca="1">IF(COUNTIF(INDIRECT(BE$2&amp;"[N°1]"),$A26)&lt;&gt;0,SUMIFS(INDIRECT(BE$2&amp;"[Score2]"),INDIRECT(BE$2&amp;"[N°1]"),$A26),SUMIFS(INDIRECT(BE$2&amp;"[Score1]"),INDIRECT(BE$2&amp;"[N°2]"),$A26))</f>
        <v>0</v>
      </c>
      <c r="BH26" s="3">
        <f t="shared" ca="1" si="9"/>
        <v>0</v>
      </c>
      <c r="BI26" s="3">
        <f ca="1">RANK(BH26,$BH$5:$BH$182,0)+ROW()/1000</f>
        <v>1.026</v>
      </c>
      <c r="BJ26" s="3">
        <f ca="1">RANK(BI26,$BI$5:$BI$182,1)</f>
        <v>8</v>
      </c>
      <c r="BK26" s="4"/>
      <c r="BL26" s="3">
        <f ca="1">IF(COUNTIF(INDIRECT(BK$2&amp;"[N°1]"),$A26)&lt;&gt;0,SUMIFS(INDIRECT(BK$2&amp;"[Score1]"),INDIRECT(BK$2&amp;"[N°1]"),$A26),SUMIFS(INDIRECT(BK$2&amp;"[Score2]"),INDIRECT(BK$2&amp;"[N°2]"),$A26))</f>
        <v>0</v>
      </c>
      <c r="BM26" s="3">
        <f ca="1">IF(COUNTIF(INDIRECT(BK$2&amp;"[N°1]"),$A26)&lt;&gt;0,SUMIFS(INDIRECT(BK$2&amp;"[Score2]"),INDIRECT(BK$2&amp;"[N°1]"),$A26),SUMIFS(INDIRECT(BK$2&amp;"[Score1]"),INDIRECT(BK$2&amp;"[N°2]"),$A26))</f>
        <v>0</v>
      </c>
      <c r="BN26" s="3">
        <f t="shared" ca="1" si="10"/>
        <v>0</v>
      </c>
      <c r="BO26" s="3">
        <f ca="1">RANK(BN26,$BN$5:$BN$182,0)+ROW()/1000</f>
        <v>1.026</v>
      </c>
      <c r="BP26" s="3">
        <f ca="1">RANK(BO26,$BO$5:$BO$182,1)</f>
        <v>8</v>
      </c>
      <c r="BQ26" s="4"/>
      <c r="BR26" s="3">
        <f ca="1">IF(COUNTIF(INDIRECT(BQ$2&amp;"[N°1]"),$A26)&lt;&gt;0,SUMIFS(INDIRECT(BQ$2&amp;"[Score1]"),INDIRECT(BQ$2&amp;"[N°1]"),$A26),SUMIFS(INDIRECT(BQ$2&amp;"[Score2]"),INDIRECT(BQ$2&amp;"[N°2]"),$A26))</f>
        <v>0</v>
      </c>
      <c r="BS26" s="3">
        <f ca="1">IF(COUNTIF(INDIRECT(BQ$2&amp;"[N°1]"),$A26)&lt;&gt;0,SUMIFS(INDIRECT(BQ$2&amp;"[Score2]"),INDIRECT(BQ$2&amp;"[N°1]"),$A26),SUMIFS(INDIRECT(BQ$2&amp;"[Score1]"),INDIRECT(BQ$2&amp;"[N°2]"),$A26))</f>
        <v>0</v>
      </c>
      <c r="BT26" s="3">
        <f t="shared" ca="1" si="11"/>
        <v>0</v>
      </c>
      <c r="BU26" s="3">
        <f ca="1">RANK(BT26,$BT$5:$BT$182,0)+ROW()/1000</f>
        <v>1.026</v>
      </c>
      <c r="BV26" s="3">
        <f ca="1">RANK(BU26,$BU$5:$BU$182,1)</f>
        <v>8</v>
      </c>
      <c r="BW26" s="2"/>
      <c r="BX26" s="5">
        <f>C26+I26+O26+U26+AA26+AG26+AM26+AS26+AY26+BE26+BK26+BQ26</f>
        <v>0</v>
      </c>
      <c r="BY26" s="8">
        <f ca="1">COUNTIF(D25,"=13")+COUNTIF(D26,"=13")+COUNTIF(D27,"=13")+COUNTIF(J25,"=13")+COUNTIF(J26,"=13")+COUNTIF(J27,"=13")+COUNTIF(P25,"=13")+COUNTIF(P26,"=13")+COUNTIF(P27,"=13")+COUNTIF(V25,"=13")+COUNTIF(V26,"=13")+COUNTIF(V27,"=13")+COUNTIF(AB25,"=13")+COUNTIF(AB26,"=13")+COUNTIF(AB27,"=13")+COUNTIF(AH25,"=13")+COUNTIF(AH26,"=13")+COUNTIF(AH27,"=13")+COUNTIF(AN25,"=13")+COUNTIF(AN26,"=13")+COUNTIF(AN27,"=13")+COUNTIF(AT25,"=13")+COUNTIF(AT26,"=13")+COUNTIF(AT27,"=13")+COUNTIF(AZ25,"=13")+COUNTIF(AZ26,"=13")+COUNTIF(AZ27,"=13")+COUNTIF(BF25,"=13")+COUNTIF(BF26,"=13")+COUNTIF(BF27,"=13")+COUNTIF(BL25,"=13")+COUNTIF(BL26,"=13")+COUNTIF(BL27,"=13")+COUNTIF(BR25,"=13")+COUNTIF(BR26,"=13")+COUNTIF(BR27,"=13")</f>
        <v>0</v>
      </c>
      <c r="BZ26" s="9">
        <f ca="1">F25+F26+F27+L25+L26+L27+R25+R26+R27+X25+X26+X27+AD25+AD26+AD27+AJ25+AJ26+AJ27+AP25+AP26+AP27+AV25+AV26+AV27+BB25+BB26+BB27+BH25+BH26+BH27+BN25+BN26+BN27+BT25+BT26+BT27</f>
        <v>0</v>
      </c>
      <c r="CA26" s="5">
        <f ca="1">RANK(BY26,$BY$5:$BY$183,0)+RANK(BZ26,$BZ$5:$BZ$183,1)/1000</f>
        <v>1.0009999999999999</v>
      </c>
      <c r="CB26" s="5">
        <f ca="1">RANK(CA26,$CA$5:$CA$183,1)</f>
        <v>1</v>
      </c>
      <c r="CD26" s="20">
        <v>8</v>
      </c>
      <c r="CE26" s="20" t="str">
        <f ca="1">IF(N($CN26)&gt;0,INDEX($B$4:$B$183,$CN26),"")</f>
        <v/>
      </c>
      <c r="CF26" s="20" t="str">
        <f ca="1">IF(N($CN26)&gt;0,INDEX($BX$4:$BX$183,$CN26),"")</f>
        <v/>
      </c>
      <c r="CG26" s="20" t="str">
        <f ca="1">IF(N($CN26)&gt;0,INDEX($BY$4:$BY$183,$CN26),"")</f>
        <v/>
      </c>
      <c r="CH26" s="40"/>
      <c r="CJ26" s="19" t="str">
        <f>IF(BX26&gt;0,BX26*100000+BY26*1000+BZ26+500,"")</f>
        <v/>
      </c>
      <c r="CK26" s="19" t="str">
        <f>IF(BX26&gt;0,RANK(CJ26,$CJ$4:$CJ$183,0),"")</f>
        <v/>
      </c>
      <c r="CL26" s="19" t="str">
        <f>IF(N(CK26)&gt;0,CK26+COUNTIF($CK$4:$CK25,CK26),"")</f>
        <v/>
      </c>
      <c r="CM26" s="19">
        <f>INT(ROWS($CM$3:$CM26)/3)</f>
        <v>8</v>
      </c>
      <c r="CN26" s="19" t="str">
        <f ca="1">IFERROR(MATCH(CM26,$CL$4:$CL$183,0),"")</f>
        <v/>
      </c>
      <c r="CP26" s="23">
        <v>43</v>
      </c>
      <c r="CQ26" s="1"/>
      <c r="CR26" s="1"/>
      <c r="CS26" s="24">
        <v>44</v>
      </c>
      <c r="CU26" s="23">
        <f ca="1">INDEX($A$5:$A$182,MATCH(2*(ROW(TOUR_02[[#This Row],[N°1]])-ROW(TOUR_02[[#Headers],[N°1]]))-1,$H$5:$H$182,0))</f>
        <v>43</v>
      </c>
      <c r="CV26" s="1"/>
      <c r="CW26" s="1"/>
      <c r="CX26" s="24">
        <f ca="1">INDEX($A$5:$A$182,MATCH(2*(ROW(TOUR_02[[#This Row],[N°2]])-ROW(TOUR_02[[#Headers],[N°2]])),$H$5:$H$182,0))</f>
        <v>44</v>
      </c>
      <c r="CZ26" s="23">
        <f ca="1">INDEX($A$5:$A$182,MATCH(2*(ROW(TOUR_03[[#This Row],[N°1]])-ROW(TOUR_03[[#Headers],[N°1]]))-1,$N$5:$N$182,0))</f>
        <v>43</v>
      </c>
      <c r="DA26" s="1"/>
      <c r="DB26" s="1"/>
      <c r="DC26" s="24">
        <f ca="1">INDEX($A$5:$A$182,MATCH(2*(ROW(TOUR_03[[#This Row],[N°2]])-ROW(TOUR_03[[#Headers],[N°2]])),$N$5:$N$182,0))</f>
        <v>44</v>
      </c>
      <c r="DE26" s="23">
        <f ca="1">INDEX($A$5:$A$182,MATCH(2*(ROW(TOUR_04[[#This Row],[N°1]])-ROW(TOUR_04[[#Headers],[N°1]]))-1,$T$5:$T$182,0))</f>
        <v>43</v>
      </c>
      <c r="DF26" s="1"/>
      <c r="DG26" s="1"/>
      <c r="DH26" s="24">
        <f ca="1">INDEX($A$5:$A$182,MATCH(2*(ROW(TOUR_04[[#This Row],[N°2]])-ROW(TOUR_04[[#Headers],[N°2]])),$T$5:$T$182,0))</f>
        <v>44</v>
      </c>
      <c r="DJ26" s="23">
        <f ca="1">INDEX($A$5:$A$182,MATCH(2*(ROW(TOUR_05[[#This Row],[N°1]])-ROW(TOUR_05[[#Headers],[N°1]]))-1,$Z$5:$Z$182,0))</f>
        <v>43</v>
      </c>
      <c r="DK26" s="1"/>
      <c r="DL26" s="1"/>
      <c r="DM26" s="24">
        <f ca="1">INDEX($A$5:$A$182,MATCH(2*(ROW(TOUR_05[[#This Row],[N°2]])-ROW(TOUR_05[[#Headers],[N°2]])),$Z$5:$Z$182,0))</f>
        <v>44</v>
      </c>
      <c r="DO26" s="23">
        <f ca="1">INDEX($A$5:$A$182,MATCH(2*(ROW(TOUR_06[[#This Row],[N°1]])-ROW(TOUR_06[[#Headers],[N°1]]))-1,$AF$5:$AF$182,0))</f>
        <v>43</v>
      </c>
      <c r="DP26" s="1"/>
      <c r="DQ26" s="1"/>
      <c r="DR26" s="24">
        <f ca="1">INDEX($A$5:$A$182,MATCH(2*(ROW(TOUR_06[[#This Row],[N°2]])-ROW(TOUR_06[[#Headers],[N°2]])),$AF$5:$AF$182,0))</f>
        <v>44</v>
      </c>
      <c r="DT26" s="23">
        <f ca="1">INDEX($A$5:$A$182,MATCH(2*(ROW(TOUR_07[[#This Row],[N°1]])-ROW(TOUR_07[[#Headers],[N°1]]))-1,$AL$5:$AL$182,0))</f>
        <v>43</v>
      </c>
      <c r="DU26" s="1"/>
      <c r="DV26" s="1"/>
      <c r="DW26" s="24">
        <f ca="1">INDEX($A$5:$A$182,MATCH(2*(ROW(TOUR_07[[#This Row],[N°2]])-ROW(TOUR_07[[#Headers],[N°2]])),$AL$5:$AL$182,0))</f>
        <v>44</v>
      </c>
      <c r="DY26" s="23">
        <f ca="1">INDEX($A$5:$A$182,MATCH(2*(ROW(TOUR_08[[#This Row],[N°1]])-ROW(TOUR_08[[#Headers],[N°1]]))-1,$AR$5:$AR$182,0))</f>
        <v>43</v>
      </c>
      <c r="DZ26" s="1"/>
      <c r="EA26" s="1"/>
      <c r="EB26" s="24">
        <f ca="1">INDEX($A$5:$A$182,MATCH(2*(ROW(TOUR_08[[#This Row],[N°2]])-ROW(TOUR_08[[#Headers],[N°2]])),$AR$5:$AR$182,0))</f>
        <v>44</v>
      </c>
      <c r="ED26" s="23">
        <f ca="1">INDEX($A$5:$A$182,MATCH(2*(ROW(TOUR_09[[#This Row],[N°1]])-ROW(TOUR_09[[#Headers],[N°1]]))-1,$AX$5:$AX$182,0))</f>
        <v>43</v>
      </c>
      <c r="EE26" s="1"/>
      <c r="EF26" s="1"/>
      <c r="EG26" s="24">
        <f ca="1">INDEX($A$5:$A$182,MATCH(2*(ROW(TOUR_09[[#This Row],[N°2]])-ROW(TOUR_09[[#Headers],[N°2]])),$AX$5:$AX$182,0))</f>
        <v>44</v>
      </c>
      <c r="EI26" s="23">
        <f ca="1">INDEX($A$5:$A$182,MATCH(2*(ROW(TOUR_10[[#This Row],[N°1]])-ROW(TOUR_10[[#Headers],[N°1]]))-1,$BD$5:$BD$182,0))</f>
        <v>43</v>
      </c>
      <c r="EJ26" s="1"/>
      <c r="EK26" s="1"/>
      <c r="EL26" s="24">
        <f ca="1">INDEX($A$5:$A$182,MATCH(2*(ROW(TOUR_10[[#This Row],[N°2]])-ROW(TOUR_10[[#Headers],[N°2]])),$BD$5:$BD$182,0))</f>
        <v>44</v>
      </c>
      <c r="EN26" s="23">
        <f ca="1">INDEX($A$5:$A$182,MATCH(2*(ROW(TOUR_11[[#This Row],[N°1]])-ROW(TOUR_11[[#Headers],[N°1]]))-1,$BJ$5:$BJ$182,0))</f>
        <v>43</v>
      </c>
      <c r="EO26" s="1"/>
      <c r="EP26" s="1"/>
      <c r="EQ26" s="24">
        <f ca="1">INDEX($A$5:$A$182,MATCH(2*(ROW(TOUR_11[[#This Row],[N°2]])-ROW(TOUR_11[[#Headers],[N°2]])),$BJ$5:$BJ$182,0))</f>
        <v>44</v>
      </c>
      <c r="ES26" s="23">
        <f ca="1">INDEX($A$5:$A$182,MATCH(2*(ROW(TOUR_12[[#This Row],[N°1]])-ROW(TOUR_12[[#Headers],[N°1]]))-1,$BP$5:$BP$182,0))</f>
        <v>43</v>
      </c>
      <c r="ET26" s="1"/>
      <c r="EU26" s="1"/>
      <c r="EV26" s="24">
        <f ca="1">INDEX($A$5:$A$182,MATCH(2*(ROW(TOUR_12[[#This Row],[N°2]])-ROW(TOUR_12[[#Headers],[N°2]])),$BP$5:$BP$182,0))</f>
        <v>44</v>
      </c>
    </row>
    <row r="27" spans="1:152" ht="21" x14ac:dyDescent="0.35">
      <c r="A27" s="3"/>
      <c r="B27" s="3"/>
      <c r="C27" s="4"/>
      <c r="D27" s="3"/>
      <c r="E27" s="3"/>
      <c r="F27" s="3"/>
      <c r="G27" s="3"/>
      <c r="H27" s="3"/>
      <c r="I27" s="4"/>
      <c r="J27" s="3"/>
      <c r="K27" s="3"/>
      <c r="L27" s="3"/>
      <c r="M27" s="3"/>
      <c r="N27" s="3"/>
      <c r="O27" s="4"/>
      <c r="P27" s="3"/>
      <c r="Q27" s="3"/>
      <c r="R27" s="3"/>
      <c r="S27" s="3"/>
      <c r="T27" s="3"/>
      <c r="U27" s="4"/>
      <c r="V27" s="3"/>
      <c r="W27" s="3"/>
      <c r="X27" s="3"/>
      <c r="Y27" s="3"/>
      <c r="Z27" s="3"/>
      <c r="AA27" s="4"/>
      <c r="AB27" s="3"/>
      <c r="AC27" s="3"/>
      <c r="AD27" s="3"/>
      <c r="AE27" s="3"/>
      <c r="AF27" s="3"/>
      <c r="AG27" s="4"/>
      <c r="AH27" s="3"/>
      <c r="AI27" s="3"/>
      <c r="AJ27" s="3"/>
      <c r="AK27" s="3"/>
      <c r="AL27" s="3"/>
      <c r="AM27" s="4"/>
      <c r="AN27" s="3"/>
      <c r="AO27" s="3"/>
      <c r="AP27" s="3"/>
      <c r="AQ27" s="3"/>
      <c r="AR27" s="3"/>
      <c r="AS27" s="4"/>
      <c r="AT27" s="3"/>
      <c r="AU27" s="3"/>
      <c r="AV27" s="3"/>
      <c r="AW27" s="3"/>
      <c r="AX27" s="3"/>
      <c r="AY27" s="4"/>
      <c r="AZ27" s="3"/>
      <c r="BA27" s="3"/>
      <c r="BB27" s="3"/>
      <c r="BC27" s="3"/>
      <c r="BD27" s="3"/>
      <c r="BE27" s="4"/>
      <c r="BF27" s="3"/>
      <c r="BG27" s="3"/>
      <c r="BH27" s="3"/>
      <c r="BI27" s="3"/>
      <c r="BJ27" s="3"/>
      <c r="BK27" s="4"/>
      <c r="BL27" s="3"/>
      <c r="BM27" s="3"/>
      <c r="BN27" s="3"/>
      <c r="BO27" s="3"/>
      <c r="BP27" s="3"/>
      <c r="BQ27" s="4"/>
      <c r="BR27" s="3"/>
      <c r="BS27" s="3"/>
      <c r="BT27" s="3"/>
      <c r="BU27" s="3"/>
      <c r="BV27" s="3"/>
      <c r="BW27" s="2"/>
      <c r="BX27" s="10"/>
      <c r="BY27" s="11"/>
      <c r="BZ27" s="13"/>
      <c r="CA27" s="10"/>
      <c r="CB27" s="10"/>
      <c r="CD27" s="21"/>
      <c r="CE27" s="21"/>
      <c r="CF27" s="21"/>
      <c r="CG27" s="21"/>
      <c r="CH27" s="41"/>
      <c r="CJ27" s="19"/>
      <c r="CK27" s="19"/>
      <c r="CL27" s="19"/>
      <c r="CM27" s="19"/>
      <c r="CN27" s="19"/>
      <c r="CP27" s="23">
        <v>45</v>
      </c>
      <c r="CQ27" s="1"/>
      <c r="CR27" s="1"/>
      <c r="CS27" s="24">
        <v>46</v>
      </c>
      <c r="CU27" s="23">
        <f ca="1">INDEX($A$5:$A$182,MATCH(2*(ROW(TOUR_02[[#This Row],[N°1]])-ROW(TOUR_02[[#Headers],[N°1]]))-1,$H$5:$H$182,0))</f>
        <v>45</v>
      </c>
      <c r="CV27" s="1"/>
      <c r="CW27" s="1"/>
      <c r="CX27" s="24">
        <f ca="1">INDEX($A$5:$A$182,MATCH(2*(ROW(TOUR_02[[#This Row],[N°2]])-ROW(TOUR_02[[#Headers],[N°2]])),$H$5:$H$182,0))</f>
        <v>46</v>
      </c>
      <c r="CZ27" s="23">
        <f ca="1">INDEX($A$5:$A$182,MATCH(2*(ROW(TOUR_03[[#This Row],[N°1]])-ROW(TOUR_03[[#Headers],[N°1]]))-1,$N$5:$N$182,0))</f>
        <v>45</v>
      </c>
      <c r="DA27" s="1"/>
      <c r="DB27" s="1"/>
      <c r="DC27" s="24">
        <f ca="1">INDEX($A$5:$A$182,MATCH(2*(ROW(TOUR_03[[#This Row],[N°2]])-ROW(TOUR_03[[#Headers],[N°2]])),$N$5:$N$182,0))</f>
        <v>46</v>
      </c>
      <c r="DE27" s="23">
        <f ca="1">INDEX($A$5:$A$182,MATCH(2*(ROW(TOUR_04[[#This Row],[N°1]])-ROW(TOUR_04[[#Headers],[N°1]]))-1,$T$5:$T$182,0))</f>
        <v>45</v>
      </c>
      <c r="DF27" s="1"/>
      <c r="DG27" s="1"/>
      <c r="DH27" s="24">
        <f ca="1">INDEX($A$5:$A$182,MATCH(2*(ROW(TOUR_04[[#This Row],[N°2]])-ROW(TOUR_04[[#Headers],[N°2]])),$T$5:$T$182,0))</f>
        <v>46</v>
      </c>
      <c r="DJ27" s="23">
        <f ca="1">INDEX($A$5:$A$182,MATCH(2*(ROW(TOUR_05[[#This Row],[N°1]])-ROW(TOUR_05[[#Headers],[N°1]]))-1,$Z$5:$Z$182,0))</f>
        <v>45</v>
      </c>
      <c r="DK27" s="1"/>
      <c r="DL27" s="1"/>
      <c r="DM27" s="24">
        <f ca="1">INDEX($A$5:$A$182,MATCH(2*(ROW(TOUR_05[[#This Row],[N°2]])-ROW(TOUR_05[[#Headers],[N°2]])),$Z$5:$Z$182,0))</f>
        <v>46</v>
      </c>
      <c r="DO27" s="23">
        <f ca="1">INDEX($A$5:$A$182,MATCH(2*(ROW(TOUR_06[[#This Row],[N°1]])-ROW(TOUR_06[[#Headers],[N°1]]))-1,$AF$5:$AF$182,0))</f>
        <v>45</v>
      </c>
      <c r="DP27" s="1"/>
      <c r="DQ27" s="1"/>
      <c r="DR27" s="24">
        <f ca="1">INDEX($A$5:$A$182,MATCH(2*(ROW(TOUR_06[[#This Row],[N°2]])-ROW(TOUR_06[[#Headers],[N°2]])),$AF$5:$AF$182,0))</f>
        <v>46</v>
      </c>
      <c r="DT27" s="23">
        <f ca="1">INDEX($A$5:$A$182,MATCH(2*(ROW(TOUR_07[[#This Row],[N°1]])-ROW(TOUR_07[[#Headers],[N°1]]))-1,$AL$5:$AL$182,0))</f>
        <v>45</v>
      </c>
      <c r="DU27" s="1"/>
      <c r="DV27" s="1"/>
      <c r="DW27" s="24">
        <f ca="1">INDEX($A$5:$A$182,MATCH(2*(ROW(TOUR_07[[#This Row],[N°2]])-ROW(TOUR_07[[#Headers],[N°2]])),$AL$5:$AL$182,0))</f>
        <v>46</v>
      </c>
      <c r="DY27" s="23">
        <f ca="1">INDEX($A$5:$A$182,MATCH(2*(ROW(TOUR_08[[#This Row],[N°1]])-ROW(TOUR_08[[#Headers],[N°1]]))-1,$AR$5:$AR$182,0))</f>
        <v>45</v>
      </c>
      <c r="DZ27" s="1"/>
      <c r="EA27" s="1"/>
      <c r="EB27" s="24">
        <f ca="1">INDEX($A$5:$A$182,MATCH(2*(ROW(TOUR_08[[#This Row],[N°2]])-ROW(TOUR_08[[#Headers],[N°2]])),$AR$5:$AR$182,0))</f>
        <v>46</v>
      </c>
      <c r="ED27" s="23">
        <f ca="1">INDEX($A$5:$A$182,MATCH(2*(ROW(TOUR_09[[#This Row],[N°1]])-ROW(TOUR_09[[#Headers],[N°1]]))-1,$AX$5:$AX$182,0))</f>
        <v>45</v>
      </c>
      <c r="EE27" s="1"/>
      <c r="EF27" s="1"/>
      <c r="EG27" s="24">
        <f ca="1">INDEX($A$5:$A$182,MATCH(2*(ROW(TOUR_09[[#This Row],[N°2]])-ROW(TOUR_09[[#Headers],[N°2]])),$AX$5:$AX$182,0))</f>
        <v>46</v>
      </c>
      <c r="EI27" s="23">
        <f ca="1">INDEX($A$5:$A$182,MATCH(2*(ROW(TOUR_10[[#This Row],[N°1]])-ROW(TOUR_10[[#Headers],[N°1]]))-1,$BD$5:$BD$182,0))</f>
        <v>45</v>
      </c>
      <c r="EJ27" s="1"/>
      <c r="EK27" s="1"/>
      <c r="EL27" s="24">
        <f ca="1">INDEX($A$5:$A$182,MATCH(2*(ROW(TOUR_10[[#This Row],[N°2]])-ROW(TOUR_10[[#Headers],[N°2]])),$BD$5:$BD$182,0))</f>
        <v>46</v>
      </c>
      <c r="EN27" s="23">
        <f ca="1">INDEX($A$5:$A$182,MATCH(2*(ROW(TOUR_11[[#This Row],[N°1]])-ROW(TOUR_11[[#Headers],[N°1]]))-1,$BJ$5:$BJ$182,0))</f>
        <v>45</v>
      </c>
      <c r="EO27" s="1"/>
      <c r="EP27" s="1"/>
      <c r="EQ27" s="24">
        <f ca="1">INDEX($A$5:$A$182,MATCH(2*(ROW(TOUR_11[[#This Row],[N°2]])-ROW(TOUR_11[[#Headers],[N°2]])),$BJ$5:$BJ$182,0))</f>
        <v>46</v>
      </c>
      <c r="ES27" s="23">
        <f ca="1">INDEX($A$5:$A$182,MATCH(2*(ROW(TOUR_12[[#This Row],[N°1]])-ROW(TOUR_12[[#Headers],[N°1]]))-1,$BP$5:$BP$182,0))</f>
        <v>45</v>
      </c>
      <c r="ET27" s="1"/>
      <c r="EU27" s="1"/>
      <c r="EV27" s="24">
        <f ca="1">INDEX($A$5:$A$182,MATCH(2*(ROW(TOUR_12[[#This Row],[N°2]])-ROW(TOUR_12[[#Headers],[N°2]])),$BP$5:$BP$182,0))</f>
        <v>46</v>
      </c>
    </row>
    <row r="28" spans="1:152" ht="21" x14ac:dyDescent="0.35">
      <c r="A28" s="3"/>
      <c r="B28" s="3"/>
      <c r="C28" s="4"/>
      <c r="D28" s="3"/>
      <c r="E28" s="3"/>
      <c r="F28" s="3"/>
      <c r="G28" s="3"/>
      <c r="H28" s="3"/>
      <c r="I28" s="4"/>
      <c r="J28" s="3"/>
      <c r="K28" s="3"/>
      <c r="L28" s="3"/>
      <c r="M28" s="3"/>
      <c r="N28" s="3"/>
      <c r="O28" s="4"/>
      <c r="P28" s="3"/>
      <c r="Q28" s="3"/>
      <c r="R28" s="3"/>
      <c r="S28" s="3"/>
      <c r="T28" s="3"/>
      <c r="U28" s="4"/>
      <c r="V28" s="3"/>
      <c r="W28" s="3"/>
      <c r="X28" s="3"/>
      <c r="Y28" s="3"/>
      <c r="Z28" s="3"/>
      <c r="AA28" s="4"/>
      <c r="AB28" s="3"/>
      <c r="AC28" s="3"/>
      <c r="AD28" s="3"/>
      <c r="AE28" s="3"/>
      <c r="AF28" s="3"/>
      <c r="AG28" s="4"/>
      <c r="AH28" s="3"/>
      <c r="AI28" s="3"/>
      <c r="AJ28" s="3"/>
      <c r="AK28" s="3"/>
      <c r="AL28" s="3"/>
      <c r="AM28" s="4"/>
      <c r="AN28" s="3"/>
      <c r="AO28" s="3"/>
      <c r="AP28" s="3"/>
      <c r="AQ28" s="3"/>
      <c r="AR28" s="3"/>
      <c r="AS28" s="4"/>
      <c r="AT28" s="3"/>
      <c r="AU28" s="3"/>
      <c r="AV28" s="3"/>
      <c r="AW28" s="3"/>
      <c r="AX28" s="3"/>
      <c r="AY28" s="4"/>
      <c r="AZ28" s="3"/>
      <c r="BA28" s="3"/>
      <c r="BB28" s="3"/>
      <c r="BC28" s="3"/>
      <c r="BD28" s="3"/>
      <c r="BE28" s="4"/>
      <c r="BF28" s="3"/>
      <c r="BG28" s="3"/>
      <c r="BH28" s="3"/>
      <c r="BI28" s="3"/>
      <c r="BJ28" s="3"/>
      <c r="BK28" s="4"/>
      <c r="BL28" s="3"/>
      <c r="BM28" s="3"/>
      <c r="BN28" s="3"/>
      <c r="BO28" s="3"/>
      <c r="BP28" s="3"/>
      <c r="BQ28" s="4"/>
      <c r="BR28" s="3"/>
      <c r="BS28" s="3"/>
      <c r="BT28" s="3"/>
      <c r="BU28" s="3"/>
      <c r="BV28" s="3"/>
      <c r="BW28" s="2"/>
      <c r="BX28" s="5"/>
      <c r="BY28" s="12"/>
      <c r="BZ28" s="7"/>
      <c r="CA28" s="5"/>
      <c r="CB28" s="5"/>
      <c r="CD28" s="22"/>
      <c r="CE28" s="20"/>
      <c r="CF28" s="22"/>
      <c r="CG28" s="22"/>
      <c r="CH28" s="39" t="str">
        <f ca="1">IF(N($CN29)&gt;0,INDEX($BZ$4:$BZ$183,$CN29),"")</f>
        <v/>
      </c>
      <c r="CJ28" s="19"/>
      <c r="CK28" s="19"/>
      <c r="CL28" s="19"/>
      <c r="CM28" s="19"/>
      <c r="CN28" s="19"/>
      <c r="CP28" s="23">
        <v>47</v>
      </c>
      <c r="CQ28" s="1"/>
      <c r="CR28" s="1"/>
      <c r="CS28" s="24">
        <v>48</v>
      </c>
      <c r="CU28" s="23">
        <f ca="1">INDEX($A$5:$A$182,MATCH(2*(ROW(TOUR_02[[#This Row],[N°1]])-ROW(TOUR_02[[#Headers],[N°1]]))-1,$H$5:$H$182,0))</f>
        <v>47</v>
      </c>
      <c r="CV28" s="1"/>
      <c r="CW28" s="1"/>
      <c r="CX28" s="24">
        <f ca="1">INDEX($A$5:$A$182,MATCH(2*(ROW(TOUR_02[[#This Row],[N°2]])-ROW(TOUR_02[[#Headers],[N°2]])),$H$5:$H$182,0))</f>
        <v>48</v>
      </c>
      <c r="CZ28" s="23">
        <f ca="1">INDEX($A$5:$A$182,MATCH(2*(ROW(TOUR_03[[#This Row],[N°1]])-ROW(TOUR_03[[#Headers],[N°1]]))-1,$N$5:$N$182,0))</f>
        <v>47</v>
      </c>
      <c r="DA28" s="1"/>
      <c r="DB28" s="1"/>
      <c r="DC28" s="24">
        <f ca="1">INDEX($A$5:$A$182,MATCH(2*(ROW(TOUR_03[[#This Row],[N°2]])-ROW(TOUR_03[[#Headers],[N°2]])),$N$5:$N$182,0))</f>
        <v>48</v>
      </c>
      <c r="DE28" s="23">
        <f ca="1">INDEX($A$5:$A$182,MATCH(2*(ROW(TOUR_04[[#This Row],[N°1]])-ROW(TOUR_04[[#Headers],[N°1]]))-1,$T$5:$T$182,0))</f>
        <v>47</v>
      </c>
      <c r="DF28" s="1"/>
      <c r="DG28" s="1"/>
      <c r="DH28" s="24">
        <f ca="1">INDEX($A$5:$A$182,MATCH(2*(ROW(TOUR_04[[#This Row],[N°2]])-ROW(TOUR_04[[#Headers],[N°2]])),$T$5:$T$182,0))</f>
        <v>48</v>
      </c>
      <c r="DJ28" s="23">
        <f ca="1">INDEX($A$5:$A$182,MATCH(2*(ROW(TOUR_05[[#This Row],[N°1]])-ROW(TOUR_05[[#Headers],[N°1]]))-1,$Z$5:$Z$182,0))</f>
        <v>47</v>
      </c>
      <c r="DK28" s="1"/>
      <c r="DL28" s="1"/>
      <c r="DM28" s="24">
        <f ca="1">INDEX($A$5:$A$182,MATCH(2*(ROW(TOUR_05[[#This Row],[N°2]])-ROW(TOUR_05[[#Headers],[N°2]])),$Z$5:$Z$182,0))</f>
        <v>48</v>
      </c>
      <c r="DO28" s="23">
        <f ca="1">INDEX($A$5:$A$182,MATCH(2*(ROW(TOUR_06[[#This Row],[N°1]])-ROW(TOUR_06[[#Headers],[N°1]]))-1,$AF$5:$AF$182,0))</f>
        <v>47</v>
      </c>
      <c r="DP28" s="1"/>
      <c r="DQ28" s="1"/>
      <c r="DR28" s="24">
        <f ca="1">INDEX($A$5:$A$182,MATCH(2*(ROW(TOUR_06[[#This Row],[N°2]])-ROW(TOUR_06[[#Headers],[N°2]])),$AF$5:$AF$182,0))</f>
        <v>48</v>
      </c>
      <c r="DT28" s="23">
        <f ca="1">INDEX($A$5:$A$182,MATCH(2*(ROW(TOUR_07[[#This Row],[N°1]])-ROW(TOUR_07[[#Headers],[N°1]]))-1,$AL$5:$AL$182,0))</f>
        <v>47</v>
      </c>
      <c r="DU28" s="1"/>
      <c r="DV28" s="1"/>
      <c r="DW28" s="24">
        <f ca="1">INDEX($A$5:$A$182,MATCH(2*(ROW(TOUR_07[[#This Row],[N°2]])-ROW(TOUR_07[[#Headers],[N°2]])),$AL$5:$AL$182,0))</f>
        <v>48</v>
      </c>
      <c r="DY28" s="23">
        <f ca="1">INDEX($A$5:$A$182,MATCH(2*(ROW(TOUR_08[[#This Row],[N°1]])-ROW(TOUR_08[[#Headers],[N°1]]))-1,$AR$5:$AR$182,0))</f>
        <v>47</v>
      </c>
      <c r="DZ28" s="1"/>
      <c r="EA28" s="1"/>
      <c r="EB28" s="24">
        <f ca="1">INDEX($A$5:$A$182,MATCH(2*(ROW(TOUR_08[[#This Row],[N°2]])-ROW(TOUR_08[[#Headers],[N°2]])),$AR$5:$AR$182,0))</f>
        <v>48</v>
      </c>
      <c r="ED28" s="23">
        <f ca="1">INDEX($A$5:$A$182,MATCH(2*(ROW(TOUR_09[[#This Row],[N°1]])-ROW(TOUR_09[[#Headers],[N°1]]))-1,$AX$5:$AX$182,0))</f>
        <v>47</v>
      </c>
      <c r="EE28" s="1"/>
      <c r="EF28" s="1"/>
      <c r="EG28" s="24">
        <f ca="1">INDEX($A$5:$A$182,MATCH(2*(ROW(TOUR_09[[#This Row],[N°2]])-ROW(TOUR_09[[#Headers],[N°2]])),$AX$5:$AX$182,0))</f>
        <v>48</v>
      </c>
      <c r="EI28" s="23">
        <f ca="1">INDEX($A$5:$A$182,MATCH(2*(ROW(TOUR_10[[#This Row],[N°1]])-ROW(TOUR_10[[#Headers],[N°1]]))-1,$BD$5:$BD$182,0))</f>
        <v>47</v>
      </c>
      <c r="EJ28" s="1"/>
      <c r="EK28" s="1"/>
      <c r="EL28" s="24">
        <f ca="1">INDEX($A$5:$A$182,MATCH(2*(ROW(TOUR_10[[#This Row],[N°2]])-ROW(TOUR_10[[#Headers],[N°2]])),$BD$5:$BD$182,0))</f>
        <v>48</v>
      </c>
      <c r="EN28" s="23">
        <f ca="1">INDEX($A$5:$A$182,MATCH(2*(ROW(TOUR_11[[#This Row],[N°1]])-ROW(TOUR_11[[#Headers],[N°1]]))-1,$BJ$5:$BJ$182,0))</f>
        <v>47</v>
      </c>
      <c r="EO28" s="1"/>
      <c r="EP28" s="1"/>
      <c r="EQ28" s="24">
        <f ca="1">INDEX($A$5:$A$182,MATCH(2*(ROW(TOUR_11[[#This Row],[N°2]])-ROW(TOUR_11[[#Headers],[N°2]])),$BJ$5:$BJ$182,0))</f>
        <v>48</v>
      </c>
      <c r="ES28" s="23">
        <f ca="1">INDEX($A$5:$A$182,MATCH(2*(ROW(TOUR_12[[#This Row],[N°1]])-ROW(TOUR_12[[#Headers],[N°1]]))-1,$BP$5:$BP$182,0))</f>
        <v>47</v>
      </c>
      <c r="ET28" s="1"/>
      <c r="EU28" s="1"/>
      <c r="EV28" s="24">
        <f ca="1">INDEX($A$5:$A$182,MATCH(2*(ROW(TOUR_12[[#This Row],[N°2]])-ROW(TOUR_12[[#Headers],[N°2]])),$BP$5:$BP$182,0))</f>
        <v>48</v>
      </c>
    </row>
    <row r="29" spans="1:152" ht="21" x14ac:dyDescent="0.35">
      <c r="A29" s="3">
        <v>9</v>
      </c>
      <c r="B29" s="3"/>
      <c r="C29" s="4"/>
      <c r="D29" s="3">
        <f ca="1">IF(COUNTIF(INDIRECT(C$2&amp;"[N°1]"),$A29)&lt;&gt;0,SUMIFS(INDIRECT(C$2&amp;"[Score1]"),INDIRECT(C$2&amp;"[N°1]"),$A29),SUMIFS(INDIRECT(C$2&amp;"[Score2]"),INDIRECT(C$2&amp;"[N°2]"),$A29))</f>
        <v>0</v>
      </c>
      <c r="E29" s="3">
        <f ca="1">IF(COUNTIF(INDIRECT(C$2&amp;"[N°1]"),$A29)&lt;&gt;0,SUMIFS(INDIRECT(C$2&amp;"[Score2]"),INDIRECT(C$2&amp;"[N°1]"),$A29),SUMIFS(INDIRECT(C$2&amp;"[Score1]"),INDIRECT(C$2&amp;"[N°2]"),$A29))</f>
        <v>0</v>
      </c>
      <c r="F29" s="3">
        <f t="shared" ca="1" si="0"/>
        <v>0</v>
      </c>
      <c r="G29" s="3">
        <f ca="1">RANK(F29,$F$5:$F$182,0)+ROW()/1000</f>
        <v>1.0289999999999999</v>
      </c>
      <c r="H29" s="3">
        <f ca="1">RANK(G29,$G$5:$G$182,1)</f>
        <v>9</v>
      </c>
      <c r="I29" s="4"/>
      <c r="J29" s="3">
        <f ca="1">IF(COUNTIF(INDIRECT(I$2&amp;"[N°1]"),$A29)&lt;&gt;0,SUMIFS(INDIRECT(I$2&amp;"[Score1]"),INDIRECT(I$2&amp;"[N°1]"),$A29),SUMIFS(INDIRECT(I$2&amp;"[Score2]"),INDIRECT(I$2&amp;"[N°2]"),$A29))</f>
        <v>0</v>
      </c>
      <c r="K29" s="3">
        <f ca="1">IF(COUNTIF(INDIRECT(I$2&amp;"[N°1]"),$A29)&lt;&gt;0,SUMIFS(INDIRECT(I$2&amp;"[Score2]"),INDIRECT(I$2&amp;"[N°1]"),$A29),SUMIFS(INDIRECT(I$2&amp;"[Score1]"),INDIRECT(I$2&amp;"[N°2]"),$A29))</f>
        <v>0</v>
      </c>
      <c r="L29" s="3">
        <f t="shared" ca="1" si="1"/>
        <v>0</v>
      </c>
      <c r="M29" s="3">
        <f ca="1">RANK(L29,$L$5:$L$182,0)+ROW()/1000</f>
        <v>1.0289999999999999</v>
      </c>
      <c r="N29" s="3">
        <f ca="1">RANK(M29,$M$5:$M$182,1)</f>
        <v>9</v>
      </c>
      <c r="O29" s="4"/>
      <c r="P29" s="3">
        <f ca="1">IF(COUNTIF(INDIRECT(O$2&amp;"[N°1]"),$A29)&lt;&gt;0,SUMIFS(INDIRECT(O$2&amp;"[Score1]"),INDIRECT(O$2&amp;"[N°1]"),$A29),SUMIFS(INDIRECT(O$2&amp;"[Score2]"),INDIRECT(O$2&amp;"[N°2]"),$A29))</f>
        <v>0</v>
      </c>
      <c r="Q29" s="3">
        <f ca="1">IF(COUNTIF(INDIRECT(O$2&amp;"[N°1]"),$A29)&lt;&gt;0,SUMIFS(INDIRECT(O$2&amp;"[Score2]"),INDIRECT(O$2&amp;"[N°1]"),$A29),SUMIFS(INDIRECT(O$2&amp;"[Score1]"),INDIRECT(O$2&amp;"[N°2]"),$A29))</f>
        <v>0</v>
      </c>
      <c r="R29" s="3">
        <f t="shared" ca="1" si="2"/>
        <v>0</v>
      </c>
      <c r="S29" s="3">
        <f ca="1">RANK(R29,$R$5:$R$182,0)+ROW()/1000</f>
        <v>1.0289999999999999</v>
      </c>
      <c r="T29" s="3">
        <f ca="1">RANK(S29,$S$5:$S$182,1)</f>
        <v>9</v>
      </c>
      <c r="U29" s="4"/>
      <c r="V29" s="3">
        <f ca="1">IF(COUNTIF(INDIRECT(U$2&amp;"[N°1]"),$A29)&lt;&gt;0,SUMIFS(INDIRECT(U$2&amp;"[Score1]"),INDIRECT(U$2&amp;"[N°1]"),$A29),SUMIFS(INDIRECT(U$2&amp;"[Score2]"),INDIRECT(U$2&amp;"[N°2]"),$A29))</f>
        <v>0</v>
      </c>
      <c r="W29" s="3">
        <f ca="1">IF(COUNTIF(INDIRECT(U$2&amp;"[N°1]"),$A29)&lt;&gt;0,SUMIFS(INDIRECT(U$2&amp;"[Score2]"),INDIRECT(U$2&amp;"[N°1]"),$A29),SUMIFS(INDIRECT(U$2&amp;"[Score1]"),INDIRECT(U$2&amp;"[N°2]"),$A29))</f>
        <v>0</v>
      </c>
      <c r="X29" s="3">
        <f t="shared" ca="1" si="3"/>
        <v>0</v>
      </c>
      <c r="Y29" s="3">
        <f ca="1">RANK(X29,$X$5:$X$182,0)+ROW()/1000</f>
        <v>1.0289999999999999</v>
      </c>
      <c r="Z29" s="3">
        <f ca="1">RANK(Y29,$Y$5:$Y$182,1)</f>
        <v>9</v>
      </c>
      <c r="AA29" s="4"/>
      <c r="AB29" s="3">
        <f ca="1">IF(COUNTIF(INDIRECT(AA$2&amp;"[N°1]"),$A29)&lt;&gt;0,SUMIFS(INDIRECT(AA$2&amp;"[Score1]"),INDIRECT(AA$2&amp;"[N°1]"),$A29),SUMIFS(INDIRECT(AA$2&amp;"[Score2]"),INDIRECT(AA$2&amp;"[N°2]"),$A29))</f>
        <v>0</v>
      </c>
      <c r="AC29" s="3">
        <f ca="1">IF(COUNTIF(INDIRECT(AA$2&amp;"[N°1]"),$A29)&lt;&gt;0,SUMIFS(INDIRECT(AA$2&amp;"[Score2]"),INDIRECT(AA$2&amp;"[N°1]"),$A29),SUMIFS(INDIRECT(AA$2&amp;"[Score1]"),INDIRECT(AA$2&amp;"[N°2]"),$A29))</f>
        <v>0</v>
      </c>
      <c r="AD29" s="3">
        <f t="shared" ca="1" si="4"/>
        <v>0</v>
      </c>
      <c r="AE29" s="3">
        <f ca="1">RANK(AD29,$AD$5:$AD$182,0)+ROW()/1000</f>
        <v>1.0289999999999999</v>
      </c>
      <c r="AF29" s="3">
        <f ca="1">RANK(AE29,$AE$5:$AE$182,1)</f>
        <v>9</v>
      </c>
      <c r="AG29" s="4"/>
      <c r="AH29" s="3">
        <f ca="1">IF(COUNTIF(INDIRECT(AG$2&amp;"[N°1]"),$A29)&lt;&gt;0,SUMIFS(INDIRECT(AG$2&amp;"[Score1]"),INDIRECT(AG$2&amp;"[N°1]"),$A29),SUMIFS(INDIRECT(AG$2&amp;"[Score2]"),INDIRECT(AG$2&amp;"[N°2]"),$A29))</f>
        <v>0</v>
      </c>
      <c r="AI29" s="3">
        <f ca="1">IF(COUNTIF(INDIRECT(AG$2&amp;"[N°1]"),$A29)&lt;&gt;0,SUMIFS(INDIRECT(AG$2&amp;"[Score2]"),INDIRECT(AG$2&amp;"[N°1]"),$A29),SUMIFS(INDIRECT(AG$2&amp;"[Score1]"),INDIRECT(AG$2&amp;"[N°2]"),$A29))</f>
        <v>0</v>
      </c>
      <c r="AJ29" s="3">
        <f t="shared" ca="1" si="5"/>
        <v>0</v>
      </c>
      <c r="AK29" s="3">
        <f ca="1">RANK(AJ29,$AJ$5:$AJ$182,0)+ROW()/1000</f>
        <v>1.0289999999999999</v>
      </c>
      <c r="AL29" s="3">
        <f ca="1">RANK(AK29,$AK$5:$AK$182,1)</f>
        <v>9</v>
      </c>
      <c r="AM29" s="4"/>
      <c r="AN29" s="3">
        <f ca="1">IF(COUNTIF(INDIRECT(AM$2&amp;"[N°1]"),$A29)&lt;&gt;0,SUMIFS(INDIRECT(AM$2&amp;"[Score1]"),INDIRECT(AM$2&amp;"[N°1]"),$A29),SUMIFS(INDIRECT(AM$2&amp;"[Score2]"),INDIRECT(AM$2&amp;"[N°2]"),$A29))</f>
        <v>0</v>
      </c>
      <c r="AO29" s="3">
        <f ca="1">IF(COUNTIF(INDIRECT(AM$2&amp;"[N°1]"),$A29)&lt;&gt;0,SUMIFS(INDIRECT(AM$2&amp;"[Score2]"),INDIRECT(AM$2&amp;"[N°1]"),$A29),SUMIFS(INDIRECT(AM$2&amp;"[Score1]"),INDIRECT(AM$2&amp;"[N°2]"),$A29))</f>
        <v>0</v>
      </c>
      <c r="AP29" s="3">
        <f t="shared" ca="1" si="6"/>
        <v>0</v>
      </c>
      <c r="AQ29" s="3">
        <f ca="1">RANK(AP29,$AP$5:$AP$182,0)+ROW()/1000</f>
        <v>1.0289999999999999</v>
      </c>
      <c r="AR29" s="3">
        <f ca="1">RANK(AQ29,$AQ$5:$AQ$182,1)</f>
        <v>9</v>
      </c>
      <c r="AS29" s="4"/>
      <c r="AT29" s="3">
        <f ca="1">IF(COUNTIF(INDIRECT(AS$2&amp;"[N°1]"),$A29)&lt;&gt;0,SUMIFS(INDIRECT(AS$2&amp;"[Score1]"),INDIRECT(AS$2&amp;"[N°1]"),$A29),SUMIFS(INDIRECT(AS$2&amp;"[Score2]"),INDIRECT(AS$2&amp;"[N°2]"),$A29))</f>
        <v>0</v>
      </c>
      <c r="AU29" s="3">
        <f ca="1">IF(COUNTIF(INDIRECT(AS$2&amp;"[N°1]"),$A29)&lt;&gt;0,SUMIFS(INDIRECT(AS$2&amp;"[Score2]"),INDIRECT(AS$2&amp;"[N°1]"),$A29),SUMIFS(INDIRECT(AS$2&amp;"[Score1]"),INDIRECT(AS$2&amp;"[N°2]"),$A29))</f>
        <v>0</v>
      </c>
      <c r="AV29" s="3">
        <f t="shared" ca="1" si="7"/>
        <v>0</v>
      </c>
      <c r="AW29" s="3">
        <f ca="1">RANK(AV29,$AV$5:$AV$182,0)+ROW()/1000</f>
        <v>1.0289999999999999</v>
      </c>
      <c r="AX29" s="3">
        <f ca="1">RANK(AW29,$AW$5:$AW$182,1)</f>
        <v>9</v>
      </c>
      <c r="AY29" s="4"/>
      <c r="AZ29" s="3">
        <f ca="1">IF(COUNTIF(INDIRECT(AY$2&amp;"[N°1]"),$A29)&lt;&gt;0,SUMIFS(INDIRECT(AY$2&amp;"[Score1]"),INDIRECT(AY$2&amp;"[N°1]"),$A29),SUMIFS(INDIRECT(AY$2&amp;"[Score2]"),INDIRECT(AY$2&amp;"[N°2]"),$A29))</f>
        <v>0</v>
      </c>
      <c r="BA29" s="3">
        <f ca="1">IF(COUNTIF(INDIRECT(AY$2&amp;"[N°1]"),$A29)&lt;&gt;0,SUMIFS(INDIRECT(AY$2&amp;"[Score2]"),INDIRECT(AY$2&amp;"[N°1]"),$A29),SUMIFS(INDIRECT(AY$2&amp;"[Score1]"),INDIRECT(AY$2&amp;"[N°2]"),$A29))</f>
        <v>0</v>
      </c>
      <c r="BB29" s="3">
        <f t="shared" ca="1" si="8"/>
        <v>0</v>
      </c>
      <c r="BC29" s="3">
        <f ca="1">RANK(BB29,$BB$5:$BB$182,0)+ROW()/1000</f>
        <v>1.0289999999999999</v>
      </c>
      <c r="BD29" s="3">
        <f ca="1">RANK(BC29,$BC$5:$BC$182,1)</f>
        <v>9</v>
      </c>
      <c r="BE29" s="4"/>
      <c r="BF29" s="3">
        <f ca="1">IF(COUNTIF(INDIRECT(BE$2&amp;"[N°1]"),$A29)&lt;&gt;0,SUMIFS(INDIRECT(BE$2&amp;"[Score1]"),INDIRECT(BE$2&amp;"[N°1]"),$A29),SUMIFS(INDIRECT(BE$2&amp;"[Score2]"),INDIRECT(BE$2&amp;"[N°2]"),$A29))</f>
        <v>0</v>
      </c>
      <c r="BG29" s="3">
        <f ca="1">IF(COUNTIF(INDIRECT(BE$2&amp;"[N°1]"),$A29)&lt;&gt;0,SUMIFS(INDIRECT(BE$2&amp;"[Score2]"),INDIRECT(BE$2&amp;"[N°1]"),$A29),SUMIFS(INDIRECT(BE$2&amp;"[Score1]"),INDIRECT(BE$2&amp;"[N°2]"),$A29))</f>
        <v>0</v>
      </c>
      <c r="BH29" s="3">
        <f t="shared" ca="1" si="9"/>
        <v>0</v>
      </c>
      <c r="BI29" s="3">
        <f ca="1">RANK(BH29,$BH$5:$BH$182,0)+ROW()/1000</f>
        <v>1.0289999999999999</v>
      </c>
      <c r="BJ29" s="3">
        <f ca="1">RANK(BI29,$BI$5:$BI$182,1)</f>
        <v>9</v>
      </c>
      <c r="BK29" s="4"/>
      <c r="BL29" s="3">
        <f ca="1">IF(COUNTIF(INDIRECT(BK$2&amp;"[N°1]"),$A29)&lt;&gt;0,SUMIFS(INDIRECT(BK$2&amp;"[Score1]"),INDIRECT(BK$2&amp;"[N°1]"),$A29),SUMIFS(INDIRECT(BK$2&amp;"[Score2]"),INDIRECT(BK$2&amp;"[N°2]"),$A29))</f>
        <v>0</v>
      </c>
      <c r="BM29" s="3">
        <f ca="1">IF(COUNTIF(INDIRECT(BK$2&amp;"[N°1]"),$A29)&lt;&gt;0,SUMIFS(INDIRECT(BK$2&amp;"[Score2]"),INDIRECT(BK$2&amp;"[N°1]"),$A29),SUMIFS(INDIRECT(BK$2&amp;"[Score1]"),INDIRECT(BK$2&amp;"[N°2]"),$A29))</f>
        <v>0</v>
      </c>
      <c r="BN29" s="3">
        <f t="shared" ca="1" si="10"/>
        <v>0</v>
      </c>
      <c r="BO29" s="3">
        <f ca="1">RANK(BN29,$BN$5:$BN$182,0)+ROW()/1000</f>
        <v>1.0289999999999999</v>
      </c>
      <c r="BP29" s="3">
        <f ca="1">RANK(BO29,$BO$5:$BO$182,1)</f>
        <v>9</v>
      </c>
      <c r="BQ29" s="4"/>
      <c r="BR29" s="3">
        <f ca="1">IF(COUNTIF(INDIRECT(BQ$2&amp;"[N°1]"),$A29)&lt;&gt;0,SUMIFS(INDIRECT(BQ$2&amp;"[Score1]"),INDIRECT(BQ$2&amp;"[N°1]"),$A29),SUMIFS(INDIRECT(BQ$2&amp;"[Score2]"),INDIRECT(BQ$2&amp;"[N°2]"),$A29))</f>
        <v>0</v>
      </c>
      <c r="BS29" s="3">
        <f ca="1">IF(COUNTIF(INDIRECT(BQ$2&amp;"[N°1]"),$A29)&lt;&gt;0,SUMIFS(INDIRECT(BQ$2&amp;"[Score2]"),INDIRECT(BQ$2&amp;"[N°1]"),$A29),SUMIFS(INDIRECT(BQ$2&amp;"[Score1]"),INDIRECT(BQ$2&amp;"[N°2]"),$A29))</f>
        <v>0</v>
      </c>
      <c r="BT29" s="3">
        <f t="shared" ca="1" si="11"/>
        <v>0</v>
      </c>
      <c r="BU29" s="3">
        <f ca="1">RANK(BT29,$BT$5:$BT$182,0)+ROW()/1000</f>
        <v>1.0289999999999999</v>
      </c>
      <c r="BV29" s="3">
        <f ca="1">RANK(BU29,$BU$5:$BU$182,1)</f>
        <v>9</v>
      </c>
      <c r="BW29" s="2"/>
      <c r="BX29" s="5">
        <f>C29+I29+O29+U29+AA29+AG29+AM29+AS29+AY29+BE29+BK29+BQ29</f>
        <v>0</v>
      </c>
      <c r="BY29" s="8">
        <f ca="1">COUNTIF(D28,"=13")+COUNTIF(D29,"=13")+COUNTIF(D30,"=13")+COUNTIF(J28,"=13")+COUNTIF(J29,"=13")+COUNTIF(J30,"=13")+COUNTIF(P28,"=13")+COUNTIF(P29,"=13")+COUNTIF(P30,"=13")+COUNTIF(V28,"=13")+COUNTIF(V29,"=13")+COUNTIF(V30,"=13")+COUNTIF(AB28,"=13")+COUNTIF(AB29,"=13")+COUNTIF(AB30,"=13")+COUNTIF(AH28,"=13")+COUNTIF(AH29,"=13")+COUNTIF(AH30,"=13")+COUNTIF(AN28,"=13")+COUNTIF(AN29,"=13")+COUNTIF(AN30,"=13")+COUNTIF(AT28,"=13")+COUNTIF(AT29,"=13")+COUNTIF(AT30,"=13")+COUNTIF(AZ28,"=13")+COUNTIF(AZ29,"=13")+COUNTIF(AZ30,"=13")+COUNTIF(BF28,"=13")+COUNTIF(BF29,"=13")+COUNTIF(BF30,"=13")+COUNTIF(BL28,"=13")+COUNTIF(BL29,"=13")+COUNTIF(BL30,"=13")+COUNTIF(BR28,"=13")+COUNTIF(BR29,"=13")+COUNTIF(BR30,"=13")</f>
        <v>0</v>
      </c>
      <c r="BZ29" s="9">
        <f ca="1">F28+F29+F30+L28+L29+L30+R28+R29+R30+X28+X29+X30+AD28+AD29+AD30+AJ28+AJ29+AJ30+AP28+AP29+AP30+AV28+AV29+AV30+BB28+BB29+BB30+BH28+BH29+BH30+BN28+BN29+BN30+BT28+BT29+BT30</f>
        <v>0</v>
      </c>
      <c r="CA29" s="5">
        <f ca="1">RANK(BY29,$BY$5:$BY$183,0)+RANK(BZ29,$BZ$5:$BZ$183,1)/1000</f>
        <v>1.0009999999999999</v>
      </c>
      <c r="CB29" s="5">
        <f ca="1">RANK(CA29,$CA$5:$CA$183,1)</f>
        <v>1</v>
      </c>
      <c r="CD29" s="20">
        <v>9</v>
      </c>
      <c r="CE29" s="20" t="str">
        <f ca="1">IF(N($CN29)&gt;0,INDEX($B$4:$B$183,$CN29),"")</f>
        <v/>
      </c>
      <c r="CF29" s="20" t="str">
        <f ca="1">IF(N($CN29)&gt;0,INDEX($BX$4:$BX$183,$CN29),"")</f>
        <v/>
      </c>
      <c r="CG29" s="20" t="str">
        <f ca="1">IF(N($CN29)&gt;0,INDEX($BY$4:$BY$183,$CN29),"")</f>
        <v/>
      </c>
      <c r="CH29" s="40"/>
      <c r="CJ29" s="19" t="str">
        <f>IF(BX29&gt;0,BX29*100000+BY29*1000+BZ29+500,"")</f>
        <v/>
      </c>
      <c r="CK29" s="19" t="str">
        <f>IF(BX29&gt;0,RANK(CJ29,$CJ$4:$CJ$183,0),"")</f>
        <v/>
      </c>
      <c r="CL29" s="19" t="str">
        <f>IF(N(CK29)&gt;0,CK29+COUNTIF($CK$4:$CK28,CK29),"")</f>
        <v/>
      </c>
      <c r="CM29" s="19">
        <f>INT(ROWS($CM$3:$CM29)/3)</f>
        <v>9</v>
      </c>
      <c r="CN29" s="19" t="str">
        <f ca="1">IFERROR(MATCH(CM29,$CL$4:$CL$183,0),"")</f>
        <v/>
      </c>
      <c r="CP29" s="23">
        <v>49</v>
      </c>
      <c r="CQ29" s="1"/>
      <c r="CR29" s="1"/>
      <c r="CS29" s="24">
        <v>50</v>
      </c>
      <c r="CU29" s="23">
        <f ca="1">INDEX($A$5:$A$182,MATCH(2*(ROW(TOUR_02[[#This Row],[N°1]])-ROW(TOUR_02[[#Headers],[N°1]]))-1,$H$5:$H$182,0))</f>
        <v>49</v>
      </c>
      <c r="CV29" s="1"/>
      <c r="CW29" s="1"/>
      <c r="CX29" s="24">
        <f ca="1">INDEX($A$5:$A$182,MATCH(2*(ROW(TOUR_02[[#This Row],[N°2]])-ROW(TOUR_02[[#Headers],[N°2]])),$H$5:$H$182,0))</f>
        <v>50</v>
      </c>
      <c r="CZ29" s="23">
        <f ca="1">INDEX($A$5:$A$182,MATCH(2*(ROW(TOUR_03[[#This Row],[N°1]])-ROW(TOUR_03[[#Headers],[N°1]]))-1,$N$5:$N$182,0))</f>
        <v>49</v>
      </c>
      <c r="DA29" s="1"/>
      <c r="DB29" s="1"/>
      <c r="DC29" s="24">
        <f ca="1">INDEX($A$5:$A$182,MATCH(2*(ROW(TOUR_03[[#This Row],[N°2]])-ROW(TOUR_03[[#Headers],[N°2]])),$N$5:$N$182,0))</f>
        <v>50</v>
      </c>
      <c r="DE29" s="23">
        <f ca="1">INDEX($A$5:$A$182,MATCH(2*(ROW(TOUR_04[[#This Row],[N°1]])-ROW(TOUR_04[[#Headers],[N°1]]))-1,$T$5:$T$182,0))</f>
        <v>49</v>
      </c>
      <c r="DF29" s="1"/>
      <c r="DG29" s="1"/>
      <c r="DH29" s="24">
        <f ca="1">INDEX($A$5:$A$182,MATCH(2*(ROW(TOUR_04[[#This Row],[N°2]])-ROW(TOUR_04[[#Headers],[N°2]])),$T$5:$T$182,0))</f>
        <v>50</v>
      </c>
      <c r="DJ29" s="23">
        <f ca="1">INDEX($A$5:$A$182,MATCH(2*(ROW(TOUR_05[[#This Row],[N°1]])-ROW(TOUR_05[[#Headers],[N°1]]))-1,$Z$5:$Z$182,0))</f>
        <v>49</v>
      </c>
      <c r="DK29" s="1"/>
      <c r="DL29" s="1"/>
      <c r="DM29" s="24">
        <f ca="1">INDEX($A$5:$A$182,MATCH(2*(ROW(TOUR_05[[#This Row],[N°2]])-ROW(TOUR_05[[#Headers],[N°2]])),$Z$5:$Z$182,0))</f>
        <v>50</v>
      </c>
      <c r="DO29" s="23">
        <f ca="1">INDEX($A$5:$A$182,MATCH(2*(ROW(TOUR_06[[#This Row],[N°1]])-ROW(TOUR_06[[#Headers],[N°1]]))-1,$AF$5:$AF$182,0))</f>
        <v>49</v>
      </c>
      <c r="DP29" s="1"/>
      <c r="DQ29" s="1"/>
      <c r="DR29" s="24">
        <f ca="1">INDEX($A$5:$A$182,MATCH(2*(ROW(TOUR_06[[#This Row],[N°2]])-ROW(TOUR_06[[#Headers],[N°2]])),$AF$5:$AF$182,0))</f>
        <v>50</v>
      </c>
      <c r="DT29" s="23">
        <f ca="1">INDEX($A$5:$A$182,MATCH(2*(ROW(TOUR_07[[#This Row],[N°1]])-ROW(TOUR_07[[#Headers],[N°1]]))-1,$AL$5:$AL$182,0))</f>
        <v>49</v>
      </c>
      <c r="DU29" s="1"/>
      <c r="DV29" s="1"/>
      <c r="DW29" s="24">
        <f ca="1">INDEX($A$5:$A$182,MATCH(2*(ROW(TOUR_07[[#This Row],[N°2]])-ROW(TOUR_07[[#Headers],[N°2]])),$AL$5:$AL$182,0))</f>
        <v>50</v>
      </c>
      <c r="DY29" s="23">
        <f ca="1">INDEX($A$5:$A$182,MATCH(2*(ROW(TOUR_08[[#This Row],[N°1]])-ROW(TOUR_08[[#Headers],[N°1]]))-1,$AR$5:$AR$182,0))</f>
        <v>49</v>
      </c>
      <c r="DZ29" s="1"/>
      <c r="EA29" s="1"/>
      <c r="EB29" s="24">
        <f ca="1">INDEX($A$5:$A$182,MATCH(2*(ROW(TOUR_08[[#This Row],[N°2]])-ROW(TOUR_08[[#Headers],[N°2]])),$AR$5:$AR$182,0))</f>
        <v>50</v>
      </c>
      <c r="ED29" s="23">
        <f ca="1">INDEX($A$5:$A$182,MATCH(2*(ROW(TOUR_09[[#This Row],[N°1]])-ROW(TOUR_09[[#Headers],[N°1]]))-1,$AX$5:$AX$182,0))</f>
        <v>49</v>
      </c>
      <c r="EE29" s="1"/>
      <c r="EF29" s="1"/>
      <c r="EG29" s="24">
        <f ca="1">INDEX($A$5:$A$182,MATCH(2*(ROW(TOUR_09[[#This Row],[N°2]])-ROW(TOUR_09[[#Headers],[N°2]])),$AX$5:$AX$182,0))</f>
        <v>50</v>
      </c>
      <c r="EI29" s="23">
        <f ca="1">INDEX($A$5:$A$182,MATCH(2*(ROW(TOUR_10[[#This Row],[N°1]])-ROW(TOUR_10[[#Headers],[N°1]]))-1,$BD$5:$BD$182,0))</f>
        <v>49</v>
      </c>
      <c r="EJ29" s="1"/>
      <c r="EK29" s="1"/>
      <c r="EL29" s="24">
        <f ca="1">INDEX($A$5:$A$182,MATCH(2*(ROW(TOUR_10[[#This Row],[N°2]])-ROW(TOUR_10[[#Headers],[N°2]])),$BD$5:$BD$182,0))</f>
        <v>50</v>
      </c>
      <c r="EN29" s="23">
        <f ca="1">INDEX($A$5:$A$182,MATCH(2*(ROW(TOUR_11[[#This Row],[N°1]])-ROW(TOUR_11[[#Headers],[N°1]]))-1,$BJ$5:$BJ$182,0))</f>
        <v>49</v>
      </c>
      <c r="EO29" s="1"/>
      <c r="EP29" s="1"/>
      <c r="EQ29" s="24">
        <f ca="1">INDEX($A$5:$A$182,MATCH(2*(ROW(TOUR_11[[#This Row],[N°2]])-ROW(TOUR_11[[#Headers],[N°2]])),$BJ$5:$BJ$182,0))</f>
        <v>50</v>
      </c>
      <c r="ES29" s="23">
        <f ca="1">INDEX($A$5:$A$182,MATCH(2*(ROW(TOUR_12[[#This Row],[N°1]])-ROW(TOUR_12[[#Headers],[N°1]]))-1,$BP$5:$BP$182,0))</f>
        <v>49</v>
      </c>
      <c r="ET29" s="1"/>
      <c r="EU29" s="1"/>
      <c r="EV29" s="24">
        <f ca="1">INDEX($A$5:$A$182,MATCH(2*(ROW(TOUR_12[[#This Row],[N°2]])-ROW(TOUR_12[[#Headers],[N°2]])),$BP$5:$BP$182,0))</f>
        <v>50</v>
      </c>
    </row>
    <row r="30" spans="1:152" ht="21" x14ac:dyDescent="0.35">
      <c r="A30" s="3"/>
      <c r="B30" s="3"/>
      <c r="C30" s="4"/>
      <c r="D30" s="3"/>
      <c r="E30" s="3"/>
      <c r="F30" s="3"/>
      <c r="G30" s="3"/>
      <c r="H30" s="3"/>
      <c r="I30" s="4"/>
      <c r="J30" s="3"/>
      <c r="K30" s="3"/>
      <c r="L30" s="3"/>
      <c r="M30" s="3"/>
      <c r="N30" s="3"/>
      <c r="O30" s="4"/>
      <c r="P30" s="3"/>
      <c r="Q30" s="3"/>
      <c r="R30" s="3"/>
      <c r="S30" s="3"/>
      <c r="T30" s="3"/>
      <c r="U30" s="4"/>
      <c r="V30" s="3"/>
      <c r="W30" s="3"/>
      <c r="X30" s="3"/>
      <c r="Y30" s="3"/>
      <c r="Z30" s="3"/>
      <c r="AA30" s="4"/>
      <c r="AB30" s="3"/>
      <c r="AC30" s="3"/>
      <c r="AD30" s="3"/>
      <c r="AE30" s="3"/>
      <c r="AF30" s="3"/>
      <c r="AG30" s="4"/>
      <c r="AH30" s="3"/>
      <c r="AI30" s="3"/>
      <c r="AJ30" s="3"/>
      <c r="AK30" s="3"/>
      <c r="AL30" s="3"/>
      <c r="AM30" s="4"/>
      <c r="AN30" s="3"/>
      <c r="AO30" s="3"/>
      <c r="AP30" s="3"/>
      <c r="AQ30" s="3"/>
      <c r="AR30" s="3"/>
      <c r="AS30" s="4"/>
      <c r="AT30" s="3"/>
      <c r="AU30" s="3"/>
      <c r="AV30" s="3"/>
      <c r="AW30" s="3"/>
      <c r="AX30" s="3"/>
      <c r="AY30" s="4"/>
      <c r="AZ30" s="3"/>
      <c r="BA30" s="3"/>
      <c r="BB30" s="3"/>
      <c r="BC30" s="3"/>
      <c r="BD30" s="3"/>
      <c r="BE30" s="4"/>
      <c r="BF30" s="3"/>
      <c r="BG30" s="3"/>
      <c r="BH30" s="3"/>
      <c r="BI30" s="3"/>
      <c r="BJ30" s="3"/>
      <c r="BK30" s="4"/>
      <c r="BL30" s="3"/>
      <c r="BM30" s="3"/>
      <c r="BN30" s="3"/>
      <c r="BO30" s="3"/>
      <c r="BP30" s="3"/>
      <c r="BQ30" s="4"/>
      <c r="BR30" s="3"/>
      <c r="BS30" s="3"/>
      <c r="BT30" s="3"/>
      <c r="BU30" s="3"/>
      <c r="BV30" s="3"/>
      <c r="BW30" s="2"/>
      <c r="BX30" s="10"/>
      <c r="BY30" s="11"/>
      <c r="BZ30" s="13"/>
      <c r="CA30" s="10"/>
      <c r="CB30" s="10"/>
      <c r="CD30" s="21"/>
      <c r="CE30" s="21"/>
      <c r="CF30" s="21"/>
      <c r="CG30" s="21"/>
      <c r="CH30" s="41"/>
      <c r="CJ30" s="19"/>
      <c r="CK30" s="19"/>
      <c r="CL30" s="19"/>
      <c r="CM30" s="19"/>
      <c r="CN30" s="19"/>
      <c r="CP30" s="23">
        <v>51</v>
      </c>
      <c r="CQ30" s="1"/>
      <c r="CR30" s="1"/>
      <c r="CS30" s="24">
        <v>52</v>
      </c>
      <c r="CU30" s="23">
        <f ca="1">INDEX($A$5:$A$182,MATCH(2*(ROW(TOUR_02[[#This Row],[N°1]])-ROW(TOUR_02[[#Headers],[N°1]]))-1,$H$5:$H$182,0))</f>
        <v>51</v>
      </c>
      <c r="CV30" s="1"/>
      <c r="CW30" s="1"/>
      <c r="CX30" s="24">
        <f ca="1">INDEX($A$5:$A$182,MATCH(2*(ROW(TOUR_02[[#This Row],[N°2]])-ROW(TOUR_02[[#Headers],[N°2]])),$H$5:$H$182,0))</f>
        <v>52</v>
      </c>
      <c r="CZ30" s="23">
        <f ca="1">INDEX($A$5:$A$182,MATCH(2*(ROW(TOUR_03[[#This Row],[N°1]])-ROW(TOUR_03[[#Headers],[N°1]]))-1,$N$5:$N$182,0))</f>
        <v>51</v>
      </c>
      <c r="DA30" s="1"/>
      <c r="DB30" s="1"/>
      <c r="DC30" s="24">
        <f ca="1">INDEX($A$5:$A$182,MATCH(2*(ROW(TOUR_03[[#This Row],[N°2]])-ROW(TOUR_03[[#Headers],[N°2]])),$N$5:$N$182,0))</f>
        <v>52</v>
      </c>
      <c r="DE30" s="23">
        <f ca="1">INDEX($A$5:$A$182,MATCH(2*(ROW(TOUR_04[[#This Row],[N°1]])-ROW(TOUR_04[[#Headers],[N°1]]))-1,$T$5:$T$182,0))</f>
        <v>51</v>
      </c>
      <c r="DF30" s="1"/>
      <c r="DG30" s="1"/>
      <c r="DH30" s="24">
        <f ca="1">INDEX($A$5:$A$182,MATCH(2*(ROW(TOUR_04[[#This Row],[N°2]])-ROW(TOUR_04[[#Headers],[N°2]])),$T$5:$T$182,0))</f>
        <v>52</v>
      </c>
      <c r="DJ30" s="23">
        <f ca="1">INDEX($A$5:$A$182,MATCH(2*(ROW(TOUR_05[[#This Row],[N°1]])-ROW(TOUR_05[[#Headers],[N°1]]))-1,$Z$5:$Z$182,0))</f>
        <v>51</v>
      </c>
      <c r="DK30" s="1"/>
      <c r="DL30" s="1"/>
      <c r="DM30" s="24">
        <f ca="1">INDEX($A$5:$A$182,MATCH(2*(ROW(TOUR_05[[#This Row],[N°2]])-ROW(TOUR_05[[#Headers],[N°2]])),$Z$5:$Z$182,0))</f>
        <v>52</v>
      </c>
      <c r="DO30" s="23">
        <f ca="1">INDEX($A$5:$A$182,MATCH(2*(ROW(TOUR_06[[#This Row],[N°1]])-ROW(TOUR_06[[#Headers],[N°1]]))-1,$AF$5:$AF$182,0))</f>
        <v>51</v>
      </c>
      <c r="DP30" s="1"/>
      <c r="DQ30" s="1"/>
      <c r="DR30" s="24">
        <f ca="1">INDEX($A$5:$A$182,MATCH(2*(ROW(TOUR_06[[#This Row],[N°2]])-ROW(TOUR_06[[#Headers],[N°2]])),$AF$5:$AF$182,0))</f>
        <v>52</v>
      </c>
      <c r="DT30" s="23">
        <f ca="1">INDEX($A$5:$A$182,MATCH(2*(ROW(TOUR_07[[#This Row],[N°1]])-ROW(TOUR_07[[#Headers],[N°1]]))-1,$AL$5:$AL$182,0))</f>
        <v>51</v>
      </c>
      <c r="DU30" s="1"/>
      <c r="DV30" s="1"/>
      <c r="DW30" s="24">
        <f ca="1">INDEX($A$5:$A$182,MATCH(2*(ROW(TOUR_07[[#This Row],[N°2]])-ROW(TOUR_07[[#Headers],[N°2]])),$AL$5:$AL$182,0))</f>
        <v>52</v>
      </c>
      <c r="DY30" s="23">
        <f ca="1">INDEX($A$5:$A$182,MATCH(2*(ROW(TOUR_08[[#This Row],[N°1]])-ROW(TOUR_08[[#Headers],[N°1]]))-1,$AR$5:$AR$182,0))</f>
        <v>51</v>
      </c>
      <c r="DZ30" s="1"/>
      <c r="EA30" s="1"/>
      <c r="EB30" s="24">
        <f ca="1">INDEX($A$5:$A$182,MATCH(2*(ROW(TOUR_08[[#This Row],[N°2]])-ROW(TOUR_08[[#Headers],[N°2]])),$AR$5:$AR$182,0))</f>
        <v>52</v>
      </c>
      <c r="ED30" s="23">
        <f ca="1">INDEX($A$5:$A$182,MATCH(2*(ROW(TOUR_09[[#This Row],[N°1]])-ROW(TOUR_09[[#Headers],[N°1]]))-1,$AX$5:$AX$182,0))</f>
        <v>51</v>
      </c>
      <c r="EE30" s="1"/>
      <c r="EF30" s="1"/>
      <c r="EG30" s="24">
        <f ca="1">INDEX($A$5:$A$182,MATCH(2*(ROW(TOUR_09[[#This Row],[N°2]])-ROW(TOUR_09[[#Headers],[N°2]])),$AX$5:$AX$182,0))</f>
        <v>52</v>
      </c>
      <c r="EI30" s="23">
        <f ca="1">INDEX($A$5:$A$182,MATCH(2*(ROW(TOUR_10[[#This Row],[N°1]])-ROW(TOUR_10[[#Headers],[N°1]]))-1,$BD$5:$BD$182,0))</f>
        <v>51</v>
      </c>
      <c r="EJ30" s="1"/>
      <c r="EK30" s="1"/>
      <c r="EL30" s="24">
        <f ca="1">INDEX($A$5:$A$182,MATCH(2*(ROW(TOUR_10[[#This Row],[N°2]])-ROW(TOUR_10[[#Headers],[N°2]])),$BD$5:$BD$182,0))</f>
        <v>52</v>
      </c>
      <c r="EN30" s="23">
        <f ca="1">INDEX($A$5:$A$182,MATCH(2*(ROW(TOUR_11[[#This Row],[N°1]])-ROW(TOUR_11[[#Headers],[N°1]]))-1,$BJ$5:$BJ$182,0))</f>
        <v>51</v>
      </c>
      <c r="EO30" s="1"/>
      <c r="EP30" s="1"/>
      <c r="EQ30" s="24">
        <f ca="1">INDEX($A$5:$A$182,MATCH(2*(ROW(TOUR_11[[#This Row],[N°2]])-ROW(TOUR_11[[#Headers],[N°2]])),$BJ$5:$BJ$182,0))</f>
        <v>52</v>
      </c>
      <c r="ES30" s="23">
        <f ca="1">INDEX($A$5:$A$182,MATCH(2*(ROW(TOUR_12[[#This Row],[N°1]])-ROW(TOUR_12[[#Headers],[N°1]]))-1,$BP$5:$BP$182,0))</f>
        <v>51</v>
      </c>
      <c r="ET30" s="1"/>
      <c r="EU30" s="1"/>
      <c r="EV30" s="24">
        <f ca="1">INDEX($A$5:$A$182,MATCH(2*(ROW(TOUR_12[[#This Row],[N°2]])-ROW(TOUR_12[[#Headers],[N°2]])),$BP$5:$BP$182,0))</f>
        <v>52</v>
      </c>
    </row>
    <row r="31" spans="1:152" ht="21" x14ac:dyDescent="0.35">
      <c r="A31" s="3"/>
      <c r="B31" s="3"/>
      <c r="C31" s="4"/>
      <c r="D31" s="3"/>
      <c r="E31" s="3"/>
      <c r="F31" s="3"/>
      <c r="G31" s="3"/>
      <c r="H31" s="3"/>
      <c r="I31" s="4"/>
      <c r="J31" s="3"/>
      <c r="K31" s="3"/>
      <c r="L31" s="3"/>
      <c r="M31" s="3"/>
      <c r="N31" s="3"/>
      <c r="O31" s="4"/>
      <c r="P31" s="3"/>
      <c r="Q31" s="3"/>
      <c r="R31" s="3"/>
      <c r="S31" s="3"/>
      <c r="T31" s="3"/>
      <c r="U31" s="4"/>
      <c r="V31" s="3"/>
      <c r="W31" s="3"/>
      <c r="X31" s="3"/>
      <c r="Y31" s="3"/>
      <c r="Z31" s="3"/>
      <c r="AA31" s="4"/>
      <c r="AB31" s="3"/>
      <c r="AC31" s="3"/>
      <c r="AD31" s="3"/>
      <c r="AE31" s="3"/>
      <c r="AF31" s="3"/>
      <c r="AG31" s="4"/>
      <c r="AH31" s="3"/>
      <c r="AI31" s="3"/>
      <c r="AJ31" s="3"/>
      <c r="AK31" s="3"/>
      <c r="AL31" s="3"/>
      <c r="AM31" s="4"/>
      <c r="AN31" s="3"/>
      <c r="AO31" s="3"/>
      <c r="AP31" s="3"/>
      <c r="AQ31" s="3"/>
      <c r="AR31" s="3"/>
      <c r="AS31" s="4"/>
      <c r="AT31" s="3"/>
      <c r="AU31" s="3"/>
      <c r="AV31" s="3"/>
      <c r="AW31" s="3"/>
      <c r="AX31" s="3"/>
      <c r="AY31" s="4"/>
      <c r="AZ31" s="3"/>
      <c r="BA31" s="3"/>
      <c r="BB31" s="3"/>
      <c r="BC31" s="3"/>
      <c r="BD31" s="3"/>
      <c r="BE31" s="4"/>
      <c r="BF31" s="3"/>
      <c r="BG31" s="3"/>
      <c r="BH31" s="3"/>
      <c r="BI31" s="3"/>
      <c r="BJ31" s="3"/>
      <c r="BK31" s="4"/>
      <c r="BL31" s="3"/>
      <c r="BM31" s="3"/>
      <c r="BN31" s="3"/>
      <c r="BO31" s="3"/>
      <c r="BP31" s="3"/>
      <c r="BQ31" s="4"/>
      <c r="BR31" s="3"/>
      <c r="BS31" s="3"/>
      <c r="BT31" s="3"/>
      <c r="BU31" s="3"/>
      <c r="BV31" s="3"/>
      <c r="BW31" s="2"/>
      <c r="BX31" s="5"/>
      <c r="BY31" s="12"/>
      <c r="BZ31" s="7"/>
      <c r="CA31" s="5"/>
      <c r="CB31" s="5"/>
      <c r="CD31" s="22"/>
      <c r="CE31" s="22"/>
      <c r="CF31" s="22"/>
      <c r="CG31" s="22"/>
      <c r="CH31" s="39" t="str">
        <f ca="1">IF(N($CN32)&gt;0,INDEX($BZ$4:$BZ$183,$CN32),"")</f>
        <v/>
      </c>
      <c r="CJ31" s="19"/>
      <c r="CK31" s="19"/>
      <c r="CL31" s="19"/>
      <c r="CM31" s="19"/>
      <c r="CN31" s="19"/>
      <c r="CP31" s="23">
        <v>53</v>
      </c>
      <c r="CQ31" s="1"/>
      <c r="CR31" s="1"/>
      <c r="CS31" s="24">
        <v>54</v>
      </c>
      <c r="CU31" s="23">
        <f ca="1">INDEX($A$5:$A$182,MATCH(2*(ROW(TOUR_02[[#This Row],[N°1]])-ROW(TOUR_02[[#Headers],[N°1]]))-1,$H$5:$H$182,0))</f>
        <v>53</v>
      </c>
      <c r="CV31" s="1"/>
      <c r="CW31" s="1"/>
      <c r="CX31" s="24">
        <f ca="1">INDEX($A$5:$A$182,MATCH(2*(ROW(TOUR_02[[#This Row],[N°2]])-ROW(TOUR_02[[#Headers],[N°2]])),$H$5:$H$182,0))</f>
        <v>54</v>
      </c>
      <c r="CZ31" s="23">
        <f ca="1">INDEX($A$5:$A$182,MATCH(2*(ROW(TOUR_03[[#This Row],[N°1]])-ROW(TOUR_03[[#Headers],[N°1]]))-1,$N$5:$N$182,0))</f>
        <v>53</v>
      </c>
      <c r="DA31" s="1"/>
      <c r="DB31" s="1"/>
      <c r="DC31" s="24">
        <f ca="1">INDEX($A$5:$A$182,MATCH(2*(ROW(TOUR_03[[#This Row],[N°2]])-ROW(TOUR_03[[#Headers],[N°2]])),$N$5:$N$182,0))</f>
        <v>54</v>
      </c>
      <c r="DE31" s="23">
        <f ca="1">INDEX($A$5:$A$182,MATCH(2*(ROW(TOUR_04[[#This Row],[N°1]])-ROW(TOUR_04[[#Headers],[N°1]]))-1,$T$5:$T$182,0))</f>
        <v>53</v>
      </c>
      <c r="DF31" s="1"/>
      <c r="DG31" s="1"/>
      <c r="DH31" s="24">
        <f ca="1">INDEX($A$5:$A$182,MATCH(2*(ROW(TOUR_04[[#This Row],[N°2]])-ROW(TOUR_04[[#Headers],[N°2]])),$T$5:$T$182,0))</f>
        <v>54</v>
      </c>
      <c r="DJ31" s="23">
        <f ca="1">INDEX($A$5:$A$182,MATCH(2*(ROW(TOUR_05[[#This Row],[N°1]])-ROW(TOUR_05[[#Headers],[N°1]]))-1,$Z$5:$Z$182,0))</f>
        <v>53</v>
      </c>
      <c r="DK31" s="1"/>
      <c r="DL31" s="1"/>
      <c r="DM31" s="24">
        <f ca="1">INDEX($A$5:$A$182,MATCH(2*(ROW(TOUR_05[[#This Row],[N°2]])-ROW(TOUR_05[[#Headers],[N°2]])),$Z$5:$Z$182,0))</f>
        <v>54</v>
      </c>
      <c r="DO31" s="23">
        <f ca="1">INDEX($A$5:$A$182,MATCH(2*(ROW(TOUR_06[[#This Row],[N°1]])-ROW(TOUR_06[[#Headers],[N°1]]))-1,$AF$5:$AF$182,0))</f>
        <v>53</v>
      </c>
      <c r="DP31" s="1"/>
      <c r="DQ31" s="1"/>
      <c r="DR31" s="24">
        <f ca="1">INDEX($A$5:$A$182,MATCH(2*(ROW(TOUR_06[[#This Row],[N°2]])-ROW(TOUR_06[[#Headers],[N°2]])),$AF$5:$AF$182,0))</f>
        <v>54</v>
      </c>
      <c r="DT31" s="23">
        <f ca="1">INDEX($A$5:$A$182,MATCH(2*(ROW(TOUR_07[[#This Row],[N°1]])-ROW(TOUR_07[[#Headers],[N°1]]))-1,$AL$5:$AL$182,0))</f>
        <v>53</v>
      </c>
      <c r="DU31" s="1"/>
      <c r="DV31" s="1"/>
      <c r="DW31" s="24">
        <f ca="1">INDEX($A$5:$A$182,MATCH(2*(ROW(TOUR_07[[#This Row],[N°2]])-ROW(TOUR_07[[#Headers],[N°2]])),$AL$5:$AL$182,0))</f>
        <v>54</v>
      </c>
      <c r="DY31" s="23">
        <f ca="1">INDEX($A$5:$A$182,MATCH(2*(ROW(TOUR_08[[#This Row],[N°1]])-ROW(TOUR_08[[#Headers],[N°1]]))-1,$AR$5:$AR$182,0))</f>
        <v>53</v>
      </c>
      <c r="DZ31" s="1"/>
      <c r="EA31" s="1"/>
      <c r="EB31" s="24">
        <f ca="1">INDEX($A$5:$A$182,MATCH(2*(ROW(TOUR_08[[#This Row],[N°2]])-ROW(TOUR_08[[#Headers],[N°2]])),$AR$5:$AR$182,0))</f>
        <v>54</v>
      </c>
      <c r="ED31" s="23">
        <f ca="1">INDEX($A$5:$A$182,MATCH(2*(ROW(TOUR_09[[#This Row],[N°1]])-ROW(TOUR_09[[#Headers],[N°1]]))-1,$AX$5:$AX$182,0))</f>
        <v>53</v>
      </c>
      <c r="EE31" s="1"/>
      <c r="EF31" s="1"/>
      <c r="EG31" s="24">
        <f ca="1">INDEX($A$5:$A$182,MATCH(2*(ROW(TOUR_09[[#This Row],[N°2]])-ROW(TOUR_09[[#Headers],[N°2]])),$AX$5:$AX$182,0))</f>
        <v>54</v>
      </c>
      <c r="EI31" s="23">
        <f ca="1">INDEX($A$5:$A$182,MATCH(2*(ROW(TOUR_10[[#This Row],[N°1]])-ROW(TOUR_10[[#Headers],[N°1]]))-1,$BD$5:$BD$182,0))</f>
        <v>53</v>
      </c>
      <c r="EJ31" s="1"/>
      <c r="EK31" s="1"/>
      <c r="EL31" s="24">
        <f ca="1">INDEX($A$5:$A$182,MATCH(2*(ROW(TOUR_10[[#This Row],[N°2]])-ROW(TOUR_10[[#Headers],[N°2]])),$BD$5:$BD$182,0))</f>
        <v>54</v>
      </c>
      <c r="EN31" s="23">
        <f ca="1">INDEX($A$5:$A$182,MATCH(2*(ROW(TOUR_11[[#This Row],[N°1]])-ROW(TOUR_11[[#Headers],[N°1]]))-1,$BJ$5:$BJ$182,0))</f>
        <v>53</v>
      </c>
      <c r="EO31" s="1"/>
      <c r="EP31" s="1"/>
      <c r="EQ31" s="24">
        <f ca="1">INDEX($A$5:$A$182,MATCH(2*(ROW(TOUR_11[[#This Row],[N°2]])-ROW(TOUR_11[[#Headers],[N°2]])),$BJ$5:$BJ$182,0))</f>
        <v>54</v>
      </c>
      <c r="ES31" s="23">
        <f ca="1">INDEX($A$5:$A$182,MATCH(2*(ROW(TOUR_12[[#This Row],[N°1]])-ROW(TOUR_12[[#Headers],[N°1]]))-1,$BP$5:$BP$182,0))</f>
        <v>53</v>
      </c>
      <c r="ET31" s="1"/>
      <c r="EU31" s="1"/>
      <c r="EV31" s="24">
        <f ca="1">INDEX($A$5:$A$182,MATCH(2*(ROW(TOUR_12[[#This Row],[N°2]])-ROW(TOUR_12[[#Headers],[N°2]])),$BP$5:$BP$182,0))</f>
        <v>54</v>
      </c>
    </row>
    <row r="32" spans="1:152" ht="21" x14ac:dyDescent="0.35">
      <c r="A32" s="3">
        <v>10</v>
      </c>
      <c r="B32" s="3"/>
      <c r="C32" s="4"/>
      <c r="D32" s="3">
        <f ca="1">IF(COUNTIF(INDIRECT(C$2&amp;"[N°1]"),$A32)&lt;&gt;0,SUMIFS(INDIRECT(C$2&amp;"[Score1]"),INDIRECT(C$2&amp;"[N°1]"),$A32),SUMIFS(INDIRECT(C$2&amp;"[Score2]"),INDIRECT(C$2&amp;"[N°2]"),$A32))</f>
        <v>0</v>
      </c>
      <c r="E32" s="3">
        <f ca="1">IF(COUNTIF(INDIRECT(C$2&amp;"[N°1]"),$A32)&lt;&gt;0,SUMIFS(INDIRECT(C$2&amp;"[Score2]"),INDIRECT(C$2&amp;"[N°1]"),$A32),SUMIFS(INDIRECT(C$2&amp;"[Score1]"),INDIRECT(C$2&amp;"[N°2]"),$A32))</f>
        <v>0</v>
      </c>
      <c r="F32" s="3">
        <f t="shared" ca="1" si="0"/>
        <v>0</v>
      </c>
      <c r="G32" s="3">
        <f ca="1">RANK(F32,$F$5:$F$182,0)+ROW()/1000</f>
        <v>1.032</v>
      </c>
      <c r="H32" s="3">
        <f ca="1">RANK(G32,$G$5:$G$182,1)</f>
        <v>10</v>
      </c>
      <c r="I32" s="4"/>
      <c r="J32" s="3">
        <f ca="1">IF(COUNTIF(INDIRECT(I$2&amp;"[N°1]"),$A32)&lt;&gt;0,SUMIFS(INDIRECT(I$2&amp;"[Score1]"),INDIRECT(I$2&amp;"[N°1]"),$A32),SUMIFS(INDIRECT(I$2&amp;"[Score2]"),INDIRECT(I$2&amp;"[N°2]"),$A32))</f>
        <v>0</v>
      </c>
      <c r="K32" s="3">
        <f ca="1">IF(COUNTIF(INDIRECT(I$2&amp;"[N°1]"),$A32)&lt;&gt;0,SUMIFS(INDIRECT(I$2&amp;"[Score2]"),INDIRECT(I$2&amp;"[N°1]"),$A32),SUMIFS(INDIRECT(I$2&amp;"[Score1]"),INDIRECT(I$2&amp;"[N°2]"),$A32))</f>
        <v>0</v>
      </c>
      <c r="L32" s="3">
        <f t="shared" ca="1" si="1"/>
        <v>0</v>
      </c>
      <c r="M32" s="3">
        <f ca="1">RANK(L32,$L$5:$L$182,0)+ROW()/1000</f>
        <v>1.032</v>
      </c>
      <c r="N32" s="3">
        <f ca="1">RANK(M32,$M$5:$M$182,1)</f>
        <v>10</v>
      </c>
      <c r="O32" s="4"/>
      <c r="P32" s="3">
        <f ca="1">IF(COUNTIF(INDIRECT(O$2&amp;"[N°1]"),$A32)&lt;&gt;0,SUMIFS(INDIRECT(O$2&amp;"[Score1]"),INDIRECT(O$2&amp;"[N°1]"),$A32),SUMIFS(INDIRECT(O$2&amp;"[Score2]"),INDIRECT(O$2&amp;"[N°2]"),$A32))</f>
        <v>0</v>
      </c>
      <c r="Q32" s="3">
        <f ca="1">IF(COUNTIF(INDIRECT(O$2&amp;"[N°1]"),$A32)&lt;&gt;0,SUMIFS(INDIRECT(O$2&amp;"[Score2]"),INDIRECT(O$2&amp;"[N°1]"),$A32),SUMIFS(INDIRECT(O$2&amp;"[Score1]"),INDIRECT(O$2&amp;"[N°2]"),$A32))</f>
        <v>0</v>
      </c>
      <c r="R32" s="3">
        <f t="shared" ca="1" si="2"/>
        <v>0</v>
      </c>
      <c r="S32" s="3">
        <f ca="1">RANK(R32,$R$5:$R$182,0)+ROW()/1000</f>
        <v>1.032</v>
      </c>
      <c r="T32" s="3">
        <f ca="1">RANK(S32,$S$5:$S$182,1)</f>
        <v>10</v>
      </c>
      <c r="U32" s="4"/>
      <c r="V32" s="3">
        <f ca="1">IF(COUNTIF(INDIRECT(U$2&amp;"[N°1]"),$A32)&lt;&gt;0,SUMIFS(INDIRECT(U$2&amp;"[Score1]"),INDIRECT(U$2&amp;"[N°1]"),$A32),SUMIFS(INDIRECT(U$2&amp;"[Score2]"),INDIRECT(U$2&amp;"[N°2]"),$A32))</f>
        <v>0</v>
      </c>
      <c r="W32" s="3">
        <f ca="1">IF(COUNTIF(INDIRECT(U$2&amp;"[N°1]"),$A32)&lt;&gt;0,SUMIFS(INDIRECT(U$2&amp;"[Score2]"),INDIRECT(U$2&amp;"[N°1]"),$A32),SUMIFS(INDIRECT(U$2&amp;"[Score1]"),INDIRECT(U$2&amp;"[N°2]"),$A32))</f>
        <v>0</v>
      </c>
      <c r="X32" s="3">
        <f t="shared" ca="1" si="3"/>
        <v>0</v>
      </c>
      <c r="Y32" s="3">
        <f ca="1">RANK(X32,$X$5:$X$182,0)+ROW()/1000</f>
        <v>1.032</v>
      </c>
      <c r="Z32" s="3">
        <f ca="1">RANK(Y32,$Y$5:$Y$182,1)</f>
        <v>10</v>
      </c>
      <c r="AA32" s="4"/>
      <c r="AB32" s="3">
        <f ca="1">IF(COUNTIF(INDIRECT(AA$2&amp;"[N°1]"),$A32)&lt;&gt;0,SUMIFS(INDIRECT(AA$2&amp;"[Score1]"),INDIRECT(AA$2&amp;"[N°1]"),$A32),SUMIFS(INDIRECT(AA$2&amp;"[Score2]"),INDIRECT(AA$2&amp;"[N°2]"),$A32))</f>
        <v>0</v>
      </c>
      <c r="AC32" s="3">
        <f ca="1">IF(COUNTIF(INDIRECT(AA$2&amp;"[N°1]"),$A32)&lt;&gt;0,SUMIFS(INDIRECT(AA$2&amp;"[Score2]"),INDIRECT(AA$2&amp;"[N°1]"),$A32),SUMIFS(INDIRECT(AA$2&amp;"[Score1]"),INDIRECT(AA$2&amp;"[N°2]"),$A32))</f>
        <v>0</v>
      </c>
      <c r="AD32" s="3">
        <f t="shared" ca="1" si="4"/>
        <v>0</v>
      </c>
      <c r="AE32" s="3">
        <f ca="1">RANK(AD32,$AD$5:$AD$182,0)+ROW()/1000</f>
        <v>1.032</v>
      </c>
      <c r="AF32" s="3">
        <f ca="1">RANK(AE32,$AE$5:$AE$182,1)</f>
        <v>10</v>
      </c>
      <c r="AG32" s="4"/>
      <c r="AH32" s="3">
        <f ca="1">IF(COUNTIF(INDIRECT(AG$2&amp;"[N°1]"),$A32)&lt;&gt;0,SUMIFS(INDIRECT(AG$2&amp;"[Score1]"),INDIRECT(AG$2&amp;"[N°1]"),$A32),SUMIFS(INDIRECT(AG$2&amp;"[Score2]"),INDIRECT(AG$2&amp;"[N°2]"),$A32))</f>
        <v>0</v>
      </c>
      <c r="AI32" s="3">
        <f ca="1">IF(COUNTIF(INDIRECT(AG$2&amp;"[N°1]"),$A32)&lt;&gt;0,SUMIFS(INDIRECT(AG$2&amp;"[Score2]"),INDIRECT(AG$2&amp;"[N°1]"),$A32),SUMIFS(INDIRECT(AG$2&amp;"[Score1]"),INDIRECT(AG$2&amp;"[N°2]"),$A32))</f>
        <v>0</v>
      </c>
      <c r="AJ32" s="3">
        <f t="shared" ca="1" si="5"/>
        <v>0</v>
      </c>
      <c r="AK32" s="3">
        <f ca="1">RANK(AJ32,$AJ$5:$AJ$182,0)+ROW()/1000</f>
        <v>1.032</v>
      </c>
      <c r="AL32" s="3">
        <f ca="1">RANK(AK32,$AK$5:$AK$182,1)</f>
        <v>10</v>
      </c>
      <c r="AM32" s="4"/>
      <c r="AN32" s="3">
        <f ca="1">IF(COUNTIF(INDIRECT(AM$2&amp;"[N°1]"),$A32)&lt;&gt;0,SUMIFS(INDIRECT(AM$2&amp;"[Score1]"),INDIRECT(AM$2&amp;"[N°1]"),$A32),SUMIFS(INDIRECT(AM$2&amp;"[Score2]"),INDIRECT(AM$2&amp;"[N°2]"),$A32))</f>
        <v>0</v>
      </c>
      <c r="AO32" s="3">
        <f ca="1">IF(COUNTIF(INDIRECT(AM$2&amp;"[N°1]"),$A32)&lt;&gt;0,SUMIFS(INDIRECT(AM$2&amp;"[Score2]"),INDIRECT(AM$2&amp;"[N°1]"),$A32),SUMIFS(INDIRECT(AM$2&amp;"[Score1]"),INDIRECT(AM$2&amp;"[N°2]"),$A32))</f>
        <v>0</v>
      </c>
      <c r="AP32" s="3">
        <f t="shared" ca="1" si="6"/>
        <v>0</v>
      </c>
      <c r="AQ32" s="3">
        <f ca="1">RANK(AP32,$AP$5:$AP$182,0)+ROW()/1000</f>
        <v>1.032</v>
      </c>
      <c r="AR32" s="3">
        <f ca="1">RANK(AQ32,$AQ$5:$AQ$182,1)</f>
        <v>10</v>
      </c>
      <c r="AS32" s="4"/>
      <c r="AT32" s="3">
        <f ca="1">IF(COUNTIF(INDIRECT(AS$2&amp;"[N°1]"),$A32)&lt;&gt;0,SUMIFS(INDIRECT(AS$2&amp;"[Score1]"),INDIRECT(AS$2&amp;"[N°1]"),$A32),SUMIFS(INDIRECT(AS$2&amp;"[Score2]"),INDIRECT(AS$2&amp;"[N°2]"),$A32))</f>
        <v>0</v>
      </c>
      <c r="AU32" s="3">
        <f ca="1">IF(COUNTIF(INDIRECT(AS$2&amp;"[N°1]"),$A32)&lt;&gt;0,SUMIFS(INDIRECT(AS$2&amp;"[Score2]"),INDIRECT(AS$2&amp;"[N°1]"),$A32),SUMIFS(INDIRECT(AS$2&amp;"[Score1]"),INDIRECT(AS$2&amp;"[N°2]"),$A32))</f>
        <v>0</v>
      </c>
      <c r="AV32" s="3">
        <f t="shared" ca="1" si="7"/>
        <v>0</v>
      </c>
      <c r="AW32" s="3">
        <f ca="1">RANK(AV32,$AV$5:$AV$182,0)+ROW()/1000</f>
        <v>1.032</v>
      </c>
      <c r="AX32" s="3">
        <f ca="1">RANK(AW32,$AW$5:$AW$182,1)</f>
        <v>10</v>
      </c>
      <c r="AY32" s="4"/>
      <c r="AZ32" s="3">
        <f ca="1">IF(COUNTIF(INDIRECT(AY$2&amp;"[N°1]"),$A32)&lt;&gt;0,SUMIFS(INDIRECT(AY$2&amp;"[Score1]"),INDIRECT(AY$2&amp;"[N°1]"),$A32),SUMIFS(INDIRECT(AY$2&amp;"[Score2]"),INDIRECT(AY$2&amp;"[N°2]"),$A32))</f>
        <v>0</v>
      </c>
      <c r="BA32" s="3">
        <f ca="1">IF(COUNTIF(INDIRECT(AY$2&amp;"[N°1]"),$A32)&lt;&gt;0,SUMIFS(INDIRECT(AY$2&amp;"[Score2]"),INDIRECT(AY$2&amp;"[N°1]"),$A32),SUMIFS(INDIRECT(AY$2&amp;"[Score1]"),INDIRECT(AY$2&amp;"[N°2]"),$A32))</f>
        <v>0</v>
      </c>
      <c r="BB32" s="3">
        <f t="shared" ca="1" si="8"/>
        <v>0</v>
      </c>
      <c r="BC32" s="3">
        <f ca="1">RANK(BB32,$BB$5:$BB$182,0)+ROW()/1000</f>
        <v>1.032</v>
      </c>
      <c r="BD32" s="3">
        <f ca="1">RANK(BC32,$BC$5:$BC$182,1)</f>
        <v>10</v>
      </c>
      <c r="BE32" s="4"/>
      <c r="BF32" s="3">
        <f ca="1">IF(COUNTIF(INDIRECT(BE$2&amp;"[N°1]"),$A32)&lt;&gt;0,SUMIFS(INDIRECT(BE$2&amp;"[Score1]"),INDIRECT(BE$2&amp;"[N°1]"),$A32),SUMIFS(INDIRECT(BE$2&amp;"[Score2]"),INDIRECT(BE$2&amp;"[N°2]"),$A32))</f>
        <v>0</v>
      </c>
      <c r="BG32" s="3">
        <f ca="1">IF(COUNTIF(INDIRECT(BE$2&amp;"[N°1]"),$A32)&lt;&gt;0,SUMIFS(INDIRECT(BE$2&amp;"[Score2]"),INDIRECT(BE$2&amp;"[N°1]"),$A32),SUMIFS(INDIRECT(BE$2&amp;"[Score1]"),INDIRECT(BE$2&amp;"[N°2]"),$A32))</f>
        <v>0</v>
      </c>
      <c r="BH32" s="3">
        <f t="shared" ca="1" si="9"/>
        <v>0</v>
      </c>
      <c r="BI32" s="3">
        <f ca="1">RANK(BH32,$BH$5:$BH$182,0)+ROW()/1000</f>
        <v>1.032</v>
      </c>
      <c r="BJ32" s="3">
        <f ca="1">RANK(BI32,$BI$5:$BI$182,1)</f>
        <v>10</v>
      </c>
      <c r="BK32" s="4"/>
      <c r="BL32" s="3">
        <f ca="1">IF(COUNTIF(INDIRECT(BK$2&amp;"[N°1]"),$A32)&lt;&gt;0,SUMIFS(INDIRECT(BK$2&amp;"[Score1]"),INDIRECT(BK$2&amp;"[N°1]"),$A32),SUMIFS(INDIRECT(BK$2&amp;"[Score2]"),INDIRECT(BK$2&amp;"[N°2]"),$A32))</f>
        <v>0</v>
      </c>
      <c r="BM32" s="3">
        <f ca="1">IF(COUNTIF(INDIRECT(BK$2&amp;"[N°1]"),$A32)&lt;&gt;0,SUMIFS(INDIRECT(BK$2&amp;"[Score2]"),INDIRECT(BK$2&amp;"[N°1]"),$A32),SUMIFS(INDIRECT(BK$2&amp;"[Score1]"),INDIRECT(BK$2&amp;"[N°2]"),$A32))</f>
        <v>0</v>
      </c>
      <c r="BN32" s="3">
        <f t="shared" ca="1" si="10"/>
        <v>0</v>
      </c>
      <c r="BO32" s="3">
        <f ca="1">RANK(BN32,$BN$5:$BN$182,0)+ROW()/1000</f>
        <v>1.032</v>
      </c>
      <c r="BP32" s="3">
        <f ca="1">RANK(BO32,$BO$5:$BO$182,1)</f>
        <v>10</v>
      </c>
      <c r="BQ32" s="4"/>
      <c r="BR32" s="3">
        <f ca="1">IF(COUNTIF(INDIRECT(BQ$2&amp;"[N°1]"),$A32)&lt;&gt;0,SUMIFS(INDIRECT(BQ$2&amp;"[Score1]"),INDIRECT(BQ$2&amp;"[N°1]"),$A32),SUMIFS(INDIRECT(BQ$2&amp;"[Score2]"),INDIRECT(BQ$2&amp;"[N°2]"),$A32))</f>
        <v>0</v>
      </c>
      <c r="BS32" s="3">
        <f ca="1">IF(COUNTIF(INDIRECT(BQ$2&amp;"[N°1]"),$A32)&lt;&gt;0,SUMIFS(INDIRECT(BQ$2&amp;"[Score2]"),INDIRECT(BQ$2&amp;"[N°1]"),$A32),SUMIFS(INDIRECT(BQ$2&amp;"[Score1]"),INDIRECT(BQ$2&amp;"[N°2]"),$A32))</f>
        <v>0</v>
      </c>
      <c r="BT32" s="3">
        <f t="shared" ca="1" si="11"/>
        <v>0</v>
      </c>
      <c r="BU32" s="3">
        <f ca="1">RANK(BT32,$BT$5:$BT$182,0)+ROW()/1000</f>
        <v>1.032</v>
      </c>
      <c r="BV32" s="3">
        <f ca="1">RANK(BU32,$BU$5:$BU$182,1)</f>
        <v>10</v>
      </c>
      <c r="BW32" s="2"/>
      <c r="BX32" s="5">
        <f>C32+I32+O32+U32+AA32+AG32+AM32+AS32+AY32+BE32+BK32+BQ32</f>
        <v>0</v>
      </c>
      <c r="BY32" s="8">
        <f ca="1">COUNTIF(D31,"=13")+COUNTIF(D32,"=13")+COUNTIF(D33,"=13")+COUNTIF(J31,"=13")+COUNTIF(J32,"=13")+COUNTIF(J33,"=13")+COUNTIF(P31,"=13")+COUNTIF(P32,"=13")+COUNTIF(P33,"=13")+COUNTIF(V31,"=13")+COUNTIF(V32,"=13")+COUNTIF(V33,"=13")+COUNTIF(AB31,"=13")+COUNTIF(AB32,"=13")+COUNTIF(AB33,"=13")+COUNTIF(AH31,"=13")+COUNTIF(AH32,"=13")+COUNTIF(AH33,"=13")+COUNTIF(AN31,"=13")+COUNTIF(AN32,"=13")+COUNTIF(AN33,"=13")+COUNTIF(AT31,"=13")+COUNTIF(AT32,"=13")+COUNTIF(AT33,"=13")+COUNTIF(AZ31,"=13")+COUNTIF(AZ32,"=13")+COUNTIF(AZ33,"=13")+COUNTIF(BF31,"=13")+COUNTIF(BF32,"=13")+COUNTIF(BF33,"=13")+COUNTIF(BL31,"=13")+COUNTIF(BL32,"=13")+COUNTIF(BL33,"=13")+COUNTIF(BR31,"=13")+COUNTIF(BR32,"=13")+COUNTIF(BR33,"=13")</f>
        <v>0</v>
      </c>
      <c r="BZ32" s="9">
        <f ca="1">F31+F32+F33+L31+L32+L33+R31+R32+R33+X31+X32+X33+AD31+AD32+AD33+AJ31+AJ32+AJ33+AP31+AP32+AP33+AV31+AV32+AV33+BB31+BB32+BB33+BH31+BH32+BH33+BN31+BN32+BN33+BT31+BT32+BT33</f>
        <v>0</v>
      </c>
      <c r="CA32" s="5">
        <f ca="1">RANK(BY32,$BY$5:$BY$183,0)+RANK(BZ32,$BZ$5:$BZ$183,1)/1000</f>
        <v>1.0009999999999999</v>
      </c>
      <c r="CB32" s="5">
        <f ca="1">RANK(CA32,$CA$5:$CA$183,1)</f>
        <v>1</v>
      </c>
      <c r="CD32" s="20">
        <v>10</v>
      </c>
      <c r="CE32" s="20" t="str">
        <f ca="1">IF(N($CN32)&gt;0,INDEX($B$4:$B$183,$CN32),"")</f>
        <v/>
      </c>
      <c r="CF32" s="20" t="str">
        <f ca="1">IF(N($CN32)&gt;0,INDEX($BX$4:$BX$183,$CN32),"")</f>
        <v/>
      </c>
      <c r="CG32" s="20" t="str">
        <f ca="1">IF(N($CN32)&gt;0,INDEX($BY$4:$BY$183,$CN32),"")</f>
        <v/>
      </c>
      <c r="CH32" s="40"/>
      <c r="CJ32" s="19" t="str">
        <f>IF(BX32&gt;0,BX32*100000+BY32*1000+BZ32+500,"")</f>
        <v/>
      </c>
      <c r="CK32" s="19" t="str">
        <f>IF(BX32&gt;0,RANK(CJ32,$CJ$4:$CJ$183,0),"")</f>
        <v/>
      </c>
      <c r="CL32" s="19" t="str">
        <f>IF(N(CK32)&gt;0,CK32+COUNTIF($CK$4:$CK31,CK32),"")</f>
        <v/>
      </c>
      <c r="CM32" s="19">
        <f>INT(ROWS($CM$3:$CM32)/3)</f>
        <v>10</v>
      </c>
      <c r="CN32" s="19" t="str">
        <f ca="1">IFERROR(MATCH(CM32,$CL$4:$CL$183,0),"")</f>
        <v/>
      </c>
      <c r="CP32" s="23">
        <v>55</v>
      </c>
      <c r="CQ32" s="1"/>
      <c r="CR32" s="1"/>
      <c r="CS32" s="24">
        <v>56</v>
      </c>
      <c r="CU32" s="23">
        <f ca="1">INDEX($A$5:$A$182,MATCH(2*(ROW(TOUR_02[[#This Row],[N°1]])-ROW(TOUR_02[[#Headers],[N°1]]))-1,$H$5:$H$182,0))</f>
        <v>55</v>
      </c>
      <c r="CV32" s="1"/>
      <c r="CW32" s="1"/>
      <c r="CX32" s="24">
        <f ca="1">INDEX($A$5:$A$182,MATCH(2*(ROW(TOUR_02[[#This Row],[N°2]])-ROW(TOUR_02[[#Headers],[N°2]])),$H$5:$H$182,0))</f>
        <v>56</v>
      </c>
      <c r="CZ32" s="23">
        <f ca="1">INDEX($A$5:$A$182,MATCH(2*(ROW(TOUR_03[[#This Row],[N°1]])-ROW(TOUR_03[[#Headers],[N°1]]))-1,$N$5:$N$182,0))</f>
        <v>55</v>
      </c>
      <c r="DA32" s="1"/>
      <c r="DB32" s="1"/>
      <c r="DC32" s="24">
        <f ca="1">INDEX($A$5:$A$182,MATCH(2*(ROW(TOUR_03[[#This Row],[N°2]])-ROW(TOUR_03[[#Headers],[N°2]])),$N$5:$N$182,0))</f>
        <v>56</v>
      </c>
      <c r="DE32" s="23">
        <f ca="1">INDEX($A$5:$A$182,MATCH(2*(ROW(TOUR_04[[#This Row],[N°1]])-ROW(TOUR_04[[#Headers],[N°1]]))-1,$T$5:$T$182,0))</f>
        <v>55</v>
      </c>
      <c r="DF32" s="1"/>
      <c r="DG32" s="1"/>
      <c r="DH32" s="24">
        <f ca="1">INDEX($A$5:$A$182,MATCH(2*(ROW(TOUR_04[[#This Row],[N°2]])-ROW(TOUR_04[[#Headers],[N°2]])),$T$5:$T$182,0))</f>
        <v>56</v>
      </c>
      <c r="DJ32" s="23">
        <f ca="1">INDEX($A$5:$A$182,MATCH(2*(ROW(TOUR_05[[#This Row],[N°1]])-ROW(TOUR_05[[#Headers],[N°1]]))-1,$Z$5:$Z$182,0))</f>
        <v>55</v>
      </c>
      <c r="DK32" s="1"/>
      <c r="DL32" s="1"/>
      <c r="DM32" s="24">
        <f ca="1">INDEX($A$5:$A$182,MATCH(2*(ROW(TOUR_05[[#This Row],[N°2]])-ROW(TOUR_05[[#Headers],[N°2]])),$Z$5:$Z$182,0))</f>
        <v>56</v>
      </c>
      <c r="DO32" s="23">
        <f ca="1">INDEX($A$5:$A$182,MATCH(2*(ROW(TOUR_06[[#This Row],[N°1]])-ROW(TOUR_06[[#Headers],[N°1]]))-1,$AF$5:$AF$182,0))</f>
        <v>55</v>
      </c>
      <c r="DP32" s="1"/>
      <c r="DQ32" s="1"/>
      <c r="DR32" s="24">
        <f ca="1">INDEX($A$5:$A$182,MATCH(2*(ROW(TOUR_06[[#This Row],[N°2]])-ROW(TOUR_06[[#Headers],[N°2]])),$AF$5:$AF$182,0))</f>
        <v>56</v>
      </c>
      <c r="DT32" s="23">
        <f ca="1">INDEX($A$5:$A$182,MATCH(2*(ROW(TOUR_07[[#This Row],[N°1]])-ROW(TOUR_07[[#Headers],[N°1]]))-1,$AL$5:$AL$182,0))</f>
        <v>55</v>
      </c>
      <c r="DU32" s="1"/>
      <c r="DV32" s="1"/>
      <c r="DW32" s="24">
        <f ca="1">INDEX($A$5:$A$182,MATCH(2*(ROW(TOUR_07[[#This Row],[N°2]])-ROW(TOUR_07[[#Headers],[N°2]])),$AL$5:$AL$182,0))</f>
        <v>56</v>
      </c>
      <c r="DY32" s="23">
        <f ca="1">INDEX($A$5:$A$182,MATCH(2*(ROW(TOUR_08[[#This Row],[N°1]])-ROW(TOUR_08[[#Headers],[N°1]]))-1,$AR$5:$AR$182,0))</f>
        <v>55</v>
      </c>
      <c r="DZ32" s="1"/>
      <c r="EA32" s="1"/>
      <c r="EB32" s="24">
        <f ca="1">INDEX($A$5:$A$182,MATCH(2*(ROW(TOUR_08[[#This Row],[N°2]])-ROW(TOUR_08[[#Headers],[N°2]])),$AR$5:$AR$182,0))</f>
        <v>56</v>
      </c>
      <c r="ED32" s="23">
        <f ca="1">INDEX($A$5:$A$182,MATCH(2*(ROW(TOUR_09[[#This Row],[N°1]])-ROW(TOUR_09[[#Headers],[N°1]]))-1,$AX$5:$AX$182,0))</f>
        <v>55</v>
      </c>
      <c r="EE32" s="1"/>
      <c r="EF32" s="1"/>
      <c r="EG32" s="24">
        <f ca="1">INDEX($A$5:$A$182,MATCH(2*(ROW(TOUR_09[[#This Row],[N°2]])-ROW(TOUR_09[[#Headers],[N°2]])),$AX$5:$AX$182,0))</f>
        <v>56</v>
      </c>
      <c r="EI32" s="23">
        <f ca="1">INDEX($A$5:$A$182,MATCH(2*(ROW(TOUR_10[[#This Row],[N°1]])-ROW(TOUR_10[[#Headers],[N°1]]))-1,$BD$5:$BD$182,0))</f>
        <v>55</v>
      </c>
      <c r="EJ32" s="1"/>
      <c r="EK32" s="1"/>
      <c r="EL32" s="24">
        <f ca="1">INDEX($A$5:$A$182,MATCH(2*(ROW(TOUR_10[[#This Row],[N°2]])-ROW(TOUR_10[[#Headers],[N°2]])),$BD$5:$BD$182,0))</f>
        <v>56</v>
      </c>
      <c r="EN32" s="23">
        <f ca="1">INDEX($A$5:$A$182,MATCH(2*(ROW(TOUR_11[[#This Row],[N°1]])-ROW(TOUR_11[[#Headers],[N°1]]))-1,$BJ$5:$BJ$182,0))</f>
        <v>55</v>
      </c>
      <c r="EO32" s="1"/>
      <c r="EP32" s="1"/>
      <c r="EQ32" s="24">
        <f ca="1">INDEX($A$5:$A$182,MATCH(2*(ROW(TOUR_11[[#This Row],[N°2]])-ROW(TOUR_11[[#Headers],[N°2]])),$BJ$5:$BJ$182,0))</f>
        <v>56</v>
      </c>
      <c r="ES32" s="23">
        <f ca="1">INDEX($A$5:$A$182,MATCH(2*(ROW(TOUR_12[[#This Row],[N°1]])-ROW(TOUR_12[[#Headers],[N°1]]))-1,$BP$5:$BP$182,0))</f>
        <v>55</v>
      </c>
      <c r="ET32" s="1"/>
      <c r="EU32" s="1"/>
      <c r="EV32" s="24">
        <f ca="1">INDEX($A$5:$A$182,MATCH(2*(ROW(TOUR_12[[#This Row],[N°2]])-ROW(TOUR_12[[#Headers],[N°2]])),$BP$5:$BP$182,0))</f>
        <v>56</v>
      </c>
    </row>
    <row r="33" spans="1:152" ht="21" x14ac:dyDescent="0.35">
      <c r="A33" s="3"/>
      <c r="B33" s="3"/>
      <c r="C33" s="4"/>
      <c r="D33" s="3"/>
      <c r="E33" s="3"/>
      <c r="F33" s="3"/>
      <c r="G33" s="3"/>
      <c r="H33" s="3"/>
      <c r="I33" s="4"/>
      <c r="J33" s="3"/>
      <c r="K33" s="3"/>
      <c r="L33" s="3"/>
      <c r="M33" s="3"/>
      <c r="N33" s="3"/>
      <c r="O33" s="4"/>
      <c r="P33" s="3"/>
      <c r="Q33" s="3"/>
      <c r="R33" s="3"/>
      <c r="S33" s="3"/>
      <c r="T33" s="3"/>
      <c r="U33" s="4"/>
      <c r="V33" s="3"/>
      <c r="W33" s="3"/>
      <c r="X33" s="3"/>
      <c r="Y33" s="3"/>
      <c r="Z33" s="3"/>
      <c r="AA33" s="4"/>
      <c r="AB33" s="3"/>
      <c r="AC33" s="3"/>
      <c r="AD33" s="3"/>
      <c r="AE33" s="3"/>
      <c r="AF33" s="3"/>
      <c r="AG33" s="4"/>
      <c r="AH33" s="3"/>
      <c r="AI33" s="3"/>
      <c r="AJ33" s="3"/>
      <c r="AK33" s="3"/>
      <c r="AL33" s="3"/>
      <c r="AM33" s="4"/>
      <c r="AN33" s="3"/>
      <c r="AO33" s="3"/>
      <c r="AP33" s="3"/>
      <c r="AQ33" s="3"/>
      <c r="AR33" s="3"/>
      <c r="AS33" s="4"/>
      <c r="AT33" s="3"/>
      <c r="AU33" s="3"/>
      <c r="AV33" s="3"/>
      <c r="AW33" s="3"/>
      <c r="AX33" s="3"/>
      <c r="AY33" s="4"/>
      <c r="AZ33" s="3"/>
      <c r="BA33" s="3"/>
      <c r="BB33" s="3"/>
      <c r="BC33" s="3"/>
      <c r="BD33" s="3"/>
      <c r="BE33" s="4"/>
      <c r="BF33" s="3"/>
      <c r="BG33" s="3"/>
      <c r="BH33" s="3"/>
      <c r="BI33" s="3"/>
      <c r="BJ33" s="3"/>
      <c r="BK33" s="4"/>
      <c r="BL33" s="3"/>
      <c r="BM33" s="3"/>
      <c r="BN33" s="3"/>
      <c r="BO33" s="3"/>
      <c r="BP33" s="3"/>
      <c r="BQ33" s="4"/>
      <c r="BR33" s="3"/>
      <c r="BS33" s="3"/>
      <c r="BT33" s="3"/>
      <c r="BU33" s="3"/>
      <c r="BV33" s="3"/>
      <c r="BW33" s="2"/>
      <c r="BX33" s="10"/>
      <c r="BY33" s="11"/>
      <c r="BZ33" s="13"/>
      <c r="CA33" s="10"/>
      <c r="CB33" s="10"/>
      <c r="CD33" s="21"/>
      <c r="CE33" s="21"/>
      <c r="CF33" s="21"/>
      <c r="CG33" s="21"/>
      <c r="CH33" s="41"/>
      <c r="CJ33" s="19"/>
      <c r="CK33" s="19"/>
      <c r="CL33" s="19"/>
      <c r="CM33" s="19"/>
      <c r="CN33" s="19"/>
      <c r="CP33" s="23">
        <v>57</v>
      </c>
      <c r="CQ33" s="1"/>
      <c r="CR33" s="1"/>
      <c r="CS33" s="24">
        <v>58</v>
      </c>
      <c r="CU33" s="23">
        <f ca="1">INDEX($A$5:$A$182,MATCH(2*(ROW(TOUR_02[[#This Row],[N°1]])-ROW(TOUR_02[[#Headers],[N°1]]))-1,$H$5:$H$182,0))</f>
        <v>57</v>
      </c>
      <c r="CV33" s="1"/>
      <c r="CW33" s="1"/>
      <c r="CX33" s="24">
        <f ca="1">INDEX($A$5:$A$182,MATCH(2*(ROW(TOUR_02[[#This Row],[N°2]])-ROW(TOUR_02[[#Headers],[N°2]])),$H$5:$H$182,0))</f>
        <v>58</v>
      </c>
      <c r="CZ33" s="23">
        <f ca="1">INDEX($A$5:$A$182,MATCH(2*(ROW(TOUR_03[[#This Row],[N°1]])-ROW(TOUR_03[[#Headers],[N°1]]))-1,$N$5:$N$182,0))</f>
        <v>57</v>
      </c>
      <c r="DA33" s="1"/>
      <c r="DB33" s="1"/>
      <c r="DC33" s="24">
        <f ca="1">INDEX($A$5:$A$182,MATCH(2*(ROW(TOUR_03[[#This Row],[N°2]])-ROW(TOUR_03[[#Headers],[N°2]])),$N$5:$N$182,0))</f>
        <v>58</v>
      </c>
      <c r="DE33" s="23">
        <f ca="1">INDEX($A$5:$A$182,MATCH(2*(ROW(TOUR_04[[#This Row],[N°1]])-ROW(TOUR_04[[#Headers],[N°1]]))-1,$T$5:$T$182,0))</f>
        <v>57</v>
      </c>
      <c r="DF33" s="1"/>
      <c r="DG33" s="1"/>
      <c r="DH33" s="24">
        <f ca="1">INDEX($A$5:$A$182,MATCH(2*(ROW(TOUR_04[[#This Row],[N°2]])-ROW(TOUR_04[[#Headers],[N°2]])),$T$5:$T$182,0))</f>
        <v>58</v>
      </c>
      <c r="DJ33" s="23">
        <f ca="1">INDEX($A$5:$A$182,MATCH(2*(ROW(TOUR_05[[#This Row],[N°1]])-ROW(TOUR_05[[#Headers],[N°1]]))-1,$Z$5:$Z$182,0))</f>
        <v>57</v>
      </c>
      <c r="DK33" s="1"/>
      <c r="DL33" s="1"/>
      <c r="DM33" s="24">
        <f ca="1">INDEX($A$5:$A$182,MATCH(2*(ROW(TOUR_05[[#This Row],[N°2]])-ROW(TOUR_05[[#Headers],[N°2]])),$Z$5:$Z$182,0))</f>
        <v>58</v>
      </c>
      <c r="DO33" s="23">
        <f ca="1">INDEX($A$5:$A$182,MATCH(2*(ROW(TOUR_06[[#This Row],[N°1]])-ROW(TOUR_06[[#Headers],[N°1]]))-1,$AF$5:$AF$182,0))</f>
        <v>57</v>
      </c>
      <c r="DP33" s="1"/>
      <c r="DQ33" s="1"/>
      <c r="DR33" s="24">
        <f ca="1">INDEX($A$5:$A$182,MATCH(2*(ROW(TOUR_06[[#This Row],[N°2]])-ROW(TOUR_06[[#Headers],[N°2]])),$AF$5:$AF$182,0))</f>
        <v>58</v>
      </c>
      <c r="DT33" s="23">
        <f ca="1">INDEX($A$5:$A$182,MATCH(2*(ROW(TOUR_07[[#This Row],[N°1]])-ROW(TOUR_07[[#Headers],[N°1]]))-1,$AL$5:$AL$182,0))</f>
        <v>57</v>
      </c>
      <c r="DU33" s="1"/>
      <c r="DV33" s="1"/>
      <c r="DW33" s="24">
        <f ca="1">INDEX($A$5:$A$182,MATCH(2*(ROW(TOUR_07[[#This Row],[N°2]])-ROW(TOUR_07[[#Headers],[N°2]])),$AL$5:$AL$182,0))</f>
        <v>58</v>
      </c>
      <c r="DY33" s="23">
        <f ca="1">INDEX($A$5:$A$182,MATCH(2*(ROW(TOUR_08[[#This Row],[N°1]])-ROW(TOUR_08[[#Headers],[N°1]]))-1,$AR$5:$AR$182,0))</f>
        <v>57</v>
      </c>
      <c r="DZ33" s="1"/>
      <c r="EA33" s="1"/>
      <c r="EB33" s="24">
        <f ca="1">INDEX($A$5:$A$182,MATCH(2*(ROW(TOUR_08[[#This Row],[N°2]])-ROW(TOUR_08[[#Headers],[N°2]])),$AR$5:$AR$182,0))</f>
        <v>58</v>
      </c>
      <c r="ED33" s="23">
        <f ca="1">INDEX($A$5:$A$182,MATCH(2*(ROW(TOUR_09[[#This Row],[N°1]])-ROW(TOUR_09[[#Headers],[N°1]]))-1,$AX$5:$AX$182,0))</f>
        <v>57</v>
      </c>
      <c r="EE33" s="1"/>
      <c r="EF33" s="1"/>
      <c r="EG33" s="24">
        <f ca="1">INDEX($A$5:$A$182,MATCH(2*(ROW(TOUR_09[[#This Row],[N°2]])-ROW(TOUR_09[[#Headers],[N°2]])),$AX$5:$AX$182,0))</f>
        <v>58</v>
      </c>
      <c r="EI33" s="23">
        <f ca="1">INDEX($A$5:$A$182,MATCH(2*(ROW(TOUR_10[[#This Row],[N°1]])-ROW(TOUR_10[[#Headers],[N°1]]))-1,$BD$5:$BD$182,0))</f>
        <v>57</v>
      </c>
      <c r="EJ33" s="1"/>
      <c r="EK33" s="1"/>
      <c r="EL33" s="24">
        <f ca="1">INDEX($A$5:$A$182,MATCH(2*(ROW(TOUR_10[[#This Row],[N°2]])-ROW(TOUR_10[[#Headers],[N°2]])),$BD$5:$BD$182,0))</f>
        <v>58</v>
      </c>
      <c r="EN33" s="23">
        <f ca="1">INDEX($A$5:$A$182,MATCH(2*(ROW(TOUR_11[[#This Row],[N°1]])-ROW(TOUR_11[[#Headers],[N°1]]))-1,$BJ$5:$BJ$182,0))</f>
        <v>57</v>
      </c>
      <c r="EO33" s="1"/>
      <c r="EP33" s="1"/>
      <c r="EQ33" s="24">
        <f ca="1">INDEX($A$5:$A$182,MATCH(2*(ROW(TOUR_11[[#This Row],[N°2]])-ROW(TOUR_11[[#Headers],[N°2]])),$BJ$5:$BJ$182,0))</f>
        <v>58</v>
      </c>
      <c r="ES33" s="23">
        <f ca="1">INDEX($A$5:$A$182,MATCH(2*(ROW(TOUR_12[[#This Row],[N°1]])-ROW(TOUR_12[[#Headers],[N°1]]))-1,$BP$5:$BP$182,0))</f>
        <v>57</v>
      </c>
      <c r="ET33" s="1"/>
      <c r="EU33" s="1"/>
      <c r="EV33" s="24">
        <f ca="1">INDEX($A$5:$A$182,MATCH(2*(ROW(TOUR_12[[#This Row],[N°2]])-ROW(TOUR_12[[#Headers],[N°2]])),$BP$5:$BP$182,0))</f>
        <v>58</v>
      </c>
    </row>
    <row r="34" spans="1:152" ht="21" x14ac:dyDescent="0.35">
      <c r="A34" s="3"/>
      <c r="B34" s="3"/>
      <c r="C34" s="4"/>
      <c r="D34" s="3"/>
      <c r="E34" s="3"/>
      <c r="F34" s="3"/>
      <c r="G34" s="3"/>
      <c r="H34" s="3"/>
      <c r="I34" s="4"/>
      <c r="J34" s="3"/>
      <c r="K34" s="3"/>
      <c r="L34" s="3"/>
      <c r="M34" s="3"/>
      <c r="N34" s="3"/>
      <c r="O34" s="4"/>
      <c r="P34" s="3"/>
      <c r="Q34" s="3"/>
      <c r="R34" s="3"/>
      <c r="S34" s="3"/>
      <c r="T34" s="3"/>
      <c r="U34" s="4"/>
      <c r="V34" s="3"/>
      <c r="W34" s="3"/>
      <c r="X34" s="3"/>
      <c r="Y34" s="3"/>
      <c r="Z34" s="3"/>
      <c r="AA34" s="4"/>
      <c r="AB34" s="3"/>
      <c r="AC34" s="3"/>
      <c r="AD34" s="3"/>
      <c r="AE34" s="3"/>
      <c r="AF34" s="3"/>
      <c r="AG34" s="4"/>
      <c r="AH34" s="3"/>
      <c r="AI34" s="3"/>
      <c r="AJ34" s="3"/>
      <c r="AK34" s="3"/>
      <c r="AL34" s="3"/>
      <c r="AM34" s="4"/>
      <c r="AN34" s="3"/>
      <c r="AO34" s="3"/>
      <c r="AP34" s="3"/>
      <c r="AQ34" s="3"/>
      <c r="AR34" s="3"/>
      <c r="AS34" s="4"/>
      <c r="AT34" s="3"/>
      <c r="AU34" s="3"/>
      <c r="AV34" s="3"/>
      <c r="AW34" s="3"/>
      <c r="AX34" s="3"/>
      <c r="AY34" s="4"/>
      <c r="AZ34" s="3"/>
      <c r="BA34" s="3"/>
      <c r="BB34" s="3"/>
      <c r="BC34" s="3"/>
      <c r="BD34" s="3"/>
      <c r="BE34" s="4"/>
      <c r="BF34" s="3"/>
      <c r="BG34" s="3"/>
      <c r="BH34" s="3"/>
      <c r="BI34" s="3"/>
      <c r="BJ34" s="3"/>
      <c r="BK34" s="4"/>
      <c r="BL34" s="3"/>
      <c r="BM34" s="3"/>
      <c r="BN34" s="3"/>
      <c r="BO34" s="3"/>
      <c r="BP34" s="3"/>
      <c r="BQ34" s="4"/>
      <c r="BR34" s="3"/>
      <c r="BS34" s="3"/>
      <c r="BT34" s="3"/>
      <c r="BU34" s="3"/>
      <c r="BV34" s="3"/>
      <c r="BW34" s="2"/>
      <c r="BX34" s="5"/>
      <c r="BY34" s="12"/>
      <c r="BZ34" s="7"/>
      <c r="CA34" s="5"/>
      <c r="CB34" s="5"/>
      <c r="CD34" s="22"/>
      <c r="CE34" s="22"/>
      <c r="CF34" s="22"/>
      <c r="CG34" s="22"/>
      <c r="CH34" s="39" t="str">
        <f ca="1">IF(N($CN35)&gt;0,INDEX($BZ$4:$BZ$183,$CN35),"")</f>
        <v/>
      </c>
      <c r="CJ34" s="19"/>
      <c r="CK34" s="19"/>
      <c r="CL34" s="19"/>
      <c r="CM34" s="19"/>
      <c r="CN34" s="19"/>
      <c r="CP34" s="28">
        <v>59</v>
      </c>
      <c r="CQ34" s="29"/>
      <c r="CR34" s="29"/>
      <c r="CS34" s="30">
        <v>60</v>
      </c>
      <c r="CU34" s="28">
        <f ca="1">INDEX($A$5:$A$182,MATCH(2*(ROW(TOUR_02[[#This Row],[N°1]])-ROW(TOUR_02[[#Headers],[N°1]]))-1,$H$5:$H$182,0))</f>
        <v>59</v>
      </c>
      <c r="CV34" s="29"/>
      <c r="CW34" s="29"/>
      <c r="CX34" s="30">
        <f ca="1">INDEX($A$5:$A$182,MATCH(2*(ROW(TOUR_02[[#This Row],[N°2]])-ROW(TOUR_02[[#Headers],[N°2]])),$H$5:$H$182,0))</f>
        <v>60</v>
      </c>
      <c r="CZ34" s="28">
        <f ca="1">INDEX($A$5:$A$182,MATCH(2*(ROW(TOUR_03[[#This Row],[N°1]])-ROW(TOUR_03[[#Headers],[N°1]]))-1,$N$5:$N$182,0))</f>
        <v>59</v>
      </c>
      <c r="DA34" s="29"/>
      <c r="DB34" s="29"/>
      <c r="DC34" s="30">
        <f ca="1">INDEX($A$5:$A$182,MATCH(2*(ROW(TOUR_03[[#This Row],[N°2]])-ROW(TOUR_03[[#Headers],[N°2]])),$N$5:$N$182,0))</f>
        <v>60</v>
      </c>
      <c r="DE34" s="28">
        <f ca="1">INDEX($A$5:$A$182,MATCH(2*(ROW(TOUR_04[[#This Row],[N°1]])-ROW(TOUR_04[[#Headers],[N°1]]))-1,$T$5:$T$182,0))</f>
        <v>59</v>
      </c>
      <c r="DF34" s="29"/>
      <c r="DG34" s="29"/>
      <c r="DH34" s="30">
        <f ca="1">INDEX($A$5:$A$182,MATCH(2*(ROW(TOUR_04[[#This Row],[N°2]])-ROW(TOUR_04[[#Headers],[N°2]])),$T$5:$T$182,0))</f>
        <v>60</v>
      </c>
      <c r="DJ34" s="28">
        <f ca="1">INDEX($A$5:$A$182,MATCH(2*(ROW(TOUR_05[[#This Row],[N°1]])-ROW(TOUR_05[[#Headers],[N°1]]))-1,$Z$5:$Z$182,0))</f>
        <v>59</v>
      </c>
      <c r="DK34" s="29"/>
      <c r="DL34" s="29"/>
      <c r="DM34" s="30">
        <f ca="1">INDEX($A$5:$A$182,MATCH(2*(ROW(TOUR_05[[#This Row],[N°2]])-ROW(TOUR_05[[#Headers],[N°2]])),$Z$5:$Z$182,0))</f>
        <v>60</v>
      </c>
      <c r="DO34" s="28">
        <f ca="1">INDEX($A$5:$A$182,MATCH(2*(ROW(TOUR_06[[#This Row],[N°1]])-ROW(TOUR_06[[#Headers],[N°1]]))-1,$AF$5:$AF$182,0))</f>
        <v>59</v>
      </c>
      <c r="DP34" s="1"/>
      <c r="DQ34" s="29"/>
      <c r="DR34" s="30">
        <f ca="1">INDEX($A$5:$A$182,MATCH(2*(ROW(TOUR_06[[#This Row],[N°2]])-ROW(TOUR_06[[#Headers],[N°2]])),$AF$5:$AF$182,0))</f>
        <v>60</v>
      </c>
      <c r="DT34" s="28">
        <f ca="1">INDEX($A$5:$A$182,MATCH(2*(ROW(TOUR_07[[#This Row],[N°1]])-ROW(TOUR_07[[#Headers],[N°1]]))-1,$AL$5:$AL$182,0))</f>
        <v>59</v>
      </c>
      <c r="DU34" s="29"/>
      <c r="DV34" s="29"/>
      <c r="DW34" s="30">
        <f ca="1">INDEX($A$5:$A$182,MATCH(2*(ROW(TOUR_07[[#This Row],[N°2]])-ROW(TOUR_07[[#Headers],[N°2]])),$AL$5:$AL$182,0))</f>
        <v>60</v>
      </c>
      <c r="DY34" s="28">
        <f ca="1">INDEX($A$5:$A$182,MATCH(2*(ROW(TOUR_08[[#This Row],[N°1]])-ROW(TOUR_08[[#Headers],[N°1]]))-1,$AR$5:$AR$182,0))</f>
        <v>59</v>
      </c>
      <c r="DZ34" s="1"/>
      <c r="EA34" s="29"/>
      <c r="EB34" s="30">
        <f ca="1">INDEX($A$5:$A$182,MATCH(2*(ROW(TOUR_08[[#This Row],[N°2]])-ROW(TOUR_08[[#Headers],[N°2]])),$AR$5:$AR$182,0))</f>
        <v>60</v>
      </c>
      <c r="ED34" s="28">
        <f ca="1">INDEX($A$5:$A$182,MATCH(2*(ROW(TOUR_09[[#This Row],[N°1]])-ROW(TOUR_09[[#Headers],[N°1]]))-1,$AX$5:$AX$182,0))</f>
        <v>59</v>
      </c>
      <c r="EE34" s="29"/>
      <c r="EF34" s="1"/>
      <c r="EG34" s="30">
        <f ca="1">INDEX($A$5:$A$182,MATCH(2*(ROW(TOUR_09[[#This Row],[N°2]])-ROW(TOUR_09[[#Headers],[N°2]])),$AX$5:$AX$182,0))</f>
        <v>60</v>
      </c>
      <c r="EI34" s="28">
        <f ca="1">INDEX($A$5:$A$182,MATCH(2*(ROW(TOUR_10[[#This Row],[N°1]])-ROW(TOUR_10[[#Headers],[N°1]]))-1,$BD$5:$BD$182,0))</f>
        <v>59</v>
      </c>
      <c r="EJ34" s="29"/>
      <c r="EK34" s="1"/>
      <c r="EL34" s="30">
        <f ca="1">INDEX($A$5:$A$182,MATCH(2*(ROW(TOUR_10[[#This Row],[N°2]])-ROW(TOUR_10[[#Headers],[N°2]])),$BD$5:$BD$182,0))</f>
        <v>60</v>
      </c>
      <c r="EN34" s="28">
        <f ca="1">INDEX($A$5:$A$182,MATCH(2*(ROW(TOUR_11[[#This Row],[N°1]])-ROW(TOUR_11[[#Headers],[N°1]]))-1,$BJ$5:$BJ$182,0))</f>
        <v>59</v>
      </c>
      <c r="EO34" s="29"/>
      <c r="EP34" s="29"/>
      <c r="EQ34" s="30">
        <f ca="1">INDEX($A$5:$A$182,MATCH(2*(ROW(TOUR_11[[#This Row],[N°2]])-ROW(TOUR_11[[#Headers],[N°2]])),$BJ$5:$BJ$182,0))</f>
        <v>60</v>
      </c>
      <c r="ES34" s="28">
        <f ca="1">INDEX($A$5:$A$182,MATCH(2*(ROW(TOUR_12[[#This Row],[N°1]])-ROW(TOUR_12[[#Headers],[N°1]]))-1,$BP$5:$BP$182,0))</f>
        <v>59</v>
      </c>
      <c r="ET34" s="29"/>
      <c r="EU34" s="1"/>
      <c r="EV34" s="30">
        <f ca="1">INDEX($A$5:$A$182,MATCH(2*(ROW(TOUR_12[[#This Row],[N°2]])-ROW(TOUR_12[[#Headers],[N°2]])),$BP$5:$BP$182,0))</f>
        <v>60</v>
      </c>
    </row>
    <row r="35" spans="1:152" ht="21" x14ac:dyDescent="0.35">
      <c r="A35" s="3">
        <v>11</v>
      </c>
      <c r="B35" s="3"/>
      <c r="C35" s="4"/>
      <c r="D35" s="3">
        <f ca="1">IF(COUNTIF(INDIRECT(C$2&amp;"[N°1]"),$A35)&lt;&gt;0,SUMIFS(INDIRECT(C$2&amp;"[Score1]"),INDIRECT(C$2&amp;"[N°1]"),$A35),SUMIFS(INDIRECT(C$2&amp;"[Score2]"),INDIRECT(C$2&amp;"[N°2]"),$A35))</f>
        <v>0</v>
      </c>
      <c r="E35" s="3">
        <f ca="1">IF(COUNTIF(INDIRECT(C$2&amp;"[N°1]"),$A35)&lt;&gt;0,SUMIFS(INDIRECT(C$2&amp;"[Score2]"),INDIRECT(C$2&amp;"[N°1]"),$A35),SUMIFS(INDIRECT(C$2&amp;"[Score1]"),INDIRECT(C$2&amp;"[N°2]"),$A35))</f>
        <v>0</v>
      </c>
      <c r="F35" s="3">
        <f t="shared" ca="1" si="0"/>
        <v>0</v>
      </c>
      <c r="G35" s="3">
        <f ca="1">RANK(F35,$F$5:$F$182,0)+ROW()/1000</f>
        <v>1.0349999999999999</v>
      </c>
      <c r="H35" s="3">
        <f ca="1">RANK(G35,$G$5:$G$182,1)</f>
        <v>11</v>
      </c>
      <c r="I35" s="4"/>
      <c r="J35" s="3">
        <f ca="1">IF(COUNTIF(INDIRECT(I$2&amp;"[N°1]"),$A35)&lt;&gt;0,SUMIFS(INDIRECT(I$2&amp;"[Score1]"),INDIRECT(I$2&amp;"[N°1]"),$A35),SUMIFS(INDIRECT(I$2&amp;"[Score2]"),INDIRECT(I$2&amp;"[N°2]"),$A35))</f>
        <v>0</v>
      </c>
      <c r="K35" s="3">
        <f ca="1">IF(COUNTIF(INDIRECT(I$2&amp;"[N°1]"),$A35)&lt;&gt;0,SUMIFS(INDIRECT(I$2&amp;"[Score2]"),INDIRECT(I$2&amp;"[N°1]"),$A35),SUMIFS(INDIRECT(I$2&amp;"[Score1]"),INDIRECT(I$2&amp;"[N°2]"),$A35))</f>
        <v>0</v>
      </c>
      <c r="L35" s="3">
        <f t="shared" ca="1" si="1"/>
        <v>0</v>
      </c>
      <c r="M35" s="3">
        <f ca="1">RANK(L35,$L$5:$L$182,0)+ROW()/1000</f>
        <v>1.0349999999999999</v>
      </c>
      <c r="N35" s="3">
        <f ca="1">RANK(M35,$M$5:$M$182,1)</f>
        <v>11</v>
      </c>
      <c r="O35" s="4"/>
      <c r="P35" s="3">
        <f ca="1">IF(COUNTIF(INDIRECT(O$2&amp;"[N°1]"),$A35)&lt;&gt;0,SUMIFS(INDIRECT(O$2&amp;"[Score1]"),INDIRECT(O$2&amp;"[N°1]"),$A35),SUMIFS(INDIRECT(O$2&amp;"[Score2]"),INDIRECT(O$2&amp;"[N°2]"),$A35))</f>
        <v>0</v>
      </c>
      <c r="Q35" s="3">
        <f ca="1">IF(COUNTIF(INDIRECT(O$2&amp;"[N°1]"),$A35)&lt;&gt;0,SUMIFS(INDIRECT(O$2&amp;"[Score2]"),INDIRECT(O$2&amp;"[N°1]"),$A35),SUMIFS(INDIRECT(O$2&amp;"[Score1]"),INDIRECT(O$2&amp;"[N°2]"),$A35))</f>
        <v>0</v>
      </c>
      <c r="R35" s="3">
        <f t="shared" ca="1" si="2"/>
        <v>0</v>
      </c>
      <c r="S35" s="3">
        <f ca="1">RANK(R35,$R$5:$R$182,0)+ROW()/1000</f>
        <v>1.0349999999999999</v>
      </c>
      <c r="T35" s="3">
        <f ca="1">RANK(S35,$S$5:$S$182,1)</f>
        <v>11</v>
      </c>
      <c r="U35" s="4"/>
      <c r="V35" s="3">
        <f ca="1">IF(COUNTIF(INDIRECT(U$2&amp;"[N°1]"),$A35)&lt;&gt;0,SUMIFS(INDIRECT(U$2&amp;"[Score1]"),INDIRECT(U$2&amp;"[N°1]"),$A35),SUMIFS(INDIRECT(U$2&amp;"[Score2]"),INDIRECT(U$2&amp;"[N°2]"),$A35))</f>
        <v>0</v>
      </c>
      <c r="W35" s="3">
        <f ca="1">IF(COUNTIF(INDIRECT(U$2&amp;"[N°1]"),$A35)&lt;&gt;0,SUMIFS(INDIRECT(U$2&amp;"[Score2]"),INDIRECT(U$2&amp;"[N°1]"),$A35),SUMIFS(INDIRECT(U$2&amp;"[Score1]"),INDIRECT(U$2&amp;"[N°2]"),$A35))</f>
        <v>0</v>
      </c>
      <c r="X35" s="3">
        <f t="shared" ca="1" si="3"/>
        <v>0</v>
      </c>
      <c r="Y35" s="3">
        <f ca="1">RANK(X35,$X$5:$X$182,0)+ROW()/1000</f>
        <v>1.0349999999999999</v>
      </c>
      <c r="Z35" s="3">
        <f ca="1">RANK(Y35,$Y$5:$Y$182,1)</f>
        <v>11</v>
      </c>
      <c r="AA35" s="4"/>
      <c r="AB35" s="3">
        <f ca="1">IF(COUNTIF(INDIRECT(AA$2&amp;"[N°1]"),$A35)&lt;&gt;0,SUMIFS(INDIRECT(AA$2&amp;"[Score1]"),INDIRECT(AA$2&amp;"[N°1]"),$A35),SUMIFS(INDIRECT(AA$2&amp;"[Score2]"),INDIRECT(AA$2&amp;"[N°2]"),$A35))</f>
        <v>0</v>
      </c>
      <c r="AC35" s="3">
        <f ca="1">IF(COUNTIF(INDIRECT(AA$2&amp;"[N°1]"),$A35)&lt;&gt;0,SUMIFS(INDIRECT(AA$2&amp;"[Score2]"),INDIRECT(AA$2&amp;"[N°1]"),$A35),SUMIFS(INDIRECT(AA$2&amp;"[Score1]"),INDIRECT(AA$2&amp;"[N°2]"),$A35))</f>
        <v>0</v>
      </c>
      <c r="AD35" s="3">
        <f t="shared" ca="1" si="4"/>
        <v>0</v>
      </c>
      <c r="AE35" s="3">
        <f ca="1">RANK(AD35,$AD$5:$AD$182,0)+ROW()/1000</f>
        <v>1.0349999999999999</v>
      </c>
      <c r="AF35" s="3">
        <f ca="1">RANK(AE35,$AE$5:$AE$182,1)</f>
        <v>11</v>
      </c>
      <c r="AG35" s="4"/>
      <c r="AH35" s="3">
        <f ca="1">IF(COUNTIF(INDIRECT(AG$2&amp;"[N°1]"),$A35)&lt;&gt;0,SUMIFS(INDIRECT(AG$2&amp;"[Score1]"),INDIRECT(AG$2&amp;"[N°1]"),$A35),SUMIFS(INDIRECT(AG$2&amp;"[Score2]"),INDIRECT(AG$2&amp;"[N°2]"),$A35))</f>
        <v>0</v>
      </c>
      <c r="AI35" s="3">
        <f ca="1">IF(COUNTIF(INDIRECT(AG$2&amp;"[N°1]"),$A35)&lt;&gt;0,SUMIFS(INDIRECT(AG$2&amp;"[Score2]"),INDIRECT(AG$2&amp;"[N°1]"),$A35),SUMIFS(INDIRECT(AG$2&amp;"[Score1]"),INDIRECT(AG$2&amp;"[N°2]"),$A35))</f>
        <v>0</v>
      </c>
      <c r="AJ35" s="3">
        <f t="shared" ca="1" si="5"/>
        <v>0</v>
      </c>
      <c r="AK35" s="3">
        <f ca="1">RANK(AJ35,$AJ$5:$AJ$182,0)+ROW()/1000</f>
        <v>1.0349999999999999</v>
      </c>
      <c r="AL35" s="3">
        <f ca="1">RANK(AK35,$AK$5:$AK$182,1)</f>
        <v>11</v>
      </c>
      <c r="AM35" s="4"/>
      <c r="AN35" s="3">
        <f ca="1">IF(COUNTIF(INDIRECT(AM$2&amp;"[N°1]"),$A35)&lt;&gt;0,SUMIFS(INDIRECT(AM$2&amp;"[Score1]"),INDIRECT(AM$2&amp;"[N°1]"),$A35),SUMIFS(INDIRECT(AM$2&amp;"[Score2]"),INDIRECT(AM$2&amp;"[N°2]"),$A35))</f>
        <v>0</v>
      </c>
      <c r="AO35" s="3">
        <f ca="1">IF(COUNTIF(INDIRECT(AM$2&amp;"[N°1]"),$A35)&lt;&gt;0,SUMIFS(INDIRECT(AM$2&amp;"[Score2]"),INDIRECT(AM$2&amp;"[N°1]"),$A35),SUMIFS(INDIRECT(AM$2&amp;"[Score1]"),INDIRECT(AM$2&amp;"[N°2]"),$A35))</f>
        <v>0</v>
      </c>
      <c r="AP35" s="3">
        <f t="shared" ca="1" si="6"/>
        <v>0</v>
      </c>
      <c r="AQ35" s="3">
        <f ca="1">RANK(AP35,$AP$5:$AP$182,0)+ROW()/1000</f>
        <v>1.0349999999999999</v>
      </c>
      <c r="AR35" s="3">
        <f ca="1">RANK(AQ35,$AQ$5:$AQ$182,1)</f>
        <v>11</v>
      </c>
      <c r="AS35" s="4"/>
      <c r="AT35" s="3">
        <f ca="1">IF(COUNTIF(INDIRECT(AS$2&amp;"[N°1]"),$A35)&lt;&gt;0,SUMIFS(INDIRECT(AS$2&amp;"[Score1]"),INDIRECT(AS$2&amp;"[N°1]"),$A35),SUMIFS(INDIRECT(AS$2&amp;"[Score2]"),INDIRECT(AS$2&amp;"[N°2]"),$A35))</f>
        <v>0</v>
      </c>
      <c r="AU35" s="3">
        <f ca="1">IF(COUNTIF(INDIRECT(AS$2&amp;"[N°1]"),$A35)&lt;&gt;0,SUMIFS(INDIRECT(AS$2&amp;"[Score2]"),INDIRECT(AS$2&amp;"[N°1]"),$A35),SUMIFS(INDIRECT(AS$2&amp;"[Score1]"),INDIRECT(AS$2&amp;"[N°2]"),$A35))</f>
        <v>0</v>
      </c>
      <c r="AV35" s="3">
        <f t="shared" ca="1" si="7"/>
        <v>0</v>
      </c>
      <c r="AW35" s="3">
        <f ca="1">RANK(AV35,$AV$5:$AV$182,0)+ROW()/1000</f>
        <v>1.0349999999999999</v>
      </c>
      <c r="AX35" s="3">
        <f ca="1">RANK(AW35,$AW$5:$AW$182,1)</f>
        <v>11</v>
      </c>
      <c r="AY35" s="4"/>
      <c r="AZ35" s="3">
        <f ca="1">IF(COUNTIF(INDIRECT(AY$2&amp;"[N°1]"),$A35)&lt;&gt;0,SUMIFS(INDIRECT(AY$2&amp;"[Score1]"),INDIRECT(AY$2&amp;"[N°1]"),$A35),SUMIFS(INDIRECT(AY$2&amp;"[Score2]"),INDIRECT(AY$2&amp;"[N°2]"),$A35))</f>
        <v>0</v>
      </c>
      <c r="BA35" s="3">
        <f ca="1">IF(COUNTIF(INDIRECT(AY$2&amp;"[N°1]"),$A35)&lt;&gt;0,SUMIFS(INDIRECT(AY$2&amp;"[Score2]"),INDIRECT(AY$2&amp;"[N°1]"),$A35),SUMIFS(INDIRECT(AY$2&amp;"[Score1]"),INDIRECT(AY$2&amp;"[N°2]"),$A35))</f>
        <v>0</v>
      </c>
      <c r="BB35" s="3">
        <f t="shared" ca="1" si="8"/>
        <v>0</v>
      </c>
      <c r="BC35" s="3">
        <f ca="1">RANK(BB35,$BB$5:$BB$182,0)+ROW()/1000</f>
        <v>1.0349999999999999</v>
      </c>
      <c r="BD35" s="3">
        <f ca="1">RANK(BC35,$BC$5:$BC$182,1)</f>
        <v>11</v>
      </c>
      <c r="BE35" s="4"/>
      <c r="BF35" s="3">
        <f ca="1">IF(COUNTIF(INDIRECT(BE$2&amp;"[N°1]"),$A35)&lt;&gt;0,SUMIFS(INDIRECT(BE$2&amp;"[Score1]"),INDIRECT(BE$2&amp;"[N°1]"),$A35),SUMIFS(INDIRECT(BE$2&amp;"[Score2]"),INDIRECT(BE$2&amp;"[N°2]"),$A35))</f>
        <v>0</v>
      </c>
      <c r="BG35" s="3">
        <f ca="1">IF(COUNTIF(INDIRECT(BE$2&amp;"[N°1]"),$A35)&lt;&gt;0,SUMIFS(INDIRECT(BE$2&amp;"[Score2]"),INDIRECT(BE$2&amp;"[N°1]"),$A35),SUMIFS(INDIRECT(BE$2&amp;"[Score1]"),INDIRECT(BE$2&amp;"[N°2]"),$A35))</f>
        <v>0</v>
      </c>
      <c r="BH35" s="3">
        <f t="shared" ca="1" si="9"/>
        <v>0</v>
      </c>
      <c r="BI35" s="3">
        <f ca="1">RANK(BH35,$BH$5:$BH$182,0)+ROW()/1000</f>
        <v>1.0349999999999999</v>
      </c>
      <c r="BJ35" s="3">
        <f ca="1">RANK(BI35,$BI$5:$BI$182,1)</f>
        <v>11</v>
      </c>
      <c r="BK35" s="4"/>
      <c r="BL35" s="3">
        <f ca="1">IF(COUNTIF(INDIRECT(BK$2&amp;"[N°1]"),$A35)&lt;&gt;0,SUMIFS(INDIRECT(BK$2&amp;"[Score1]"),INDIRECT(BK$2&amp;"[N°1]"),$A35),SUMIFS(INDIRECT(BK$2&amp;"[Score2]"),INDIRECT(BK$2&amp;"[N°2]"),$A35))</f>
        <v>0</v>
      </c>
      <c r="BM35" s="3">
        <f ca="1">IF(COUNTIF(INDIRECT(BK$2&amp;"[N°1]"),$A35)&lt;&gt;0,SUMIFS(INDIRECT(BK$2&amp;"[Score2]"),INDIRECT(BK$2&amp;"[N°1]"),$A35),SUMIFS(INDIRECT(BK$2&amp;"[Score1]"),INDIRECT(BK$2&amp;"[N°2]"),$A35))</f>
        <v>0</v>
      </c>
      <c r="BN35" s="3">
        <f t="shared" ca="1" si="10"/>
        <v>0</v>
      </c>
      <c r="BO35" s="3">
        <f ca="1">RANK(BN35,$BN$5:$BN$182,0)+ROW()/1000</f>
        <v>1.0349999999999999</v>
      </c>
      <c r="BP35" s="3">
        <f ca="1">RANK(BO35,$BO$5:$BO$182,1)</f>
        <v>11</v>
      </c>
      <c r="BQ35" s="4"/>
      <c r="BR35" s="3">
        <f ca="1">IF(COUNTIF(INDIRECT(BQ$2&amp;"[N°1]"),$A35)&lt;&gt;0,SUMIFS(INDIRECT(BQ$2&amp;"[Score1]"),INDIRECT(BQ$2&amp;"[N°1]"),$A35),SUMIFS(INDIRECT(BQ$2&amp;"[Score2]"),INDIRECT(BQ$2&amp;"[N°2]"),$A35))</f>
        <v>0</v>
      </c>
      <c r="BS35" s="3">
        <f ca="1">IF(COUNTIF(INDIRECT(BQ$2&amp;"[N°1]"),$A35)&lt;&gt;0,SUMIFS(INDIRECT(BQ$2&amp;"[Score2]"),INDIRECT(BQ$2&amp;"[N°1]"),$A35),SUMIFS(INDIRECT(BQ$2&amp;"[Score1]"),INDIRECT(BQ$2&amp;"[N°2]"),$A35))</f>
        <v>0</v>
      </c>
      <c r="BT35" s="3">
        <f t="shared" ca="1" si="11"/>
        <v>0</v>
      </c>
      <c r="BU35" s="3">
        <f ca="1">RANK(BT35,$BT$5:$BT$182,0)+ROW()/1000</f>
        <v>1.0349999999999999</v>
      </c>
      <c r="BV35" s="3">
        <f ca="1">RANK(BU35,$BU$5:$BU$182,1)</f>
        <v>11</v>
      </c>
      <c r="BW35" s="2"/>
      <c r="BX35" s="5">
        <f>C35+I35+O35+U35+AA35+AG35+AM35+AS35+AY35+BE35+BK35+BQ35</f>
        <v>0</v>
      </c>
      <c r="BY35" s="8">
        <f ca="1">COUNTIF(D34,"=13")+COUNTIF(D35,"=13")+COUNTIF(D36,"=13")+COUNTIF(J34,"=13")+COUNTIF(J35,"=13")+COUNTIF(J36,"=13")+COUNTIF(P34,"=13")+COUNTIF(P35,"=13")+COUNTIF(P36,"=13")+COUNTIF(V34,"=13")+COUNTIF(V35,"=13")+COUNTIF(V36,"=13")+COUNTIF(AB34,"=13")+COUNTIF(AB35,"=13")+COUNTIF(AB36,"=13")+COUNTIF(AH34,"=13")+COUNTIF(AH35,"=13")+COUNTIF(AH36,"=13")+COUNTIF(AN34,"=13")+COUNTIF(AN35,"=13")+COUNTIF(AN36,"=13")+COUNTIF(AT34,"=13")+COUNTIF(AT35,"=13")+COUNTIF(AT36,"=13")+COUNTIF(AZ34,"=13")+COUNTIF(AZ35,"=13")+COUNTIF(AZ36,"=13")+COUNTIF(BF34,"=13")+COUNTIF(BF35,"=13")+COUNTIF(BF36,"=13")+COUNTIF(BL34,"=13")+COUNTIF(BL35,"=13")+COUNTIF(BL36,"=13")+COUNTIF(BR34,"=13")+COUNTIF(BR35,"=13")+COUNTIF(BR36,"=13")</f>
        <v>0</v>
      </c>
      <c r="BZ35" s="9">
        <f ca="1">F34+F35+F36+L34+L35+L36+R34+R35+R36+X34+X35+X36+AD34+AD35+AD36+AJ34+AJ35+AJ36+AP34+AP35+AP36+AV34+AV35+AV36+BB34+BB35+BB36+BH34+BH35+BH36+BN34+BN35+BN36+BT34+BT35+BT36</f>
        <v>0</v>
      </c>
      <c r="CA35" s="5">
        <f ca="1">RANK(BY35,$BY$5:$BY$183,0)+RANK(BZ35,$BZ$5:$BZ$183,1)/1000</f>
        <v>1.0009999999999999</v>
      </c>
      <c r="CB35" s="5">
        <f ca="1">RANK(CA35,$CA$5:$CA$183,1)</f>
        <v>1</v>
      </c>
      <c r="CD35" s="20">
        <v>11</v>
      </c>
      <c r="CE35" s="20" t="str">
        <f ca="1">IF(N($CN35)&gt;0,INDEX($B$4:$B$183,$CN35),"")</f>
        <v/>
      </c>
      <c r="CF35" s="20" t="str">
        <f ca="1">IF(N($CN35)&gt;0,INDEX($BX$4:$BX$183,$CN35),"")</f>
        <v/>
      </c>
      <c r="CG35" s="20" t="str">
        <f ca="1">IF(N($CN35)&gt;0,INDEX($BY$4:$BY$183,$CN35),"")</f>
        <v/>
      </c>
      <c r="CH35" s="40"/>
      <c r="CJ35" s="19" t="str">
        <f>IF(BX35&gt;0,BX35*100000+BY35*1000+BZ35+500,"")</f>
        <v/>
      </c>
      <c r="CK35" s="19" t="str">
        <f>IF(BX35&gt;0,RANK(CJ35,$CJ$4:$CJ$183,0),"")</f>
        <v/>
      </c>
      <c r="CL35" s="19" t="str">
        <f>IF(N(CK35)&gt;0,CK35+COUNTIF($CK$4:$CK34,CK35),"")</f>
        <v/>
      </c>
      <c r="CM35" s="19">
        <f>INT(ROWS($CM$3:$CM35)/3)</f>
        <v>11</v>
      </c>
      <c r="CN35" s="19" t="str">
        <f ca="1">IFERROR(MATCH(CM35,$CL$4:$CL$183,0),"")</f>
        <v/>
      </c>
      <c r="CP35" s="35"/>
      <c r="CQ35" s="35"/>
      <c r="CR35" s="35"/>
      <c r="CS35" s="35"/>
    </row>
    <row r="36" spans="1:152" ht="21" x14ac:dyDescent="0.35">
      <c r="A36" s="3"/>
      <c r="B36" s="3"/>
      <c r="C36" s="4"/>
      <c r="D36" s="3"/>
      <c r="E36" s="3"/>
      <c r="F36" s="3"/>
      <c r="G36" s="3"/>
      <c r="H36" s="3"/>
      <c r="I36" s="4"/>
      <c r="J36" s="3"/>
      <c r="K36" s="3"/>
      <c r="L36" s="3"/>
      <c r="M36" s="3"/>
      <c r="N36" s="3"/>
      <c r="O36" s="4"/>
      <c r="P36" s="3"/>
      <c r="Q36" s="3"/>
      <c r="R36" s="3"/>
      <c r="S36" s="3"/>
      <c r="T36" s="3"/>
      <c r="U36" s="4"/>
      <c r="V36" s="3"/>
      <c r="W36" s="3"/>
      <c r="X36" s="3"/>
      <c r="Y36" s="3"/>
      <c r="Z36" s="3"/>
      <c r="AA36" s="4"/>
      <c r="AB36" s="3"/>
      <c r="AC36" s="3"/>
      <c r="AD36" s="3"/>
      <c r="AE36" s="3"/>
      <c r="AF36" s="3"/>
      <c r="AG36" s="4"/>
      <c r="AH36" s="3"/>
      <c r="AI36" s="3"/>
      <c r="AJ36" s="3"/>
      <c r="AK36" s="3"/>
      <c r="AL36" s="3"/>
      <c r="AM36" s="4"/>
      <c r="AN36" s="3"/>
      <c r="AO36" s="3"/>
      <c r="AP36" s="3"/>
      <c r="AQ36" s="3"/>
      <c r="AR36" s="3"/>
      <c r="AS36" s="4"/>
      <c r="AT36" s="3"/>
      <c r="AU36" s="3"/>
      <c r="AV36" s="3"/>
      <c r="AW36" s="3"/>
      <c r="AX36" s="3"/>
      <c r="AY36" s="4"/>
      <c r="AZ36" s="3"/>
      <c r="BA36" s="3"/>
      <c r="BB36" s="3"/>
      <c r="BC36" s="3"/>
      <c r="BD36" s="3"/>
      <c r="BE36" s="4"/>
      <c r="BF36" s="3"/>
      <c r="BG36" s="3"/>
      <c r="BH36" s="3"/>
      <c r="BI36" s="3"/>
      <c r="BJ36" s="3"/>
      <c r="BK36" s="4"/>
      <c r="BL36" s="3"/>
      <c r="BM36" s="3"/>
      <c r="BN36" s="3"/>
      <c r="BO36" s="3"/>
      <c r="BP36" s="3"/>
      <c r="BQ36" s="4"/>
      <c r="BR36" s="3"/>
      <c r="BS36" s="3"/>
      <c r="BT36" s="3"/>
      <c r="BU36" s="3"/>
      <c r="BV36" s="3"/>
      <c r="BW36" s="2"/>
      <c r="BX36" s="10"/>
      <c r="BY36" s="11"/>
      <c r="BZ36" s="13"/>
      <c r="CA36" s="10"/>
      <c r="CB36" s="10"/>
      <c r="CD36" s="21"/>
      <c r="CE36" s="21"/>
      <c r="CF36" s="21"/>
      <c r="CG36" s="21"/>
      <c r="CH36" s="41"/>
      <c r="CJ36" s="19"/>
      <c r="CK36" s="19"/>
      <c r="CL36" s="19"/>
      <c r="CM36" s="19"/>
      <c r="CN36" s="19"/>
      <c r="CP36" s="36"/>
      <c r="CQ36" s="36"/>
      <c r="CR36" s="36"/>
      <c r="CS36" s="36"/>
    </row>
    <row r="37" spans="1:152" ht="21" x14ac:dyDescent="0.35">
      <c r="A37" s="3"/>
      <c r="B37" s="3"/>
      <c r="C37" s="4"/>
      <c r="D37" s="3"/>
      <c r="E37" s="3"/>
      <c r="F37" s="3"/>
      <c r="G37" s="3"/>
      <c r="H37" s="3"/>
      <c r="I37" s="4"/>
      <c r="J37" s="3"/>
      <c r="K37" s="3"/>
      <c r="L37" s="3"/>
      <c r="M37" s="3"/>
      <c r="N37" s="3"/>
      <c r="O37" s="4"/>
      <c r="P37" s="3"/>
      <c r="Q37" s="3"/>
      <c r="R37" s="3"/>
      <c r="S37" s="3"/>
      <c r="T37" s="3"/>
      <c r="U37" s="4"/>
      <c r="V37" s="3"/>
      <c r="W37" s="3"/>
      <c r="X37" s="3"/>
      <c r="Y37" s="3"/>
      <c r="Z37" s="3"/>
      <c r="AA37" s="4"/>
      <c r="AB37" s="3"/>
      <c r="AC37" s="3"/>
      <c r="AD37" s="3"/>
      <c r="AE37" s="3"/>
      <c r="AF37" s="3"/>
      <c r="AG37" s="4"/>
      <c r="AH37" s="3"/>
      <c r="AI37" s="3"/>
      <c r="AJ37" s="3"/>
      <c r="AK37" s="3"/>
      <c r="AL37" s="3"/>
      <c r="AM37" s="4"/>
      <c r="AN37" s="3"/>
      <c r="AO37" s="3"/>
      <c r="AP37" s="3"/>
      <c r="AQ37" s="3"/>
      <c r="AR37" s="3"/>
      <c r="AS37" s="4"/>
      <c r="AT37" s="3"/>
      <c r="AU37" s="3"/>
      <c r="AV37" s="3"/>
      <c r="AW37" s="3"/>
      <c r="AX37" s="3"/>
      <c r="AY37" s="4"/>
      <c r="AZ37" s="3"/>
      <c r="BA37" s="3"/>
      <c r="BB37" s="3"/>
      <c r="BC37" s="3"/>
      <c r="BD37" s="3"/>
      <c r="BE37" s="4"/>
      <c r="BF37" s="3"/>
      <c r="BG37" s="3"/>
      <c r="BH37" s="3"/>
      <c r="BI37" s="3"/>
      <c r="BJ37" s="3"/>
      <c r="BK37" s="4"/>
      <c r="BL37" s="3"/>
      <c r="BM37" s="3"/>
      <c r="BN37" s="3"/>
      <c r="BO37" s="3"/>
      <c r="BP37" s="3"/>
      <c r="BQ37" s="4"/>
      <c r="BR37" s="3"/>
      <c r="BS37" s="3"/>
      <c r="BT37" s="3"/>
      <c r="BU37" s="3"/>
      <c r="BV37" s="3"/>
      <c r="BW37" s="2"/>
      <c r="BX37" s="5"/>
      <c r="BY37" s="12"/>
      <c r="BZ37" s="7"/>
      <c r="CA37" s="5"/>
      <c r="CB37" s="5"/>
      <c r="CD37" s="22"/>
      <c r="CE37" s="22"/>
      <c r="CF37" s="22"/>
      <c r="CG37" s="22"/>
      <c r="CH37" s="39" t="str">
        <f ca="1">IF(N($CN38)&gt;0,INDEX($BZ$4:$BZ$183,$CN38),"")</f>
        <v/>
      </c>
      <c r="CJ37" s="19"/>
      <c r="CK37" s="19"/>
      <c r="CL37" s="19"/>
      <c r="CM37" s="19"/>
      <c r="CN37" s="19"/>
      <c r="CP37" s="36"/>
      <c r="CQ37" s="36"/>
      <c r="CR37" s="36"/>
      <c r="CS37" s="36"/>
    </row>
    <row r="38" spans="1:152" ht="21" x14ac:dyDescent="0.35">
      <c r="A38" s="3">
        <v>12</v>
      </c>
      <c r="B38" s="3"/>
      <c r="C38" s="4"/>
      <c r="D38" s="3">
        <f ca="1">IF(COUNTIF(INDIRECT(C$2&amp;"[N°1]"),$A38)&lt;&gt;0,SUMIFS(INDIRECT(C$2&amp;"[Score1]"),INDIRECT(C$2&amp;"[N°1]"),$A38),SUMIFS(INDIRECT(C$2&amp;"[Score2]"),INDIRECT(C$2&amp;"[N°2]"),$A38))</f>
        <v>0</v>
      </c>
      <c r="E38" s="3">
        <f ca="1">IF(COUNTIF(INDIRECT(C$2&amp;"[N°1]"),$A38)&lt;&gt;0,SUMIFS(INDIRECT(C$2&amp;"[Score2]"),INDIRECT(C$2&amp;"[N°1]"),$A38),SUMIFS(INDIRECT(C$2&amp;"[Score1]"),INDIRECT(C$2&amp;"[N°2]"),$A38))</f>
        <v>0</v>
      </c>
      <c r="F38" s="3">
        <f t="shared" ca="1" si="0"/>
        <v>0</v>
      </c>
      <c r="G38" s="3">
        <f ca="1">RANK(F38,$F$5:$F$182,0)+ROW()/1000</f>
        <v>1.038</v>
      </c>
      <c r="H38" s="3">
        <f ca="1">RANK(G38,$G$5:$G$182,1)</f>
        <v>12</v>
      </c>
      <c r="I38" s="4"/>
      <c r="J38" s="3">
        <f ca="1">IF(COUNTIF(INDIRECT(I$2&amp;"[N°1]"),$A38)&lt;&gt;0,SUMIFS(INDIRECT(I$2&amp;"[Score1]"),INDIRECT(I$2&amp;"[N°1]"),$A38),SUMIFS(INDIRECT(I$2&amp;"[Score2]"),INDIRECT(I$2&amp;"[N°2]"),$A38))</f>
        <v>0</v>
      </c>
      <c r="K38" s="3">
        <f ca="1">IF(COUNTIF(INDIRECT(I$2&amp;"[N°1]"),$A38)&lt;&gt;0,SUMIFS(INDIRECT(I$2&amp;"[Score2]"),INDIRECT(I$2&amp;"[N°1]"),$A38),SUMIFS(INDIRECT(I$2&amp;"[Score1]"),INDIRECT(I$2&amp;"[N°2]"),$A38))</f>
        <v>0</v>
      </c>
      <c r="L38" s="3">
        <f t="shared" ca="1" si="1"/>
        <v>0</v>
      </c>
      <c r="M38" s="3">
        <f ca="1">RANK(L38,$L$5:$L$182,0)+ROW()/1000</f>
        <v>1.038</v>
      </c>
      <c r="N38" s="3">
        <f ca="1">RANK(M38,$M$5:$M$182,1)</f>
        <v>12</v>
      </c>
      <c r="O38" s="4"/>
      <c r="P38" s="3">
        <f ca="1">IF(COUNTIF(INDIRECT(O$2&amp;"[N°1]"),$A38)&lt;&gt;0,SUMIFS(INDIRECT(O$2&amp;"[Score1]"),INDIRECT(O$2&amp;"[N°1]"),$A38),SUMIFS(INDIRECT(O$2&amp;"[Score2]"),INDIRECT(O$2&amp;"[N°2]"),$A38))</f>
        <v>0</v>
      </c>
      <c r="Q38" s="3">
        <f ca="1">IF(COUNTIF(INDIRECT(O$2&amp;"[N°1]"),$A38)&lt;&gt;0,SUMIFS(INDIRECT(O$2&amp;"[Score2]"),INDIRECT(O$2&amp;"[N°1]"),$A38),SUMIFS(INDIRECT(O$2&amp;"[Score1]"),INDIRECT(O$2&amp;"[N°2]"),$A38))</f>
        <v>0</v>
      </c>
      <c r="R38" s="3">
        <f t="shared" ca="1" si="2"/>
        <v>0</v>
      </c>
      <c r="S38" s="3">
        <f ca="1">RANK(R38,$R$5:$R$182,0)+ROW()/1000</f>
        <v>1.038</v>
      </c>
      <c r="T38" s="3">
        <f ca="1">RANK(S38,$S$5:$S$182,1)</f>
        <v>12</v>
      </c>
      <c r="U38" s="4"/>
      <c r="V38" s="3">
        <f ca="1">IF(COUNTIF(INDIRECT(U$2&amp;"[N°1]"),$A38)&lt;&gt;0,SUMIFS(INDIRECT(U$2&amp;"[Score1]"),INDIRECT(U$2&amp;"[N°1]"),$A38),SUMIFS(INDIRECT(U$2&amp;"[Score2]"),INDIRECT(U$2&amp;"[N°2]"),$A38))</f>
        <v>0</v>
      </c>
      <c r="W38" s="3">
        <f ca="1">IF(COUNTIF(INDIRECT(U$2&amp;"[N°1]"),$A38)&lt;&gt;0,SUMIFS(INDIRECT(U$2&amp;"[Score2]"),INDIRECT(U$2&amp;"[N°1]"),$A38),SUMIFS(INDIRECT(U$2&amp;"[Score1]"),INDIRECT(U$2&amp;"[N°2]"),$A38))</f>
        <v>0</v>
      </c>
      <c r="X38" s="3">
        <f t="shared" ca="1" si="3"/>
        <v>0</v>
      </c>
      <c r="Y38" s="3">
        <f ca="1">RANK(X38,$X$5:$X$182,0)+ROW()/1000</f>
        <v>1.038</v>
      </c>
      <c r="Z38" s="3">
        <f ca="1">RANK(Y38,$Y$5:$Y$182,1)</f>
        <v>12</v>
      </c>
      <c r="AA38" s="4"/>
      <c r="AB38" s="3">
        <f ca="1">IF(COUNTIF(INDIRECT(AA$2&amp;"[N°1]"),$A38)&lt;&gt;0,SUMIFS(INDIRECT(AA$2&amp;"[Score1]"),INDIRECT(AA$2&amp;"[N°1]"),$A38),SUMIFS(INDIRECT(AA$2&amp;"[Score2]"),INDIRECT(AA$2&amp;"[N°2]"),$A38))</f>
        <v>0</v>
      </c>
      <c r="AC38" s="3">
        <f ca="1">IF(COUNTIF(INDIRECT(AA$2&amp;"[N°1]"),$A38)&lt;&gt;0,SUMIFS(INDIRECT(AA$2&amp;"[Score2]"),INDIRECT(AA$2&amp;"[N°1]"),$A38),SUMIFS(INDIRECT(AA$2&amp;"[Score1]"),INDIRECT(AA$2&amp;"[N°2]"),$A38))</f>
        <v>0</v>
      </c>
      <c r="AD38" s="3">
        <f t="shared" ca="1" si="4"/>
        <v>0</v>
      </c>
      <c r="AE38" s="3">
        <f ca="1">RANK(AD38,$AD$5:$AD$182,0)+ROW()/1000</f>
        <v>1.038</v>
      </c>
      <c r="AF38" s="3">
        <f ca="1">RANK(AE38,$AE$5:$AE$182,1)</f>
        <v>12</v>
      </c>
      <c r="AG38" s="4"/>
      <c r="AH38" s="3">
        <f ca="1">IF(COUNTIF(INDIRECT(AG$2&amp;"[N°1]"),$A38)&lt;&gt;0,SUMIFS(INDIRECT(AG$2&amp;"[Score1]"),INDIRECT(AG$2&amp;"[N°1]"),$A38),SUMIFS(INDIRECT(AG$2&amp;"[Score2]"),INDIRECT(AG$2&amp;"[N°2]"),$A38))</f>
        <v>0</v>
      </c>
      <c r="AI38" s="3">
        <f ca="1">IF(COUNTIF(INDIRECT(AG$2&amp;"[N°1]"),$A38)&lt;&gt;0,SUMIFS(INDIRECT(AG$2&amp;"[Score2]"),INDIRECT(AG$2&amp;"[N°1]"),$A38),SUMIFS(INDIRECT(AG$2&amp;"[Score1]"),INDIRECT(AG$2&amp;"[N°2]"),$A38))</f>
        <v>0</v>
      </c>
      <c r="AJ38" s="3">
        <f t="shared" ca="1" si="5"/>
        <v>0</v>
      </c>
      <c r="AK38" s="3">
        <f ca="1">RANK(AJ38,$AJ$5:$AJ$182,0)+ROW()/1000</f>
        <v>1.038</v>
      </c>
      <c r="AL38" s="3">
        <f ca="1">RANK(AK38,$AK$5:$AK$182,1)</f>
        <v>12</v>
      </c>
      <c r="AM38" s="4"/>
      <c r="AN38" s="3">
        <f ca="1">IF(COUNTIF(INDIRECT(AM$2&amp;"[N°1]"),$A38)&lt;&gt;0,SUMIFS(INDIRECT(AM$2&amp;"[Score1]"),INDIRECT(AM$2&amp;"[N°1]"),$A38),SUMIFS(INDIRECT(AM$2&amp;"[Score2]"),INDIRECT(AM$2&amp;"[N°2]"),$A38))</f>
        <v>0</v>
      </c>
      <c r="AO38" s="3">
        <f ca="1">IF(COUNTIF(INDIRECT(AM$2&amp;"[N°1]"),$A38)&lt;&gt;0,SUMIFS(INDIRECT(AM$2&amp;"[Score2]"),INDIRECT(AM$2&amp;"[N°1]"),$A38),SUMIFS(INDIRECT(AM$2&amp;"[Score1]"),INDIRECT(AM$2&amp;"[N°2]"),$A38))</f>
        <v>0</v>
      </c>
      <c r="AP38" s="3">
        <f t="shared" ca="1" si="6"/>
        <v>0</v>
      </c>
      <c r="AQ38" s="3">
        <f ca="1">RANK(AP38,$AP$5:$AP$182,0)+ROW()/1000</f>
        <v>1.038</v>
      </c>
      <c r="AR38" s="3">
        <f ca="1">RANK(AQ38,$AQ$5:$AQ$182,1)</f>
        <v>12</v>
      </c>
      <c r="AS38" s="4"/>
      <c r="AT38" s="3">
        <f ca="1">IF(COUNTIF(INDIRECT(AS$2&amp;"[N°1]"),$A38)&lt;&gt;0,SUMIFS(INDIRECT(AS$2&amp;"[Score1]"),INDIRECT(AS$2&amp;"[N°1]"),$A38),SUMIFS(INDIRECT(AS$2&amp;"[Score2]"),INDIRECT(AS$2&amp;"[N°2]"),$A38))</f>
        <v>0</v>
      </c>
      <c r="AU38" s="3">
        <f ca="1">IF(COUNTIF(INDIRECT(AS$2&amp;"[N°1]"),$A38)&lt;&gt;0,SUMIFS(INDIRECT(AS$2&amp;"[Score2]"),INDIRECT(AS$2&amp;"[N°1]"),$A38),SUMIFS(INDIRECT(AS$2&amp;"[Score1]"),INDIRECT(AS$2&amp;"[N°2]"),$A38))</f>
        <v>0</v>
      </c>
      <c r="AV38" s="3">
        <f t="shared" ca="1" si="7"/>
        <v>0</v>
      </c>
      <c r="AW38" s="3">
        <f ca="1">RANK(AV38,$AV$5:$AV$182,0)+ROW()/1000</f>
        <v>1.038</v>
      </c>
      <c r="AX38" s="3">
        <f ca="1">RANK(AW38,$AW$5:$AW$182,1)</f>
        <v>12</v>
      </c>
      <c r="AY38" s="4"/>
      <c r="AZ38" s="3">
        <f ca="1">IF(COUNTIF(INDIRECT(AY$2&amp;"[N°1]"),$A38)&lt;&gt;0,SUMIFS(INDIRECT(AY$2&amp;"[Score1]"),INDIRECT(AY$2&amp;"[N°1]"),$A38),SUMIFS(INDIRECT(AY$2&amp;"[Score2]"),INDIRECT(AY$2&amp;"[N°2]"),$A38))</f>
        <v>0</v>
      </c>
      <c r="BA38" s="3">
        <f ca="1">IF(COUNTIF(INDIRECT(AY$2&amp;"[N°1]"),$A38)&lt;&gt;0,SUMIFS(INDIRECT(AY$2&amp;"[Score2]"),INDIRECT(AY$2&amp;"[N°1]"),$A38),SUMIFS(INDIRECT(AY$2&amp;"[Score1]"),INDIRECT(AY$2&amp;"[N°2]"),$A38))</f>
        <v>0</v>
      </c>
      <c r="BB38" s="3">
        <f t="shared" ca="1" si="8"/>
        <v>0</v>
      </c>
      <c r="BC38" s="3">
        <f ca="1">RANK(BB38,$BB$5:$BB$182,0)+ROW()/1000</f>
        <v>1.038</v>
      </c>
      <c r="BD38" s="3">
        <f ca="1">RANK(BC38,$BC$5:$BC$182,1)</f>
        <v>12</v>
      </c>
      <c r="BE38" s="4"/>
      <c r="BF38" s="3">
        <f ca="1">IF(COUNTIF(INDIRECT(BE$2&amp;"[N°1]"),$A38)&lt;&gt;0,SUMIFS(INDIRECT(BE$2&amp;"[Score1]"),INDIRECT(BE$2&amp;"[N°1]"),$A38),SUMIFS(INDIRECT(BE$2&amp;"[Score2]"),INDIRECT(BE$2&amp;"[N°2]"),$A38))</f>
        <v>0</v>
      </c>
      <c r="BG38" s="3">
        <f ca="1">IF(COUNTIF(INDIRECT(BE$2&amp;"[N°1]"),$A38)&lt;&gt;0,SUMIFS(INDIRECT(BE$2&amp;"[Score2]"),INDIRECT(BE$2&amp;"[N°1]"),$A38),SUMIFS(INDIRECT(BE$2&amp;"[Score1]"),INDIRECT(BE$2&amp;"[N°2]"),$A38))</f>
        <v>0</v>
      </c>
      <c r="BH38" s="3">
        <f t="shared" ca="1" si="9"/>
        <v>0</v>
      </c>
      <c r="BI38" s="3">
        <f ca="1">RANK(BH38,$BH$5:$BH$182,0)+ROW()/1000</f>
        <v>1.038</v>
      </c>
      <c r="BJ38" s="3">
        <f ca="1">RANK(BI38,$BI$5:$BI$182,1)</f>
        <v>12</v>
      </c>
      <c r="BK38" s="4"/>
      <c r="BL38" s="3">
        <f ca="1">IF(COUNTIF(INDIRECT(BK$2&amp;"[N°1]"),$A38)&lt;&gt;0,SUMIFS(INDIRECT(BK$2&amp;"[Score1]"),INDIRECT(BK$2&amp;"[N°1]"),$A38),SUMIFS(INDIRECT(BK$2&amp;"[Score2]"),INDIRECT(BK$2&amp;"[N°2]"),$A38))</f>
        <v>0</v>
      </c>
      <c r="BM38" s="3">
        <f ca="1">IF(COUNTIF(INDIRECT(BK$2&amp;"[N°1]"),$A38)&lt;&gt;0,SUMIFS(INDIRECT(BK$2&amp;"[Score2]"),INDIRECT(BK$2&amp;"[N°1]"),$A38),SUMIFS(INDIRECT(BK$2&amp;"[Score1]"),INDIRECT(BK$2&amp;"[N°2]"),$A38))</f>
        <v>0</v>
      </c>
      <c r="BN38" s="3">
        <f t="shared" ca="1" si="10"/>
        <v>0</v>
      </c>
      <c r="BO38" s="3">
        <f ca="1">RANK(BN38,$BN$5:$BN$182,0)+ROW()/1000</f>
        <v>1.038</v>
      </c>
      <c r="BP38" s="3">
        <f ca="1">RANK(BO38,$BO$5:$BO$182,1)</f>
        <v>12</v>
      </c>
      <c r="BQ38" s="4"/>
      <c r="BR38" s="3">
        <f ca="1">IF(COUNTIF(INDIRECT(BQ$2&amp;"[N°1]"),$A38)&lt;&gt;0,SUMIFS(INDIRECT(BQ$2&amp;"[Score1]"),INDIRECT(BQ$2&amp;"[N°1]"),$A38),SUMIFS(INDIRECT(BQ$2&amp;"[Score2]"),INDIRECT(BQ$2&amp;"[N°2]"),$A38))</f>
        <v>0</v>
      </c>
      <c r="BS38" s="3">
        <f ca="1">IF(COUNTIF(INDIRECT(BQ$2&amp;"[N°1]"),$A38)&lt;&gt;0,SUMIFS(INDIRECT(BQ$2&amp;"[Score2]"),INDIRECT(BQ$2&amp;"[N°1]"),$A38),SUMIFS(INDIRECT(BQ$2&amp;"[Score1]"),INDIRECT(BQ$2&amp;"[N°2]"),$A38))</f>
        <v>0</v>
      </c>
      <c r="BT38" s="3">
        <f t="shared" ca="1" si="11"/>
        <v>0</v>
      </c>
      <c r="BU38" s="3">
        <f ca="1">RANK(BT38,$BT$5:$BT$182,0)+ROW()/1000</f>
        <v>1.038</v>
      </c>
      <c r="BV38" s="3">
        <f ca="1">RANK(BU38,$BU$5:$BU$182,1)</f>
        <v>12</v>
      </c>
      <c r="BW38" s="2"/>
      <c r="BX38" s="5">
        <f>C38+I38+O38+U38+AA38+AG38+AM38+AS38+AY38+BE38+BK38+BQ38</f>
        <v>0</v>
      </c>
      <c r="BY38" s="8">
        <f ca="1">COUNTIF(D37,"=13")+COUNTIF(D38,"=13")+COUNTIF(D39,"=13")+COUNTIF(J37,"=13")+COUNTIF(J38,"=13")+COUNTIF(J39,"=13")+COUNTIF(P37,"=13")+COUNTIF(P38,"=13")+COUNTIF(P39,"=13")+COUNTIF(V37,"=13")+COUNTIF(V38,"=13")+COUNTIF(V39,"=13")+COUNTIF(AB37,"=13")+COUNTIF(AB38,"=13")+COUNTIF(AB39,"=13")+COUNTIF(AH37,"=13")+COUNTIF(AH38,"=13")+COUNTIF(AH39,"=13")+COUNTIF(AN37,"=13")+COUNTIF(AN38,"=13")+COUNTIF(AN39,"=13")+COUNTIF(AT37,"=13")+COUNTIF(AT38,"=13")+COUNTIF(AT39,"=13")+COUNTIF(AZ37,"=13")+COUNTIF(AZ38,"=13")+COUNTIF(AZ39,"=13")+COUNTIF(BF37,"=13")+COUNTIF(BF38,"=13")+COUNTIF(BF39,"=13")+COUNTIF(BL37,"=13")+COUNTIF(BL38,"=13")+COUNTIF(BL39,"=13")+COUNTIF(BR37,"=13")+COUNTIF(BR38,"=13")+COUNTIF(BR39,"=13")</f>
        <v>0</v>
      </c>
      <c r="BZ38" s="9">
        <f ca="1">F37+F38+F39+L37+L38+L39+R37+R38+R39+X37+X38+X39+AD37+AD38+AD39+AJ37+AJ38+AJ39+AP37+AP38+AP39+AV37+AV38+AV39+BB37+BB38+BB39+BH37+BH38+BH39+BN37+BN38+BN39+BT37+BT38+BT39</f>
        <v>0</v>
      </c>
      <c r="CA38" s="5">
        <f ca="1">RANK(BY38,$BY$5:$BY$183,0)+RANK(BZ38,$BZ$5:$BZ$183,1)/1000</f>
        <v>1.0009999999999999</v>
      </c>
      <c r="CB38" s="5">
        <f ca="1">RANK(CA38,$CA$5:$CA$183,1)</f>
        <v>1</v>
      </c>
      <c r="CD38" s="20">
        <v>12</v>
      </c>
      <c r="CE38" s="20" t="str">
        <f ca="1">IF(N($CN38)&gt;0,INDEX($B$4:$B$183,$CN38),"")</f>
        <v/>
      </c>
      <c r="CF38" s="20" t="str">
        <f ca="1">IF(N($CN38)&gt;0,INDEX($BX$4:$BX$183,$CN38),"")</f>
        <v/>
      </c>
      <c r="CG38" s="20" t="str">
        <f ca="1">IF(N($CN38)&gt;0,INDEX($BY$4:$BY$183,$CN38),"")</f>
        <v/>
      </c>
      <c r="CH38" s="40"/>
      <c r="CJ38" s="19" t="str">
        <f>IF(BX38&gt;0,BX38*100000+BY38*1000+BZ38+500,"")</f>
        <v/>
      </c>
      <c r="CK38" s="19" t="str">
        <f>IF(BX38&gt;0,RANK(CJ38,$CJ$4:$CJ$183,0),"")</f>
        <v/>
      </c>
      <c r="CL38" s="19" t="str">
        <f>IF(N(CK38)&gt;0,CK38+COUNTIF($CK$4:$CK37,CK38),"")</f>
        <v/>
      </c>
      <c r="CM38" s="19">
        <f>INT(ROWS($CM$3:$CM38)/3)</f>
        <v>12</v>
      </c>
      <c r="CN38" s="19" t="str">
        <f ca="1">IFERROR(MATCH(CM38,$CL$4:$CL$183,0),"")</f>
        <v/>
      </c>
      <c r="CP38" s="36"/>
      <c r="CQ38" s="36"/>
      <c r="CR38" s="36"/>
      <c r="CS38" s="36"/>
    </row>
    <row r="39" spans="1:152" ht="21" x14ac:dyDescent="0.35">
      <c r="A39" s="3"/>
      <c r="B39" s="3"/>
      <c r="C39" s="4"/>
      <c r="D39" s="3"/>
      <c r="E39" s="3"/>
      <c r="F39" s="3"/>
      <c r="G39" s="3"/>
      <c r="H39" s="3"/>
      <c r="I39" s="4"/>
      <c r="J39" s="3"/>
      <c r="K39" s="3"/>
      <c r="L39" s="3"/>
      <c r="M39" s="3"/>
      <c r="N39" s="3"/>
      <c r="O39" s="4"/>
      <c r="P39" s="3"/>
      <c r="Q39" s="3"/>
      <c r="R39" s="3"/>
      <c r="S39" s="3"/>
      <c r="T39" s="3"/>
      <c r="U39" s="4"/>
      <c r="V39" s="3"/>
      <c r="W39" s="3"/>
      <c r="X39" s="3"/>
      <c r="Y39" s="3"/>
      <c r="Z39" s="3"/>
      <c r="AA39" s="4"/>
      <c r="AB39" s="3"/>
      <c r="AC39" s="3"/>
      <c r="AD39" s="3"/>
      <c r="AE39" s="3"/>
      <c r="AF39" s="3"/>
      <c r="AG39" s="4"/>
      <c r="AH39" s="3"/>
      <c r="AI39" s="3"/>
      <c r="AJ39" s="3"/>
      <c r="AK39" s="3"/>
      <c r="AL39" s="3"/>
      <c r="AM39" s="4"/>
      <c r="AN39" s="3"/>
      <c r="AO39" s="3"/>
      <c r="AP39" s="3"/>
      <c r="AQ39" s="3"/>
      <c r="AR39" s="3"/>
      <c r="AS39" s="4"/>
      <c r="AT39" s="3"/>
      <c r="AU39" s="3"/>
      <c r="AV39" s="3"/>
      <c r="AW39" s="3"/>
      <c r="AX39" s="3"/>
      <c r="AY39" s="4"/>
      <c r="AZ39" s="3"/>
      <c r="BA39" s="3"/>
      <c r="BB39" s="3"/>
      <c r="BC39" s="3"/>
      <c r="BD39" s="3"/>
      <c r="BE39" s="4"/>
      <c r="BF39" s="3"/>
      <c r="BG39" s="3"/>
      <c r="BH39" s="3"/>
      <c r="BI39" s="3"/>
      <c r="BJ39" s="3"/>
      <c r="BK39" s="4"/>
      <c r="BL39" s="3"/>
      <c r="BM39" s="3"/>
      <c r="BN39" s="3"/>
      <c r="BO39" s="3"/>
      <c r="BP39" s="3"/>
      <c r="BQ39" s="4"/>
      <c r="BR39" s="3"/>
      <c r="BS39" s="3"/>
      <c r="BT39" s="3"/>
      <c r="BU39" s="3"/>
      <c r="BV39" s="3"/>
      <c r="BW39" s="2"/>
      <c r="BX39" s="10"/>
      <c r="BY39" s="11"/>
      <c r="BZ39" s="13"/>
      <c r="CA39" s="10"/>
      <c r="CB39" s="10"/>
      <c r="CD39" s="21"/>
      <c r="CE39" s="21"/>
      <c r="CF39" s="21"/>
      <c r="CG39" s="21"/>
      <c r="CH39" s="41"/>
      <c r="CJ39" s="19"/>
      <c r="CK39" s="19"/>
      <c r="CL39" s="19"/>
      <c r="CM39" s="19"/>
      <c r="CN39" s="19"/>
    </row>
    <row r="40" spans="1:152" ht="21" x14ac:dyDescent="0.35">
      <c r="A40" s="3"/>
      <c r="B40" s="3"/>
      <c r="C40" s="4"/>
      <c r="D40" s="3"/>
      <c r="E40" s="3"/>
      <c r="F40" s="3"/>
      <c r="G40" s="3"/>
      <c r="H40" s="3"/>
      <c r="I40" s="4"/>
      <c r="J40" s="3"/>
      <c r="K40" s="3"/>
      <c r="L40" s="3"/>
      <c r="M40" s="3"/>
      <c r="N40" s="3"/>
      <c r="O40" s="4"/>
      <c r="P40" s="3"/>
      <c r="Q40" s="3"/>
      <c r="R40" s="3"/>
      <c r="S40" s="3"/>
      <c r="T40" s="3"/>
      <c r="U40" s="4"/>
      <c r="V40" s="3"/>
      <c r="W40" s="3"/>
      <c r="X40" s="3"/>
      <c r="Y40" s="3"/>
      <c r="Z40" s="3"/>
      <c r="AA40" s="4"/>
      <c r="AB40" s="3"/>
      <c r="AC40" s="3"/>
      <c r="AD40" s="3"/>
      <c r="AE40" s="3"/>
      <c r="AF40" s="3"/>
      <c r="AG40" s="4"/>
      <c r="AH40" s="3"/>
      <c r="AI40" s="3"/>
      <c r="AJ40" s="3"/>
      <c r="AK40" s="3"/>
      <c r="AL40" s="3"/>
      <c r="AM40" s="4"/>
      <c r="AN40" s="3"/>
      <c r="AO40" s="3"/>
      <c r="AP40" s="3"/>
      <c r="AQ40" s="3"/>
      <c r="AR40" s="3"/>
      <c r="AS40" s="4"/>
      <c r="AT40" s="3"/>
      <c r="AU40" s="3"/>
      <c r="AV40" s="3"/>
      <c r="AW40" s="3"/>
      <c r="AX40" s="3"/>
      <c r="AY40" s="4"/>
      <c r="AZ40" s="3"/>
      <c r="BA40" s="3"/>
      <c r="BB40" s="3"/>
      <c r="BC40" s="3"/>
      <c r="BD40" s="3"/>
      <c r="BE40" s="4"/>
      <c r="BF40" s="3"/>
      <c r="BG40" s="3"/>
      <c r="BH40" s="3"/>
      <c r="BI40" s="3"/>
      <c r="BJ40" s="3"/>
      <c r="BK40" s="4"/>
      <c r="BL40" s="3"/>
      <c r="BM40" s="3"/>
      <c r="BN40" s="3"/>
      <c r="BO40" s="3"/>
      <c r="BP40" s="3"/>
      <c r="BQ40" s="4"/>
      <c r="BR40" s="3"/>
      <c r="BS40" s="3"/>
      <c r="BT40" s="3"/>
      <c r="BU40" s="3"/>
      <c r="BV40" s="3"/>
      <c r="BW40" s="2"/>
      <c r="BX40" s="5"/>
      <c r="BY40" s="12"/>
      <c r="BZ40" s="7"/>
      <c r="CA40" s="5"/>
      <c r="CB40" s="5"/>
      <c r="CD40" s="22"/>
      <c r="CE40" s="20"/>
      <c r="CF40" s="22"/>
      <c r="CG40" s="22"/>
      <c r="CH40" s="39" t="str">
        <f ca="1">IF(N($CN41)&gt;0,INDEX($BZ$4:$BZ$183,$CN41),"")</f>
        <v/>
      </c>
      <c r="CJ40" s="19"/>
      <c r="CK40" s="19"/>
      <c r="CL40" s="19"/>
      <c r="CM40" s="19"/>
      <c r="CN40" s="19"/>
    </row>
    <row r="41" spans="1:152" ht="21" x14ac:dyDescent="0.35">
      <c r="A41" s="3">
        <v>13</v>
      </c>
      <c r="B41" s="3"/>
      <c r="C41" s="4"/>
      <c r="D41" s="3">
        <f ca="1">IF(COUNTIF(INDIRECT(C$2&amp;"[N°1]"),$A41)&lt;&gt;0,SUMIFS(INDIRECT(C$2&amp;"[Score1]"),INDIRECT(C$2&amp;"[N°1]"),$A41),SUMIFS(INDIRECT(C$2&amp;"[Score2]"),INDIRECT(C$2&amp;"[N°2]"),$A41))</f>
        <v>0</v>
      </c>
      <c r="E41" s="3">
        <f ca="1">IF(COUNTIF(INDIRECT(C$2&amp;"[N°1]"),$A41)&lt;&gt;0,SUMIFS(INDIRECT(C$2&amp;"[Score2]"),INDIRECT(C$2&amp;"[N°1]"),$A41),SUMIFS(INDIRECT(C$2&amp;"[Score1]"),INDIRECT(C$2&amp;"[N°2]"),$A41))</f>
        <v>0</v>
      </c>
      <c r="F41" s="3">
        <f t="shared" ca="1" si="0"/>
        <v>0</v>
      </c>
      <c r="G41" s="3">
        <f ca="1">RANK(F41,$F$5:$F$182,0)+ROW()/1000</f>
        <v>1.0409999999999999</v>
      </c>
      <c r="H41" s="3">
        <f ca="1">RANK(G41,$G$5:$G$182,1)</f>
        <v>13</v>
      </c>
      <c r="I41" s="4"/>
      <c r="J41" s="3">
        <f ca="1">IF(COUNTIF(INDIRECT(I$2&amp;"[N°1]"),$A41)&lt;&gt;0,SUMIFS(INDIRECT(I$2&amp;"[Score1]"),INDIRECT(I$2&amp;"[N°1]"),$A41),SUMIFS(INDIRECT(I$2&amp;"[Score2]"),INDIRECT(I$2&amp;"[N°2]"),$A41))</f>
        <v>0</v>
      </c>
      <c r="K41" s="3">
        <f ca="1">IF(COUNTIF(INDIRECT(I$2&amp;"[N°1]"),$A41)&lt;&gt;0,SUMIFS(INDIRECT(I$2&amp;"[Score2]"),INDIRECT(I$2&amp;"[N°1]"),$A41),SUMIFS(INDIRECT(I$2&amp;"[Score1]"),INDIRECT(I$2&amp;"[N°2]"),$A41))</f>
        <v>0</v>
      </c>
      <c r="L41" s="3">
        <f t="shared" ca="1" si="1"/>
        <v>0</v>
      </c>
      <c r="M41" s="3">
        <f ca="1">RANK(L41,$L$5:$L$182,0)+ROW()/1000</f>
        <v>1.0409999999999999</v>
      </c>
      <c r="N41" s="3">
        <f ca="1">RANK(M41,$M$5:$M$182,1)</f>
        <v>13</v>
      </c>
      <c r="O41" s="4"/>
      <c r="P41" s="3">
        <f ca="1">IF(COUNTIF(INDIRECT(O$2&amp;"[N°1]"),$A41)&lt;&gt;0,SUMIFS(INDIRECT(O$2&amp;"[Score1]"),INDIRECT(O$2&amp;"[N°1]"),$A41),SUMIFS(INDIRECT(O$2&amp;"[Score2]"),INDIRECT(O$2&amp;"[N°2]"),$A41))</f>
        <v>0</v>
      </c>
      <c r="Q41" s="3">
        <f ca="1">IF(COUNTIF(INDIRECT(O$2&amp;"[N°1]"),$A41)&lt;&gt;0,SUMIFS(INDIRECT(O$2&amp;"[Score2]"),INDIRECT(O$2&amp;"[N°1]"),$A41),SUMIFS(INDIRECT(O$2&amp;"[Score1]"),INDIRECT(O$2&amp;"[N°2]"),$A41))</f>
        <v>0</v>
      </c>
      <c r="R41" s="3">
        <f t="shared" ca="1" si="2"/>
        <v>0</v>
      </c>
      <c r="S41" s="3">
        <f ca="1">RANK(R41,$R$5:$R$182,0)+ROW()/1000</f>
        <v>1.0409999999999999</v>
      </c>
      <c r="T41" s="3">
        <f ca="1">RANK(S41,$S$5:$S$182,1)</f>
        <v>13</v>
      </c>
      <c r="U41" s="4"/>
      <c r="V41" s="3">
        <f ca="1">IF(COUNTIF(INDIRECT(U$2&amp;"[N°1]"),$A41)&lt;&gt;0,SUMIFS(INDIRECT(U$2&amp;"[Score1]"),INDIRECT(U$2&amp;"[N°1]"),$A41),SUMIFS(INDIRECT(U$2&amp;"[Score2]"),INDIRECT(U$2&amp;"[N°2]"),$A41))</f>
        <v>0</v>
      </c>
      <c r="W41" s="3">
        <f ca="1">IF(COUNTIF(INDIRECT(U$2&amp;"[N°1]"),$A41)&lt;&gt;0,SUMIFS(INDIRECT(U$2&amp;"[Score2]"),INDIRECT(U$2&amp;"[N°1]"),$A41),SUMIFS(INDIRECT(U$2&amp;"[Score1]"),INDIRECT(U$2&amp;"[N°2]"),$A41))</f>
        <v>0</v>
      </c>
      <c r="X41" s="3">
        <f t="shared" ca="1" si="3"/>
        <v>0</v>
      </c>
      <c r="Y41" s="3">
        <f ca="1">RANK(X41,$X$5:$X$182,0)+ROW()/1000</f>
        <v>1.0409999999999999</v>
      </c>
      <c r="Z41" s="3">
        <f ca="1">RANK(Y41,$Y$5:$Y$182,1)</f>
        <v>13</v>
      </c>
      <c r="AA41" s="4"/>
      <c r="AB41" s="3">
        <f ca="1">IF(COUNTIF(INDIRECT(AA$2&amp;"[N°1]"),$A41)&lt;&gt;0,SUMIFS(INDIRECT(AA$2&amp;"[Score1]"),INDIRECT(AA$2&amp;"[N°1]"),$A41),SUMIFS(INDIRECT(AA$2&amp;"[Score2]"),INDIRECT(AA$2&amp;"[N°2]"),$A41))</f>
        <v>0</v>
      </c>
      <c r="AC41" s="3">
        <f ca="1">IF(COUNTIF(INDIRECT(AA$2&amp;"[N°1]"),$A41)&lt;&gt;0,SUMIFS(INDIRECT(AA$2&amp;"[Score2]"),INDIRECT(AA$2&amp;"[N°1]"),$A41),SUMIFS(INDIRECT(AA$2&amp;"[Score1]"),INDIRECT(AA$2&amp;"[N°2]"),$A41))</f>
        <v>0</v>
      </c>
      <c r="AD41" s="3">
        <f t="shared" ca="1" si="4"/>
        <v>0</v>
      </c>
      <c r="AE41" s="3">
        <f ca="1">RANK(AD41,$AD$5:$AD$182,0)+ROW()/1000</f>
        <v>1.0409999999999999</v>
      </c>
      <c r="AF41" s="3">
        <f ca="1">RANK(AE41,$AE$5:$AE$182,1)</f>
        <v>13</v>
      </c>
      <c r="AG41" s="4"/>
      <c r="AH41" s="3">
        <f ca="1">IF(COUNTIF(INDIRECT(AG$2&amp;"[N°1]"),$A41)&lt;&gt;0,SUMIFS(INDIRECT(AG$2&amp;"[Score1]"),INDIRECT(AG$2&amp;"[N°1]"),$A41),SUMIFS(INDIRECT(AG$2&amp;"[Score2]"),INDIRECT(AG$2&amp;"[N°2]"),$A41))</f>
        <v>0</v>
      </c>
      <c r="AI41" s="3">
        <f ca="1">IF(COUNTIF(INDIRECT(AG$2&amp;"[N°1]"),$A41)&lt;&gt;0,SUMIFS(INDIRECT(AG$2&amp;"[Score2]"),INDIRECT(AG$2&amp;"[N°1]"),$A41),SUMIFS(INDIRECT(AG$2&amp;"[Score1]"),INDIRECT(AG$2&amp;"[N°2]"),$A41))</f>
        <v>0</v>
      </c>
      <c r="AJ41" s="3">
        <f t="shared" ca="1" si="5"/>
        <v>0</v>
      </c>
      <c r="AK41" s="3">
        <f ca="1">RANK(AJ41,$AJ$5:$AJ$182,0)+ROW()/1000</f>
        <v>1.0409999999999999</v>
      </c>
      <c r="AL41" s="3">
        <f ca="1">RANK(AK41,$AK$5:$AK$182,1)</f>
        <v>13</v>
      </c>
      <c r="AM41" s="4"/>
      <c r="AN41" s="3">
        <f ca="1">IF(COUNTIF(INDIRECT(AM$2&amp;"[N°1]"),$A41)&lt;&gt;0,SUMIFS(INDIRECT(AM$2&amp;"[Score1]"),INDIRECT(AM$2&amp;"[N°1]"),$A41),SUMIFS(INDIRECT(AM$2&amp;"[Score2]"),INDIRECT(AM$2&amp;"[N°2]"),$A41))</f>
        <v>0</v>
      </c>
      <c r="AO41" s="3">
        <f ca="1">IF(COUNTIF(INDIRECT(AM$2&amp;"[N°1]"),$A41)&lt;&gt;0,SUMIFS(INDIRECT(AM$2&amp;"[Score2]"),INDIRECT(AM$2&amp;"[N°1]"),$A41),SUMIFS(INDIRECT(AM$2&amp;"[Score1]"),INDIRECT(AM$2&amp;"[N°2]"),$A41))</f>
        <v>0</v>
      </c>
      <c r="AP41" s="3">
        <f t="shared" ca="1" si="6"/>
        <v>0</v>
      </c>
      <c r="AQ41" s="3">
        <f ca="1">RANK(AP41,$AP$5:$AP$182,0)+ROW()/1000</f>
        <v>1.0409999999999999</v>
      </c>
      <c r="AR41" s="3">
        <f ca="1">RANK(AQ41,$AQ$5:$AQ$182,1)</f>
        <v>13</v>
      </c>
      <c r="AS41" s="4"/>
      <c r="AT41" s="3">
        <f ca="1">IF(COUNTIF(INDIRECT(AS$2&amp;"[N°1]"),$A41)&lt;&gt;0,SUMIFS(INDIRECT(AS$2&amp;"[Score1]"),INDIRECT(AS$2&amp;"[N°1]"),$A41),SUMIFS(INDIRECT(AS$2&amp;"[Score2]"),INDIRECT(AS$2&amp;"[N°2]"),$A41))</f>
        <v>0</v>
      </c>
      <c r="AU41" s="3">
        <f ca="1">IF(COUNTIF(INDIRECT(AS$2&amp;"[N°1]"),$A41)&lt;&gt;0,SUMIFS(INDIRECT(AS$2&amp;"[Score2]"),INDIRECT(AS$2&amp;"[N°1]"),$A41),SUMIFS(INDIRECT(AS$2&amp;"[Score1]"),INDIRECT(AS$2&amp;"[N°2]"),$A41))</f>
        <v>0</v>
      </c>
      <c r="AV41" s="3">
        <f t="shared" ca="1" si="7"/>
        <v>0</v>
      </c>
      <c r="AW41" s="3">
        <f ca="1">RANK(AV41,$AV$5:$AV$182,0)+ROW()/1000</f>
        <v>1.0409999999999999</v>
      </c>
      <c r="AX41" s="3">
        <f ca="1">RANK(AW41,$AW$5:$AW$182,1)</f>
        <v>13</v>
      </c>
      <c r="AY41" s="4"/>
      <c r="AZ41" s="3">
        <f ca="1">IF(COUNTIF(INDIRECT(AY$2&amp;"[N°1]"),$A41)&lt;&gt;0,SUMIFS(INDIRECT(AY$2&amp;"[Score1]"),INDIRECT(AY$2&amp;"[N°1]"),$A41),SUMIFS(INDIRECT(AY$2&amp;"[Score2]"),INDIRECT(AY$2&amp;"[N°2]"),$A41))</f>
        <v>0</v>
      </c>
      <c r="BA41" s="3">
        <f ca="1">IF(COUNTIF(INDIRECT(AY$2&amp;"[N°1]"),$A41)&lt;&gt;0,SUMIFS(INDIRECT(AY$2&amp;"[Score2]"),INDIRECT(AY$2&amp;"[N°1]"),$A41),SUMIFS(INDIRECT(AY$2&amp;"[Score1]"),INDIRECT(AY$2&amp;"[N°2]"),$A41))</f>
        <v>0</v>
      </c>
      <c r="BB41" s="3">
        <f t="shared" ca="1" si="8"/>
        <v>0</v>
      </c>
      <c r="BC41" s="3">
        <f ca="1">RANK(BB41,$BB$5:$BB$182,0)+ROW()/1000</f>
        <v>1.0409999999999999</v>
      </c>
      <c r="BD41" s="3">
        <f ca="1">RANK(BC41,$BC$5:$BC$182,1)</f>
        <v>13</v>
      </c>
      <c r="BE41" s="4"/>
      <c r="BF41" s="3">
        <f ca="1">IF(COUNTIF(INDIRECT(BE$2&amp;"[N°1]"),$A41)&lt;&gt;0,SUMIFS(INDIRECT(BE$2&amp;"[Score1]"),INDIRECT(BE$2&amp;"[N°1]"),$A41),SUMIFS(INDIRECT(BE$2&amp;"[Score2]"),INDIRECT(BE$2&amp;"[N°2]"),$A41))</f>
        <v>0</v>
      </c>
      <c r="BG41" s="3">
        <f ca="1">IF(COUNTIF(INDIRECT(BE$2&amp;"[N°1]"),$A41)&lt;&gt;0,SUMIFS(INDIRECT(BE$2&amp;"[Score2]"),INDIRECT(BE$2&amp;"[N°1]"),$A41),SUMIFS(INDIRECT(BE$2&amp;"[Score1]"),INDIRECT(BE$2&amp;"[N°2]"),$A41))</f>
        <v>0</v>
      </c>
      <c r="BH41" s="3">
        <f t="shared" ca="1" si="9"/>
        <v>0</v>
      </c>
      <c r="BI41" s="3">
        <f ca="1">RANK(BH41,$BH$5:$BH$182,0)+ROW()/1000</f>
        <v>1.0409999999999999</v>
      </c>
      <c r="BJ41" s="3">
        <f ca="1">RANK(BI41,$BI$5:$BI$182,1)</f>
        <v>13</v>
      </c>
      <c r="BK41" s="4"/>
      <c r="BL41" s="3">
        <f ca="1">IF(COUNTIF(INDIRECT(BK$2&amp;"[N°1]"),$A41)&lt;&gt;0,SUMIFS(INDIRECT(BK$2&amp;"[Score1]"),INDIRECT(BK$2&amp;"[N°1]"),$A41),SUMIFS(INDIRECT(BK$2&amp;"[Score2]"),INDIRECT(BK$2&amp;"[N°2]"),$A41))</f>
        <v>0</v>
      </c>
      <c r="BM41" s="3">
        <f ca="1">IF(COUNTIF(INDIRECT(BK$2&amp;"[N°1]"),$A41)&lt;&gt;0,SUMIFS(INDIRECT(BK$2&amp;"[Score2]"),INDIRECT(BK$2&amp;"[N°1]"),$A41),SUMIFS(INDIRECT(BK$2&amp;"[Score1]"),INDIRECT(BK$2&amp;"[N°2]"),$A41))</f>
        <v>0</v>
      </c>
      <c r="BN41" s="3">
        <f t="shared" ca="1" si="10"/>
        <v>0</v>
      </c>
      <c r="BO41" s="3">
        <f ca="1">RANK(BN41,$BN$5:$BN$182,0)+ROW()/1000</f>
        <v>1.0409999999999999</v>
      </c>
      <c r="BP41" s="3">
        <f ca="1">RANK(BO41,$BO$5:$BO$182,1)</f>
        <v>13</v>
      </c>
      <c r="BQ41" s="4"/>
      <c r="BR41" s="3">
        <f ca="1">IF(COUNTIF(INDIRECT(BQ$2&amp;"[N°1]"),$A41)&lt;&gt;0,SUMIFS(INDIRECT(BQ$2&amp;"[Score1]"),INDIRECT(BQ$2&amp;"[N°1]"),$A41),SUMIFS(INDIRECT(BQ$2&amp;"[Score2]"),INDIRECT(BQ$2&amp;"[N°2]"),$A41))</f>
        <v>0</v>
      </c>
      <c r="BS41" s="3">
        <f ca="1">IF(COUNTIF(INDIRECT(BQ$2&amp;"[N°1]"),$A41)&lt;&gt;0,SUMIFS(INDIRECT(BQ$2&amp;"[Score2]"),INDIRECT(BQ$2&amp;"[N°1]"),$A41),SUMIFS(INDIRECT(BQ$2&amp;"[Score1]"),INDIRECT(BQ$2&amp;"[N°2]"),$A41))</f>
        <v>0</v>
      </c>
      <c r="BT41" s="3">
        <f t="shared" ca="1" si="11"/>
        <v>0</v>
      </c>
      <c r="BU41" s="3">
        <f ca="1">RANK(BT41,$BT$5:$BT$182,0)+ROW()/1000</f>
        <v>1.0409999999999999</v>
      </c>
      <c r="BV41" s="3">
        <f ca="1">RANK(BU41,$BU$5:$BU$182,1)</f>
        <v>13</v>
      </c>
      <c r="BW41" s="2"/>
      <c r="BX41" s="5">
        <f>C41+I41+O41+U41+AA41+AG41+AM41+AS41+AY41+BE41+BK41+BQ41</f>
        <v>0</v>
      </c>
      <c r="BY41" s="8">
        <f ca="1">COUNTIF(D40,"=13")+COUNTIF(D41,"=13")+COUNTIF(D42,"=13")+COUNTIF(J40,"=13")+COUNTIF(J41,"=13")+COUNTIF(J42,"=13")+COUNTIF(P40,"=13")+COUNTIF(P41,"=13")+COUNTIF(P42,"=13")+COUNTIF(V40,"=13")+COUNTIF(V41,"=13")+COUNTIF(V42,"=13")+COUNTIF(AB40,"=13")+COUNTIF(AB41,"=13")+COUNTIF(AB42,"=13")+COUNTIF(AH40,"=13")+COUNTIF(AH41,"=13")+COUNTIF(AH42,"=13")+COUNTIF(AN40,"=13")+COUNTIF(AN41,"=13")+COUNTIF(AN42,"=13")+COUNTIF(AT40,"=13")+COUNTIF(AT41,"=13")+COUNTIF(AT42,"=13")+COUNTIF(AZ40,"=13")+COUNTIF(AZ41,"=13")+COUNTIF(AZ42,"=13")+COUNTIF(BF40,"=13")+COUNTIF(BF41,"=13")+COUNTIF(BF42,"=13")+COUNTIF(BL40,"=13")+COUNTIF(BL41,"=13")+COUNTIF(BL42,"=13")+COUNTIF(BR40,"=13")+COUNTIF(BR41,"=13")+COUNTIF(BR42,"=13")</f>
        <v>0</v>
      </c>
      <c r="BZ41" s="9">
        <f ca="1">F40+F41+F42+L40+L41+L42+R40+R41+R42+X40+X41+X42+AD40+AD41+AD42+AJ40+AJ41+AJ42+AP40+AP41+AP42+AV40+AV41+AV42+BB40+BB41+BB42+BH40+BH41+BH42+BN40+BN41+BN42+BT40+BT41+BT42</f>
        <v>0</v>
      </c>
      <c r="CA41" s="5">
        <f ca="1">RANK(BY41,$BY$5:$BY$183,0)+RANK(BZ41,$BZ$5:$BZ$183,1)/1000</f>
        <v>1.0009999999999999</v>
      </c>
      <c r="CB41" s="5">
        <f ca="1">RANK(CA41,$CA$5:$CA$183,1)</f>
        <v>1</v>
      </c>
      <c r="CD41" s="20">
        <v>13</v>
      </c>
      <c r="CE41" s="20" t="str">
        <f ca="1">IF(N($CN41)&gt;0,INDEX($B$4:$B$183,$CN41),"")</f>
        <v/>
      </c>
      <c r="CF41" s="20" t="str">
        <f ca="1">IF(N($CN41)&gt;0,INDEX($BX$4:$BX$183,$CN41),"")</f>
        <v/>
      </c>
      <c r="CG41" s="20" t="str">
        <f ca="1">IF(N($CN41)&gt;0,INDEX($BY$4:$BY$183,$CN41),"")</f>
        <v/>
      </c>
      <c r="CH41" s="40"/>
      <c r="CJ41" s="19" t="str">
        <f>IF(BX41&gt;0,BX41*100000+BY41*1000+BZ41+500,"")</f>
        <v/>
      </c>
      <c r="CK41" s="19" t="str">
        <f>IF(BX41&gt;0,RANK(CJ41,$CJ$4:$CJ$183,0),"")</f>
        <v/>
      </c>
      <c r="CL41" s="19" t="str">
        <f>IF(N(CK41)&gt;0,CK41+COUNTIF($CK$4:$CK40,CK41),"")</f>
        <v/>
      </c>
      <c r="CM41" s="19">
        <f>INT(ROWS($CM$3:$CM41)/3)</f>
        <v>13</v>
      </c>
      <c r="CN41" s="19" t="str">
        <f ca="1">IFERROR(MATCH(CM41,$CL$4:$CL$183,0),"")</f>
        <v/>
      </c>
    </row>
    <row r="42" spans="1:152" ht="21" x14ac:dyDescent="0.35">
      <c r="A42" s="3"/>
      <c r="B42" s="3"/>
      <c r="C42" s="4"/>
      <c r="D42" s="3"/>
      <c r="E42" s="3"/>
      <c r="F42" s="3"/>
      <c r="G42" s="3"/>
      <c r="H42" s="3"/>
      <c r="I42" s="4"/>
      <c r="J42" s="3"/>
      <c r="K42" s="3"/>
      <c r="L42" s="3"/>
      <c r="M42" s="3"/>
      <c r="N42" s="3"/>
      <c r="O42" s="4"/>
      <c r="P42" s="3"/>
      <c r="Q42" s="3"/>
      <c r="R42" s="3"/>
      <c r="S42" s="3"/>
      <c r="T42" s="3"/>
      <c r="U42" s="4"/>
      <c r="V42" s="3"/>
      <c r="W42" s="3"/>
      <c r="X42" s="3"/>
      <c r="Y42" s="3"/>
      <c r="Z42" s="3"/>
      <c r="AA42" s="4"/>
      <c r="AB42" s="3"/>
      <c r="AC42" s="3"/>
      <c r="AD42" s="3"/>
      <c r="AE42" s="3"/>
      <c r="AF42" s="3"/>
      <c r="AG42" s="4"/>
      <c r="AH42" s="3"/>
      <c r="AI42" s="3"/>
      <c r="AJ42" s="3"/>
      <c r="AK42" s="3"/>
      <c r="AL42" s="3"/>
      <c r="AM42" s="4"/>
      <c r="AN42" s="3"/>
      <c r="AO42" s="3"/>
      <c r="AP42" s="3"/>
      <c r="AQ42" s="3"/>
      <c r="AR42" s="3"/>
      <c r="AS42" s="4"/>
      <c r="AT42" s="3"/>
      <c r="AU42" s="3"/>
      <c r="AV42" s="3"/>
      <c r="AW42" s="3"/>
      <c r="AX42" s="3"/>
      <c r="AY42" s="4"/>
      <c r="AZ42" s="3"/>
      <c r="BA42" s="3"/>
      <c r="BB42" s="3"/>
      <c r="BC42" s="3"/>
      <c r="BD42" s="3"/>
      <c r="BE42" s="4"/>
      <c r="BF42" s="3"/>
      <c r="BG42" s="3"/>
      <c r="BH42" s="3"/>
      <c r="BI42" s="3"/>
      <c r="BJ42" s="3"/>
      <c r="BK42" s="4"/>
      <c r="BL42" s="3"/>
      <c r="BM42" s="3"/>
      <c r="BN42" s="3"/>
      <c r="BO42" s="3"/>
      <c r="BP42" s="3"/>
      <c r="BQ42" s="4"/>
      <c r="BR42" s="3"/>
      <c r="BS42" s="3"/>
      <c r="BT42" s="3"/>
      <c r="BU42" s="3"/>
      <c r="BV42" s="3"/>
      <c r="BW42" s="2"/>
      <c r="BX42" s="10"/>
      <c r="BY42" s="11"/>
      <c r="BZ42" s="13"/>
      <c r="CA42" s="10"/>
      <c r="CB42" s="10"/>
      <c r="CD42" s="21"/>
      <c r="CE42" s="21"/>
      <c r="CF42" s="21"/>
      <c r="CG42" s="21"/>
      <c r="CH42" s="41"/>
      <c r="CJ42" s="19"/>
      <c r="CK42" s="19"/>
      <c r="CL42" s="19"/>
      <c r="CM42" s="19"/>
      <c r="CN42" s="19"/>
    </row>
    <row r="43" spans="1:152" ht="21" x14ac:dyDescent="0.35">
      <c r="A43" s="3"/>
      <c r="B43" s="3"/>
      <c r="C43" s="4"/>
      <c r="D43" s="3"/>
      <c r="E43" s="3"/>
      <c r="F43" s="3"/>
      <c r="G43" s="3"/>
      <c r="H43" s="3"/>
      <c r="I43" s="4"/>
      <c r="J43" s="3"/>
      <c r="K43" s="3"/>
      <c r="L43" s="3"/>
      <c r="M43" s="3"/>
      <c r="N43" s="3"/>
      <c r="O43" s="4"/>
      <c r="P43" s="3"/>
      <c r="Q43" s="3"/>
      <c r="R43" s="3"/>
      <c r="S43" s="3"/>
      <c r="T43" s="3"/>
      <c r="U43" s="4"/>
      <c r="V43" s="3"/>
      <c r="W43" s="3"/>
      <c r="X43" s="3"/>
      <c r="Y43" s="3"/>
      <c r="Z43" s="3"/>
      <c r="AA43" s="4"/>
      <c r="AB43" s="3"/>
      <c r="AC43" s="3"/>
      <c r="AD43" s="3"/>
      <c r="AE43" s="3"/>
      <c r="AF43" s="3"/>
      <c r="AG43" s="4"/>
      <c r="AH43" s="3"/>
      <c r="AI43" s="3"/>
      <c r="AJ43" s="3"/>
      <c r="AK43" s="3"/>
      <c r="AL43" s="3"/>
      <c r="AM43" s="4"/>
      <c r="AN43" s="3"/>
      <c r="AO43" s="3"/>
      <c r="AP43" s="3"/>
      <c r="AQ43" s="3"/>
      <c r="AR43" s="3"/>
      <c r="AS43" s="4"/>
      <c r="AT43" s="3"/>
      <c r="AU43" s="3"/>
      <c r="AV43" s="3"/>
      <c r="AW43" s="3"/>
      <c r="AX43" s="3"/>
      <c r="AY43" s="4"/>
      <c r="AZ43" s="3"/>
      <c r="BA43" s="3"/>
      <c r="BB43" s="3"/>
      <c r="BC43" s="3"/>
      <c r="BD43" s="3"/>
      <c r="BE43" s="4"/>
      <c r="BF43" s="3"/>
      <c r="BG43" s="3"/>
      <c r="BH43" s="3"/>
      <c r="BI43" s="3"/>
      <c r="BJ43" s="3"/>
      <c r="BK43" s="4"/>
      <c r="BL43" s="3"/>
      <c r="BM43" s="3"/>
      <c r="BN43" s="3"/>
      <c r="BO43" s="3"/>
      <c r="BP43" s="3"/>
      <c r="BQ43" s="4"/>
      <c r="BR43" s="3"/>
      <c r="BS43" s="3"/>
      <c r="BT43" s="3"/>
      <c r="BU43" s="3"/>
      <c r="BV43" s="3"/>
      <c r="BW43" s="2"/>
      <c r="BX43" s="5"/>
      <c r="BY43" s="12"/>
      <c r="BZ43" s="7"/>
      <c r="CA43" s="5"/>
      <c r="CB43" s="5"/>
      <c r="CD43" s="22"/>
      <c r="CE43" s="22"/>
      <c r="CF43" s="22"/>
      <c r="CG43" s="22"/>
      <c r="CH43" s="39" t="str">
        <f ca="1">IF(N($CN44)&gt;0,INDEX($BZ$4:$BZ$183,$CN44),"")</f>
        <v/>
      </c>
      <c r="CJ43" s="19"/>
      <c r="CK43" s="19"/>
      <c r="CL43" s="19"/>
      <c r="CM43" s="19"/>
      <c r="CN43" s="19"/>
    </row>
    <row r="44" spans="1:152" ht="21" x14ac:dyDescent="0.35">
      <c r="A44" s="3">
        <v>14</v>
      </c>
      <c r="B44" s="3"/>
      <c r="C44" s="4"/>
      <c r="D44" s="3">
        <f ca="1">IF(COUNTIF(INDIRECT(C$2&amp;"[N°1]"),$A44)&lt;&gt;0,SUMIFS(INDIRECT(C$2&amp;"[Score1]"),INDIRECT(C$2&amp;"[N°1]"),$A44),SUMIFS(INDIRECT(C$2&amp;"[Score2]"),INDIRECT(C$2&amp;"[N°2]"),$A44))</f>
        <v>0</v>
      </c>
      <c r="E44" s="3">
        <f ca="1">IF(COUNTIF(INDIRECT(C$2&amp;"[N°1]"),$A44)&lt;&gt;0,SUMIFS(INDIRECT(C$2&amp;"[Score2]"),INDIRECT(C$2&amp;"[N°1]"),$A44),SUMIFS(INDIRECT(C$2&amp;"[Score1]"),INDIRECT(C$2&amp;"[N°2]"),$A44))</f>
        <v>0</v>
      </c>
      <c r="F44" s="3">
        <f t="shared" ca="1" si="0"/>
        <v>0</v>
      </c>
      <c r="G44" s="3">
        <f ca="1">RANK(F44,$F$5:$F$182,0)+ROW()/1000</f>
        <v>1.044</v>
      </c>
      <c r="H44" s="3">
        <f ca="1">RANK(G44,$G$5:$G$182,1)</f>
        <v>14</v>
      </c>
      <c r="I44" s="4"/>
      <c r="J44" s="3">
        <f ca="1">IF(COUNTIF(INDIRECT(I$2&amp;"[N°1]"),$A44)&lt;&gt;0,SUMIFS(INDIRECT(I$2&amp;"[Score1]"),INDIRECT(I$2&amp;"[N°1]"),$A44),SUMIFS(INDIRECT(I$2&amp;"[Score2]"),INDIRECT(I$2&amp;"[N°2]"),$A44))</f>
        <v>0</v>
      </c>
      <c r="K44" s="3">
        <f ca="1">IF(COUNTIF(INDIRECT(I$2&amp;"[N°1]"),$A44)&lt;&gt;0,SUMIFS(INDIRECT(I$2&amp;"[Score2]"),INDIRECT(I$2&amp;"[N°1]"),$A44),SUMIFS(INDIRECT(I$2&amp;"[Score1]"),INDIRECT(I$2&amp;"[N°2]"),$A44))</f>
        <v>0</v>
      </c>
      <c r="L44" s="3">
        <f t="shared" ca="1" si="1"/>
        <v>0</v>
      </c>
      <c r="M44" s="3">
        <f ca="1">RANK(L44,$L$5:$L$182,0)+ROW()/1000</f>
        <v>1.044</v>
      </c>
      <c r="N44" s="3">
        <f ca="1">RANK(M44,$M$5:$M$182,1)</f>
        <v>14</v>
      </c>
      <c r="O44" s="4"/>
      <c r="P44" s="3">
        <f ca="1">IF(COUNTIF(INDIRECT(O$2&amp;"[N°1]"),$A44)&lt;&gt;0,SUMIFS(INDIRECT(O$2&amp;"[Score1]"),INDIRECT(O$2&amp;"[N°1]"),$A44),SUMIFS(INDIRECT(O$2&amp;"[Score2]"),INDIRECT(O$2&amp;"[N°2]"),$A44))</f>
        <v>0</v>
      </c>
      <c r="Q44" s="3">
        <f ca="1">IF(COUNTIF(INDIRECT(O$2&amp;"[N°1]"),$A44)&lt;&gt;0,SUMIFS(INDIRECT(O$2&amp;"[Score2]"),INDIRECT(O$2&amp;"[N°1]"),$A44),SUMIFS(INDIRECT(O$2&amp;"[Score1]"),INDIRECT(O$2&amp;"[N°2]"),$A44))</f>
        <v>0</v>
      </c>
      <c r="R44" s="3">
        <f t="shared" ca="1" si="2"/>
        <v>0</v>
      </c>
      <c r="S44" s="3">
        <f ca="1">RANK(R44,$R$5:$R$182,0)+ROW()/1000</f>
        <v>1.044</v>
      </c>
      <c r="T44" s="3">
        <f ca="1">RANK(S44,$S$5:$S$182,1)</f>
        <v>14</v>
      </c>
      <c r="U44" s="4"/>
      <c r="V44" s="3">
        <f ca="1">IF(COUNTIF(INDIRECT(U$2&amp;"[N°1]"),$A44)&lt;&gt;0,SUMIFS(INDIRECT(U$2&amp;"[Score1]"),INDIRECT(U$2&amp;"[N°1]"),$A44),SUMIFS(INDIRECT(U$2&amp;"[Score2]"),INDIRECT(U$2&amp;"[N°2]"),$A44))</f>
        <v>0</v>
      </c>
      <c r="W44" s="3">
        <f ca="1">IF(COUNTIF(INDIRECT(U$2&amp;"[N°1]"),$A44)&lt;&gt;0,SUMIFS(INDIRECT(U$2&amp;"[Score2]"),INDIRECT(U$2&amp;"[N°1]"),$A44),SUMIFS(INDIRECT(U$2&amp;"[Score1]"),INDIRECT(U$2&amp;"[N°2]"),$A44))</f>
        <v>0</v>
      </c>
      <c r="X44" s="3">
        <f t="shared" ca="1" si="3"/>
        <v>0</v>
      </c>
      <c r="Y44" s="3">
        <f ca="1">RANK(X44,$X$5:$X$182,0)+ROW()/1000</f>
        <v>1.044</v>
      </c>
      <c r="Z44" s="3">
        <f ca="1">RANK(Y44,$Y$5:$Y$182,1)</f>
        <v>14</v>
      </c>
      <c r="AA44" s="4"/>
      <c r="AB44" s="3">
        <f ca="1">IF(COUNTIF(INDIRECT(AA$2&amp;"[N°1]"),$A44)&lt;&gt;0,SUMIFS(INDIRECT(AA$2&amp;"[Score1]"),INDIRECT(AA$2&amp;"[N°1]"),$A44),SUMIFS(INDIRECT(AA$2&amp;"[Score2]"),INDIRECT(AA$2&amp;"[N°2]"),$A44))</f>
        <v>0</v>
      </c>
      <c r="AC44" s="3">
        <f ca="1">IF(COUNTIF(INDIRECT(AA$2&amp;"[N°1]"),$A44)&lt;&gt;0,SUMIFS(INDIRECT(AA$2&amp;"[Score2]"),INDIRECT(AA$2&amp;"[N°1]"),$A44),SUMIFS(INDIRECT(AA$2&amp;"[Score1]"),INDIRECT(AA$2&amp;"[N°2]"),$A44))</f>
        <v>0</v>
      </c>
      <c r="AD44" s="3">
        <f t="shared" ca="1" si="4"/>
        <v>0</v>
      </c>
      <c r="AE44" s="3">
        <f ca="1">RANK(AD44,$AD$5:$AD$182,0)+ROW()/1000</f>
        <v>1.044</v>
      </c>
      <c r="AF44" s="3">
        <f ca="1">RANK(AE44,$AE$5:$AE$182,1)</f>
        <v>14</v>
      </c>
      <c r="AG44" s="4"/>
      <c r="AH44" s="3">
        <f ca="1">IF(COUNTIF(INDIRECT(AG$2&amp;"[N°1]"),$A44)&lt;&gt;0,SUMIFS(INDIRECT(AG$2&amp;"[Score1]"),INDIRECT(AG$2&amp;"[N°1]"),$A44),SUMIFS(INDIRECT(AG$2&amp;"[Score2]"),INDIRECT(AG$2&amp;"[N°2]"),$A44))</f>
        <v>0</v>
      </c>
      <c r="AI44" s="3">
        <f ca="1">IF(COUNTIF(INDIRECT(AG$2&amp;"[N°1]"),$A44)&lt;&gt;0,SUMIFS(INDIRECT(AG$2&amp;"[Score2]"),INDIRECT(AG$2&amp;"[N°1]"),$A44),SUMIFS(INDIRECT(AG$2&amp;"[Score1]"),INDIRECT(AG$2&amp;"[N°2]"),$A44))</f>
        <v>0</v>
      </c>
      <c r="AJ44" s="3">
        <f t="shared" ca="1" si="5"/>
        <v>0</v>
      </c>
      <c r="AK44" s="3">
        <f ca="1">RANK(AJ44,$AJ$5:$AJ$182,0)+ROW()/1000</f>
        <v>1.044</v>
      </c>
      <c r="AL44" s="3">
        <f ca="1">RANK(AK44,$AK$5:$AK$182,1)</f>
        <v>14</v>
      </c>
      <c r="AM44" s="4"/>
      <c r="AN44" s="3">
        <f ca="1">IF(COUNTIF(INDIRECT(AM$2&amp;"[N°1]"),$A44)&lt;&gt;0,SUMIFS(INDIRECT(AM$2&amp;"[Score1]"),INDIRECT(AM$2&amp;"[N°1]"),$A44),SUMIFS(INDIRECT(AM$2&amp;"[Score2]"),INDIRECT(AM$2&amp;"[N°2]"),$A44))</f>
        <v>0</v>
      </c>
      <c r="AO44" s="3">
        <f ca="1">IF(COUNTIF(INDIRECT(AM$2&amp;"[N°1]"),$A44)&lt;&gt;0,SUMIFS(INDIRECT(AM$2&amp;"[Score2]"),INDIRECT(AM$2&amp;"[N°1]"),$A44),SUMIFS(INDIRECT(AM$2&amp;"[Score1]"),INDIRECT(AM$2&amp;"[N°2]"),$A44))</f>
        <v>0</v>
      </c>
      <c r="AP44" s="3">
        <f t="shared" ca="1" si="6"/>
        <v>0</v>
      </c>
      <c r="AQ44" s="3">
        <f ca="1">RANK(AP44,$AP$5:$AP$182,0)+ROW()/1000</f>
        <v>1.044</v>
      </c>
      <c r="AR44" s="3">
        <f ca="1">RANK(AQ44,$AQ$5:$AQ$182,1)</f>
        <v>14</v>
      </c>
      <c r="AS44" s="4"/>
      <c r="AT44" s="3">
        <f ca="1">IF(COUNTIF(INDIRECT(AS$2&amp;"[N°1]"),$A44)&lt;&gt;0,SUMIFS(INDIRECT(AS$2&amp;"[Score1]"),INDIRECT(AS$2&amp;"[N°1]"),$A44),SUMIFS(INDIRECT(AS$2&amp;"[Score2]"),INDIRECT(AS$2&amp;"[N°2]"),$A44))</f>
        <v>0</v>
      </c>
      <c r="AU44" s="3">
        <f ca="1">IF(COUNTIF(INDIRECT(AS$2&amp;"[N°1]"),$A44)&lt;&gt;0,SUMIFS(INDIRECT(AS$2&amp;"[Score2]"),INDIRECT(AS$2&amp;"[N°1]"),$A44),SUMIFS(INDIRECT(AS$2&amp;"[Score1]"),INDIRECT(AS$2&amp;"[N°2]"),$A44))</f>
        <v>0</v>
      </c>
      <c r="AV44" s="3">
        <f t="shared" ca="1" si="7"/>
        <v>0</v>
      </c>
      <c r="AW44" s="3">
        <f ca="1">RANK(AV44,$AV$5:$AV$182,0)+ROW()/1000</f>
        <v>1.044</v>
      </c>
      <c r="AX44" s="3">
        <f ca="1">RANK(AW44,$AW$5:$AW$182,1)</f>
        <v>14</v>
      </c>
      <c r="AY44" s="4"/>
      <c r="AZ44" s="3">
        <f ca="1">IF(COUNTIF(INDIRECT(AY$2&amp;"[N°1]"),$A44)&lt;&gt;0,SUMIFS(INDIRECT(AY$2&amp;"[Score1]"),INDIRECT(AY$2&amp;"[N°1]"),$A44),SUMIFS(INDIRECT(AY$2&amp;"[Score2]"),INDIRECT(AY$2&amp;"[N°2]"),$A44))</f>
        <v>0</v>
      </c>
      <c r="BA44" s="3">
        <f ca="1">IF(COUNTIF(INDIRECT(AY$2&amp;"[N°1]"),$A44)&lt;&gt;0,SUMIFS(INDIRECT(AY$2&amp;"[Score2]"),INDIRECT(AY$2&amp;"[N°1]"),$A44),SUMIFS(INDIRECT(AY$2&amp;"[Score1]"),INDIRECT(AY$2&amp;"[N°2]"),$A44))</f>
        <v>0</v>
      </c>
      <c r="BB44" s="3">
        <f t="shared" ca="1" si="8"/>
        <v>0</v>
      </c>
      <c r="BC44" s="3">
        <f ca="1">RANK(BB44,$BB$5:$BB$182,0)+ROW()/1000</f>
        <v>1.044</v>
      </c>
      <c r="BD44" s="3">
        <f ca="1">RANK(BC44,$BC$5:$BC$182,1)</f>
        <v>14</v>
      </c>
      <c r="BE44" s="4"/>
      <c r="BF44" s="3">
        <f ca="1">IF(COUNTIF(INDIRECT(BE$2&amp;"[N°1]"),$A44)&lt;&gt;0,SUMIFS(INDIRECT(BE$2&amp;"[Score1]"),INDIRECT(BE$2&amp;"[N°1]"),$A44),SUMIFS(INDIRECT(BE$2&amp;"[Score2]"),INDIRECT(BE$2&amp;"[N°2]"),$A44))</f>
        <v>0</v>
      </c>
      <c r="BG44" s="3">
        <f ca="1">IF(COUNTIF(INDIRECT(BE$2&amp;"[N°1]"),$A44)&lt;&gt;0,SUMIFS(INDIRECT(BE$2&amp;"[Score2]"),INDIRECT(BE$2&amp;"[N°1]"),$A44),SUMIFS(INDIRECT(BE$2&amp;"[Score1]"),INDIRECT(BE$2&amp;"[N°2]"),$A44))</f>
        <v>0</v>
      </c>
      <c r="BH44" s="3">
        <f t="shared" ca="1" si="9"/>
        <v>0</v>
      </c>
      <c r="BI44" s="3">
        <f ca="1">RANK(BH44,$BH$5:$BH$182,0)+ROW()/1000</f>
        <v>1.044</v>
      </c>
      <c r="BJ44" s="3">
        <f ca="1">RANK(BI44,$BI$5:$BI$182,1)</f>
        <v>14</v>
      </c>
      <c r="BK44" s="4"/>
      <c r="BL44" s="3">
        <f ca="1">IF(COUNTIF(INDIRECT(BK$2&amp;"[N°1]"),$A44)&lt;&gt;0,SUMIFS(INDIRECT(BK$2&amp;"[Score1]"),INDIRECT(BK$2&amp;"[N°1]"),$A44),SUMIFS(INDIRECT(BK$2&amp;"[Score2]"),INDIRECT(BK$2&amp;"[N°2]"),$A44))</f>
        <v>0</v>
      </c>
      <c r="BM44" s="3">
        <f ca="1">IF(COUNTIF(INDIRECT(BK$2&amp;"[N°1]"),$A44)&lt;&gt;0,SUMIFS(INDIRECT(BK$2&amp;"[Score2]"),INDIRECT(BK$2&amp;"[N°1]"),$A44),SUMIFS(INDIRECT(BK$2&amp;"[Score1]"),INDIRECT(BK$2&amp;"[N°2]"),$A44))</f>
        <v>0</v>
      </c>
      <c r="BN44" s="3">
        <f t="shared" ca="1" si="10"/>
        <v>0</v>
      </c>
      <c r="BO44" s="3">
        <f ca="1">RANK(BN44,$BN$5:$BN$182,0)+ROW()/1000</f>
        <v>1.044</v>
      </c>
      <c r="BP44" s="3">
        <f ca="1">RANK(BO44,$BO$5:$BO$182,1)</f>
        <v>14</v>
      </c>
      <c r="BQ44" s="4"/>
      <c r="BR44" s="3">
        <f ca="1">IF(COUNTIF(INDIRECT(BQ$2&amp;"[N°1]"),$A44)&lt;&gt;0,SUMIFS(INDIRECT(BQ$2&amp;"[Score1]"),INDIRECT(BQ$2&amp;"[N°1]"),$A44),SUMIFS(INDIRECT(BQ$2&amp;"[Score2]"),INDIRECT(BQ$2&amp;"[N°2]"),$A44))</f>
        <v>0</v>
      </c>
      <c r="BS44" s="3">
        <f ca="1">IF(COUNTIF(INDIRECT(BQ$2&amp;"[N°1]"),$A44)&lt;&gt;0,SUMIFS(INDIRECT(BQ$2&amp;"[Score2]"),INDIRECT(BQ$2&amp;"[N°1]"),$A44),SUMIFS(INDIRECT(BQ$2&amp;"[Score1]"),INDIRECT(BQ$2&amp;"[N°2]"),$A44))</f>
        <v>0</v>
      </c>
      <c r="BT44" s="3">
        <f t="shared" ca="1" si="11"/>
        <v>0</v>
      </c>
      <c r="BU44" s="3">
        <f ca="1">RANK(BT44,$BT$5:$BT$182,0)+ROW()/1000</f>
        <v>1.044</v>
      </c>
      <c r="BV44" s="3">
        <f ca="1">RANK(BU44,$BU$5:$BU$182,1)</f>
        <v>14</v>
      </c>
      <c r="BW44" s="2"/>
      <c r="BX44" s="5">
        <f>C44+I44+O44+U44+AA44+AG44+AM44+AS44+AY44+BE44+BK44+BQ44</f>
        <v>0</v>
      </c>
      <c r="BY44" s="8">
        <f ca="1">COUNTIF(D43,"=13")+COUNTIF(D44,"=13")+COUNTIF(D45,"=13")+COUNTIF(J43,"=13")+COUNTIF(J44,"=13")+COUNTIF(J45,"=13")+COUNTIF(P43,"=13")+COUNTIF(P44,"=13")+COUNTIF(P45,"=13")+COUNTIF(V43,"=13")+COUNTIF(V44,"=13")+COUNTIF(V45,"=13")+COUNTIF(AB43,"=13")+COUNTIF(AB44,"=13")+COUNTIF(AB45,"=13")+COUNTIF(AH43,"=13")+COUNTIF(AH44,"=13")+COUNTIF(AH45,"=13")+COUNTIF(AN43,"=13")+COUNTIF(AN44,"=13")+COUNTIF(AN45,"=13")+COUNTIF(AT43,"=13")+COUNTIF(AT44,"=13")+COUNTIF(AT45,"=13")+COUNTIF(AZ43,"=13")+COUNTIF(AZ44,"=13")+COUNTIF(AZ45,"=13")+COUNTIF(BF43,"=13")+COUNTIF(BF44,"=13")+COUNTIF(BF45,"=13")+COUNTIF(BL43,"=13")+COUNTIF(BL44,"=13")+COUNTIF(BL45,"=13")+COUNTIF(BR43,"=13")+COUNTIF(BR44,"=13")+COUNTIF(BR45,"=13")</f>
        <v>0</v>
      </c>
      <c r="BZ44" s="9">
        <f ca="1">F43+F44+F45+L43+L44+L45+R43+R44+R45+X43+X44+X45+AD43+AD44+AD45+AJ43+AJ44+AJ45+AP43+AP44+AP45+AV43+AV44+AV45+BB43+BB44+BB45+BH43+BH44+BH45+BN43+BN44+BN45+BT43+BT44+BT45</f>
        <v>0</v>
      </c>
      <c r="CA44" s="5">
        <f ca="1">RANK(BY44,$BY$5:$BY$183,0)+RANK(BZ44,$BZ$5:$BZ$183,1)/1000</f>
        <v>1.0009999999999999</v>
      </c>
      <c r="CB44" s="5">
        <f ca="1">RANK(CA44,$CA$5:$CA$183,1)</f>
        <v>1</v>
      </c>
      <c r="CD44" s="20">
        <v>14</v>
      </c>
      <c r="CE44" s="20" t="str">
        <f ca="1">IF(N($CN44)&gt;0,INDEX($B$4:$B$183,$CN44),"")</f>
        <v/>
      </c>
      <c r="CF44" s="20" t="str">
        <f ca="1">IF(N($CN44)&gt;0,INDEX($BX$4:$BX$183,$CN44),"")</f>
        <v/>
      </c>
      <c r="CG44" s="20" t="str">
        <f ca="1">IF(N($CN44)&gt;0,INDEX($BY$4:$BY$183,$CN44),"")</f>
        <v/>
      </c>
      <c r="CH44" s="40"/>
      <c r="CJ44" s="19" t="str">
        <f>IF(BX44&gt;0,BX44*100000+BY44*1000+BZ44+500,"")</f>
        <v/>
      </c>
      <c r="CK44" s="19" t="str">
        <f>IF(BX44&gt;0,RANK(CJ44,$CJ$4:$CJ$183,0),"")</f>
        <v/>
      </c>
      <c r="CL44" s="19" t="str">
        <f>IF(N(CK44)&gt;0,CK44+COUNTIF($CK$4:$CK43,CK44),"")</f>
        <v/>
      </c>
      <c r="CM44" s="19">
        <f>INT(ROWS($CM$3:$CM44)/3)</f>
        <v>14</v>
      </c>
      <c r="CN44" s="19" t="str">
        <f ca="1">IFERROR(MATCH(CM44,$CL$4:$CL$183,0),"")</f>
        <v/>
      </c>
    </row>
    <row r="45" spans="1:152" ht="21" x14ac:dyDescent="0.35">
      <c r="A45" s="3"/>
      <c r="B45" s="3"/>
      <c r="C45" s="4"/>
      <c r="D45" s="3"/>
      <c r="E45" s="3"/>
      <c r="F45" s="3"/>
      <c r="G45" s="3"/>
      <c r="H45" s="3"/>
      <c r="I45" s="4"/>
      <c r="J45" s="3"/>
      <c r="K45" s="3"/>
      <c r="L45" s="3"/>
      <c r="M45" s="3"/>
      <c r="N45" s="3"/>
      <c r="O45" s="4"/>
      <c r="P45" s="3"/>
      <c r="Q45" s="3"/>
      <c r="R45" s="3"/>
      <c r="S45" s="3"/>
      <c r="T45" s="3"/>
      <c r="U45" s="4"/>
      <c r="V45" s="3"/>
      <c r="W45" s="3"/>
      <c r="X45" s="3"/>
      <c r="Y45" s="3"/>
      <c r="Z45" s="3"/>
      <c r="AA45" s="4"/>
      <c r="AB45" s="3"/>
      <c r="AC45" s="3"/>
      <c r="AD45" s="3"/>
      <c r="AE45" s="3"/>
      <c r="AF45" s="3"/>
      <c r="AG45" s="4"/>
      <c r="AH45" s="3"/>
      <c r="AI45" s="3"/>
      <c r="AJ45" s="3"/>
      <c r="AK45" s="3"/>
      <c r="AL45" s="3"/>
      <c r="AM45" s="4"/>
      <c r="AN45" s="3"/>
      <c r="AO45" s="3"/>
      <c r="AP45" s="3"/>
      <c r="AQ45" s="3"/>
      <c r="AR45" s="3"/>
      <c r="AS45" s="4"/>
      <c r="AT45" s="3"/>
      <c r="AU45" s="3"/>
      <c r="AV45" s="3"/>
      <c r="AW45" s="3"/>
      <c r="AX45" s="3"/>
      <c r="AY45" s="4"/>
      <c r="AZ45" s="3"/>
      <c r="BA45" s="3"/>
      <c r="BB45" s="3"/>
      <c r="BC45" s="3"/>
      <c r="BD45" s="3"/>
      <c r="BE45" s="4"/>
      <c r="BF45" s="3"/>
      <c r="BG45" s="3"/>
      <c r="BH45" s="3"/>
      <c r="BI45" s="3"/>
      <c r="BJ45" s="3"/>
      <c r="BK45" s="4"/>
      <c r="BL45" s="3"/>
      <c r="BM45" s="3"/>
      <c r="BN45" s="3"/>
      <c r="BO45" s="3"/>
      <c r="BP45" s="3"/>
      <c r="BQ45" s="4"/>
      <c r="BR45" s="3"/>
      <c r="BS45" s="3"/>
      <c r="BT45" s="3"/>
      <c r="BU45" s="3"/>
      <c r="BV45" s="3"/>
      <c r="BW45" s="2"/>
      <c r="BX45" s="10"/>
      <c r="BY45" s="11"/>
      <c r="BZ45" s="13"/>
      <c r="CA45" s="10"/>
      <c r="CB45" s="10"/>
      <c r="CD45" s="21"/>
      <c r="CE45" s="21"/>
      <c r="CF45" s="21"/>
      <c r="CG45" s="21"/>
      <c r="CH45" s="41"/>
      <c r="CJ45" s="19"/>
      <c r="CK45" s="19"/>
      <c r="CL45" s="19"/>
      <c r="CM45" s="19"/>
      <c r="CN45" s="19"/>
    </row>
    <row r="46" spans="1:152" ht="21" x14ac:dyDescent="0.35">
      <c r="A46" s="3"/>
      <c r="B46" s="3"/>
      <c r="C46" s="4"/>
      <c r="D46" s="3"/>
      <c r="E46" s="3"/>
      <c r="F46" s="3"/>
      <c r="G46" s="3"/>
      <c r="H46" s="3"/>
      <c r="I46" s="4"/>
      <c r="J46" s="3"/>
      <c r="K46" s="3"/>
      <c r="L46" s="3"/>
      <c r="M46" s="3"/>
      <c r="N46" s="3"/>
      <c r="O46" s="4"/>
      <c r="P46" s="3"/>
      <c r="Q46" s="3"/>
      <c r="R46" s="3"/>
      <c r="S46" s="3"/>
      <c r="T46" s="3"/>
      <c r="U46" s="4"/>
      <c r="V46" s="3"/>
      <c r="W46" s="3"/>
      <c r="X46" s="3"/>
      <c r="Y46" s="3"/>
      <c r="Z46" s="3"/>
      <c r="AA46" s="4"/>
      <c r="AB46" s="3"/>
      <c r="AC46" s="3"/>
      <c r="AD46" s="3"/>
      <c r="AE46" s="3"/>
      <c r="AF46" s="3"/>
      <c r="AG46" s="4"/>
      <c r="AH46" s="3"/>
      <c r="AI46" s="3"/>
      <c r="AJ46" s="3"/>
      <c r="AK46" s="3"/>
      <c r="AL46" s="3"/>
      <c r="AM46" s="4"/>
      <c r="AN46" s="3"/>
      <c r="AO46" s="3"/>
      <c r="AP46" s="3"/>
      <c r="AQ46" s="3"/>
      <c r="AR46" s="3"/>
      <c r="AS46" s="4"/>
      <c r="AT46" s="3"/>
      <c r="AU46" s="3"/>
      <c r="AV46" s="3"/>
      <c r="AW46" s="3"/>
      <c r="AX46" s="3"/>
      <c r="AY46" s="4"/>
      <c r="AZ46" s="3"/>
      <c r="BA46" s="3"/>
      <c r="BB46" s="3"/>
      <c r="BC46" s="3"/>
      <c r="BD46" s="3"/>
      <c r="BE46" s="4"/>
      <c r="BF46" s="3"/>
      <c r="BG46" s="3"/>
      <c r="BH46" s="3"/>
      <c r="BI46" s="3"/>
      <c r="BJ46" s="3"/>
      <c r="BK46" s="4"/>
      <c r="BL46" s="3"/>
      <c r="BM46" s="3"/>
      <c r="BN46" s="3"/>
      <c r="BO46" s="3"/>
      <c r="BP46" s="3"/>
      <c r="BQ46" s="4"/>
      <c r="BR46" s="3"/>
      <c r="BS46" s="3"/>
      <c r="BT46" s="3"/>
      <c r="BU46" s="3"/>
      <c r="BV46" s="3"/>
      <c r="BW46" s="2"/>
      <c r="BX46" s="5"/>
      <c r="BY46" s="12"/>
      <c r="BZ46" s="7"/>
      <c r="CA46" s="5"/>
      <c r="CB46" s="5"/>
      <c r="CD46" s="22"/>
      <c r="CE46" s="22"/>
      <c r="CF46" s="22"/>
      <c r="CG46" s="22"/>
      <c r="CH46" s="39" t="str">
        <f ca="1">IF(N($CN47)&gt;0,INDEX($BZ$4:$BZ$183,$CN47),"")</f>
        <v/>
      </c>
      <c r="CJ46" s="19"/>
      <c r="CK46" s="19"/>
      <c r="CL46" s="19"/>
      <c r="CM46" s="19"/>
      <c r="CN46" s="19"/>
    </row>
    <row r="47" spans="1:152" ht="21" x14ac:dyDescent="0.35">
      <c r="A47" s="3">
        <v>15</v>
      </c>
      <c r="B47" s="3"/>
      <c r="C47" s="4"/>
      <c r="D47" s="3">
        <f ca="1">IF(COUNTIF(INDIRECT(C$2&amp;"[N°1]"),$A47)&lt;&gt;0,SUMIFS(INDIRECT(C$2&amp;"[Score1]"),INDIRECT(C$2&amp;"[N°1]"),$A47),SUMIFS(INDIRECT(C$2&amp;"[Score2]"),INDIRECT(C$2&amp;"[N°2]"),$A47))</f>
        <v>0</v>
      </c>
      <c r="E47" s="3">
        <f ca="1">IF(COUNTIF(INDIRECT(C$2&amp;"[N°1]"),$A47)&lt;&gt;0,SUMIFS(INDIRECT(C$2&amp;"[Score2]"),INDIRECT(C$2&amp;"[N°1]"),$A47),SUMIFS(INDIRECT(C$2&amp;"[Score1]"),INDIRECT(C$2&amp;"[N°2]"),$A47))</f>
        <v>0</v>
      </c>
      <c r="F47" s="3">
        <f t="shared" ca="1" si="0"/>
        <v>0</v>
      </c>
      <c r="G47" s="3">
        <f ca="1">RANK(F47,$F$5:$F$182,0)+ROW()/1000</f>
        <v>1.0469999999999999</v>
      </c>
      <c r="H47" s="3">
        <f ca="1">RANK(G47,$G$5:$G$182,1)</f>
        <v>15</v>
      </c>
      <c r="I47" s="4"/>
      <c r="J47" s="3">
        <f ca="1">IF(COUNTIF(INDIRECT(I$2&amp;"[N°1]"),$A47)&lt;&gt;0,SUMIFS(INDIRECT(I$2&amp;"[Score1]"),INDIRECT(I$2&amp;"[N°1]"),$A47),SUMIFS(INDIRECT(I$2&amp;"[Score2]"),INDIRECT(I$2&amp;"[N°2]"),$A47))</f>
        <v>0</v>
      </c>
      <c r="K47" s="3">
        <f ca="1">IF(COUNTIF(INDIRECT(I$2&amp;"[N°1]"),$A47)&lt;&gt;0,SUMIFS(INDIRECT(I$2&amp;"[Score2]"),INDIRECT(I$2&amp;"[N°1]"),$A47),SUMIFS(INDIRECT(I$2&amp;"[Score1]"),INDIRECT(I$2&amp;"[N°2]"),$A47))</f>
        <v>0</v>
      </c>
      <c r="L47" s="3">
        <f t="shared" ca="1" si="1"/>
        <v>0</v>
      </c>
      <c r="M47" s="3">
        <f ca="1">RANK(L47,$L$5:$L$182,0)+ROW()/1000</f>
        <v>1.0469999999999999</v>
      </c>
      <c r="N47" s="3">
        <f ca="1">RANK(M47,$M$5:$M$182,1)</f>
        <v>15</v>
      </c>
      <c r="O47" s="4"/>
      <c r="P47" s="3">
        <f ca="1">IF(COUNTIF(INDIRECT(O$2&amp;"[N°1]"),$A47)&lt;&gt;0,SUMIFS(INDIRECT(O$2&amp;"[Score1]"),INDIRECT(O$2&amp;"[N°1]"),$A47),SUMIFS(INDIRECT(O$2&amp;"[Score2]"),INDIRECT(O$2&amp;"[N°2]"),$A47))</f>
        <v>0</v>
      </c>
      <c r="Q47" s="3">
        <f ca="1">IF(COUNTIF(INDIRECT(O$2&amp;"[N°1]"),$A47)&lt;&gt;0,SUMIFS(INDIRECT(O$2&amp;"[Score2]"),INDIRECT(O$2&amp;"[N°1]"),$A47),SUMIFS(INDIRECT(O$2&amp;"[Score1]"),INDIRECT(O$2&amp;"[N°2]"),$A47))</f>
        <v>0</v>
      </c>
      <c r="R47" s="3">
        <f t="shared" ca="1" si="2"/>
        <v>0</v>
      </c>
      <c r="S47" s="3">
        <f ca="1">RANK(R47,$R$5:$R$182,0)+ROW()/1000</f>
        <v>1.0469999999999999</v>
      </c>
      <c r="T47" s="3">
        <f ca="1">RANK(S47,$S$5:$S$182,1)</f>
        <v>15</v>
      </c>
      <c r="U47" s="4"/>
      <c r="V47" s="3">
        <f ca="1">IF(COUNTIF(INDIRECT(U$2&amp;"[N°1]"),$A47)&lt;&gt;0,SUMIFS(INDIRECT(U$2&amp;"[Score1]"),INDIRECT(U$2&amp;"[N°1]"),$A47),SUMIFS(INDIRECT(U$2&amp;"[Score2]"),INDIRECT(U$2&amp;"[N°2]"),$A47))</f>
        <v>0</v>
      </c>
      <c r="W47" s="3">
        <f ca="1">IF(COUNTIF(INDIRECT(U$2&amp;"[N°1]"),$A47)&lt;&gt;0,SUMIFS(INDIRECT(U$2&amp;"[Score2]"),INDIRECT(U$2&amp;"[N°1]"),$A47),SUMIFS(INDIRECT(U$2&amp;"[Score1]"),INDIRECT(U$2&amp;"[N°2]"),$A47))</f>
        <v>0</v>
      </c>
      <c r="X47" s="3">
        <f t="shared" ca="1" si="3"/>
        <v>0</v>
      </c>
      <c r="Y47" s="3">
        <f ca="1">RANK(X47,$X$5:$X$182,0)+ROW()/1000</f>
        <v>1.0469999999999999</v>
      </c>
      <c r="Z47" s="3">
        <f ca="1">RANK(Y47,$Y$5:$Y$182,1)</f>
        <v>15</v>
      </c>
      <c r="AA47" s="4"/>
      <c r="AB47" s="3">
        <f ca="1">IF(COUNTIF(INDIRECT(AA$2&amp;"[N°1]"),$A47)&lt;&gt;0,SUMIFS(INDIRECT(AA$2&amp;"[Score1]"),INDIRECT(AA$2&amp;"[N°1]"),$A47),SUMIFS(INDIRECT(AA$2&amp;"[Score2]"),INDIRECT(AA$2&amp;"[N°2]"),$A47))</f>
        <v>0</v>
      </c>
      <c r="AC47" s="3">
        <f ca="1">IF(COUNTIF(INDIRECT(AA$2&amp;"[N°1]"),$A47)&lt;&gt;0,SUMIFS(INDIRECT(AA$2&amp;"[Score2]"),INDIRECT(AA$2&amp;"[N°1]"),$A47),SUMIFS(INDIRECT(AA$2&amp;"[Score1]"),INDIRECT(AA$2&amp;"[N°2]"),$A47))</f>
        <v>0</v>
      </c>
      <c r="AD47" s="3">
        <f t="shared" ca="1" si="4"/>
        <v>0</v>
      </c>
      <c r="AE47" s="3">
        <f ca="1">RANK(AD47,$AD$5:$AD$182,0)+ROW()/1000</f>
        <v>1.0469999999999999</v>
      </c>
      <c r="AF47" s="3">
        <f ca="1">RANK(AE47,$AE$5:$AE$182,1)</f>
        <v>15</v>
      </c>
      <c r="AG47" s="4"/>
      <c r="AH47" s="3">
        <f ca="1">IF(COUNTIF(INDIRECT(AG$2&amp;"[N°1]"),$A47)&lt;&gt;0,SUMIFS(INDIRECT(AG$2&amp;"[Score1]"),INDIRECT(AG$2&amp;"[N°1]"),$A47),SUMIFS(INDIRECT(AG$2&amp;"[Score2]"),INDIRECT(AG$2&amp;"[N°2]"),$A47))</f>
        <v>0</v>
      </c>
      <c r="AI47" s="3">
        <f ca="1">IF(COUNTIF(INDIRECT(AG$2&amp;"[N°1]"),$A47)&lt;&gt;0,SUMIFS(INDIRECT(AG$2&amp;"[Score2]"),INDIRECT(AG$2&amp;"[N°1]"),$A47),SUMIFS(INDIRECT(AG$2&amp;"[Score1]"),INDIRECT(AG$2&amp;"[N°2]"),$A47))</f>
        <v>0</v>
      </c>
      <c r="AJ47" s="3">
        <f t="shared" ca="1" si="5"/>
        <v>0</v>
      </c>
      <c r="AK47" s="3">
        <f ca="1">RANK(AJ47,$AJ$5:$AJ$182,0)+ROW()/1000</f>
        <v>1.0469999999999999</v>
      </c>
      <c r="AL47" s="3">
        <f ca="1">RANK(AK47,$AK$5:$AK$182,1)</f>
        <v>15</v>
      </c>
      <c r="AM47" s="4"/>
      <c r="AN47" s="3">
        <f ca="1">IF(COUNTIF(INDIRECT(AM$2&amp;"[N°1]"),$A47)&lt;&gt;0,SUMIFS(INDIRECT(AM$2&amp;"[Score1]"),INDIRECT(AM$2&amp;"[N°1]"),$A47),SUMIFS(INDIRECT(AM$2&amp;"[Score2]"),INDIRECT(AM$2&amp;"[N°2]"),$A47))</f>
        <v>0</v>
      </c>
      <c r="AO47" s="3">
        <f ca="1">IF(COUNTIF(INDIRECT(AM$2&amp;"[N°1]"),$A47)&lt;&gt;0,SUMIFS(INDIRECT(AM$2&amp;"[Score2]"),INDIRECT(AM$2&amp;"[N°1]"),$A47),SUMIFS(INDIRECT(AM$2&amp;"[Score1]"),INDIRECT(AM$2&amp;"[N°2]"),$A47))</f>
        <v>0</v>
      </c>
      <c r="AP47" s="3">
        <f t="shared" ca="1" si="6"/>
        <v>0</v>
      </c>
      <c r="AQ47" s="3">
        <f ca="1">RANK(AP47,$AP$5:$AP$182,0)+ROW()/1000</f>
        <v>1.0469999999999999</v>
      </c>
      <c r="AR47" s="3">
        <f ca="1">RANK(AQ47,$AQ$5:$AQ$182,1)</f>
        <v>15</v>
      </c>
      <c r="AS47" s="4"/>
      <c r="AT47" s="3">
        <f ca="1">IF(COUNTIF(INDIRECT(AS$2&amp;"[N°1]"),$A47)&lt;&gt;0,SUMIFS(INDIRECT(AS$2&amp;"[Score1]"),INDIRECT(AS$2&amp;"[N°1]"),$A47),SUMIFS(INDIRECT(AS$2&amp;"[Score2]"),INDIRECT(AS$2&amp;"[N°2]"),$A47))</f>
        <v>0</v>
      </c>
      <c r="AU47" s="3">
        <f ca="1">IF(COUNTIF(INDIRECT(AS$2&amp;"[N°1]"),$A47)&lt;&gt;0,SUMIFS(INDIRECT(AS$2&amp;"[Score2]"),INDIRECT(AS$2&amp;"[N°1]"),$A47),SUMIFS(INDIRECT(AS$2&amp;"[Score1]"),INDIRECT(AS$2&amp;"[N°2]"),$A47))</f>
        <v>0</v>
      </c>
      <c r="AV47" s="3">
        <f t="shared" ca="1" si="7"/>
        <v>0</v>
      </c>
      <c r="AW47" s="3">
        <f ca="1">RANK(AV47,$AV$5:$AV$182,0)+ROW()/1000</f>
        <v>1.0469999999999999</v>
      </c>
      <c r="AX47" s="3">
        <f ca="1">RANK(AW47,$AW$5:$AW$182,1)</f>
        <v>15</v>
      </c>
      <c r="AY47" s="4"/>
      <c r="AZ47" s="3">
        <f ca="1">IF(COUNTIF(INDIRECT(AY$2&amp;"[N°1]"),$A47)&lt;&gt;0,SUMIFS(INDIRECT(AY$2&amp;"[Score1]"),INDIRECT(AY$2&amp;"[N°1]"),$A47),SUMIFS(INDIRECT(AY$2&amp;"[Score2]"),INDIRECT(AY$2&amp;"[N°2]"),$A47))</f>
        <v>0</v>
      </c>
      <c r="BA47" s="3">
        <f ca="1">IF(COUNTIF(INDIRECT(AY$2&amp;"[N°1]"),$A47)&lt;&gt;0,SUMIFS(INDIRECT(AY$2&amp;"[Score2]"),INDIRECT(AY$2&amp;"[N°1]"),$A47),SUMIFS(INDIRECT(AY$2&amp;"[Score1]"),INDIRECT(AY$2&amp;"[N°2]"),$A47))</f>
        <v>0</v>
      </c>
      <c r="BB47" s="3">
        <f t="shared" ca="1" si="8"/>
        <v>0</v>
      </c>
      <c r="BC47" s="3">
        <f ca="1">RANK(BB47,$BB$5:$BB$182,0)+ROW()/1000</f>
        <v>1.0469999999999999</v>
      </c>
      <c r="BD47" s="3">
        <f ca="1">RANK(BC47,$BC$5:$BC$182,1)</f>
        <v>15</v>
      </c>
      <c r="BE47" s="4"/>
      <c r="BF47" s="3">
        <f ca="1">IF(COUNTIF(INDIRECT(BE$2&amp;"[N°1]"),$A47)&lt;&gt;0,SUMIFS(INDIRECT(BE$2&amp;"[Score1]"),INDIRECT(BE$2&amp;"[N°1]"),$A47),SUMIFS(INDIRECT(BE$2&amp;"[Score2]"),INDIRECT(BE$2&amp;"[N°2]"),$A47))</f>
        <v>0</v>
      </c>
      <c r="BG47" s="3">
        <f ca="1">IF(COUNTIF(INDIRECT(BE$2&amp;"[N°1]"),$A47)&lt;&gt;0,SUMIFS(INDIRECT(BE$2&amp;"[Score2]"),INDIRECT(BE$2&amp;"[N°1]"),$A47),SUMIFS(INDIRECT(BE$2&amp;"[Score1]"),INDIRECT(BE$2&amp;"[N°2]"),$A47))</f>
        <v>0</v>
      </c>
      <c r="BH47" s="3">
        <f t="shared" ca="1" si="9"/>
        <v>0</v>
      </c>
      <c r="BI47" s="3">
        <f ca="1">RANK(BH47,$BH$5:$BH$182,0)+ROW()/1000</f>
        <v>1.0469999999999999</v>
      </c>
      <c r="BJ47" s="3">
        <f ca="1">RANK(BI47,$BI$5:$BI$182,1)</f>
        <v>15</v>
      </c>
      <c r="BK47" s="4"/>
      <c r="BL47" s="3">
        <f ca="1">IF(COUNTIF(INDIRECT(BK$2&amp;"[N°1]"),$A47)&lt;&gt;0,SUMIFS(INDIRECT(BK$2&amp;"[Score1]"),INDIRECT(BK$2&amp;"[N°1]"),$A47),SUMIFS(INDIRECT(BK$2&amp;"[Score2]"),INDIRECT(BK$2&amp;"[N°2]"),$A47))</f>
        <v>0</v>
      </c>
      <c r="BM47" s="3">
        <f ca="1">IF(COUNTIF(INDIRECT(BK$2&amp;"[N°1]"),$A47)&lt;&gt;0,SUMIFS(INDIRECT(BK$2&amp;"[Score2]"),INDIRECT(BK$2&amp;"[N°1]"),$A47),SUMIFS(INDIRECT(BK$2&amp;"[Score1]"),INDIRECT(BK$2&amp;"[N°2]"),$A47))</f>
        <v>0</v>
      </c>
      <c r="BN47" s="3">
        <f t="shared" ca="1" si="10"/>
        <v>0</v>
      </c>
      <c r="BO47" s="3">
        <f ca="1">RANK(BN47,$BN$5:$BN$182,0)+ROW()/1000</f>
        <v>1.0469999999999999</v>
      </c>
      <c r="BP47" s="3">
        <f ca="1">RANK(BO47,$BO$5:$BO$182,1)</f>
        <v>15</v>
      </c>
      <c r="BQ47" s="4"/>
      <c r="BR47" s="3">
        <f ca="1">IF(COUNTIF(INDIRECT(BQ$2&amp;"[N°1]"),$A47)&lt;&gt;0,SUMIFS(INDIRECT(BQ$2&amp;"[Score1]"),INDIRECT(BQ$2&amp;"[N°1]"),$A47),SUMIFS(INDIRECT(BQ$2&amp;"[Score2]"),INDIRECT(BQ$2&amp;"[N°2]"),$A47))</f>
        <v>0</v>
      </c>
      <c r="BS47" s="3">
        <f ca="1">IF(COUNTIF(INDIRECT(BQ$2&amp;"[N°1]"),$A47)&lt;&gt;0,SUMIFS(INDIRECT(BQ$2&amp;"[Score2]"),INDIRECT(BQ$2&amp;"[N°1]"),$A47),SUMIFS(INDIRECT(BQ$2&amp;"[Score1]"),INDIRECT(BQ$2&amp;"[N°2]"),$A47))</f>
        <v>0</v>
      </c>
      <c r="BT47" s="3">
        <f t="shared" ca="1" si="11"/>
        <v>0</v>
      </c>
      <c r="BU47" s="3">
        <f ca="1">RANK(BT47,$BT$5:$BT$182,0)+ROW()/1000</f>
        <v>1.0469999999999999</v>
      </c>
      <c r="BV47" s="3">
        <f ca="1">RANK(BU47,$BU$5:$BU$182,1)</f>
        <v>15</v>
      </c>
      <c r="BW47" s="2"/>
      <c r="BX47" s="5">
        <f>C47+I47+O47+U47+AA47+AG47+AM47+AS47+AY47+BE47+BK47+BQ47</f>
        <v>0</v>
      </c>
      <c r="BY47" s="8">
        <f ca="1">COUNTIF(D46,"=13")+COUNTIF(D47,"=13")+COUNTIF(D48,"=13")+COUNTIF(J46,"=13")+COUNTIF(J47,"=13")+COUNTIF(J48,"=13")+COUNTIF(P46,"=13")+COUNTIF(P47,"=13")+COUNTIF(P48,"=13")+COUNTIF(V46,"=13")+COUNTIF(V47,"=13")+COUNTIF(V48,"=13")+COUNTIF(AB46,"=13")+COUNTIF(AB47,"=13")+COUNTIF(AB48,"=13")+COUNTIF(AH46,"=13")+COUNTIF(AH47,"=13")+COUNTIF(AH48,"=13")+COUNTIF(AN46,"=13")+COUNTIF(AN47,"=13")+COUNTIF(AN48,"=13")+COUNTIF(AT46,"=13")+COUNTIF(AT47,"=13")+COUNTIF(AT48,"=13")+COUNTIF(AZ46,"=13")+COUNTIF(AZ47,"=13")+COUNTIF(AZ48,"=13")+COUNTIF(BF46,"=13")+COUNTIF(BF47,"=13")+COUNTIF(BF48,"=13")+COUNTIF(BL46,"=13")+COUNTIF(BL47,"=13")+COUNTIF(BL48,"=13")+COUNTIF(BR46,"=13")+COUNTIF(BR47,"=13")+COUNTIF(BR48,"=13")</f>
        <v>0</v>
      </c>
      <c r="BZ47" s="9">
        <f ca="1">F46+F47+F48+L46+L47+L48+R46+R47+R48+X46+X47+X48+AD46+AD47+AD48+AJ46+AJ47+AJ48+AP46+AP47+AP48+AV46+AV47+AV48+BB46+BB47+BB48+BH46+BH47+BH48+BN46+BN47+BN48+BT46+BT47+BT48</f>
        <v>0</v>
      </c>
      <c r="CA47" s="5">
        <f ca="1">RANK(BY47,$BY$5:$BY$183,0)+RANK(BZ47,$BZ$5:$BZ$183,1)/1000</f>
        <v>1.0009999999999999</v>
      </c>
      <c r="CB47" s="5">
        <f ca="1">RANK(CA47,$CA$5:$CA$183,1)</f>
        <v>1</v>
      </c>
      <c r="CD47" s="20">
        <v>15</v>
      </c>
      <c r="CE47" s="20" t="str">
        <f ca="1">IF(N($CN47)&gt;0,INDEX($B$4:$B$183,$CN47),"")</f>
        <v/>
      </c>
      <c r="CF47" s="20" t="str">
        <f ca="1">IF(N($CN47)&gt;0,INDEX($BX$4:$BX$183,$CN47),"")</f>
        <v/>
      </c>
      <c r="CG47" s="20" t="str">
        <f ca="1">IF(N($CN47)&gt;0,INDEX($BY$4:$BY$183,$CN47),"")</f>
        <v/>
      </c>
      <c r="CH47" s="40"/>
      <c r="CJ47" s="19" t="str">
        <f>IF(BX47&gt;0,BX47*100000+BY47*1000+BZ47+500,"")</f>
        <v/>
      </c>
      <c r="CK47" s="19" t="str">
        <f>IF(BX47&gt;0,RANK(CJ47,$CJ$4:$CJ$183,0),"")</f>
        <v/>
      </c>
      <c r="CL47" s="19" t="str">
        <f>IF(N(CK47)&gt;0,CK47+COUNTIF($CK$4:$CK46,CK47),"")</f>
        <v/>
      </c>
      <c r="CM47" s="19">
        <f>INT(ROWS($CM$3:$CM47)/3)</f>
        <v>15</v>
      </c>
      <c r="CN47" s="19" t="str">
        <f ca="1">IFERROR(MATCH(CM47,$CL$4:$CL$183,0),"")</f>
        <v/>
      </c>
    </row>
    <row r="48" spans="1:152" ht="21" x14ac:dyDescent="0.35">
      <c r="A48" s="3"/>
      <c r="B48" s="3"/>
      <c r="C48" s="4"/>
      <c r="D48" s="3"/>
      <c r="E48" s="3"/>
      <c r="F48" s="3"/>
      <c r="G48" s="3"/>
      <c r="H48" s="3"/>
      <c r="I48" s="4"/>
      <c r="J48" s="3"/>
      <c r="K48" s="3"/>
      <c r="L48" s="3"/>
      <c r="M48" s="3"/>
      <c r="N48" s="3"/>
      <c r="O48" s="4"/>
      <c r="P48" s="3"/>
      <c r="Q48" s="3"/>
      <c r="R48" s="3"/>
      <c r="S48" s="3"/>
      <c r="T48" s="3"/>
      <c r="U48" s="4"/>
      <c r="V48" s="3"/>
      <c r="W48" s="3"/>
      <c r="X48" s="3"/>
      <c r="Y48" s="3"/>
      <c r="Z48" s="3"/>
      <c r="AA48" s="4"/>
      <c r="AB48" s="3"/>
      <c r="AC48" s="3"/>
      <c r="AD48" s="3"/>
      <c r="AE48" s="3"/>
      <c r="AF48" s="3"/>
      <c r="AG48" s="4"/>
      <c r="AH48" s="3"/>
      <c r="AI48" s="3"/>
      <c r="AJ48" s="3"/>
      <c r="AK48" s="3"/>
      <c r="AL48" s="3"/>
      <c r="AM48" s="4"/>
      <c r="AN48" s="3"/>
      <c r="AO48" s="3"/>
      <c r="AP48" s="3"/>
      <c r="AQ48" s="3"/>
      <c r="AR48" s="3"/>
      <c r="AS48" s="4"/>
      <c r="AT48" s="3"/>
      <c r="AU48" s="3"/>
      <c r="AV48" s="3"/>
      <c r="AW48" s="3"/>
      <c r="AX48" s="3"/>
      <c r="AY48" s="4"/>
      <c r="AZ48" s="3"/>
      <c r="BA48" s="3"/>
      <c r="BB48" s="3"/>
      <c r="BC48" s="3"/>
      <c r="BD48" s="3"/>
      <c r="BE48" s="4"/>
      <c r="BF48" s="3"/>
      <c r="BG48" s="3"/>
      <c r="BH48" s="3"/>
      <c r="BI48" s="3"/>
      <c r="BJ48" s="3"/>
      <c r="BK48" s="4"/>
      <c r="BL48" s="3"/>
      <c r="BM48" s="3"/>
      <c r="BN48" s="3"/>
      <c r="BO48" s="3"/>
      <c r="BP48" s="3"/>
      <c r="BQ48" s="4"/>
      <c r="BR48" s="3"/>
      <c r="BS48" s="3"/>
      <c r="BT48" s="3"/>
      <c r="BU48" s="3"/>
      <c r="BV48" s="3"/>
      <c r="BW48" s="2"/>
      <c r="BX48" s="10"/>
      <c r="BY48" s="11"/>
      <c r="BZ48" s="13"/>
      <c r="CA48" s="10"/>
      <c r="CB48" s="10"/>
      <c r="CD48" s="21"/>
      <c r="CE48" s="21"/>
      <c r="CF48" s="21"/>
      <c r="CG48" s="21"/>
      <c r="CH48" s="41"/>
      <c r="CJ48" s="19"/>
      <c r="CK48" s="19"/>
      <c r="CL48" s="19"/>
      <c r="CM48" s="19"/>
      <c r="CN48" s="19"/>
    </row>
    <row r="49" spans="1:92" ht="21" x14ac:dyDescent="0.35">
      <c r="A49" s="3"/>
      <c r="B49" s="3"/>
      <c r="C49" s="4"/>
      <c r="D49" s="3"/>
      <c r="E49" s="3"/>
      <c r="F49" s="3"/>
      <c r="G49" s="3"/>
      <c r="H49" s="3"/>
      <c r="I49" s="4"/>
      <c r="J49" s="3"/>
      <c r="K49" s="3"/>
      <c r="L49" s="3"/>
      <c r="M49" s="3"/>
      <c r="N49" s="3"/>
      <c r="O49" s="4"/>
      <c r="P49" s="3"/>
      <c r="Q49" s="3"/>
      <c r="R49" s="3"/>
      <c r="S49" s="3"/>
      <c r="T49" s="3"/>
      <c r="U49" s="4"/>
      <c r="V49" s="3"/>
      <c r="W49" s="3"/>
      <c r="X49" s="3"/>
      <c r="Y49" s="3"/>
      <c r="Z49" s="3"/>
      <c r="AA49" s="4"/>
      <c r="AB49" s="3"/>
      <c r="AC49" s="3"/>
      <c r="AD49" s="3"/>
      <c r="AE49" s="3"/>
      <c r="AF49" s="3"/>
      <c r="AG49" s="4"/>
      <c r="AH49" s="3"/>
      <c r="AI49" s="3"/>
      <c r="AJ49" s="3"/>
      <c r="AK49" s="3"/>
      <c r="AL49" s="3"/>
      <c r="AM49" s="4"/>
      <c r="AN49" s="3"/>
      <c r="AO49" s="3"/>
      <c r="AP49" s="3"/>
      <c r="AQ49" s="3"/>
      <c r="AR49" s="3"/>
      <c r="AS49" s="4"/>
      <c r="AT49" s="3"/>
      <c r="AU49" s="3"/>
      <c r="AV49" s="3"/>
      <c r="AW49" s="3"/>
      <c r="AX49" s="3"/>
      <c r="AY49" s="4"/>
      <c r="AZ49" s="3"/>
      <c r="BA49" s="3"/>
      <c r="BB49" s="3"/>
      <c r="BC49" s="3"/>
      <c r="BD49" s="3"/>
      <c r="BE49" s="4"/>
      <c r="BF49" s="3"/>
      <c r="BG49" s="3"/>
      <c r="BH49" s="3"/>
      <c r="BI49" s="3"/>
      <c r="BJ49" s="3"/>
      <c r="BK49" s="4"/>
      <c r="BL49" s="3"/>
      <c r="BM49" s="3"/>
      <c r="BN49" s="3"/>
      <c r="BO49" s="3"/>
      <c r="BP49" s="3"/>
      <c r="BQ49" s="4"/>
      <c r="BR49" s="3"/>
      <c r="BS49" s="3"/>
      <c r="BT49" s="3"/>
      <c r="BU49" s="3"/>
      <c r="BV49" s="3"/>
      <c r="BW49" s="2"/>
      <c r="BX49" s="5"/>
      <c r="BY49" s="12"/>
      <c r="BZ49" s="7"/>
      <c r="CA49" s="5"/>
      <c r="CB49" s="5"/>
      <c r="CD49" s="22"/>
      <c r="CE49" s="22"/>
      <c r="CF49" s="22"/>
      <c r="CG49" s="22"/>
      <c r="CH49" s="39" t="str">
        <f ca="1">IF(N($CN50)&gt;0,INDEX($BZ$4:$BZ$183,$CN50),"")</f>
        <v/>
      </c>
      <c r="CJ49" s="19"/>
      <c r="CK49" s="19"/>
      <c r="CL49" s="19"/>
      <c r="CM49" s="19"/>
      <c r="CN49" s="19"/>
    </row>
    <row r="50" spans="1:92" ht="21" x14ac:dyDescent="0.35">
      <c r="A50" s="3">
        <v>16</v>
      </c>
      <c r="B50" s="3"/>
      <c r="C50" s="4"/>
      <c r="D50" s="3">
        <f ca="1">IF(COUNTIF(INDIRECT(C$2&amp;"[N°1]"),$A50)&lt;&gt;0,SUMIFS(INDIRECT(C$2&amp;"[Score1]"),INDIRECT(C$2&amp;"[N°1]"),$A50),SUMIFS(INDIRECT(C$2&amp;"[Score2]"),INDIRECT(C$2&amp;"[N°2]"),$A50))</f>
        <v>0</v>
      </c>
      <c r="E50" s="3">
        <f ca="1">IF(COUNTIF(INDIRECT(C$2&amp;"[N°1]"),$A50)&lt;&gt;0,SUMIFS(INDIRECT(C$2&amp;"[Score2]"),INDIRECT(C$2&amp;"[N°1]"),$A50),SUMIFS(INDIRECT(C$2&amp;"[Score1]"),INDIRECT(C$2&amp;"[N°2]"),$A50))</f>
        <v>0</v>
      </c>
      <c r="F50" s="3">
        <f t="shared" ca="1" si="0"/>
        <v>0</v>
      </c>
      <c r="G50" s="3">
        <f ca="1">RANK(F50,$F$5:$F$182,0)+ROW()/1000</f>
        <v>1.05</v>
      </c>
      <c r="H50" s="3">
        <f ca="1">RANK(G50,$G$5:$G$182,1)</f>
        <v>16</v>
      </c>
      <c r="I50" s="4"/>
      <c r="J50" s="3">
        <f ca="1">IF(COUNTIF(INDIRECT(I$2&amp;"[N°1]"),$A50)&lt;&gt;0,SUMIFS(INDIRECT(I$2&amp;"[Score1]"),INDIRECT(I$2&amp;"[N°1]"),$A50),SUMIFS(INDIRECT(I$2&amp;"[Score2]"),INDIRECT(I$2&amp;"[N°2]"),$A50))</f>
        <v>0</v>
      </c>
      <c r="K50" s="3">
        <f ca="1">IF(COUNTIF(INDIRECT(I$2&amp;"[N°1]"),$A50)&lt;&gt;0,SUMIFS(INDIRECT(I$2&amp;"[Score2]"),INDIRECT(I$2&amp;"[N°1]"),$A50),SUMIFS(INDIRECT(I$2&amp;"[Score1]"),INDIRECT(I$2&amp;"[N°2]"),$A50))</f>
        <v>0</v>
      </c>
      <c r="L50" s="3">
        <f t="shared" ca="1" si="1"/>
        <v>0</v>
      </c>
      <c r="M50" s="3">
        <f ca="1">RANK(L50,$L$5:$L$182,0)+ROW()/1000</f>
        <v>1.05</v>
      </c>
      <c r="N50" s="3">
        <f ca="1">RANK(M50,$M$5:$M$182,1)</f>
        <v>16</v>
      </c>
      <c r="O50" s="4"/>
      <c r="P50" s="3">
        <f ca="1">IF(COUNTIF(INDIRECT(O$2&amp;"[N°1]"),$A50)&lt;&gt;0,SUMIFS(INDIRECT(O$2&amp;"[Score1]"),INDIRECT(O$2&amp;"[N°1]"),$A50),SUMIFS(INDIRECT(O$2&amp;"[Score2]"),INDIRECT(O$2&amp;"[N°2]"),$A50))</f>
        <v>0</v>
      </c>
      <c r="Q50" s="3">
        <f ca="1">IF(COUNTIF(INDIRECT(O$2&amp;"[N°1]"),$A50)&lt;&gt;0,SUMIFS(INDIRECT(O$2&amp;"[Score2]"),INDIRECT(O$2&amp;"[N°1]"),$A50),SUMIFS(INDIRECT(O$2&amp;"[Score1]"),INDIRECT(O$2&amp;"[N°2]"),$A50))</f>
        <v>0</v>
      </c>
      <c r="R50" s="3">
        <f t="shared" ca="1" si="2"/>
        <v>0</v>
      </c>
      <c r="S50" s="3">
        <f ca="1">RANK(R50,$R$5:$R$182,0)+ROW()/1000</f>
        <v>1.05</v>
      </c>
      <c r="T50" s="3">
        <f ca="1">RANK(S50,$S$5:$S$182,1)</f>
        <v>16</v>
      </c>
      <c r="U50" s="4"/>
      <c r="V50" s="3">
        <f ca="1">IF(COUNTIF(INDIRECT(U$2&amp;"[N°1]"),$A50)&lt;&gt;0,SUMIFS(INDIRECT(U$2&amp;"[Score1]"),INDIRECT(U$2&amp;"[N°1]"),$A50),SUMIFS(INDIRECT(U$2&amp;"[Score2]"),INDIRECT(U$2&amp;"[N°2]"),$A50))</f>
        <v>0</v>
      </c>
      <c r="W50" s="3">
        <f ca="1">IF(COUNTIF(INDIRECT(U$2&amp;"[N°1]"),$A50)&lt;&gt;0,SUMIFS(INDIRECT(U$2&amp;"[Score2]"),INDIRECT(U$2&amp;"[N°1]"),$A50),SUMIFS(INDIRECT(U$2&amp;"[Score1]"),INDIRECT(U$2&amp;"[N°2]"),$A50))</f>
        <v>0</v>
      </c>
      <c r="X50" s="3">
        <f t="shared" ca="1" si="3"/>
        <v>0</v>
      </c>
      <c r="Y50" s="3">
        <f ca="1">RANK(X50,$X$5:$X$182,0)+ROW()/1000</f>
        <v>1.05</v>
      </c>
      <c r="Z50" s="3">
        <f ca="1">RANK(Y50,$Y$5:$Y$182,1)</f>
        <v>16</v>
      </c>
      <c r="AA50" s="4"/>
      <c r="AB50" s="3">
        <f ca="1">IF(COUNTIF(INDIRECT(AA$2&amp;"[N°1]"),$A50)&lt;&gt;0,SUMIFS(INDIRECT(AA$2&amp;"[Score1]"),INDIRECT(AA$2&amp;"[N°1]"),$A50),SUMIFS(INDIRECT(AA$2&amp;"[Score2]"),INDIRECT(AA$2&amp;"[N°2]"),$A50))</f>
        <v>0</v>
      </c>
      <c r="AC50" s="3">
        <f ca="1">IF(COUNTIF(INDIRECT(AA$2&amp;"[N°1]"),$A50)&lt;&gt;0,SUMIFS(INDIRECT(AA$2&amp;"[Score2]"),INDIRECT(AA$2&amp;"[N°1]"),$A50),SUMIFS(INDIRECT(AA$2&amp;"[Score1]"),INDIRECT(AA$2&amp;"[N°2]"),$A50))</f>
        <v>0</v>
      </c>
      <c r="AD50" s="3">
        <f t="shared" ca="1" si="4"/>
        <v>0</v>
      </c>
      <c r="AE50" s="3">
        <f ca="1">RANK(AD50,$AD$5:$AD$182,0)+ROW()/1000</f>
        <v>1.05</v>
      </c>
      <c r="AF50" s="3">
        <f ca="1">RANK(AE50,$AE$5:$AE$182,1)</f>
        <v>16</v>
      </c>
      <c r="AG50" s="4"/>
      <c r="AH50" s="3">
        <f ca="1">IF(COUNTIF(INDIRECT(AG$2&amp;"[N°1]"),$A50)&lt;&gt;0,SUMIFS(INDIRECT(AG$2&amp;"[Score1]"),INDIRECT(AG$2&amp;"[N°1]"),$A50),SUMIFS(INDIRECT(AG$2&amp;"[Score2]"),INDIRECT(AG$2&amp;"[N°2]"),$A50))</f>
        <v>0</v>
      </c>
      <c r="AI50" s="3">
        <f ca="1">IF(COUNTIF(INDIRECT(AG$2&amp;"[N°1]"),$A50)&lt;&gt;0,SUMIFS(INDIRECT(AG$2&amp;"[Score2]"),INDIRECT(AG$2&amp;"[N°1]"),$A50),SUMIFS(INDIRECT(AG$2&amp;"[Score1]"),INDIRECT(AG$2&amp;"[N°2]"),$A50))</f>
        <v>0</v>
      </c>
      <c r="AJ50" s="3">
        <f t="shared" ca="1" si="5"/>
        <v>0</v>
      </c>
      <c r="AK50" s="3">
        <f ca="1">RANK(AJ50,$AJ$5:$AJ$182,0)+ROW()/1000</f>
        <v>1.05</v>
      </c>
      <c r="AL50" s="3">
        <f ca="1">RANK(AK50,$AK$5:$AK$182,1)</f>
        <v>16</v>
      </c>
      <c r="AM50" s="4"/>
      <c r="AN50" s="3">
        <f ca="1">IF(COUNTIF(INDIRECT(AM$2&amp;"[N°1]"),$A50)&lt;&gt;0,SUMIFS(INDIRECT(AM$2&amp;"[Score1]"),INDIRECT(AM$2&amp;"[N°1]"),$A50),SUMIFS(INDIRECT(AM$2&amp;"[Score2]"),INDIRECT(AM$2&amp;"[N°2]"),$A50))</f>
        <v>0</v>
      </c>
      <c r="AO50" s="3">
        <f ca="1">IF(COUNTIF(INDIRECT(AM$2&amp;"[N°1]"),$A50)&lt;&gt;0,SUMIFS(INDIRECT(AM$2&amp;"[Score2]"),INDIRECT(AM$2&amp;"[N°1]"),$A50),SUMIFS(INDIRECT(AM$2&amp;"[Score1]"),INDIRECT(AM$2&amp;"[N°2]"),$A50))</f>
        <v>0</v>
      </c>
      <c r="AP50" s="3">
        <f t="shared" ca="1" si="6"/>
        <v>0</v>
      </c>
      <c r="AQ50" s="3">
        <f ca="1">RANK(AP50,$AP$5:$AP$182,0)+ROW()/1000</f>
        <v>1.05</v>
      </c>
      <c r="AR50" s="3">
        <f ca="1">RANK(AQ50,$AQ$5:$AQ$182,1)</f>
        <v>16</v>
      </c>
      <c r="AS50" s="4"/>
      <c r="AT50" s="3">
        <f ca="1">IF(COUNTIF(INDIRECT(AS$2&amp;"[N°1]"),$A50)&lt;&gt;0,SUMIFS(INDIRECT(AS$2&amp;"[Score1]"),INDIRECT(AS$2&amp;"[N°1]"),$A50),SUMIFS(INDIRECT(AS$2&amp;"[Score2]"),INDIRECT(AS$2&amp;"[N°2]"),$A50))</f>
        <v>0</v>
      </c>
      <c r="AU50" s="3">
        <f ca="1">IF(COUNTIF(INDIRECT(AS$2&amp;"[N°1]"),$A50)&lt;&gt;0,SUMIFS(INDIRECT(AS$2&amp;"[Score2]"),INDIRECT(AS$2&amp;"[N°1]"),$A50),SUMIFS(INDIRECT(AS$2&amp;"[Score1]"),INDIRECT(AS$2&amp;"[N°2]"),$A50))</f>
        <v>0</v>
      </c>
      <c r="AV50" s="3">
        <f t="shared" ca="1" si="7"/>
        <v>0</v>
      </c>
      <c r="AW50" s="3">
        <f ca="1">RANK(AV50,$AV$5:$AV$182,0)+ROW()/1000</f>
        <v>1.05</v>
      </c>
      <c r="AX50" s="3">
        <f ca="1">RANK(AW50,$AW$5:$AW$182,1)</f>
        <v>16</v>
      </c>
      <c r="AY50" s="4"/>
      <c r="AZ50" s="3">
        <f ca="1">IF(COUNTIF(INDIRECT(AY$2&amp;"[N°1]"),$A50)&lt;&gt;0,SUMIFS(INDIRECT(AY$2&amp;"[Score1]"),INDIRECT(AY$2&amp;"[N°1]"),$A50),SUMIFS(INDIRECT(AY$2&amp;"[Score2]"),INDIRECT(AY$2&amp;"[N°2]"),$A50))</f>
        <v>0</v>
      </c>
      <c r="BA50" s="3">
        <f ca="1">IF(COUNTIF(INDIRECT(AY$2&amp;"[N°1]"),$A50)&lt;&gt;0,SUMIFS(INDIRECT(AY$2&amp;"[Score2]"),INDIRECT(AY$2&amp;"[N°1]"),$A50),SUMIFS(INDIRECT(AY$2&amp;"[Score1]"),INDIRECT(AY$2&amp;"[N°2]"),$A50))</f>
        <v>0</v>
      </c>
      <c r="BB50" s="3">
        <f t="shared" ca="1" si="8"/>
        <v>0</v>
      </c>
      <c r="BC50" s="3">
        <f ca="1">RANK(BB50,$BB$5:$BB$182,0)+ROW()/1000</f>
        <v>1.05</v>
      </c>
      <c r="BD50" s="3">
        <f ca="1">RANK(BC50,$BC$5:$BC$182,1)</f>
        <v>16</v>
      </c>
      <c r="BE50" s="4"/>
      <c r="BF50" s="3">
        <f ca="1">IF(COUNTIF(INDIRECT(BE$2&amp;"[N°1]"),$A50)&lt;&gt;0,SUMIFS(INDIRECT(BE$2&amp;"[Score1]"),INDIRECT(BE$2&amp;"[N°1]"),$A50),SUMIFS(INDIRECT(BE$2&amp;"[Score2]"),INDIRECT(BE$2&amp;"[N°2]"),$A50))</f>
        <v>0</v>
      </c>
      <c r="BG50" s="3">
        <f ca="1">IF(COUNTIF(INDIRECT(BE$2&amp;"[N°1]"),$A50)&lt;&gt;0,SUMIFS(INDIRECT(BE$2&amp;"[Score2]"),INDIRECT(BE$2&amp;"[N°1]"),$A50),SUMIFS(INDIRECT(BE$2&amp;"[Score1]"),INDIRECT(BE$2&amp;"[N°2]"),$A50))</f>
        <v>0</v>
      </c>
      <c r="BH50" s="3">
        <f t="shared" ca="1" si="9"/>
        <v>0</v>
      </c>
      <c r="BI50" s="3">
        <f ca="1">RANK(BH50,$BH$5:$BH$182,0)+ROW()/1000</f>
        <v>1.05</v>
      </c>
      <c r="BJ50" s="3">
        <f ca="1">RANK(BI50,$BI$5:$BI$182,1)</f>
        <v>16</v>
      </c>
      <c r="BK50" s="4"/>
      <c r="BL50" s="3">
        <f ca="1">IF(COUNTIF(INDIRECT(BK$2&amp;"[N°1]"),$A50)&lt;&gt;0,SUMIFS(INDIRECT(BK$2&amp;"[Score1]"),INDIRECT(BK$2&amp;"[N°1]"),$A50),SUMIFS(INDIRECT(BK$2&amp;"[Score2]"),INDIRECT(BK$2&amp;"[N°2]"),$A50))</f>
        <v>0</v>
      </c>
      <c r="BM50" s="3">
        <f ca="1">IF(COUNTIF(INDIRECT(BK$2&amp;"[N°1]"),$A50)&lt;&gt;0,SUMIFS(INDIRECT(BK$2&amp;"[Score2]"),INDIRECT(BK$2&amp;"[N°1]"),$A50),SUMIFS(INDIRECT(BK$2&amp;"[Score1]"),INDIRECT(BK$2&amp;"[N°2]"),$A50))</f>
        <v>0</v>
      </c>
      <c r="BN50" s="3">
        <f t="shared" ca="1" si="10"/>
        <v>0</v>
      </c>
      <c r="BO50" s="3">
        <f ca="1">RANK(BN50,$BN$5:$BN$182,0)+ROW()/1000</f>
        <v>1.05</v>
      </c>
      <c r="BP50" s="3">
        <f ca="1">RANK(BO50,$BO$5:$BO$182,1)</f>
        <v>16</v>
      </c>
      <c r="BQ50" s="4"/>
      <c r="BR50" s="3">
        <f ca="1">IF(COUNTIF(INDIRECT(BQ$2&amp;"[N°1]"),$A50)&lt;&gt;0,SUMIFS(INDIRECT(BQ$2&amp;"[Score1]"),INDIRECT(BQ$2&amp;"[N°1]"),$A50),SUMIFS(INDIRECT(BQ$2&amp;"[Score2]"),INDIRECT(BQ$2&amp;"[N°2]"),$A50))</f>
        <v>0</v>
      </c>
      <c r="BS50" s="3">
        <f ca="1">IF(COUNTIF(INDIRECT(BQ$2&amp;"[N°1]"),$A50)&lt;&gt;0,SUMIFS(INDIRECT(BQ$2&amp;"[Score2]"),INDIRECT(BQ$2&amp;"[N°1]"),$A50),SUMIFS(INDIRECT(BQ$2&amp;"[Score1]"),INDIRECT(BQ$2&amp;"[N°2]"),$A50))</f>
        <v>0</v>
      </c>
      <c r="BT50" s="3">
        <f t="shared" ca="1" si="11"/>
        <v>0</v>
      </c>
      <c r="BU50" s="3">
        <f ca="1">RANK(BT50,$BT$5:$BT$182,0)+ROW()/1000</f>
        <v>1.05</v>
      </c>
      <c r="BV50" s="3">
        <f ca="1">RANK(BU50,$BU$5:$BU$182,1)</f>
        <v>16</v>
      </c>
      <c r="BW50" s="2"/>
      <c r="BX50" s="5">
        <f>C50+I50+O50+U50+AA50+AG50+AM50+AS50+AY50+BE50+BK50+BQ50</f>
        <v>0</v>
      </c>
      <c r="BY50" s="8">
        <f ca="1">COUNTIF(D49,"=13")+COUNTIF(D50,"=13")+COUNTIF(D51,"=13")+COUNTIF(J49,"=13")+COUNTIF(J50,"=13")+COUNTIF(J51,"=13")+COUNTIF(P49,"=13")+COUNTIF(P50,"=13")+COUNTIF(P51,"=13")+COUNTIF(V49,"=13")+COUNTIF(V50,"=13")+COUNTIF(V51,"=13")+COUNTIF(AB49,"=13")+COUNTIF(AB50,"=13")+COUNTIF(AB51,"=13")+COUNTIF(AH49,"=13")+COUNTIF(AH50,"=13")+COUNTIF(AH51,"=13")+COUNTIF(AN49,"=13")+COUNTIF(AN50,"=13")+COUNTIF(AN51,"=13")+COUNTIF(AT49,"=13")+COUNTIF(AT50,"=13")+COUNTIF(AT51,"=13")+COUNTIF(AZ49,"=13")+COUNTIF(AZ50,"=13")+COUNTIF(AZ51,"=13")+COUNTIF(BF49,"=13")+COUNTIF(BF50,"=13")+COUNTIF(BF51,"=13")+COUNTIF(BL49,"=13")+COUNTIF(BL50,"=13")+COUNTIF(BL51,"=13")+COUNTIF(BR49,"=13")+COUNTIF(BR50,"=13")+COUNTIF(BR51,"=13")</f>
        <v>0</v>
      </c>
      <c r="BZ50" s="9">
        <f ca="1">F49+F50+F51+L49+L50+L51+R49+R50+R51+X49+X50+X51+AD49+AD50+AD51+AJ49+AJ50+AJ51+AP49+AP50+AP51+AV49+AV50+AV51+BB49+BB50+BB51+BH49+BH50+BH51+BN49+BN50+BN51+BT49+BT50+BT51</f>
        <v>0</v>
      </c>
      <c r="CA50" s="5">
        <f ca="1">RANK(BY50,$BY$5:$BY$183,0)+RANK(BZ50,$BZ$5:$BZ$183,1)/1000</f>
        <v>1.0009999999999999</v>
      </c>
      <c r="CB50" s="5">
        <f ca="1">RANK(CA50,$CA$5:$CA$183,1)</f>
        <v>1</v>
      </c>
      <c r="CD50" s="20">
        <v>16</v>
      </c>
      <c r="CE50" s="20" t="str">
        <f ca="1">IF(N($CN50)&gt;0,INDEX($B$4:$B$183,$CN50),"")</f>
        <v/>
      </c>
      <c r="CF50" s="20" t="str">
        <f ca="1">IF(N($CN50)&gt;0,INDEX($BX$4:$BX$183,$CN50),"")</f>
        <v/>
      </c>
      <c r="CG50" s="20" t="str">
        <f ca="1">IF(N($CN50)&gt;0,INDEX($BY$4:$BY$183,$CN50),"")</f>
        <v/>
      </c>
      <c r="CH50" s="40"/>
      <c r="CJ50" s="19" t="str">
        <f>IF(BX50&gt;0,BX50*100000+BY50*1000+BZ50+500,"")</f>
        <v/>
      </c>
      <c r="CK50" s="19" t="str">
        <f>IF(BX50&gt;0,RANK(CJ50,$CJ$4:$CJ$183,0),"")</f>
        <v/>
      </c>
      <c r="CL50" s="19" t="str">
        <f>IF(N(CK50)&gt;0,CK50+COUNTIF($CK$4:$CK49,CK50),"")</f>
        <v/>
      </c>
      <c r="CM50" s="19">
        <f>INT(ROWS($CM$3:$CM50)/3)</f>
        <v>16</v>
      </c>
      <c r="CN50" s="19" t="str">
        <f ca="1">IFERROR(MATCH(CM50,$CL$4:$CL$183,0),"")</f>
        <v/>
      </c>
    </row>
    <row r="51" spans="1:92" ht="21" x14ac:dyDescent="0.35">
      <c r="A51" s="3"/>
      <c r="B51" s="3"/>
      <c r="C51" s="4"/>
      <c r="D51" s="3"/>
      <c r="E51" s="3"/>
      <c r="F51" s="3"/>
      <c r="G51" s="3"/>
      <c r="H51" s="3"/>
      <c r="I51" s="4"/>
      <c r="J51" s="3"/>
      <c r="K51" s="3"/>
      <c r="L51" s="3"/>
      <c r="M51" s="3"/>
      <c r="N51" s="3"/>
      <c r="O51" s="4"/>
      <c r="P51" s="3"/>
      <c r="Q51" s="3"/>
      <c r="R51" s="3"/>
      <c r="S51" s="3"/>
      <c r="T51" s="3"/>
      <c r="U51" s="4"/>
      <c r="V51" s="3"/>
      <c r="W51" s="3"/>
      <c r="X51" s="3"/>
      <c r="Y51" s="3"/>
      <c r="Z51" s="3"/>
      <c r="AA51" s="4"/>
      <c r="AB51" s="3"/>
      <c r="AC51" s="3"/>
      <c r="AD51" s="3"/>
      <c r="AE51" s="3"/>
      <c r="AF51" s="3"/>
      <c r="AG51" s="4"/>
      <c r="AH51" s="3"/>
      <c r="AI51" s="3"/>
      <c r="AJ51" s="3"/>
      <c r="AK51" s="3"/>
      <c r="AL51" s="3"/>
      <c r="AM51" s="4"/>
      <c r="AN51" s="3"/>
      <c r="AO51" s="3"/>
      <c r="AP51" s="3"/>
      <c r="AQ51" s="3"/>
      <c r="AR51" s="3"/>
      <c r="AS51" s="4"/>
      <c r="AT51" s="3"/>
      <c r="AU51" s="3"/>
      <c r="AV51" s="3"/>
      <c r="AW51" s="3"/>
      <c r="AX51" s="3"/>
      <c r="AY51" s="4"/>
      <c r="AZ51" s="3"/>
      <c r="BA51" s="3"/>
      <c r="BB51" s="3"/>
      <c r="BC51" s="3"/>
      <c r="BD51" s="3"/>
      <c r="BE51" s="4"/>
      <c r="BF51" s="3"/>
      <c r="BG51" s="3"/>
      <c r="BH51" s="3"/>
      <c r="BI51" s="3"/>
      <c r="BJ51" s="3"/>
      <c r="BK51" s="4"/>
      <c r="BL51" s="3"/>
      <c r="BM51" s="3"/>
      <c r="BN51" s="3"/>
      <c r="BO51" s="3"/>
      <c r="BP51" s="3"/>
      <c r="BQ51" s="4"/>
      <c r="BR51" s="3"/>
      <c r="BS51" s="3"/>
      <c r="BT51" s="3"/>
      <c r="BU51" s="3"/>
      <c r="BV51" s="3"/>
      <c r="BW51" s="2"/>
      <c r="BX51" s="10"/>
      <c r="BY51" s="11"/>
      <c r="BZ51" s="13"/>
      <c r="CA51" s="10"/>
      <c r="CB51" s="10"/>
      <c r="CD51" s="21"/>
      <c r="CE51" s="21"/>
      <c r="CF51" s="21"/>
      <c r="CG51" s="21"/>
      <c r="CH51" s="41"/>
      <c r="CJ51" s="19"/>
      <c r="CK51" s="19"/>
      <c r="CL51" s="19"/>
      <c r="CM51" s="19"/>
      <c r="CN51" s="19"/>
    </row>
    <row r="52" spans="1:92" ht="21" x14ac:dyDescent="0.35">
      <c r="A52" s="3"/>
      <c r="B52" s="3"/>
      <c r="C52" s="4"/>
      <c r="D52" s="3"/>
      <c r="E52" s="3"/>
      <c r="F52" s="3"/>
      <c r="G52" s="3"/>
      <c r="H52" s="3"/>
      <c r="I52" s="4"/>
      <c r="J52" s="3"/>
      <c r="K52" s="3"/>
      <c r="L52" s="3"/>
      <c r="M52" s="3"/>
      <c r="N52" s="3"/>
      <c r="O52" s="4"/>
      <c r="P52" s="3"/>
      <c r="Q52" s="3"/>
      <c r="R52" s="3"/>
      <c r="S52" s="3"/>
      <c r="T52" s="3"/>
      <c r="U52" s="4"/>
      <c r="V52" s="3"/>
      <c r="W52" s="3"/>
      <c r="X52" s="3"/>
      <c r="Y52" s="3"/>
      <c r="Z52" s="3"/>
      <c r="AA52" s="4"/>
      <c r="AB52" s="3"/>
      <c r="AC52" s="3"/>
      <c r="AD52" s="3"/>
      <c r="AE52" s="3"/>
      <c r="AF52" s="3"/>
      <c r="AG52" s="4"/>
      <c r="AH52" s="3"/>
      <c r="AI52" s="3"/>
      <c r="AJ52" s="3"/>
      <c r="AK52" s="3"/>
      <c r="AL52" s="3"/>
      <c r="AM52" s="4"/>
      <c r="AN52" s="3"/>
      <c r="AO52" s="3"/>
      <c r="AP52" s="3"/>
      <c r="AQ52" s="3"/>
      <c r="AR52" s="3"/>
      <c r="AS52" s="4"/>
      <c r="AT52" s="3"/>
      <c r="AU52" s="3"/>
      <c r="AV52" s="3"/>
      <c r="AW52" s="3"/>
      <c r="AX52" s="3"/>
      <c r="AY52" s="4"/>
      <c r="AZ52" s="3"/>
      <c r="BA52" s="3"/>
      <c r="BB52" s="3"/>
      <c r="BC52" s="3"/>
      <c r="BD52" s="3"/>
      <c r="BE52" s="4"/>
      <c r="BF52" s="3"/>
      <c r="BG52" s="3"/>
      <c r="BH52" s="3"/>
      <c r="BI52" s="3"/>
      <c r="BJ52" s="3"/>
      <c r="BK52" s="4"/>
      <c r="BL52" s="3"/>
      <c r="BM52" s="3"/>
      <c r="BN52" s="3"/>
      <c r="BO52" s="3"/>
      <c r="BP52" s="3"/>
      <c r="BQ52" s="4"/>
      <c r="BR52" s="3"/>
      <c r="BS52" s="3"/>
      <c r="BT52" s="3"/>
      <c r="BU52" s="3"/>
      <c r="BV52" s="3"/>
      <c r="BW52" s="2"/>
      <c r="BX52" s="5"/>
      <c r="BY52" s="12"/>
      <c r="BZ52" s="7"/>
      <c r="CA52" s="5"/>
      <c r="CB52" s="5"/>
      <c r="CD52" s="22"/>
      <c r="CE52" s="20"/>
      <c r="CF52" s="22"/>
      <c r="CG52" s="22"/>
      <c r="CH52" s="39" t="str">
        <f ca="1">IF(N($CN53)&gt;0,INDEX($BZ$4:$BZ$183,$CN53),"")</f>
        <v/>
      </c>
      <c r="CJ52" s="19"/>
      <c r="CK52" s="19"/>
      <c r="CL52" s="19"/>
      <c r="CM52" s="19"/>
      <c r="CN52" s="19"/>
    </row>
    <row r="53" spans="1:92" ht="21" x14ac:dyDescent="0.35">
      <c r="A53" s="3">
        <v>17</v>
      </c>
      <c r="B53" s="3"/>
      <c r="C53" s="4"/>
      <c r="D53" s="3">
        <f ca="1">IF(COUNTIF(INDIRECT(C$2&amp;"[N°1]"),$A53)&lt;&gt;0,SUMIFS(INDIRECT(C$2&amp;"[Score1]"),INDIRECT(C$2&amp;"[N°1]"),$A53),SUMIFS(INDIRECT(C$2&amp;"[Score2]"),INDIRECT(C$2&amp;"[N°2]"),$A53))</f>
        <v>0</v>
      </c>
      <c r="E53" s="3">
        <f ca="1">IF(COUNTIF(INDIRECT(C$2&amp;"[N°1]"),$A53)&lt;&gt;0,SUMIFS(INDIRECT(C$2&amp;"[Score2]"),INDIRECT(C$2&amp;"[N°1]"),$A53),SUMIFS(INDIRECT(C$2&amp;"[Score1]"),INDIRECT(C$2&amp;"[N°2]"),$A53))</f>
        <v>0</v>
      </c>
      <c r="F53" s="3">
        <f t="shared" ca="1" si="0"/>
        <v>0</v>
      </c>
      <c r="G53" s="3">
        <f ca="1">RANK(F53,$F$5:$F$182,0)+ROW()/1000</f>
        <v>1.0529999999999999</v>
      </c>
      <c r="H53" s="3">
        <f ca="1">RANK(G53,$G$5:$G$182,1)</f>
        <v>17</v>
      </c>
      <c r="I53" s="4"/>
      <c r="J53" s="3">
        <f ca="1">IF(COUNTIF(INDIRECT(I$2&amp;"[N°1]"),$A53)&lt;&gt;0,SUMIFS(INDIRECT(I$2&amp;"[Score1]"),INDIRECT(I$2&amp;"[N°1]"),$A53),SUMIFS(INDIRECT(I$2&amp;"[Score2]"),INDIRECT(I$2&amp;"[N°2]"),$A53))</f>
        <v>0</v>
      </c>
      <c r="K53" s="3">
        <f ca="1">IF(COUNTIF(INDIRECT(I$2&amp;"[N°1]"),$A53)&lt;&gt;0,SUMIFS(INDIRECT(I$2&amp;"[Score2]"),INDIRECT(I$2&amp;"[N°1]"),$A53),SUMIFS(INDIRECT(I$2&amp;"[Score1]"),INDIRECT(I$2&amp;"[N°2]"),$A53))</f>
        <v>0</v>
      </c>
      <c r="L53" s="3">
        <f t="shared" ca="1" si="1"/>
        <v>0</v>
      </c>
      <c r="M53" s="3">
        <f ca="1">RANK(L53,$L$5:$L$182,0)+ROW()/1000</f>
        <v>1.0529999999999999</v>
      </c>
      <c r="N53" s="3">
        <f ca="1">RANK(M53,$M$5:$M$182,1)</f>
        <v>17</v>
      </c>
      <c r="O53" s="4"/>
      <c r="P53" s="3">
        <f ca="1">IF(COUNTIF(INDIRECT(O$2&amp;"[N°1]"),$A53)&lt;&gt;0,SUMIFS(INDIRECT(O$2&amp;"[Score1]"),INDIRECT(O$2&amp;"[N°1]"),$A53),SUMIFS(INDIRECT(O$2&amp;"[Score2]"),INDIRECT(O$2&amp;"[N°2]"),$A53))</f>
        <v>0</v>
      </c>
      <c r="Q53" s="3">
        <f ca="1">IF(COUNTIF(INDIRECT(O$2&amp;"[N°1]"),$A53)&lt;&gt;0,SUMIFS(INDIRECT(O$2&amp;"[Score2]"),INDIRECT(O$2&amp;"[N°1]"),$A53),SUMIFS(INDIRECT(O$2&amp;"[Score1]"),INDIRECT(O$2&amp;"[N°2]"),$A53))</f>
        <v>0</v>
      </c>
      <c r="R53" s="3">
        <f t="shared" ca="1" si="2"/>
        <v>0</v>
      </c>
      <c r="S53" s="3">
        <f ca="1">RANK(R53,$R$5:$R$182,0)+ROW()/1000</f>
        <v>1.0529999999999999</v>
      </c>
      <c r="T53" s="3">
        <f ca="1">RANK(S53,$S$5:$S$182,1)</f>
        <v>17</v>
      </c>
      <c r="U53" s="4"/>
      <c r="V53" s="3">
        <f ca="1">IF(COUNTIF(INDIRECT(U$2&amp;"[N°1]"),$A53)&lt;&gt;0,SUMIFS(INDIRECT(U$2&amp;"[Score1]"),INDIRECT(U$2&amp;"[N°1]"),$A53),SUMIFS(INDIRECT(U$2&amp;"[Score2]"),INDIRECT(U$2&amp;"[N°2]"),$A53))</f>
        <v>0</v>
      </c>
      <c r="W53" s="3">
        <f ca="1">IF(COUNTIF(INDIRECT(U$2&amp;"[N°1]"),$A53)&lt;&gt;0,SUMIFS(INDIRECT(U$2&amp;"[Score2]"),INDIRECT(U$2&amp;"[N°1]"),$A53),SUMIFS(INDIRECT(U$2&amp;"[Score1]"),INDIRECT(U$2&amp;"[N°2]"),$A53))</f>
        <v>0</v>
      </c>
      <c r="X53" s="3">
        <f t="shared" ca="1" si="3"/>
        <v>0</v>
      </c>
      <c r="Y53" s="3">
        <f ca="1">RANK(X53,$X$5:$X$182,0)+ROW()/1000</f>
        <v>1.0529999999999999</v>
      </c>
      <c r="Z53" s="3">
        <f ca="1">RANK(Y53,$Y$5:$Y$182,1)</f>
        <v>17</v>
      </c>
      <c r="AA53" s="4"/>
      <c r="AB53" s="3">
        <f ca="1">IF(COUNTIF(INDIRECT(AA$2&amp;"[N°1]"),$A53)&lt;&gt;0,SUMIFS(INDIRECT(AA$2&amp;"[Score1]"),INDIRECT(AA$2&amp;"[N°1]"),$A53),SUMIFS(INDIRECT(AA$2&amp;"[Score2]"),INDIRECT(AA$2&amp;"[N°2]"),$A53))</f>
        <v>0</v>
      </c>
      <c r="AC53" s="3">
        <f ca="1">IF(COUNTIF(INDIRECT(AA$2&amp;"[N°1]"),$A53)&lt;&gt;0,SUMIFS(INDIRECT(AA$2&amp;"[Score2]"),INDIRECT(AA$2&amp;"[N°1]"),$A53),SUMIFS(INDIRECT(AA$2&amp;"[Score1]"),INDIRECT(AA$2&amp;"[N°2]"),$A53))</f>
        <v>0</v>
      </c>
      <c r="AD53" s="3">
        <f t="shared" ca="1" si="4"/>
        <v>0</v>
      </c>
      <c r="AE53" s="3">
        <f ca="1">RANK(AD53,$AD$5:$AD$182,0)+ROW()/1000</f>
        <v>1.0529999999999999</v>
      </c>
      <c r="AF53" s="3">
        <f ca="1">RANK(AE53,$AE$5:$AE$182,1)</f>
        <v>17</v>
      </c>
      <c r="AG53" s="4"/>
      <c r="AH53" s="3">
        <f ca="1">IF(COUNTIF(INDIRECT(AG$2&amp;"[N°1]"),$A53)&lt;&gt;0,SUMIFS(INDIRECT(AG$2&amp;"[Score1]"),INDIRECT(AG$2&amp;"[N°1]"),$A53),SUMIFS(INDIRECT(AG$2&amp;"[Score2]"),INDIRECT(AG$2&amp;"[N°2]"),$A53))</f>
        <v>0</v>
      </c>
      <c r="AI53" s="3">
        <f ca="1">IF(COUNTIF(INDIRECT(AG$2&amp;"[N°1]"),$A53)&lt;&gt;0,SUMIFS(INDIRECT(AG$2&amp;"[Score2]"),INDIRECT(AG$2&amp;"[N°1]"),$A53),SUMIFS(INDIRECT(AG$2&amp;"[Score1]"),INDIRECT(AG$2&amp;"[N°2]"),$A53))</f>
        <v>0</v>
      </c>
      <c r="AJ53" s="3">
        <f t="shared" ca="1" si="5"/>
        <v>0</v>
      </c>
      <c r="AK53" s="3">
        <f ca="1">RANK(AJ53,$AJ$5:$AJ$182,0)+ROW()/1000</f>
        <v>1.0529999999999999</v>
      </c>
      <c r="AL53" s="3">
        <f ca="1">RANK(AK53,$AK$5:$AK$182,1)</f>
        <v>17</v>
      </c>
      <c r="AM53" s="4"/>
      <c r="AN53" s="3">
        <f ca="1">IF(COUNTIF(INDIRECT(AM$2&amp;"[N°1]"),$A53)&lt;&gt;0,SUMIFS(INDIRECT(AM$2&amp;"[Score1]"),INDIRECT(AM$2&amp;"[N°1]"),$A53),SUMIFS(INDIRECT(AM$2&amp;"[Score2]"),INDIRECT(AM$2&amp;"[N°2]"),$A53))</f>
        <v>0</v>
      </c>
      <c r="AO53" s="3">
        <f ca="1">IF(COUNTIF(INDIRECT(AM$2&amp;"[N°1]"),$A53)&lt;&gt;0,SUMIFS(INDIRECT(AM$2&amp;"[Score2]"),INDIRECT(AM$2&amp;"[N°1]"),$A53),SUMIFS(INDIRECT(AM$2&amp;"[Score1]"),INDIRECT(AM$2&amp;"[N°2]"),$A53))</f>
        <v>0</v>
      </c>
      <c r="AP53" s="3">
        <f t="shared" ca="1" si="6"/>
        <v>0</v>
      </c>
      <c r="AQ53" s="3">
        <f ca="1">RANK(AP53,$AP$5:$AP$182,0)+ROW()/1000</f>
        <v>1.0529999999999999</v>
      </c>
      <c r="AR53" s="3">
        <f ca="1">RANK(AQ53,$AQ$5:$AQ$182,1)</f>
        <v>17</v>
      </c>
      <c r="AS53" s="4"/>
      <c r="AT53" s="3">
        <f ca="1">IF(COUNTIF(INDIRECT(AS$2&amp;"[N°1]"),$A53)&lt;&gt;0,SUMIFS(INDIRECT(AS$2&amp;"[Score1]"),INDIRECT(AS$2&amp;"[N°1]"),$A53),SUMIFS(INDIRECT(AS$2&amp;"[Score2]"),INDIRECT(AS$2&amp;"[N°2]"),$A53))</f>
        <v>0</v>
      </c>
      <c r="AU53" s="3">
        <f ca="1">IF(COUNTIF(INDIRECT(AS$2&amp;"[N°1]"),$A53)&lt;&gt;0,SUMIFS(INDIRECT(AS$2&amp;"[Score2]"),INDIRECT(AS$2&amp;"[N°1]"),$A53),SUMIFS(INDIRECT(AS$2&amp;"[Score1]"),INDIRECT(AS$2&amp;"[N°2]"),$A53))</f>
        <v>0</v>
      </c>
      <c r="AV53" s="3">
        <f t="shared" ca="1" si="7"/>
        <v>0</v>
      </c>
      <c r="AW53" s="3">
        <f ca="1">RANK(AV53,$AV$5:$AV$182,0)+ROW()/1000</f>
        <v>1.0529999999999999</v>
      </c>
      <c r="AX53" s="3">
        <f ca="1">RANK(AW53,$AW$5:$AW$182,1)</f>
        <v>17</v>
      </c>
      <c r="AY53" s="4"/>
      <c r="AZ53" s="3">
        <f ca="1">IF(COUNTIF(INDIRECT(AY$2&amp;"[N°1]"),$A53)&lt;&gt;0,SUMIFS(INDIRECT(AY$2&amp;"[Score1]"),INDIRECT(AY$2&amp;"[N°1]"),$A53),SUMIFS(INDIRECT(AY$2&amp;"[Score2]"),INDIRECT(AY$2&amp;"[N°2]"),$A53))</f>
        <v>0</v>
      </c>
      <c r="BA53" s="3">
        <f ca="1">IF(COUNTIF(INDIRECT(AY$2&amp;"[N°1]"),$A53)&lt;&gt;0,SUMIFS(INDIRECT(AY$2&amp;"[Score2]"),INDIRECT(AY$2&amp;"[N°1]"),$A53),SUMIFS(INDIRECT(AY$2&amp;"[Score1]"),INDIRECT(AY$2&amp;"[N°2]"),$A53))</f>
        <v>0</v>
      </c>
      <c r="BB53" s="3">
        <f t="shared" ca="1" si="8"/>
        <v>0</v>
      </c>
      <c r="BC53" s="3">
        <f ca="1">RANK(BB53,$BB$5:$BB$182,0)+ROW()/1000</f>
        <v>1.0529999999999999</v>
      </c>
      <c r="BD53" s="3">
        <f ca="1">RANK(BC53,$BC$5:$BC$182,1)</f>
        <v>17</v>
      </c>
      <c r="BE53" s="4"/>
      <c r="BF53" s="3">
        <f ca="1">IF(COUNTIF(INDIRECT(BE$2&amp;"[N°1]"),$A53)&lt;&gt;0,SUMIFS(INDIRECT(BE$2&amp;"[Score1]"),INDIRECT(BE$2&amp;"[N°1]"),$A53),SUMIFS(INDIRECT(BE$2&amp;"[Score2]"),INDIRECT(BE$2&amp;"[N°2]"),$A53))</f>
        <v>0</v>
      </c>
      <c r="BG53" s="3">
        <f ca="1">IF(COUNTIF(INDIRECT(BE$2&amp;"[N°1]"),$A53)&lt;&gt;0,SUMIFS(INDIRECT(BE$2&amp;"[Score2]"),INDIRECT(BE$2&amp;"[N°1]"),$A53),SUMIFS(INDIRECT(BE$2&amp;"[Score1]"),INDIRECT(BE$2&amp;"[N°2]"),$A53))</f>
        <v>0</v>
      </c>
      <c r="BH53" s="3">
        <f t="shared" ca="1" si="9"/>
        <v>0</v>
      </c>
      <c r="BI53" s="3">
        <f ca="1">RANK(BH53,$BH$5:$BH$182,0)+ROW()/1000</f>
        <v>1.0529999999999999</v>
      </c>
      <c r="BJ53" s="3">
        <f ca="1">RANK(BI53,$BI$5:$BI$182,1)</f>
        <v>17</v>
      </c>
      <c r="BK53" s="4"/>
      <c r="BL53" s="3">
        <f ca="1">IF(COUNTIF(INDIRECT(BK$2&amp;"[N°1]"),$A53)&lt;&gt;0,SUMIFS(INDIRECT(BK$2&amp;"[Score1]"),INDIRECT(BK$2&amp;"[N°1]"),$A53),SUMIFS(INDIRECT(BK$2&amp;"[Score2]"),INDIRECT(BK$2&amp;"[N°2]"),$A53))</f>
        <v>0</v>
      </c>
      <c r="BM53" s="3">
        <f ca="1">IF(COUNTIF(INDIRECT(BK$2&amp;"[N°1]"),$A53)&lt;&gt;0,SUMIFS(INDIRECT(BK$2&amp;"[Score2]"),INDIRECT(BK$2&amp;"[N°1]"),$A53),SUMIFS(INDIRECT(BK$2&amp;"[Score1]"),INDIRECT(BK$2&amp;"[N°2]"),$A53))</f>
        <v>0</v>
      </c>
      <c r="BN53" s="3">
        <f t="shared" ca="1" si="10"/>
        <v>0</v>
      </c>
      <c r="BO53" s="3">
        <f ca="1">RANK(BN53,$BN$5:$BN$182,0)+ROW()/1000</f>
        <v>1.0529999999999999</v>
      </c>
      <c r="BP53" s="3">
        <f ca="1">RANK(BO53,$BO$5:$BO$182,1)</f>
        <v>17</v>
      </c>
      <c r="BQ53" s="4"/>
      <c r="BR53" s="3">
        <f ca="1">IF(COUNTIF(INDIRECT(BQ$2&amp;"[N°1]"),$A53)&lt;&gt;0,SUMIFS(INDIRECT(BQ$2&amp;"[Score1]"),INDIRECT(BQ$2&amp;"[N°1]"),$A53),SUMIFS(INDIRECT(BQ$2&amp;"[Score2]"),INDIRECT(BQ$2&amp;"[N°2]"),$A53))</f>
        <v>0</v>
      </c>
      <c r="BS53" s="3">
        <f ca="1">IF(COUNTIF(INDIRECT(BQ$2&amp;"[N°1]"),$A53)&lt;&gt;0,SUMIFS(INDIRECT(BQ$2&amp;"[Score2]"),INDIRECT(BQ$2&amp;"[N°1]"),$A53),SUMIFS(INDIRECT(BQ$2&amp;"[Score1]"),INDIRECT(BQ$2&amp;"[N°2]"),$A53))</f>
        <v>0</v>
      </c>
      <c r="BT53" s="3">
        <f t="shared" ca="1" si="11"/>
        <v>0</v>
      </c>
      <c r="BU53" s="3">
        <f ca="1">RANK(BT53,$BT$5:$BT$182,0)+ROW()/1000</f>
        <v>1.0529999999999999</v>
      </c>
      <c r="BV53" s="3">
        <f ca="1">RANK(BU53,$BU$5:$BU$182,1)</f>
        <v>17</v>
      </c>
      <c r="BW53" s="2"/>
      <c r="BX53" s="5">
        <f>C53+I53+O53+U53+AA53+AG53+AM53+AS53+AY53+BE53+BK53+BQ53</f>
        <v>0</v>
      </c>
      <c r="BY53" s="8">
        <f ca="1">COUNTIF(D52,"=13")+COUNTIF(D53,"=13")+COUNTIF(D54,"=13")+COUNTIF(J52,"=13")+COUNTIF(J53,"=13")+COUNTIF(J54,"=13")+COUNTIF(P52,"=13")+COUNTIF(P53,"=13")+COUNTIF(P54,"=13")+COUNTIF(V52,"=13")+COUNTIF(V53,"=13")+COUNTIF(V54,"=13")+COUNTIF(AB52,"=13")+COUNTIF(AB53,"=13")+COUNTIF(AB54,"=13")+COUNTIF(AH52,"=13")+COUNTIF(AH53,"=13")+COUNTIF(AH54,"=13")+COUNTIF(AN52,"=13")+COUNTIF(AN53,"=13")+COUNTIF(AN54,"=13")+COUNTIF(AT52,"=13")+COUNTIF(AT53,"=13")+COUNTIF(AT54,"=13")+COUNTIF(AZ52,"=13")+COUNTIF(AZ53,"=13")+COUNTIF(AZ54,"=13")+COUNTIF(BF52,"=13")+COUNTIF(BF53,"=13")+COUNTIF(BF54,"=13")+COUNTIF(BL52,"=13")+COUNTIF(BL53,"=13")+COUNTIF(BL54,"=13")+COUNTIF(BR52,"=13")+COUNTIF(BR53,"=13")+COUNTIF(BR54,"=13")</f>
        <v>0</v>
      </c>
      <c r="BZ53" s="9">
        <f ca="1">F52+F53+F54+L52+L53+L54+R52+R53+R54+X52+X53+X54+AD52+AD53+AD54+AJ52+AJ53+AJ54+AP52+AP53+AP54+AV52+AV53+AV54+BB52+BB53+BB54+BH52+BH53+BH54+BN52+BN53+BN54+BT52+BT53+BT54</f>
        <v>0</v>
      </c>
      <c r="CA53" s="5">
        <f ca="1">RANK(BY53,$BY$5:$BY$183,0)+RANK(BZ53,$BZ$5:$BZ$183,1)/1000</f>
        <v>1.0009999999999999</v>
      </c>
      <c r="CB53" s="5">
        <f ca="1">RANK(CA53,$CA$5:$CA$183,1)</f>
        <v>1</v>
      </c>
      <c r="CD53" s="20">
        <v>17</v>
      </c>
      <c r="CE53" s="20" t="str">
        <f ca="1">IF(N($CN53)&gt;0,INDEX($B$4:$B$183,$CN53),"")</f>
        <v/>
      </c>
      <c r="CF53" s="20" t="str">
        <f ca="1">IF(N($CN53)&gt;0,INDEX($BX$4:$BX$183,$CN53),"")</f>
        <v/>
      </c>
      <c r="CG53" s="20" t="str">
        <f ca="1">IF(N($CN53)&gt;0,INDEX($BY$4:$BY$183,$CN53),"")</f>
        <v/>
      </c>
      <c r="CH53" s="40"/>
      <c r="CJ53" s="19" t="str">
        <f>IF(BX53&gt;0,BX53*100000+BY53*1000+BZ53+500,"")</f>
        <v/>
      </c>
      <c r="CK53" s="19" t="str">
        <f>IF(BX53&gt;0,RANK(CJ53,$CJ$4:$CJ$183,0),"")</f>
        <v/>
      </c>
      <c r="CL53" s="19" t="str">
        <f>IF(N(CK53)&gt;0,CK53+COUNTIF($CK$4:$CK52,CK53),"")</f>
        <v/>
      </c>
      <c r="CM53" s="19">
        <f>INT(ROWS($CM$3:$CM53)/3)</f>
        <v>17</v>
      </c>
      <c r="CN53" s="19" t="str">
        <f ca="1">IFERROR(MATCH(CM53,$CL$4:$CL$183,0),"")</f>
        <v/>
      </c>
    </row>
    <row r="54" spans="1:92" ht="21" x14ac:dyDescent="0.35">
      <c r="A54" s="3"/>
      <c r="B54" s="3"/>
      <c r="C54" s="4"/>
      <c r="D54" s="3"/>
      <c r="E54" s="3"/>
      <c r="F54" s="3"/>
      <c r="G54" s="3"/>
      <c r="H54" s="3"/>
      <c r="I54" s="4"/>
      <c r="J54" s="3"/>
      <c r="K54" s="3"/>
      <c r="L54" s="3"/>
      <c r="M54" s="3"/>
      <c r="N54" s="3"/>
      <c r="O54" s="4"/>
      <c r="P54" s="3"/>
      <c r="Q54" s="3"/>
      <c r="R54" s="3"/>
      <c r="S54" s="3"/>
      <c r="T54" s="3"/>
      <c r="U54" s="4"/>
      <c r="V54" s="3"/>
      <c r="W54" s="3"/>
      <c r="X54" s="3"/>
      <c r="Y54" s="3"/>
      <c r="Z54" s="3"/>
      <c r="AA54" s="4"/>
      <c r="AB54" s="3"/>
      <c r="AC54" s="3"/>
      <c r="AD54" s="3"/>
      <c r="AE54" s="3"/>
      <c r="AF54" s="3"/>
      <c r="AG54" s="4"/>
      <c r="AH54" s="3"/>
      <c r="AI54" s="3"/>
      <c r="AJ54" s="3"/>
      <c r="AK54" s="3"/>
      <c r="AL54" s="3"/>
      <c r="AM54" s="4"/>
      <c r="AN54" s="3"/>
      <c r="AO54" s="3"/>
      <c r="AP54" s="3"/>
      <c r="AQ54" s="3"/>
      <c r="AR54" s="3"/>
      <c r="AS54" s="4"/>
      <c r="AT54" s="3"/>
      <c r="AU54" s="3"/>
      <c r="AV54" s="3"/>
      <c r="AW54" s="3"/>
      <c r="AX54" s="3"/>
      <c r="AY54" s="4"/>
      <c r="AZ54" s="3"/>
      <c r="BA54" s="3"/>
      <c r="BB54" s="3"/>
      <c r="BC54" s="3"/>
      <c r="BD54" s="3"/>
      <c r="BE54" s="4"/>
      <c r="BF54" s="3"/>
      <c r="BG54" s="3"/>
      <c r="BH54" s="3"/>
      <c r="BI54" s="3"/>
      <c r="BJ54" s="3"/>
      <c r="BK54" s="4"/>
      <c r="BL54" s="3"/>
      <c r="BM54" s="3"/>
      <c r="BN54" s="3"/>
      <c r="BO54" s="3"/>
      <c r="BP54" s="3"/>
      <c r="BQ54" s="4"/>
      <c r="BR54" s="3"/>
      <c r="BS54" s="3"/>
      <c r="BT54" s="3"/>
      <c r="BU54" s="3"/>
      <c r="BV54" s="3"/>
      <c r="BW54" s="2"/>
      <c r="BX54" s="10"/>
      <c r="BY54" s="11"/>
      <c r="BZ54" s="13"/>
      <c r="CA54" s="10"/>
      <c r="CB54" s="10"/>
      <c r="CD54" s="21"/>
      <c r="CE54" s="21"/>
      <c r="CF54" s="21"/>
      <c r="CG54" s="21"/>
      <c r="CH54" s="41"/>
      <c r="CJ54" s="19"/>
      <c r="CK54" s="19"/>
      <c r="CL54" s="19"/>
      <c r="CM54" s="19"/>
      <c r="CN54" s="19"/>
    </row>
    <row r="55" spans="1:92" ht="21" x14ac:dyDescent="0.35">
      <c r="A55" s="3"/>
      <c r="B55" s="3"/>
      <c r="C55" s="4"/>
      <c r="D55" s="3"/>
      <c r="E55" s="3"/>
      <c r="F55" s="3"/>
      <c r="G55" s="3"/>
      <c r="H55" s="3"/>
      <c r="I55" s="4"/>
      <c r="J55" s="3"/>
      <c r="K55" s="3"/>
      <c r="L55" s="3"/>
      <c r="M55" s="3"/>
      <c r="N55" s="3"/>
      <c r="O55" s="4"/>
      <c r="P55" s="3"/>
      <c r="Q55" s="3"/>
      <c r="R55" s="3"/>
      <c r="S55" s="3"/>
      <c r="T55" s="3"/>
      <c r="U55" s="4"/>
      <c r="V55" s="3"/>
      <c r="W55" s="3"/>
      <c r="X55" s="3"/>
      <c r="Y55" s="3"/>
      <c r="Z55" s="3"/>
      <c r="AA55" s="4"/>
      <c r="AB55" s="3"/>
      <c r="AC55" s="3"/>
      <c r="AD55" s="3"/>
      <c r="AE55" s="3"/>
      <c r="AF55" s="3"/>
      <c r="AG55" s="4"/>
      <c r="AH55" s="3"/>
      <c r="AI55" s="3"/>
      <c r="AJ55" s="3"/>
      <c r="AK55" s="3"/>
      <c r="AL55" s="3"/>
      <c r="AM55" s="4"/>
      <c r="AN55" s="3"/>
      <c r="AO55" s="3"/>
      <c r="AP55" s="3"/>
      <c r="AQ55" s="3"/>
      <c r="AR55" s="3"/>
      <c r="AS55" s="4"/>
      <c r="AT55" s="3"/>
      <c r="AU55" s="3"/>
      <c r="AV55" s="3"/>
      <c r="AW55" s="3"/>
      <c r="AX55" s="3"/>
      <c r="AY55" s="4"/>
      <c r="AZ55" s="3"/>
      <c r="BA55" s="3"/>
      <c r="BB55" s="3"/>
      <c r="BC55" s="3"/>
      <c r="BD55" s="3"/>
      <c r="BE55" s="4"/>
      <c r="BF55" s="3"/>
      <c r="BG55" s="3"/>
      <c r="BH55" s="3"/>
      <c r="BI55" s="3"/>
      <c r="BJ55" s="3"/>
      <c r="BK55" s="4"/>
      <c r="BL55" s="3"/>
      <c r="BM55" s="3"/>
      <c r="BN55" s="3"/>
      <c r="BO55" s="3"/>
      <c r="BP55" s="3"/>
      <c r="BQ55" s="4"/>
      <c r="BR55" s="3"/>
      <c r="BS55" s="3"/>
      <c r="BT55" s="3"/>
      <c r="BU55" s="3"/>
      <c r="BV55" s="3"/>
      <c r="BW55" s="2"/>
      <c r="BX55" s="5"/>
      <c r="BY55" s="12"/>
      <c r="BZ55" s="7"/>
      <c r="CA55" s="5"/>
      <c r="CB55" s="5"/>
      <c r="CD55" s="22"/>
      <c r="CE55" s="22"/>
      <c r="CF55" s="22"/>
      <c r="CG55" s="22"/>
      <c r="CH55" s="39" t="str">
        <f ca="1">IF(N($CN56)&gt;0,INDEX($BZ$4:$BZ$183,$CN56),"")</f>
        <v/>
      </c>
      <c r="CJ55" s="19"/>
      <c r="CK55" s="19"/>
      <c r="CL55" s="19"/>
      <c r="CM55" s="19"/>
      <c r="CN55" s="19"/>
    </row>
    <row r="56" spans="1:92" ht="21" x14ac:dyDescent="0.35">
      <c r="A56" s="3">
        <v>18</v>
      </c>
      <c r="B56" s="3"/>
      <c r="C56" s="4"/>
      <c r="D56" s="3">
        <f ca="1">IF(COUNTIF(INDIRECT(C$2&amp;"[N°1]"),$A56)&lt;&gt;0,SUMIFS(INDIRECT(C$2&amp;"[Score1]"),INDIRECT(C$2&amp;"[N°1]"),$A56),SUMIFS(INDIRECT(C$2&amp;"[Score2]"),INDIRECT(C$2&amp;"[N°2]"),$A56))</f>
        <v>0</v>
      </c>
      <c r="E56" s="3">
        <f ca="1">IF(COUNTIF(INDIRECT(C$2&amp;"[N°1]"),$A56)&lt;&gt;0,SUMIFS(INDIRECT(C$2&amp;"[Score2]"),INDIRECT(C$2&amp;"[N°1]"),$A56),SUMIFS(INDIRECT(C$2&amp;"[Score1]"),INDIRECT(C$2&amp;"[N°2]"),$A56))</f>
        <v>0</v>
      </c>
      <c r="F56" s="3">
        <f t="shared" ca="1" si="0"/>
        <v>0</v>
      </c>
      <c r="G56" s="3">
        <f ca="1">RANK(F56,$F$5:$F$182,0)+ROW()/1000</f>
        <v>1.056</v>
      </c>
      <c r="H56" s="3">
        <f ca="1">RANK(G56,$G$5:$G$182,1)</f>
        <v>18</v>
      </c>
      <c r="I56" s="4"/>
      <c r="J56" s="3">
        <f ca="1">IF(COUNTIF(INDIRECT(I$2&amp;"[N°1]"),$A56)&lt;&gt;0,SUMIFS(INDIRECT(I$2&amp;"[Score1]"),INDIRECT(I$2&amp;"[N°1]"),$A56),SUMIFS(INDIRECT(I$2&amp;"[Score2]"),INDIRECT(I$2&amp;"[N°2]"),$A56))</f>
        <v>0</v>
      </c>
      <c r="K56" s="3">
        <f ca="1">IF(COUNTIF(INDIRECT(I$2&amp;"[N°1]"),$A56)&lt;&gt;0,SUMIFS(INDIRECT(I$2&amp;"[Score2]"),INDIRECT(I$2&amp;"[N°1]"),$A56),SUMIFS(INDIRECT(I$2&amp;"[Score1]"),INDIRECT(I$2&amp;"[N°2]"),$A56))</f>
        <v>0</v>
      </c>
      <c r="L56" s="3">
        <f t="shared" ca="1" si="1"/>
        <v>0</v>
      </c>
      <c r="M56" s="3">
        <f ca="1">RANK(L56,$L$5:$L$182,0)+ROW()/1000</f>
        <v>1.056</v>
      </c>
      <c r="N56" s="3">
        <f ca="1">RANK(M56,$M$5:$M$182,1)</f>
        <v>18</v>
      </c>
      <c r="O56" s="4"/>
      <c r="P56" s="3">
        <f ca="1">IF(COUNTIF(INDIRECT(O$2&amp;"[N°1]"),$A56)&lt;&gt;0,SUMIFS(INDIRECT(O$2&amp;"[Score1]"),INDIRECT(O$2&amp;"[N°1]"),$A56),SUMIFS(INDIRECT(O$2&amp;"[Score2]"),INDIRECT(O$2&amp;"[N°2]"),$A56))</f>
        <v>0</v>
      </c>
      <c r="Q56" s="3">
        <f ca="1">IF(COUNTIF(INDIRECT(O$2&amp;"[N°1]"),$A56)&lt;&gt;0,SUMIFS(INDIRECT(O$2&amp;"[Score2]"),INDIRECT(O$2&amp;"[N°1]"),$A56),SUMIFS(INDIRECT(O$2&amp;"[Score1]"),INDIRECT(O$2&amp;"[N°2]"),$A56))</f>
        <v>0</v>
      </c>
      <c r="R56" s="3">
        <f t="shared" ca="1" si="2"/>
        <v>0</v>
      </c>
      <c r="S56" s="3">
        <f ca="1">RANK(R56,$R$5:$R$182,0)+ROW()/1000</f>
        <v>1.056</v>
      </c>
      <c r="T56" s="3">
        <f ca="1">RANK(S56,$S$5:$S$182,1)</f>
        <v>18</v>
      </c>
      <c r="U56" s="4"/>
      <c r="V56" s="3">
        <f ca="1">IF(COUNTIF(INDIRECT(U$2&amp;"[N°1]"),$A56)&lt;&gt;0,SUMIFS(INDIRECT(U$2&amp;"[Score1]"),INDIRECT(U$2&amp;"[N°1]"),$A56),SUMIFS(INDIRECT(U$2&amp;"[Score2]"),INDIRECT(U$2&amp;"[N°2]"),$A56))</f>
        <v>0</v>
      </c>
      <c r="W56" s="3">
        <f ca="1">IF(COUNTIF(INDIRECT(U$2&amp;"[N°1]"),$A56)&lt;&gt;0,SUMIFS(INDIRECT(U$2&amp;"[Score2]"),INDIRECT(U$2&amp;"[N°1]"),$A56),SUMIFS(INDIRECT(U$2&amp;"[Score1]"),INDIRECT(U$2&amp;"[N°2]"),$A56))</f>
        <v>0</v>
      </c>
      <c r="X56" s="3">
        <f t="shared" ca="1" si="3"/>
        <v>0</v>
      </c>
      <c r="Y56" s="3">
        <f ca="1">RANK(X56,$X$5:$X$182,0)+ROW()/1000</f>
        <v>1.056</v>
      </c>
      <c r="Z56" s="3">
        <f ca="1">RANK(Y56,$Y$5:$Y$182,1)</f>
        <v>18</v>
      </c>
      <c r="AA56" s="4"/>
      <c r="AB56" s="3">
        <f ca="1">IF(COUNTIF(INDIRECT(AA$2&amp;"[N°1]"),$A56)&lt;&gt;0,SUMIFS(INDIRECT(AA$2&amp;"[Score1]"),INDIRECT(AA$2&amp;"[N°1]"),$A56),SUMIFS(INDIRECT(AA$2&amp;"[Score2]"),INDIRECT(AA$2&amp;"[N°2]"),$A56))</f>
        <v>0</v>
      </c>
      <c r="AC56" s="3">
        <f ca="1">IF(COUNTIF(INDIRECT(AA$2&amp;"[N°1]"),$A56)&lt;&gt;0,SUMIFS(INDIRECT(AA$2&amp;"[Score2]"),INDIRECT(AA$2&amp;"[N°1]"),$A56),SUMIFS(INDIRECT(AA$2&amp;"[Score1]"),INDIRECT(AA$2&amp;"[N°2]"),$A56))</f>
        <v>0</v>
      </c>
      <c r="AD56" s="3">
        <f t="shared" ca="1" si="4"/>
        <v>0</v>
      </c>
      <c r="AE56" s="3">
        <f ca="1">RANK(AD56,$AD$5:$AD$182,0)+ROW()/1000</f>
        <v>1.056</v>
      </c>
      <c r="AF56" s="3">
        <f ca="1">RANK(AE56,$AE$5:$AE$182,1)</f>
        <v>18</v>
      </c>
      <c r="AG56" s="4"/>
      <c r="AH56" s="3">
        <f ca="1">IF(COUNTIF(INDIRECT(AG$2&amp;"[N°1]"),$A56)&lt;&gt;0,SUMIFS(INDIRECT(AG$2&amp;"[Score1]"),INDIRECT(AG$2&amp;"[N°1]"),$A56),SUMIFS(INDIRECT(AG$2&amp;"[Score2]"),INDIRECT(AG$2&amp;"[N°2]"),$A56))</f>
        <v>0</v>
      </c>
      <c r="AI56" s="3">
        <f ca="1">IF(COUNTIF(INDIRECT(AG$2&amp;"[N°1]"),$A56)&lt;&gt;0,SUMIFS(INDIRECT(AG$2&amp;"[Score2]"),INDIRECT(AG$2&amp;"[N°1]"),$A56),SUMIFS(INDIRECT(AG$2&amp;"[Score1]"),INDIRECT(AG$2&amp;"[N°2]"),$A56))</f>
        <v>0</v>
      </c>
      <c r="AJ56" s="3">
        <f t="shared" ca="1" si="5"/>
        <v>0</v>
      </c>
      <c r="AK56" s="3">
        <f ca="1">RANK(AJ56,$AJ$5:$AJ$182,0)+ROW()/1000</f>
        <v>1.056</v>
      </c>
      <c r="AL56" s="3">
        <f ca="1">RANK(AK56,$AK$5:$AK$182,1)</f>
        <v>18</v>
      </c>
      <c r="AM56" s="4"/>
      <c r="AN56" s="3">
        <f ca="1">IF(COUNTIF(INDIRECT(AM$2&amp;"[N°1]"),$A56)&lt;&gt;0,SUMIFS(INDIRECT(AM$2&amp;"[Score1]"),INDIRECT(AM$2&amp;"[N°1]"),$A56),SUMIFS(INDIRECT(AM$2&amp;"[Score2]"),INDIRECT(AM$2&amp;"[N°2]"),$A56))</f>
        <v>0</v>
      </c>
      <c r="AO56" s="3">
        <f ca="1">IF(COUNTIF(INDIRECT(AM$2&amp;"[N°1]"),$A56)&lt;&gt;0,SUMIFS(INDIRECT(AM$2&amp;"[Score2]"),INDIRECT(AM$2&amp;"[N°1]"),$A56),SUMIFS(INDIRECT(AM$2&amp;"[Score1]"),INDIRECT(AM$2&amp;"[N°2]"),$A56))</f>
        <v>0</v>
      </c>
      <c r="AP56" s="3">
        <f t="shared" ca="1" si="6"/>
        <v>0</v>
      </c>
      <c r="AQ56" s="3">
        <f ca="1">RANK(AP56,$AP$5:$AP$182,0)+ROW()/1000</f>
        <v>1.056</v>
      </c>
      <c r="AR56" s="3">
        <f ca="1">RANK(AQ56,$AQ$5:$AQ$182,1)</f>
        <v>18</v>
      </c>
      <c r="AS56" s="4"/>
      <c r="AT56" s="3">
        <f ca="1">IF(COUNTIF(INDIRECT(AS$2&amp;"[N°1]"),$A56)&lt;&gt;0,SUMIFS(INDIRECT(AS$2&amp;"[Score1]"),INDIRECT(AS$2&amp;"[N°1]"),$A56),SUMIFS(INDIRECT(AS$2&amp;"[Score2]"),INDIRECT(AS$2&amp;"[N°2]"),$A56))</f>
        <v>0</v>
      </c>
      <c r="AU56" s="3">
        <f ca="1">IF(COUNTIF(INDIRECT(AS$2&amp;"[N°1]"),$A56)&lt;&gt;0,SUMIFS(INDIRECT(AS$2&amp;"[Score2]"),INDIRECT(AS$2&amp;"[N°1]"),$A56),SUMIFS(INDIRECT(AS$2&amp;"[Score1]"),INDIRECT(AS$2&amp;"[N°2]"),$A56))</f>
        <v>0</v>
      </c>
      <c r="AV56" s="3">
        <f t="shared" ca="1" si="7"/>
        <v>0</v>
      </c>
      <c r="AW56" s="3">
        <f ca="1">RANK(AV56,$AV$5:$AV$182,0)+ROW()/1000</f>
        <v>1.056</v>
      </c>
      <c r="AX56" s="3">
        <f ca="1">RANK(AW56,$AW$5:$AW$182,1)</f>
        <v>18</v>
      </c>
      <c r="AY56" s="4"/>
      <c r="AZ56" s="3">
        <f ca="1">IF(COUNTIF(INDIRECT(AY$2&amp;"[N°1]"),$A56)&lt;&gt;0,SUMIFS(INDIRECT(AY$2&amp;"[Score1]"),INDIRECT(AY$2&amp;"[N°1]"),$A56),SUMIFS(INDIRECT(AY$2&amp;"[Score2]"),INDIRECT(AY$2&amp;"[N°2]"),$A56))</f>
        <v>0</v>
      </c>
      <c r="BA56" s="3">
        <f ca="1">IF(COUNTIF(INDIRECT(AY$2&amp;"[N°1]"),$A56)&lt;&gt;0,SUMIFS(INDIRECT(AY$2&amp;"[Score2]"),INDIRECT(AY$2&amp;"[N°1]"),$A56),SUMIFS(INDIRECT(AY$2&amp;"[Score1]"),INDIRECT(AY$2&amp;"[N°2]"),$A56))</f>
        <v>0</v>
      </c>
      <c r="BB56" s="3">
        <f t="shared" ca="1" si="8"/>
        <v>0</v>
      </c>
      <c r="BC56" s="3">
        <f ca="1">RANK(BB56,$BB$5:$BB$182,0)+ROW()/1000</f>
        <v>1.056</v>
      </c>
      <c r="BD56" s="3">
        <f ca="1">RANK(BC56,$BC$5:$BC$182,1)</f>
        <v>18</v>
      </c>
      <c r="BE56" s="4"/>
      <c r="BF56" s="3">
        <f ca="1">IF(COUNTIF(INDIRECT(BE$2&amp;"[N°1]"),$A56)&lt;&gt;0,SUMIFS(INDIRECT(BE$2&amp;"[Score1]"),INDIRECT(BE$2&amp;"[N°1]"),$A56),SUMIFS(INDIRECT(BE$2&amp;"[Score2]"),INDIRECT(BE$2&amp;"[N°2]"),$A56))</f>
        <v>0</v>
      </c>
      <c r="BG56" s="3">
        <f ca="1">IF(COUNTIF(INDIRECT(BE$2&amp;"[N°1]"),$A56)&lt;&gt;0,SUMIFS(INDIRECT(BE$2&amp;"[Score2]"),INDIRECT(BE$2&amp;"[N°1]"),$A56),SUMIFS(INDIRECT(BE$2&amp;"[Score1]"),INDIRECT(BE$2&amp;"[N°2]"),$A56))</f>
        <v>0</v>
      </c>
      <c r="BH56" s="3">
        <f t="shared" ca="1" si="9"/>
        <v>0</v>
      </c>
      <c r="BI56" s="3">
        <f ca="1">RANK(BH56,$BH$5:$BH$182,0)+ROW()/1000</f>
        <v>1.056</v>
      </c>
      <c r="BJ56" s="3">
        <f ca="1">RANK(BI56,$BI$5:$BI$182,1)</f>
        <v>18</v>
      </c>
      <c r="BK56" s="4"/>
      <c r="BL56" s="3">
        <f ca="1">IF(COUNTIF(INDIRECT(BK$2&amp;"[N°1]"),$A56)&lt;&gt;0,SUMIFS(INDIRECT(BK$2&amp;"[Score1]"),INDIRECT(BK$2&amp;"[N°1]"),$A56),SUMIFS(INDIRECT(BK$2&amp;"[Score2]"),INDIRECT(BK$2&amp;"[N°2]"),$A56))</f>
        <v>0</v>
      </c>
      <c r="BM56" s="3">
        <f ca="1">IF(COUNTIF(INDIRECT(BK$2&amp;"[N°1]"),$A56)&lt;&gt;0,SUMIFS(INDIRECT(BK$2&amp;"[Score2]"),INDIRECT(BK$2&amp;"[N°1]"),$A56),SUMIFS(INDIRECT(BK$2&amp;"[Score1]"),INDIRECT(BK$2&amp;"[N°2]"),$A56))</f>
        <v>0</v>
      </c>
      <c r="BN56" s="3">
        <f t="shared" ca="1" si="10"/>
        <v>0</v>
      </c>
      <c r="BO56" s="3">
        <f ca="1">RANK(BN56,$BN$5:$BN$182,0)+ROW()/1000</f>
        <v>1.056</v>
      </c>
      <c r="BP56" s="3">
        <f ca="1">RANK(BO56,$BO$5:$BO$182,1)</f>
        <v>18</v>
      </c>
      <c r="BQ56" s="4"/>
      <c r="BR56" s="3">
        <f ca="1">IF(COUNTIF(INDIRECT(BQ$2&amp;"[N°1]"),$A56)&lt;&gt;0,SUMIFS(INDIRECT(BQ$2&amp;"[Score1]"),INDIRECT(BQ$2&amp;"[N°1]"),$A56),SUMIFS(INDIRECT(BQ$2&amp;"[Score2]"),INDIRECT(BQ$2&amp;"[N°2]"),$A56))</f>
        <v>0</v>
      </c>
      <c r="BS56" s="3">
        <f ca="1">IF(COUNTIF(INDIRECT(BQ$2&amp;"[N°1]"),$A56)&lt;&gt;0,SUMIFS(INDIRECT(BQ$2&amp;"[Score2]"),INDIRECT(BQ$2&amp;"[N°1]"),$A56),SUMIFS(INDIRECT(BQ$2&amp;"[Score1]"),INDIRECT(BQ$2&amp;"[N°2]"),$A56))</f>
        <v>0</v>
      </c>
      <c r="BT56" s="3">
        <f t="shared" ca="1" si="11"/>
        <v>0</v>
      </c>
      <c r="BU56" s="3">
        <f ca="1">RANK(BT56,$BT$5:$BT$182,0)+ROW()/1000</f>
        <v>1.056</v>
      </c>
      <c r="BV56" s="3">
        <f ca="1">RANK(BU56,$BU$5:$BU$182,1)</f>
        <v>18</v>
      </c>
      <c r="BW56" s="2"/>
      <c r="BX56" s="5">
        <f>C56+I56+O56+U56+AA56+AG56+AM56+AS56+AY56+BE56+BK56+BQ56</f>
        <v>0</v>
      </c>
      <c r="BY56" s="8">
        <f ca="1">COUNTIF(D55,"=13")+COUNTIF(D56,"=13")+COUNTIF(D57,"=13")+COUNTIF(J55,"=13")+COUNTIF(J56,"=13")+COUNTIF(J57,"=13")+COUNTIF(P55,"=13")+COUNTIF(P56,"=13")+COUNTIF(P57,"=13")+COUNTIF(V55,"=13")+COUNTIF(V56,"=13")+COUNTIF(V57,"=13")+COUNTIF(AB55,"=13")+COUNTIF(AB56,"=13")+COUNTIF(AB57,"=13")+COUNTIF(AH55,"=13")+COUNTIF(AH56,"=13")+COUNTIF(AH57,"=13")+COUNTIF(AN55,"=13")+COUNTIF(AN56,"=13")+COUNTIF(AN57,"=13")+COUNTIF(AT55,"=13")+COUNTIF(AT56,"=13")+COUNTIF(AT57,"=13")+COUNTIF(AZ55,"=13")+COUNTIF(AZ56,"=13")+COUNTIF(AZ57,"=13")+COUNTIF(BF55,"=13")+COUNTIF(BF56,"=13")+COUNTIF(BF57,"=13")+COUNTIF(BL55,"=13")+COUNTIF(BL56,"=13")+COUNTIF(BL57,"=13")+COUNTIF(BR55,"=13")+COUNTIF(BR56,"=13")+COUNTIF(BR57,"=13")</f>
        <v>0</v>
      </c>
      <c r="BZ56" s="9">
        <f ca="1">F55+F56+F57+L55+L56+L57+R55+R56+R57+X55+X56+X57+AD55+AD56+AD57+AJ55+AJ56+AJ57+AP55+AP56+AP57+AV55+AV56+AV57+BB55+BB56+BB57+BH55+BH56+BH57+BN55+BN56+BN57+BT55+BT56+BT57</f>
        <v>0</v>
      </c>
      <c r="CA56" s="5">
        <f ca="1">RANK(BY56,$BY$5:$BY$183,0)+RANK(BZ56,$BZ$5:$BZ$183,1)/1000</f>
        <v>1.0009999999999999</v>
      </c>
      <c r="CB56" s="5">
        <f ca="1">RANK(CA56,$CA$5:$CA$183,1)</f>
        <v>1</v>
      </c>
      <c r="CD56" s="20">
        <v>18</v>
      </c>
      <c r="CE56" s="20" t="str">
        <f ca="1">IF(N($CN56)&gt;0,INDEX($B$4:$B$183,$CN56),"")</f>
        <v/>
      </c>
      <c r="CF56" s="20" t="str">
        <f ca="1">IF(N($CN56)&gt;0,INDEX($BX$4:$BX$183,$CN56),"")</f>
        <v/>
      </c>
      <c r="CG56" s="20" t="str">
        <f ca="1">IF(N($CN56)&gt;0,INDEX($BY$4:$BY$183,$CN56),"")</f>
        <v/>
      </c>
      <c r="CH56" s="40"/>
      <c r="CJ56" s="19" t="str">
        <f>IF(BX56&gt;0,BX56*100000+BY56*1000+BZ56+500,"")</f>
        <v/>
      </c>
      <c r="CK56" s="19" t="str">
        <f>IF(BX56&gt;0,RANK(CJ56,$CJ$4:$CJ$183,0),"")</f>
        <v/>
      </c>
      <c r="CL56" s="19" t="str">
        <f>IF(N(CK56)&gt;0,CK56+COUNTIF($CK$4:$CK55,CK56),"")</f>
        <v/>
      </c>
      <c r="CM56" s="19">
        <f>INT(ROWS($CM$3:$CM56)/3)</f>
        <v>18</v>
      </c>
      <c r="CN56" s="19" t="str">
        <f ca="1">IFERROR(MATCH(CM56,$CL$4:$CL$183,0),"")</f>
        <v/>
      </c>
    </row>
    <row r="57" spans="1:92" ht="21" x14ac:dyDescent="0.35">
      <c r="A57" s="3"/>
      <c r="B57" s="3"/>
      <c r="C57" s="4"/>
      <c r="D57" s="3"/>
      <c r="E57" s="3"/>
      <c r="F57" s="3"/>
      <c r="G57" s="3"/>
      <c r="H57" s="3"/>
      <c r="I57" s="4"/>
      <c r="J57" s="3"/>
      <c r="K57" s="3"/>
      <c r="L57" s="3"/>
      <c r="M57" s="3"/>
      <c r="N57" s="3"/>
      <c r="O57" s="4"/>
      <c r="P57" s="3"/>
      <c r="Q57" s="3"/>
      <c r="R57" s="3"/>
      <c r="S57" s="3"/>
      <c r="T57" s="3"/>
      <c r="U57" s="4"/>
      <c r="V57" s="3"/>
      <c r="W57" s="3"/>
      <c r="X57" s="3"/>
      <c r="Y57" s="3"/>
      <c r="Z57" s="3"/>
      <c r="AA57" s="4"/>
      <c r="AB57" s="3"/>
      <c r="AC57" s="3"/>
      <c r="AD57" s="3"/>
      <c r="AE57" s="3"/>
      <c r="AF57" s="3"/>
      <c r="AG57" s="4"/>
      <c r="AH57" s="3"/>
      <c r="AI57" s="3"/>
      <c r="AJ57" s="3"/>
      <c r="AK57" s="3"/>
      <c r="AL57" s="3"/>
      <c r="AM57" s="4"/>
      <c r="AN57" s="3"/>
      <c r="AO57" s="3"/>
      <c r="AP57" s="3"/>
      <c r="AQ57" s="3"/>
      <c r="AR57" s="3"/>
      <c r="AS57" s="4"/>
      <c r="AT57" s="3"/>
      <c r="AU57" s="3"/>
      <c r="AV57" s="3"/>
      <c r="AW57" s="3"/>
      <c r="AX57" s="3"/>
      <c r="AY57" s="4"/>
      <c r="AZ57" s="3"/>
      <c r="BA57" s="3"/>
      <c r="BB57" s="3"/>
      <c r="BC57" s="3"/>
      <c r="BD57" s="3"/>
      <c r="BE57" s="4"/>
      <c r="BF57" s="3"/>
      <c r="BG57" s="3"/>
      <c r="BH57" s="3"/>
      <c r="BI57" s="3"/>
      <c r="BJ57" s="3"/>
      <c r="BK57" s="4"/>
      <c r="BL57" s="3"/>
      <c r="BM57" s="3"/>
      <c r="BN57" s="3"/>
      <c r="BO57" s="3"/>
      <c r="BP57" s="3"/>
      <c r="BQ57" s="4"/>
      <c r="BR57" s="3"/>
      <c r="BS57" s="3"/>
      <c r="BT57" s="3"/>
      <c r="BU57" s="3"/>
      <c r="BV57" s="3"/>
      <c r="BW57" s="2"/>
      <c r="BX57" s="10"/>
      <c r="BY57" s="11"/>
      <c r="BZ57" s="13"/>
      <c r="CA57" s="10"/>
      <c r="CB57" s="10"/>
      <c r="CD57" s="21"/>
      <c r="CE57" s="21"/>
      <c r="CF57" s="21"/>
      <c r="CG57" s="21"/>
      <c r="CH57" s="41"/>
      <c r="CJ57" s="19"/>
      <c r="CK57" s="19"/>
      <c r="CL57" s="19"/>
      <c r="CM57" s="19"/>
      <c r="CN57" s="19"/>
    </row>
    <row r="58" spans="1:92" ht="21" x14ac:dyDescent="0.35">
      <c r="A58" s="3"/>
      <c r="B58" s="3"/>
      <c r="C58" s="4"/>
      <c r="D58" s="3"/>
      <c r="E58" s="3"/>
      <c r="F58" s="3"/>
      <c r="G58" s="3"/>
      <c r="H58" s="3"/>
      <c r="I58" s="4"/>
      <c r="J58" s="3"/>
      <c r="K58" s="3"/>
      <c r="L58" s="3"/>
      <c r="M58" s="3"/>
      <c r="N58" s="3"/>
      <c r="O58" s="4"/>
      <c r="P58" s="3"/>
      <c r="Q58" s="3"/>
      <c r="R58" s="3"/>
      <c r="S58" s="3"/>
      <c r="T58" s="3"/>
      <c r="U58" s="4"/>
      <c r="V58" s="3"/>
      <c r="W58" s="3"/>
      <c r="X58" s="3"/>
      <c r="Y58" s="3"/>
      <c r="Z58" s="3"/>
      <c r="AA58" s="4"/>
      <c r="AB58" s="3"/>
      <c r="AC58" s="3"/>
      <c r="AD58" s="3"/>
      <c r="AE58" s="3"/>
      <c r="AF58" s="3"/>
      <c r="AG58" s="4"/>
      <c r="AH58" s="3"/>
      <c r="AI58" s="3"/>
      <c r="AJ58" s="3"/>
      <c r="AK58" s="3"/>
      <c r="AL58" s="3"/>
      <c r="AM58" s="4"/>
      <c r="AN58" s="3"/>
      <c r="AO58" s="3"/>
      <c r="AP58" s="3"/>
      <c r="AQ58" s="3"/>
      <c r="AR58" s="3"/>
      <c r="AS58" s="4"/>
      <c r="AT58" s="3"/>
      <c r="AU58" s="3"/>
      <c r="AV58" s="3"/>
      <c r="AW58" s="3"/>
      <c r="AX58" s="3"/>
      <c r="AY58" s="4"/>
      <c r="AZ58" s="3"/>
      <c r="BA58" s="3"/>
      <c r="BB58" s="3"/>
      <c r="BC58" s="3"/>
      <c r="BD58" s="3"/>
      <c r="BE58" s="4"/>
      <c r="BF58" s="3"/>
      <c r="BG58" s="3"/>
      <c r="BH58" s="3"/>
      <c r="BI58" s="3"/>
      <c r="BJ58" s="3"/>
      <c r="BK58" s="4"/>
      <c r="BL58" s="3"/>
      <c r="BM58" s="3"/>
      <c r="BN58" s="3"/>
      <c r="BO58" s="3"/>
      <c r="BP58" s="3"/>
      <c r="BQ58" s="4"/>
      <c r="BR58" s="3"/>
      <c r="BS58" s="3"/>
      <c r="BT58" s="3"/>
      <c r="BU58" s="3"/>
      <c r="BV58" s="3"/>
      <c r="BW58" s="2"/>
      <c r="BX58" s="5"/>
      <c r="BY58" s="12"/>
      <c r="BZ58" s="7"/>
      <c r="CA58" s="5"/>
      <c r="CB58" s="5"/>
      <c r="CD58" s="22"/>
      <c r="CE58" s="22"/>
      <c r="CF58" s="22"/>
      <c r="CG58" s="22"/>
      <c r="CH58" s="39" t="str">
        <f ca="1">IF(N($CN59)&gt;0,INDEX($BZ$4:$BZ$183,$CN59),"")</f>
        <v/>
      </c>
      <c r="CJ58" s="19"/>
      <c r="CK58" s="19"/>
      <c r="CL58" s="19"/>
      <c r="CM58" s="19"/>
      <c r="CN58" s="19"/>
    </row>
    <row r="59" spans="1:92" ht="21" x14ac:dyDescent="0.35">
      <c r="A59" s="3">
        <v>19</v>
      </c>
      <c r="B59" s="3"/>
      <c r="C59" s="4"/>
      <c r="D59" s="3">
        <f ca="1">IF(COUNTIF(INDIRECT(C$2&amp;"[N°1]"),$A59)&lt;&gt;0,SUMIFS(INDIRECT(C$2&amp;"[Score1]"),INDIRECT(C$2&amp;"[N°1]"),$A59),SUMIFS(INDIRECT(C$2&amp;"[Score2]"),INDIRECT(C$2&amp;"[N°2]"),$A59))</f>
        <v>0</v>
      </c>
      <c r="E59" s="3">
        <f ca="1">IF(COUNTIF(INDIRECT(C$2&amp;"[N°1]"),$A59)&lt;&gt;0,SUMIFS(INDIRECT(C$2&amp;"[Score2]"),INDIRECT(C$2&amp;"[N°1]"),$A59),SUMIFS(INDIRECT(C$2&amp;"[Score1]"),INDIRECT(C$2&amp;"[N°2]"),$A59))</f>
        <v>0</v>
      </c>
      <c r="F59" s="3">
        <f t="shared" ca="1" si="0"/>
        <v>0</v>
      </c>
      <c r="G59" s="3">
        <f ca="1">RANK(F59,$F$5:$F$182,0)+ROW()/1000</f>
        <v>1.0589999999999999</v>
      </c>
      <c r="H59" s="3">
        <f ca="1">RANK(G59,$G$5:$G$182,1)</f>
        <v>19</v>
      </c>
      <c r="I59" s="4"/>
      <c r="J59" s="3">
        <f ca="1">IF(COUNTIF(INDIRECT(I$2&amp;"[N°1]"),$A59)&lt;&gt;0,SUMIFS(INDIRECT(I$2&amp;"[Score1]"),INDIRECT(I$2&amp;"[N°1]"),$A59),SUMIFS(INDIRECT(I$2&amp;"[Score2]"),INDIRECT(I$2&amp;"[N°2]"),$A59))</f>
        <v>0</v>
      </c>
      <c r="K59" s="3">
        <f ca="1">IF(COUNTIF(INDIRECT(I$2&amp;"[N°1]"),$A59)&lt;&gt;0,SUMIFS(INDIRECT(I$2&amp;"[Score2]"),INDIRECT(I$2&amp;"[N°1]"),$A59),SUMIFS(INDIRECT(I$2&amp;"[Score1]"),INDIRECT(I$2&amp;"[N°2]"),$A59))</f>
        <v>0</v>
      </c>
      <c r="L59" s="3">
        <f t="shared" ca="1" si="1"/>
        <v>0</v>
      </c>
      <c r="M59" s="3">
        <f ca="1">RANK(L59,$L$5:$L$182,0)+ROW()/1000</f>
        <v>1.0589999999999999</v>
      </c>
      <c r="N59" s="3">
        <f ca="1">RANK(M59,$M$5:$M$182,1)</f>
        <v>19</v>
      </c>
      <c r="O59" s="4"/>
      <c r="P59" s="3">
        <f ca="1">IF(COUNTIF(INDIRECT(O$2&amp;"[N°1]"),$A59)&lt;&gt;0,SUMIFS(INDIRECT(O$2&amp;"[Score1]"),INDIRECT(O$2&amp;"[N°1]"),$A59),SUMIFS(INDIRECT(O$2&amp;"[Score2]"),INDIRECT(O$2&amp;"[N°2]"),$A59))</f>
        <v>0</v>
      </c>
      <c r="Q59" s="3">
        <f ca="1">IF(COUNTIF(INDIRECT(O$2&amp;"[N°1]"),$A59)&lt;&gt;0,SUMIFS(INDIRECT(O$2&amp;"[Score2]"),INDIRECT(O$2&amp;"[N°1]"),$A59),SUMIFS(INDIRECT(O$2&amp;"[Score1]"),INDIRECT(O$2&amp;"[N°2]"),$A59))</f>
        <v>0</v>
      </c>
      <c r="R59" s="3">
        <f t="shared" ca="1" si="2"/>
        <v>0</v>
      </c>
      <c r="S59" s="3">
        <f ca="1">RANK(R59,$R$5:$R$182,0)+ROW()/1000</f>
        <v>1.0589999999999999</v>
      </c>
      <c r="T59" s="3">
        <f ca="1">RANK(S59,$S$5:$S$182,1)</f>
        <v>19</v>
      </c>
      <c r="U59" s="4"/>
      <c r="V59" s="3">
        <f ca="1">IF(COUNTIF(INDIRECT(U$2&amp;"[N°1]"),$A59)&lt;&gt;0,SUMIFS(INDIRECT(U$2&amp;"[Score1]"),INDIRECT(U$2&amp;"[N°1]"),$A59),SUMIFS(INDIRECT(U$2&amp;"[Score2]"),INDIRECT(U$2&amp;"[N°2]"),$A59))</f>
        <v>0</v>
      </c>
      <c r="W59" s="3">
        <f ca="1">IF(COUNTIF(INDIRECT(U$2&amp;"[N°1]"),$A59)&lt;&gt;0,SUMIFS(INDIRECT(U$2&amp;"[Score2]"),INDIRECT(U$2&amp;"[N°1]"),$A59),SUMIFS(INDIRECT(U$2&amp;"[Score1]"),INDIRECT(U$2&amp;"[N°2]"),$A59))</f>
        <v>0</v>
      </c>
      <c r="X59" s="3">
        <f t="shared" ca="1" si="3"/>
        <v>0</v>
      </c>
      <c r="Y59" s="3">
        <f ca="1">RANK(X59,$X$5:$X$182,0)+ROW()/1000</f>
        <v>1.0589999999999999</v>
      </c>
      <c r="Z59" s="3">
        <f ca="1">RANK(Y59,$Y$5:$Y$182,1)</f>
        <v>19</v>
      </c>
      <c r="AA59" s="4"/>
      <c r="AB59" s="3">
        <f ca="1">IF(COUNTIF(INDIRECT(AA$2&amp;"[N°1]"),$A59)&lt;&gt;0,SUMIFS(INDIRECT(AA$2&amp;"[Score1]"),INDIRECT(AA$2&amp;"[N°1]"),$A59),SUMIFS(INDIRECT(AA$2&amp;"[Score2]"),INDIRECT(AA$2&amp;"[N°2]"),$A59))</f>
        <v>0</v>
      </c>
      <c r="AC59" s="3">
        <f ca="1">IF(COUNTIF(INDIRECT(AA$2&amp;"[N°1]"),$A59)&lt;&gt;0,SUMIFS(INDIRECT(AA$2&amp;"[Score2]"),INDIRECT(AA$2&amp;"[N°1]"),$A59),SUMIFS(INDIRECT(AA$2&amp;"[Score1]"),INDIRECT(AA$2&amp;"[N°2]"),$A59))</f>
        <v>0</v>
      </c>
      <c r="AD59" s="3">
        <f t="shared" ca="1" si="4"/>
        <v>0</v>
      </c>
      <c r="AE59" s="3">
        <f ca="1">RANK(AD59,$AD$5:$AD$182,0)+ROW()/1000</f>
        <v>1.0589999999999999</v>
      </c>
      <c r="AF59" s="3">
        <f ca="1">RANK(AE59,$AE$5:$AE$182,1)</f>
        <v>19</v>
      </c>
      <c r="AG59" s="4"/>
      <c r="AH59" s="3">
        <f ca="1">IF(COUNTIF(INDIRECT(AG$2&amp;"[N°1]"),$A59)&lt;&gt;0,SUMIFS(INDIRECT(AG$2&amp;"[Score1]"),INDIRECT(AG$2&amp;"[N°1]"),$A59),SUMIFS(INDIRECT(AG$2&amp;"[Score2]"),INDIRECT(AG$2&amp;"[N°2]"),$A59))</f>
        <v>0</v>
      </c>
      <c r="AI59" s="3">
        <f ca="1">IF(COUNTIF(INDIRECT(AG$2&amp;"[N°1]"),$A59)&lt;&gt;0,SUMIFS(INDIRECT(AG$2&amp;"[Score2]"),INDIRECT(AG$2&amp;"[N°1]"),$A59),SUMIFS(INDIRECT(AG$2&amp;"[Score1]"),INDIRECT(AG$2&amp;"[N°2]"),$A59))</f>
        <v>0</v>
      </c>
      <c r="AJ59" s="3">
        <f t="shared" ca="1" si="5"/>
        <v>0</v>
      </c>
      <c r="AK59" s="3">
        <f ca="1">RANK(AJ59,$AJ$5:$AJ$182,0)+ROW()/1000</f>
        <v>1.0589999999999999</v>
      </c>
      <c r="AL59" s="3">
        <f ca="1">RANK(AK59,$AK$5:$AK$182,1)</f>
        <v>19</v>
      </c>
      <c r="AM59" s="4"/>
      <c r="AN59" s="3">
        <f ca="1">IF(COUNTIF(INDIRECT(AM$2&amp;"[N°1]"),$A59)&lt;&gt;0,SUMIFS(INDIRECT(AM$2&amp;"[Score1]"),INDIRECT(AM$2&amp;"[N°1]"),$A59),SUMIFS(INDIRECT(AM$2&amp;"[Score2]"),INDIRECT(AM$2&amp;"[N°2]"),$A59))</f>
        <v>0</v>
      </c>
      <c r="AO59" s="3">
        <f ca="1">IF(COUNTIF(INDIRECT(AM$2&amp;"[N°1]"),$A59)&lt;&gt;0,SUMIFS(INDIRECT(AM$2&amp;"[Score2]"),INDIRECT(AM$2&amp;"[N°1]"),$A59),SUMIFS(INDIRECT(AM$2&amp;"[Score1]"),INDIRECT(AM$2&amp;"[N°2]"),$A59))</f>
        <v>0</v>
      </c>
      <c r="AP59" s="3">
        <f t="shared" ca="1" si="6"/>
        <v>0</v>
      </c>
      <c r="AQ59" s="3">
        <f ca="1">RANK(AP59,$AP$5:$AP$182,0)+ROW()/1000</f>
        <v>1.0589999999999999</v>
      </c>
      <c r="AR59" s="3">
        <f ca="1">RANK(AQ59,$AQ$5:$AQ$182,1)</f>
        <v>19</v>
      </c>
      <c r="AS59" s="4"/>
      <c r="AT59" s="3">
        <f ca="1">IF(COUNTIF(INDIRECT(AS$2&amp;"[N°1]"),$A59)&lt;&gt;0,SUMIFS(INDIRECT(AS$2&amp;"[Score1]"),INDIRECT(AS$2&amp;"[N°1]"),$A59),SUMIFS(INDIRECT(AS$2&amp;"[Score2]"),INDIRECT(AS$2&amp;"[N°2]"),$A59))</f>
        <v>0</v>
      </c>
      <c r="AU59" s="3">
        <f ca="1">IF(COUNTIF(INDIRECT(AS$2&amp;"[N°1]"),$A59)&lt;&gt;0,SUMIFS(INDIRECT(AS$2&amp;"[Score2]"),INDIRECT(AS$2&amp;"[N°1]"),$A59),SUMIFS(INDIRECT(AS$2&amp;"[Score1]"),INDIRECT(AS$2&amp;"[N°2]"),$A59))</f>
        <v>0</v>
      </c>
      <c r="AV59" s="3">
        <f t="shared" ca="1" si="7"/>
        <v>0</v>
      </c>
      <c r="AW59" s="3">
        <f ca="1">RANK(AV59,$AV$5:$AV$182,0)+ROW()/1000</f>
        <v>1.0589999999999999</v>
      </c>
      <c r="AX59" s="3">
        <f ca="1">RANK(AW59,$AW$5:$AW$182,1)</f>
        <v>19</v>
      </c>
      <c r="AY59" s="4"/>
      <c r="AZ59" s="3">
        <f ca="1">IF(COUNTIF(INDIRECT(AY$2&amp;"[N°1]"),$A59)&lt;&gt;0,SUMIFS(INDIRECT(AY$2&amp;"[Score1]"),INDIRECT(AY$2&amp;"[N°1]"),$A59),SUMIFS(INDIRECT(AY$2&amp;"[Score2]"),INDIRECT(AY$2&amp;"[N°2]"),$A59))</f>
        <v>0</v>
      </c>
      <c r="BA59" s="3">
        <f ca="1">IF(COUNTIF(INDIRECT(AY$2&amp;"[N°1]"),$A59)&lt;&gt;0,SUMIFS(INDIRECT(AY$2&amp;"[Score2]"),INDIRECT(AY$2&amp;"[N°1]"),$A59),SUMIFS(INDIRECT(AY$2&amp;"[Score1]"),INDIRECT(AY$2&amp;"[N°2]"),$A59))</f>
        <v>0</v>
      </c>
      <c r="BB59" s="3">
        <f t="shared" ca="1" si="8"/>
        <v>0</v>
      </c>
      <c r="BC59" s="3">
        <f ca="1">RANK(BB59,$BB$5:$BB$182,0)+ROW()/1000</f>
        <v>1.0589999999999999</v>
      </c>
      <c r="BD59" s="3">
        <f ca="1">RANK(BC59,$BC$5:$BC$182,1)</f>
        <v>19</v>
      </c>
      <c r="BE59" s="4"/>
      <c r="BF59" s="3">
        <f ca="1">IF(COUNTIF(INDIRECT(BE$2&amp;"[N°1]"),$A59)&lt;&gt;0,SUMIFS(INDIRECT(BE$2&amp;"[Score1]"),INDIRECT(BE$2&amp;"[N°1]"),$A59),SUMIFS(INDIRECT(BE$2&amp;"[Score2]"),INDIRECT(BE$2&amp;"[N°2]"),$A59))</f>
        <v>0</v>
      </c>
      <c r="BG59" s="3">
        <f ca="1">IF(COUNTIF(INDIRECT(BE$2&amp;"[N°1]"),$A59)&lt;&gt;0,SUMIFS(INDIRECT(BE$2&amp;"[Score2]"),INDIRECT(BE$2&amp;"[N°1]"),$A59),SUMIFS(INDIRECT(BE$2&amp;"[Score1]"),INDIRECT(BE$2&amp;"[N°2]"),$A59))</f>
        <v>0</v>
      </c>
      <c r="BH59" s="3">
        <f t="shared" ca="1" si="9"/>
        <v>0</v>
      </c>
      <c r="BI59" s="3">
        <f ca="1">RANK(BH59,$BH$5:$BH$182,0)+ROW()/1000</f>
        <v>1.0589999999999999</v>
      </c>
      <c r="BJ59" s="3">
        <f ca="1">RANK(BI59,$BI$5:$BI$182,1)</f>
        <v>19</v>
      </c>
      <c r="BK59" s="4"/>
      <c r="BL59" s="3">
        <f ca="1">IF(COUNTIF(INDIRECT(BK$2&amp;"[N°1]"),$A59)&lt;&gt;0,SUMIFS(INDIRECT(BK$2&amp;"[Score1]"),INDIRECT(BK$2&amp;"[N°1]"),$A59),SUMIFS(INDIRECT(BK$2&amp;"[Score2]"),INDIRECT(BK$2&amp;"[N°2]"),$A59))</f>
        <v>0</v>
      </c>
      <c r="BM59" s="3">
        <f ca="1">IF(COUNTIF(INDIRECT(BK$2&amp;"[N°1]"),$A59)&lt;&gt;0,SUMIFS(INDIRECT(BK$2&amp;"[Score2]"),INDIRECT(BK$2&amp;"[N°1]"),$A59),SUMIFS(INDIRECT(BK$2&amp;"[Score1]"),INDIRECT(BK$2&amp;"[N°2]"),$A59))</f>
        <v>0</v>
      </c>
      <c r="BN59" s="3">
        <f t="shared" ca="1" si="10"/>
        <v>0</v>
      </c>
      <c r="BO59" s="3">
        <f ca="1">RANK(BN59,$BN$5:$BN$182,0)+ROW()/1000</f>
        <v>1.0589999999999999</v>
      </c>
      <c r="BP59" s="3">
        <f ca="1">RANK(BO59,$BO$5:$BO$182,1)</f>
        <v>19</v>
      </c>
      <c r="BQ59" s="4"/>
      <c r="BR59" s="3">
        <f ca="1">IF(COUNTIF(INDIRECT(BQ$2&amp;"[N°1]"),$A59)&lt;&gt;0,SUMIFS(INDIRECT(BQ$2&amp;"[Score1]"),INDIRECT(BQ$2&amp;"[N°1]"),$A59),SUMIFS(INDIRECT(BQ$2&amp;"[Score2]"),INDIRECT(BQ$2&amp;"[N°2]"),$A59))</f>
        <v>0</v>
      </c>
      <c r="BS59" s="3">
        <f ca="1">IF(COUNTIF(INDIRECT(BQ$2&amp;"[N°1]"),$A59)&lt;&gt;0,SUMIFS(INDIRECT(BQ$2&amp;"[Score2]"),INDIRECT(BQ$2&amp;"[N°1]"),$A59),SUMIFS(INDIRECT(BQ$2&amp;"[Score1]"),INDIRECT(BQ$2&amp;"[N°2]"),$A59))</f>
        <v>0</v>
      </c>
      <c r="BT59" s="3">
        <f t="shared" ca="1" si="11"/>
        <v>0</v>
      </c>
      <c r="BU59" s="3">
        <f ca="1">RANK(BT59,$BT$5:$BT$182,0)+ROW()/1000</f>
        <v>1.0589999999999999</v>
      </c>
      <c r="BV59" s="3">
        <f ca="1">RANK(BU59,$BU$5:$BU$182,1)</f>
        <v>19</v>
      </c>
      <c r="BW59" s="2"/>
      <c r="BX59" s="5">
        <f>C59+I59+O59+U59+AA59+AG59+AM59+AS59+AY59+BE59+BK59+BQ59</f>
        <v>0</v>
      </c>
      <c r="BY59" s="8">
        <f ca="1">COUNTIF(D58,"=13")+COUNTIF(D59,"=13")+COUNTIF(D60,"=13")+COUNTIF(J58,"=13")+COUNTIF(J59,"=13")+COUNTIF(J60,"=13")+COUNTIF(P58,"=13")+COUNTIF(P59,"=13")+COUNTIF(P60,"=13")+COUNTIF(V58,"=13")+COUNTIF(V59,"=13")+COUNTIF(V60,"=13")+COUNTIF(AB58,"=13")+COUNTIF(AB59,"=13")+COUNTIF(AB60,"=13")+COUNTIF(AH58,"=13")+COUNTIF(AH59,"=13")+COUNTIF(AH60,"=13")+COUNTIF(AN58,"=13")+COUNTIF(AN59,"=13")+COUNTIF(AN60,"=13")+COUNTIF(AT58,"=13")+COUNTIF(AT59,"=13")+COUNTIF(AT60,"=13")+COUNTIF(AZ58,"=13")+COUNTIF(AZ59,"=13")+COUNTIF(AZ60,"=13")+COUNTIF(BF58,"=13")+COUNTIF(BF59,"=13")+COUNTIF(BF60,"=13")+COUNTIF(BL58,"=13")+COUNTIF(BL59,"=13")+COUNTIF(BL60,"=13")+COUNTIF(BR58,"=13")+COUNTIF(BR59,"=13")+COUNTIF(BR60,"=13")</f>
        <v>0</v>
      </c>
      <c r="BZ59" s="9">
        <f ca="1">F58+F59+F60+L58+L59+L60+R58+R59+R60+X58+X59+X60+AD58+AD59+AD60+AJ58+AJ59+AJ60+AP58+AP59+AP60+AV58+AV59+AV60+BB58+BB59+BB60+BH58+BH59+BH60+BN58+BN59+BN60+BT58+BT59+BT60</f>
        <v>0</v>
      </c>
      <c r="CA59" s="5">
        <f ca="1">RANK(BY59,$BY$5:$BY$183,0)+RANK(BZ59,$BZ$5:$BZ$183,1)/1000</f>
        <v>1.0009999999999999</v>
      </c>
      <c r="CB59" s="5">
        <f ca="1">RANK(CA59,$CA$5:$CA$183,1)</f>
        <v>1</v>
      </c>
      <c r="CD59" s="20">
        <v>19</v>
      </c>
      <c r="CE59" s="20" t="str">
        <f ca="1">IF(N($CN59)&gt;0,INDEX($B$4:$B$183,$CN59),"")</f>
        <v/>
      </c>
      <c r="CF59" s="20" t="str">
        <f ca="1">IF(N($CN59)&gt;0,INDEX($BX$4:$BX$183,$CN59),"")</f>
        <v/>
      </c>
      <c r="CG59" s="20" t="str">
        <f ca="1">IF(N($CN59)&gt;0,INDEX($BY$4:$BY$183,$CN59),"")</f>
        <v/>
      </c>
      <c r="CH59" s="40"/>
      <c r="CJ59" s="19" t="str">
        <f>IF(BX59&gt;0,BX59*100000+BY59*1000+BZ59+500,"")</f>
        <v/>
      </c>
      <c r="CK59" s="19" t="str">
        <f>IF(BX59&gt;0,RANK(CJ59,$CJ$4:$CJ$183,0),"")</f>
        <v/>
      </c>
      <c r="CL59" s="19" t="str">
        <f>IF(N(CK59)&gt;0,CK59+COUNTIF($CK$4:$CK58,CK59),"")</f>
        <v/>
      </c>
      <c r="CM59" s="19">
        <f>INT(ROWS($CM$3:$CM59)/3)</f>
        <v>19</v>
      </c>
      <c r="CN59" s="19" t="str">
        <f ca="1">IFERROR(MATCH(CM59,$CL$4:$CL$183,0),"")</f>
        <v/>
      </c>
    </row>
    <row r="60" spans="1:92" ht="21" x14ac:dyDescent="0.35">
      <c r="A60" s="3"/>
      <c r="B60" s="3"/>
      <c r="C60" s="4"/>
      <c r="D60" s="3"/>
      <c r="E60" s="3"/>
      <c r="F60" s="3"/>
      <c r="G60" s="3"/>
      <c r="H60" s="3"/>
      <c r="I60" s="4"/>
      <c r="J60" s="3"/>
      <c r="K60" s="3"/>
      <c r="L60" s="3"/>
      <c r="M60" s="3"/>
      <c r="N60" s="3"/>
      <c r="O60" s="4"/>
      <c r="P60" s="3"/>
      <c r="Q60" s="3"/>
      <c r="R60" s="3"/>
      <c r="S60" s="3"/>
      <c r="T60" s="3"/>
      <c r="U60" s="4"/>
      <c r="V60" s="3"/>
      <c r="W60" s="3"/>
      <c r="X60" s="3"/>
      <c r="Y60" s="3"/>
      <c r="Z60" s="3"/>
      <c r="AA60" s="4"/>
      <c r="AB60" s="3"/>
      <c r="AC60" s="3"/>
      <c r="AD60" s="3"/>
      <c r="AE60" s="3"/>
      <c r="AF60" s="3"/>
      <c r="AG60" s="4"/>
      <c r="AH60" s="3"/>
      <c r="AI60" s="3"/>
      <c r="AJ60" s="3"/>
      <c r="AK60" s="3"/>
      <c r="AL60" s="3"/>
      <c r="AM60" s="4"/>
      <c r="AN60" s="3"/>
      <c r="AO60" s="3"/>
      <c r="AP60" s="3"/>
      <c r="AQ60" s="3"/>
      <c r="AR60" s="3"/>
      <c r="AS60" s="4"/>
      <c r="AT60" s="3"/>
      <c r="AU60" s="3"/>
      <c r="AV60" s="3"/>
      <c r="AW60" s="3"/>
      <c r="AX60" s="3"/>
      <c r="AY60" s="4"/>
      <c r="AZ60" s="3"/>
      <c r="BA60" s="3"/>
      <c r="BB60" s="3"/>
      <c r="BC60" s="3"/>
      <c r="BD60" s="3"/>
      <c r="BE60" s="4"/>
      <c r="BF60" s="3"/>
      <c r="BG60" s="3"/>
      <c r="BH60" s="3"/>
      <c r="BI60" s="3"/>
      <c r="BJ60" s="3"/>
      <c r="BK60" s="4"/>
      <c r="BL60" s="3"/>
      <c r="BM60" s="3"/>
      <c r="BN60" s="3"/>
      <c r="BO60" s="3"/>
      <c r="BP60" s="3"/>
      <c r="BQ60" s="4"/>
      <c r="BR60" s="3"/>
      <c r="BS60" s="3"/>
      <c r="BT60" s="3"/>
      <c r="BU60" s="3"/>
      <c r="BV60" s="3"/>
      <c r="BW60" s="2"/>
      <c r="BX60" s="10"/>
      <c r="BY60" s="11"/>
      <c r="BZ60" s="13"/>
      <c r="CA60" s="10"/>
      <c r="CB60" s="10"/>
      <c r="CD60" s="21"/>
      <c r="CE60" s="21"/>
      <c r="CF60" s="21"/>
      <c r="CG60" s="21"/>
      <c r="CH60" s="41"/>
      <c r="CJ60" s="19"/>
      <c r="CK60" s="19"/>
      <c r="CL60" s="19"/>
      <c r="CM60" s="19"/>
      <c r="CN60" s="19"/>
    </row>
    <row r="61" spans="1:92" ht="21" x14ac:dyDescent="0.35">
      <c r="A61" s="3"/>
      <c r="B61" s="3"/>
      <c r="C61" s="4"/>
      <c r="D61" s="3"/>
      <c r="E61" s="3"/>
      <c r="F61" s="3"/>
      <c r="G61" s="3"/>
      <c r="H61" s="3"/>
      <c r="I61" s="4"/>
      <c r="J61" s="3"/>
      <c r="K61" s="3"/>
      <c r="L61" s="3"/>
      <c r="M61" s="3"/>
      <c r="N61" s="3"/>
      <c r="O61" s="4"/>
      <c r="P61" s="3"/>
      <c r="Q61" s="3"/>
      <c r="R61" s="3"/>
      <c r="S61" s="3"/>
      <c r="T61" s="3"/>
      <c r="U61" s="4"/>
      <c r="V61" s="3"/>
      <c r="W61" s="3"/>
      <c r="X61" s="3"/>
      <c r="Y61" s="3"/>
      <c r="Z61" s="3"/>
      <c r="AA61" s="4"/>
      <c r="AB61" s="3"/>
      <c r="AC61" s="3"/>
      <c r="AD61" s="3"/>
      <c r="AE61" s="3"/>
      <c r="AF61" s="3"/>
      <c r="AG61" s="4"/>
      <c r="AH61" s="3"/>
      <c r="AI61" s="3"/>
      <c r="AJ61" s="3"/>
      <c r="AK61" s="3"/>
      <c r="AL61" s="3"/>
      <c r="AM61" s="4"/>
      <c r="AN61" s="3"/>
      <c r="AO61" s="3"/>
      <c r="AP61" s="3"/>
      <c r="AQ61" s="3"/>
      <c r="AR61" s="3"/>
      <c r="AS61" s="4"/>
      <c r="AT61" s="3"/>
      <c r="AU61" s="3"/>
      <c r="AV61" s="3"/>
      <c r="AW61" s="3"/>
      <c r="AX61" s="3"/>
      <c r="AY61" s="4"/>
      <c r="AZ61" s="3"/>
      <c r="BA61" s="3"/>
      <c r="BB61" s="3"/>
      <c r="BC61" s="3"/>
      <c r="BD61" s="3"/>
      <c r="BE61" s="4"/>
      <c r="BF61" s="3"/>
      <c r="BG61" s="3"/>
      <c r="BH61" s="3"/>
      <c r="BI61" s="3"/>
      <c r="BJ61" s="3"/>
      <c r="BK61" s="4"/>
      <c r="BL61" s="3"/>
      <c r="BM61" s="3"/>
      <c r="BN61" s="3"/>
      <c r="BO61" s="3"/>
      <c r="BP61" s="3"/>
      <c r="BQ61" s="4"/>
      <c r="BR61" s="3"/>
      <c r="BS61" s="3"/>
      <c r="BT61" s="3"/>
      <c r="BU61" s="3"/>
      <c r="BV61" s="3"/>
      <c r="BW61" s="2"/>
      <c r="BX61" s="5"/>
      <c r="BY61" s="12"/>
      <c r="BZ61" s="7"/>
      <c r="CA61" s="5"/>
      <c r="CB61" s="5"/>
      <c r="CD61" s="22"/>
      <c r="CE61" s="22"/>
      <c r="CF61" s="22"/>
      <c r="CG61" s="22"/>
      <c r="CH61" s="39" t="str">
        <f ca="1">IF(N($CN62)&gt;0,INDEX($BZ$4:$BZ$183,$CN62),"")</f>
        <v/>
      </c>
      <c r="CJ61" s="19"/>
      <c r="CK61" s="19"/>
      <c r="CL61" s="19"/>
      <c r="CM61" s="19"/>
      <c r="CN61" s="19"/>
    </row>
    <row r="62" spans="1:92" ht="21" x14ac:dyDescent="0.35">
      <c r="A62" s="3">
        <v>20</v>
      </c>
      <c r="B62" s="3"/>
      <c r="C62" s="4"/>
      <c r="D62" s="3">
        <f ca="1">IF(COUNTIF(INDIRECT(C$2&amp;"[N°1]"),$A62)&lt;&gt;0,SUMIFS(INDIRECT(C$2&amp;"[Score1]"),INDIRECT(C$2&amp;"[N°1]"),$A62),SUMIFS(INDIRECT(C$2&amp;"[Score2]"),INDIRECT(C$2&amp;"[N°2]"),$A62))</f>
        <v>0</v>
      </c>
      <c r="E62" s="3">
        <f ca="1">IF(COUNTIF(INDIRECT(C$2&amp;"[N°1]"),$A62)&lt;&gt;0,SUMIFS(INDIRECT(C$2&amp;"[Score2]"),INDIRECT(C$2&amp;"[N°1]"),$A62),SUMIFS(INDIRECT(C$2&amp;"[Score1]"),INDIRECT(C$2&amp;"[N°2]"),$A62))</f>
        <v>0</v>
      </c>
      <c r="F62" s="3">
        <f t="shared" ca="1" si="0"/>
        <v>0</v>
      </c>
      <c r="G62" s="3">
        <f ca="1">RANK(F62,$F$5:$F$182,0)+ROW()/1000</f>
        <v>1.0620000000000001</v>
      </c>
      <c r="H62" s="3">
        <f ca="1">RANK(G62,$G$5:$G$182,1)</f>
        <v>20</v>
      </c>
      <c r="I62" s="4"/>
      <c r="J62" s="3">
        <f ca="1">IF(COUNTIF(INDIRECT(I$2&amp;"[N°1]"),$A62)&lt;&gt;0,SUMIFS(INDIRECT(I$2&amp;"[Score1]"),INDIRECT(I$2&amp;"[N°1]"),$A62),SUMIFS(INDIRECT(I$2&amp;"[Score2]"),INDIRECT(I$2&amp;"[N°2]"),$A62))</f>
        <v>0</v>
      </c>
      <c r="K62" s="3">
        <f ca="1">IF(COUNTIF(INDIRECT(I$2&amp;"[N°1]"),$A62)&lt;&gt;0,SUMIFS(INDIRECT(I$2&amp;"[Score2]"),INDIRECT(I$2&amp;"[N°1]"),$A62),SUMIFS(INDIRECT(I$2&amp;"[Score1]"),INDIRECT(I$2&amp;"[N°2]"),$A62))</f>
        <v>0</v>
      </c>
      <c r="L62" s="3">
        <f t="shared" ca="1" si="1"/>
        <v>0</v>
      </c>
      <c r="M62" s="3">
        <f ca="1">RANK(L62,$L$5:$L$182,0)+ROW()/1000</f>
        <v>1.0620000000000001</v>
      </c>
      <c r="N62" s="3">
        <f ca="1">RANK(M62,$M$5:$M$182,1)</f>
        <v>20</v>
      </c>
      <c r="O62" s="4"/>
      <c r="P62" s="3">
        <f ca="1">IF(COUNTIF(INDIRECT(O$2&amp;"[N°1]"),$A62)&lt;&gt;0,SUMIFS(INDIRECT(O$2&amp;"[Score1]"),INDIRECT(O$2&amp;"[N°1]"),$A62),SUMIFS(INDIRECT(O$2&amp;"[Score2]"),INDIRECT(O$2&amp;"[N°2]"),$A62))</f>
        <v>0</v>
      </c>
      <c r="Q62" s="3">
        <f ca="1">IF(COUNTIF(INDIRECT(O$2&amp;"[N°1]"),$A62)&lt;&gt;0,SUMIFS(INDIRECT(O$2&amp;"[Score2]"),INDIRECT(O$2&amp;"[N°1]"),$A62),SUMIFS(INDIRECT(O$2&amp;"[Score1]"),INDIRECT(O$2&amp;"[N°2]"),$A62))</f>
        <v>0</v>
      </c>
      <c r="R62" s="3">
        <f t="shared" ca="1" si="2"/>
        <v>0</v>
      </c>
      <c r="S62" s="3">
        <f ca="1">RANK(R62,$R$5:$R$182,0)+ROW()/1000</f>
        <v>1.0620000000000001</v>
      </c>
      <c r="T62" s="3">
        <f ca="1">RANK(S62,$S$5:$S$182,1)</f>
        <v>20</v>
      </c>
      <c r="U62" s="4"/>
      <c r="V62" s="3">
        <f ca="1">IF(COUNTIF(INDIRECT(U$2&amp;"[N°1]"),$A62)&lt;&gt;0,SUMIFS(INDIRECT(U$2&amp;"[Score1]"),INDIRECT(U$2&amp;"[N°1]"),$A62),SUMIFS(INDIRECT(U$2&amp;"[Score2]"),INDIRECT(U$2&amp;"[N°2]"),$A62))</f>
        <v>0</v>
      </c>
      <c r="W62" s="3">
        <f ca="1">IF(COUNTIF(INDIRECT(U$2&amp;"[N°1]"),$A62)&lt;&gt;0,SUMIFS(INDIRECT(U$2&amp;"[Score2]"),INDIRECT(U$2&amp;"[N°1]"),$A62),SUMIFS(INDIRECT(U$2&amp;"[Score1]"),INDIRECT(U$2&amp;"[N°2]"),$A62))</f>
        <v>0</v>
      </c>
      <c r="X62" s="3">
        <f t="shared" ca="1" si="3"/>
        <v>0</v>
      </c>
      <c r="Y62" s="3">
        <f ca="1">RANK(X62,$X$5:$X$182,0)+ROW()/1000</f>
        <v>1.0620000000000001</v>
      </c>
      <c r="Z62" s="3">
        <f ca="1">RANK(Y62,$Y$5:$Y$182,1)</f>
        <v>20</v>
      </c>
      <c r="AA62" s="4"/>
      <c r="AB62" s="3">
        <f ca="1">IF(COUNTIF(INDIRECT(AA$2&amp;"[N°1]"),$A62)&lt;&gt;0,SUMIFS(INDIRECT(AA$2&amp;"[Score1]"),INDIRECT(AA$2&amp;"[N°1]"),$A62),SUMIFS(INDIRECT(AA$2&amp;"[Score2]"),INDIRECT(AA$2&amp;"[N°2]"),$A62))</f>
        <v>0</v>
      </c>
      <c r="AC62" s="3">
        <f ca="1">IF(COUNTIF(INDIRECT(AA$2&amp;"[N°1]"),$A62)&lt;&gt;0,SUMIFS(INDIRECT(AA$2&amp;"[Score2]"),INDIRECT(AA$2&amp;"[N°1]"),$A62),SUMIFS(INDIRECT(AA$2&amp;"[Score1]"),INDIRECT(AA$2&amp;"[N°2]"),$A62))</f>
        <v>0</v>
      </c>
      <c r="AD62" s="3">
        <f t="shared" ca="1" si="4"/>
        <v>0</v>
      </c>
      <c r="AE62" s="3">
        <f ca="1">RANK(AD62,$AD$5:$AD$182,0)+ROW()/1000</f>
        <v>1.0620000000000001</v>
      </c>
      <c r="AF62" s="3">
        <f ca="1">RANK(AE62,$AE$5:$AE$182,1)</f>
        <v>20</v>
      </c>
      <c r="AG62" s="4"/>
      <c r="AH62" s="3">
        <f ca="1">IF(COUNTIF(INDIRECT(AG$2&amp;"[N°1]"),$A62)&lt;&gt;0,SUMIFS(INDIRECT(AG$2&amp;"[Score1]"),INDIRECT(AG$2&amp;"[N°1]"),$A62),SUMIFS(INDIRECT(AG$2&amp;"[Score2]"),INDIRECT(AG$2&amp;"[N°2]"),$A62))</f>
        <v>0</v>
      </c>
      <c r="AI62" s="3">
        <f ca="1">IF(COUNTIF(INDIRECT(AG$2&amp;"[N°1]"),$A62)&lt;&gt;0,SUMIFS(INDIRECT(AG$2&amp;"[Score2]"),INDIRECT(AG$2&amp;"[N°1]"),$A62),SUMIFS(INDIRECT(AG$2&amp;"[Score1]"),INDIRECT(AG$2&amp;"[N°2]"),$A62))</f>
        <v>0</v>
      </c>
      <c r="AJ62" s="3">
        <f t="shared" ca="1" si="5"/>
        <v>0</v>
      </c>
      <c r="AK62" s="3">
        <f ca="1">RANK(AJ62,$AJ$5:$AJ$182,0)+ROW()/1000</f>
        <v>1.0620000000000001</v>
      </c>
      <c r="AL62" s="3">
        <f ca="1">RANK(AK62,$AK$5:$AK$182,1)</f>
        <v>20</v>
      </c>
      <c r="AM62" s="4"/>
      <c r="AN62" s="3">
        <f ca="1">IF(COUNTIF(INDIRECT(AM$2&amp;"[N°1]"),$A62)&lt;&gt;0,SUMIFS(INDIRECT(AM$2&amp;"[Score1]"),INDIRECT(AM$2&amp;"[N°1]"),$A62),SUMIFS(INDIRECT(AM$2&amp;"[Score2]"),INDIRECT(AM$2&amp;"[N°2]"),$A62))</f>
        <v>0</v>
      </c>
      <c r="AO62" s="3">
        <f ca="1">IF(COUNTIF(INDIRECT(AM$2&amp;"[N°1]"),$A62)&lt;&gt;0,SUMIFS(INDIRECT(AM$2&amp;"[Score2]"),INDIRECT(AM$2&amp;"[N°1]"),$A62),SUMIFS(INDIRECT(AM$2&amp;"[Score1]"),INDIRECT(AM$2&amp;"[N°2]"),$A62))</f>
        <v>0</v>
      </c>
      <c r="AP62" s="3">
        <f t="shared" ca="1" si="6"/>
        <v>0</v>
      </c>
      <c r="AQ62" s="3">
        <f ca="1">RANK(AP62,$AP$5:$AP$182,0)+ROW()/1000</f>
        <v>1.0620000000000001</v>
      </c>
      <c r="AR62" s="3">
        <f ca="1">RANK(AQ62,$AQ$5:$AQ$182,1)</f>
        <v>20</v>
      </c>
      <c r="AS62" s="4"/>
      <c r="AT62" s="3">
        <f ca="1">IF(COUNTIF(INDIRECT(AS$2&amp;"[N°1]"),$A62)&lt;&gt;0,SUMIFS(INDIRECT(AS$2&amp;"[Score1]"),INDIRECT(AS$2&amp;"[N°1]"),$A62),SUMIFS(INDIRECT(AS$2&amp;"[Score2]"),INDIRECT(AS$2&amp;"[N°2]"),$A62))</f>
        <v>0</v>
      </c>
      <c r="AU62" s="3">
        <f ca="1">IF(COUNTIF(INDIRECT(AS$2&amp;"[N°1]"),$A62)&lt;&gt;0,SUMIFS(INDIRECT(AS$2&amp;"[Score2]"),INDIRECT(AS$2&amp;"[N°1]"),$A62),SUMIFS(INDIRECT(AS$2&amp;"[Score1]"),INDIRECT(AS$2&amp;"[N°2]"),$A62))</f>
        <v>0</v>
      </c>
      <c r="AV62" s="3">
        <f t="shared" ca="1" si="7"/>
        <v>0</v>
      </c>
      <c r="AW62" s="3">
        <f ca="1">RANK(AV62,$AV$5:$AV$182,0)+ROW()/1000</f>
        <v>1.0620000000000001</v>
      </c>
      <c r="AX62" s="3">
        <f ca="1">RANK(AW62,$AW$5:$AW$182,1)</f>
        <v>20</v>
      </c>
      <c r="AY62" s="4"/>
      <c r="AZ62" s="3">
        <f ca="1">IF(COUNTIF(INDIRECT(AY$2&amp;"[N°1]"),$A62)&lt;&gt;0,SUMIFS(INDIRECT(AY$2&amp;"[Score1]"),INDIRECT(AY$2&amp;"[N°1]"),$A62),SUMIFS(INDIRECT(AY$2&amp;"[Score2]"),INDIRECT(AY$2&amp;"[N°2]"),$A62))</f>
        <v>0</v>
      </c>
      <c r="BA62" s="3">
        <f ca="1">IF(COUNTIF(INDIRECT(AY$2&amp;"[N°1]"),$A62)&lt;&gt;0,SUMIFS(INDIRECT(AY$2&amp;"[Score2]"),INDIRECT(AY$2&amp;"[N°1]"),$A62),SUMIFS(INDIRECT(AY$2&amp;"[Score1]"),INDIRECT(AY$2&amp;"[N°2]"),$A62))</f>
        <v>0</v>
      </c>
      <c r="BB62" s="3">
        <f t="shared" ca="1" si="8"/>
        <v>0</v>
      </c>
      <c r="BC62" s="3">
        <f ca="1">RANK(BB62,$BB$5:$BB$182,0)+ROW()/1000</f>
        <v>1.0620000000000001</v>
      </c>
      <c r="BD62" s="3">
        <f ca="1">RANK(BC62,$BC$5:$BC$182,1)</f>
        <v>20</v>
      </c>
      <c r="BE62" s="4"/>
      <c r="BF62" s="3">
        <f ca="1">IF(COUNTIF(INDIRECT(BE$2&amp;"[N°1]"),$A62)&lt;&gt;0,SUMIFS(INDIRECT(BE$2&amp;"[Score1]"),INDIRECT(BE$2&amp;"[N°1]"),$A62),SUMIFS(INDIRECT(BE$2&amp;"[Score2]"),INDIRECT(BE$2&amp;"[N°2]"),$A62))</f>
        <v>0</v>
      </c>
      <c r="BG62" s="3">
        <f ca="1">IF(COUNTIF(INDIRECT(BE$2&amp;"[N°1]"),$A62)&lt;&gt;0,SUMIFS(INDIRECT(BE$2&amp;"[Score2]"),INDIRECT(BE$2&amp;"[N°1]"),$A62),SUMIFS(INDIRECT(BE$2&amp;"[Score1]"),INDIRECT(BE$2&amp;"[N°2]"),$A62))</f>
        <v>0</v>
      </c>
      <c r="BH62" s="3">
        <f t="shared" ca="1" si="9"/>
        <v>0</v>
      </c>
      <c r="BI62" s="3">
        <f ca="1">RANK(BH62,$BH$5:$BH$182,0)+ROW()/1000</f>
        <v>1.0620000000000001</v>
      </c>
      <c r="BJ62" s="3">
        <f ca="1">RANK(BI62,$BI$5:$BI$182,1)</f>
        <v>20</v>
      </c>
      <c r="BK62" s="4"/>
      <c r="BL62" s="3">
        <f ca="1">IF(COUNTIF(INDIRECT(BK$2&amp;"[N°1]"),$A62)&lt;&gt;0,SUMIFS(INDIRECT(BK$2&amp;"[Score1]"),INDIRECT(BK$2&amp;"[N°1]"),$A62),SUMIFS(INDIRECT(BK$2&amp;"[Score2]"),INDIRECT(BK$2&amp;"[N°2]"),$A62))</f>
        <v>0</v>
      </c>
      <c r="BM62" s="3">
        <f ca="1">IF(COUNTIF(INDIRECT(BK$2&amp;"[N°1]"),$A62)&lt;&gt;0,SUMIFS(INDIRECT(BK$2&amp;"[Score2]"),INDIRECT(BK$2&amp;"[N°1]"),$A62),SUMIFS(INDIRECT(BK$2&amp;"[Score1]"),INDIRECT(BK$2&amp;"[N°2]"),$A62))</f>
        <v>0</v>
      </c>
      <c r="BN62" s="3">
        <f t="shared" ca="1" si="10"/>
        <v>0</v>
      </c>
      <c r="BO62" s="3">
        <f ca="1">RANK(BN62,$BN$5:$BN$182,0)+ROW()/1000</f>
        <v>1.0620000000000001</v>
      </c>
      <c r="BP62" s="3">
        <f ca="1">RANK(BO62,$BO$5:$BO$182,1)</f>
        <v>20</v>
      </c>
      <c r="BQ62" s="4"/>
      <c r="BR62" s="3">
        <f ca="1">IF(COUNTIF(INDIRECT(BQ$2&amp;"[N°1]"),$A62)&lt;&gt;0,SUMIFS(INDIRECT(BQ$2&amp;"[Score1]"),INDIRECT(BQ$2&amp;"[N°1]"),$A62),SUMIFS(INDIRECT(BQ$2&amp;"[Score2]"),INDIRECT(BQ$2&amp;"[N°2]"),$A62))</f>
        <v>0</v>
      </c>
      <c r="BS62" s="3">
        <f ca="1">IF(COUNTIF(INDIRECT(BQ$2&amp;"[N°1]"),$A62)&lt;&gt;0,SUMIFS(INDIRECT(BQ$2&amp;"[Score2]"),INDIRECT(BQ$2&amp;"[N°1]"),$A62),SUMIFS(INDIRECT(BQ$2&amp;"[Score1]"),INDIRECT(BQ$2&amp;"[N°2]"),$A62))</f>
        <v>0</v>
      </c>
      <c r="BT62" s="3">
        <f t="shared" ca="1" si="11"/>
        <v>0</v>
      </c>
      <c r="BU62" s="3">
        <f ca="1">RANK(BT62,$BT$5:$BT$182,0)+ROW()/1000</f>
        <v>1.0620000000000001</v>
      </c>
      <c r="BV62" s="3">
        <f ca="1">RANK(BU62,$BU$5:$BU$182,1)</f>
        <v>20</v>
      </c>
      <c r="BW62" s="2"/>
      <c r="BX62" s="5">
        <f>C62+I62+O62+U62+AA62+AG62+AM62+AS62+AY62+BE62+BK62+BQ62</f>
        <v>0</v>
      </c>
      <c r="BY62" s="8">
        <f ca="1">COUNTIF(D61,"=13")+COUNTIF(D62,"=13")+COUNTIF(D63,"=13")+COUNTIF(J61,"=13")+COUNTIF(J62,"=13")+COUNTIF(J63,"=13")+COUNTIF(P61,"=13")+COUNTIF(P62,"=13")+COUNTIF(P63,"=13")+COUNTIF(V61,"=13")+COUNTIF(V62,"=13")+COUNTIF(V63,"=13")+COUNTIF(AB61,"=13")+COUNTIF(AB62,"=13")+COUNTIF(AB63,"=13")+COUNTIF(AH61,"=13")+COUNTIF(AH62,"=13")+COUNTIF(AH63,"=13")+COUNTIF(AN61,"=13")+COUNTIF(AN62,"=13")+COUNTIF(AN63,"=13")+COUNTIF(AT61,"=13")+COUNTIF(AT62,"=13")+COUNTIF(AT63,"=13")+COUNTIF(AZ61,"=13")+COUNTIF(AZ62,"=13")+COUNTIF(AZ63,"=13")+COUNTIF(BF61,"=13")+COUNTIF(BF62,"=13")+COUNTIF(BF63,"=13")+COUNTIF(BL61,"=13")+COUNTIF(BL62,"=13")+COUNTIF(BL63,"=13")+COUNTIF(BR61,"=13")+COUNTIF(BR62,"=13")+COUNTIF(BR63,"=13")</f>
        <v>0</v>
      </c>
      <c r="BZ62" s="9">
        <f ca="1">F61+F62+F63+L61+L62+L63+R61+R62+R63+X61+X62+X63+AD61+AD62+AD63+AJ61+AJ62+AJ63+AP61+AP62+AP63+AV61+AV62+AV63+BB61+BB62+BB63+BH61+BH62+BH63+BN61+BN62+BN63+BT61+BT62+BT63</f>
        <v>0</v>
      </c>
      <c r="CA62" s="5">
        <f ca="1">RANK(BY62,$BY$5:$BY$183,0)+RANK(BZ62,$BZ$5:$BZ$183,1)/1000</f>
        <v>1.0009999999999999</v>
      </c>
      <c r="CB62" s="5">
        <f ca="1">RANK(CA62,$CA$5:$CA$183,1)</f>
        <v>1</v>
      </c>
      <c r="CD62" s="20">
        <v>20</v>
      </c>
      <c r="CE62" s="20" t="str">
        <f ca="1">IF(N($CN62)&gt;0,INDEX($B$4:$B$183,$CN62),"")</f>
        <v/>
      </c>
      <c r="CF62" s="20" t="str">
        <f ca="1">IF(N($CN62)&gt;0,INDEX($BX$4:$BX$183,$CN62),"")</f>
        <v/>
      </c>
      <c r="CG62" s="20" t="str">
        <f ca="1">IF(N($CN62)&gt;0,INDEX($BY$4:$BY$183,$CN62),"")</f>
        <v/>
      </c>
      <c r="CH62" s="40"/>
      <c r="CJ62" s="19" t="str">
        <f>IF(BX62&gt;0,BX62*100000+BY62*1000+BZ62+500,"")</f>
        <v/>
      </c>
      <c r="CK62" s="19" t="str">
        <f>IF(BX62&gt;0,RANK(CJ62,$CJ$4:$CJ$183,0),"")</f>
        <v/>
      </c>
      <c r="CL62" s="19" t="str">
        <f>IF(N(CK62)&gt;0,CK62+COUNTIF($CK$4:$CK61,CK62),"")</f>
        <v/>
      </c>
      <c r="CM62" s="19">
        <f>INT(ROWS($CM$3:$CM62)/3)</f>
        <v>20</v>
      </c>
      <c r="CN62" s="19" t="str">
        <f ca="1">IFERROR(MATCH(CM62,$CL$4:$CL$183,0),"")</f>
        <v/>
      </c>
    </row>
    <row r="63" spans="1:92" ht="21" x14ac:dyDescent="0.35">
      <c r="A63" s="3"/>
      <c r="B63" s="3"/>
      <c r="C63" s="4"/>
      <c r="D63" s="3"/>
      <c r="E63" s="3"/>
      <c r="F63" s="3"/>
      <c r="G63" s="3"/>
      <c r="H63" s="3"/>
      <c r="I63" s="4"/>
      <c r="J63" s="3"/>
      <c r="K63" s="3"/>
      <c r="L63" s="3"/>
      <c r="M63" s="3"/>
      <c r="N63" s="3"/>
      <c r="O63" s="4"/>
      <c r="P63" s="3"/>
      <c r="Q63" s="3"/>
      <c r="R63" s="3"/>
      <c r="S63" s="3"/>
      <c r="T63" s="3"/>
      <c r="U63" s="4"/>
      <c r="V63" s="3"/>
      <c r="W63" s="3"/>
      <c r="X63" s="3"/>
      <c r="Y63" s="3"/>
      <c r="Z63" s="3"/>
      <c r="AA63" s="4"/>
      <c r="AB63" s="3"/>
      <c r="AC63" s="3"/>
      <c r="AD63" s="3"/>
      <c r="AE63" s="3"/>
      <c r="AF63" s="3"/>
      <c r="AG63" s="4"/>
      <c r="AH63" s="3"/>
      <c r="AI63" s="3"/>
      <c r="AJ63" s="3"/>
      <c r="AK63" s="3"/>
      <c r="AL63" s="3"/>
      <c r="AM63" s="4"/>
      <c r="AN63" s="3"/>
      <c r="AO63" s="3"/>
      <c r="AP63" s="3"/>
      <c r="AQ63" s="3"/>
      <c r="AR63" s="3"/>
      <c r="AS63" s="4"/>
      <c r="AT63" s="3"/>
      <c r="AU63" s="3"/>
      <c r="AV63" s="3"/>
      <c r="AW63" s="3"/>
      <c r="AX63" s="3"/>
      <c r="AY63" s="4"/>
      <c r="AZ63" s="3"/>
      <c r="BA63" s="3"/>
      <c r="BB63" s="3"/>
      <c r="BC63" s="3"/>
      <c r="BD63" s="3"/>
      <c r="BE63" s="4"/>
      <c r="BF63" s="3"/>
      <c r="BG63" s="3"/>
      <c r="BH63" s="3"/>
      <c r="BI63" s="3"/>
      <c r="BJ63" s="3"/>
      <c r="BK63" s="4"/>
      <c r="BL63" s="3"/>
      <c r="BM63" s="3"/>
      <c r="BN63" s="3"/>
      <c r="BO63" s="3"/>
      <c r="BP63" s="3"/>
      <c r="BQ63" s="4"/>
      <c r="BR63" s="3"/>
      <c r="BS63" s="3"/>
      <c r="BT63" s="3"/>
      <c r="BU63" s="3"/>
      <c r="BV63" s="3"/>
      <c r="BW63" s="2"/>
      <c r="BX63" s="10"/>
      <c r="BY63" s="11"/>
      <c r="BZ63" s="13"/>
      <c r="CA63" s="10"/>
      <c r="CB63" s="10"/>
      <c r="CD63" s="21"/>
      <c r="CE63" s="21"/>
      <c r="CF63" s="21"/>
      <c r="CG63" s="21"/>
      <c r="CH63" s="41"/>
      <c r="CJ63" s="19"/>
      <c r="CK63" s="19"/>
      <c r="CL63" s="19"/>
      <c r="CM63" s="19"/>
      <c r="CN63" s="19"/>
    </row>
    <row r="64" spans="1:92" ht="21" x14ac:dyDescent="0.35">
      <c r="A64" s="3"/>
      <c r="B64" s="3"/>
      <c r="C64" s="4"/>
      <c r="D64" s="3"/>
      <c r="E64" s="3"/>
      <c r="F64" s="3"/>
      <c r="G64" s="3"/>
      <c r="H64" s="3"/>
      <c r="I64" s="4"/>
      <c r="J64" s="3"/>
      <c r="K64" s="3"/>
      <c r="L64" s="3"/>
      <c r="M64" s="3"/>
      <c r="N64" s="3"/>
      <c r="O64" s="4"/>
      <c r="P64" s="3"/>
      <c r="Q64" s="3"/>
      <c r="R64" s="3"/>
      <c r="S64" s="3"/>
      <c r="T64" s="3"/>
      <c r="U64" s="4"/>
      <c r="V64" s="3"/>
      <c r="W64" s="3"/>
      <c r="X64" s="3"/>
      <c r="Y64" s="3"/>
      <c r="Z64" s="3"/>
      <c r="AA64" s="4"/>
      <c r="AB64" s="3"/>
      <c r="AC64" s="3"/>
      <c r="AD64" s="3"/>
      <c r="AE64" s="3"/>
      <c r="AF64" s="3"/>
      <c r="AG64" s="4"/>
      <c r="AH64" s="3"/>
      <c r="AI64" s="3"/>
      <c r="AJ64" s="3"/>
      <c r="AK64" s="3"/>
      <c r="AL64" s="3"/>
      <c r="AM64" s="4"/>
      <c r="AN64" s="3"/>
      <c r="AO64" s="3"/>
      <c r="AP64" s="3"/>
      <c r="AQ64" s="3"/>
      <c r="AR64" s="3"/>
      <c r="AS64" s="4"/>
      <c r="AT64" s="3"/>
      <c r="AU64" s="3"/>
      <c r="AV64" s="3"/>
      <c r="AW64" s="3"/>
      <c r="AX64" s="3"/>
      <c r="AY64" s="4"/>
      <c r="AZ64" s="3"/>
      <c r="BA64" s="3"/>
      <c r="BB64" s="3"/>
      <c r="BC64" s="3"/>
      <c r="BD64" s="3"/>
      <c r="BE64" s="4"/>
      <c r="BF64" s="3"/>
      <c r="BG64" s="3"/>
      <c r="BH64" s="3"/>
      <c r="BI64" s="3"/>
      <c r="BJ64" s="3"/>
      <c r="BK64" s="4"/>
      <c r="BL64" s="3"/>
      <c r="BM64" s="3"/>
      <c r="BN64" s="3"/>
      <c r="BO64" s="3"/>
      <c r="BP64" s="3"/>
      <c r="BQ64" s="4"/>
      <c r="BR64" s="3"/>
      <c r="BS64" s="3"/>
      <c r="BT64" s="3"/>
      <c r="BU64" s="3"/>
      <c r="BV64" s="3"/>
      <c r="BW64" s="2"/>
      <c r="BX64" s="5"/>
      <c r="BY64" s="12"/>
      <c r="BZ64" s="7"/>
      <c r="CA64" s="5"/>
      <c r="CB64" s="5"/>
      <c r="CD64" s="22"/>
      <c r="CE64" s="20"/>
      <c r="CF64" s="22"/>
      <c r="CG64" s="22"/>
      <c r="CH64" s="39" t="str">
        <f ca="1">IF(N($CN65)&gt;0,INDEX($BZ$4:$BZ$183,$CN65),"")</f>
        <v/>
      </c>
      <c r="CJ64" s="19"/>
      <c r="CK64" s="19"/>
      <c r="CL64" s="19"/>
      <c r="CM64" s="19"/>
      <c r="CN64" s="19"/>
    </row>
    <row r="65" spans="1:92" ht="21" x14ac:dyDescent="0.35">
      <c r="A65" s="3">
        <v>21</v>
      </c>
      <c r="B65" s="3"/>
      <c r="C65" s="4"/>
      <c r="D65" s="3">
        <f ca="1">IF(COUNTIF(INDIRECT(C$2&amp;"[N°1]"),$A65)&lt;&gt;0,SUMIFS(INDIRECT(C$2&amp;"[Score1]"),INDIRECT(C$2&amp;"[N°1]"),$A65),SUMIFS(INDIRECT(C$2&amp;"[Score2]"),INDIRECT(C$2&amp;"[N°2]"),$A65))</f>
        <v>0</v>
      </c>
      <c r="E65" s="3">
        <f ca="1">IF(COUNTIF(INDIRECT(C$2&amp;"[N°1]"),$A65)&lt;&gt;0,SUMIFS(INDIRECT(C$2&amp;"[Score2]"),INDIRECT(C$2&amp;"[N°1]"),$A65),SUMIFS(INDIRECT(C$2&amp;"[Score1]"),INDIRECT(C$2&amp;"[N°2]"),$A65))</f>
        <v>0</v>
      </c>
      <c r="F65" s="3">
        <f t="shared" ca="1" si="0"/>
        <v>0</v>
      </c>
      <c r="G65" s="3">
        <f ca="1">RANK(F65,$F$5:$F$182,0)+ROW()/1000</f>
        <v>1.0649999999999999</v>
      </c>
      <c r="H65" s="3">
        <f ca="1">RANK(G65,$G$5:$G$182,1)</f>
        <v>21</v>
      </c>
      <c r="I65" s="4"/>
      <c r="J65" s="3">
        <f ca="1">IF(COUNTIF(INDIRECT(I$2&amp;"[N°1]"),$A65)&lt;&gt;0,SUMIFS(INDIRECT(I$2&amp;"[Score1]"),INDIRECT(I$2&amp;"[N°1]"),$A65),SUMIFS(INDIRECT(I$2&amp;"[Score2]"),INDIRECT(I$2&amp;"[N°2]"),$A65))</f>
        <v>0</v>
      </c>
      <c r="K65" s="3">
        <f ca="1">IF(COUNTIF(INDIRECT(I$2&amp;"[N°1]"),$A65)&lt;&gt;0,SUMIFS(INDIRECT(I$2&amp;"[Score2]"),INDIRECT(I$2&amp;"[N°1]"),$A65),SUMIFS(INDIRECT(I$2&amp;"[Score1]"),INDIRECT(I$2&amp;"[N°2]"),$A65))</f>
        <v>0</v>
      </c>
      <c r="L65" s="3">
        <f t="shared" ca="1" si="1"/>
        <v>0</v>
      </c>
      <c r="M65" s="3">
        <f ca="1">RANK(L65,$L$5:$L$182,0)+ROW()/1000</f>
        <v>1.0649999999999999</v>
      </c>
      <c r="N65" s="3">
        <f ca="1">RANK(M65,$M$5:$M$182,1)</f>
        <v>21</v>
      </c>
      <c r="O65" s="4"/>
      <c r="P65" s="3">
        <f ca="1">IF(COUNTIF(INDIRECT(O$2&amp;"[N°1]"),$A65)&lt;&gt;0,SUMIFS(INDIRECT(O$2&amp;"[Score1]"),INDIRECT(O$2&amp;"[N°1]"),$A65),SUMIFS(INDIRECT(O$2&amp;"[Score2]"),INDIRECT(O$2&amp;"[N°2]"),$A65))</f>
        <v>0</v>
      </c>
      <c r="Q65" s="3">
        <f ca="1">IF(COUNTIF(INDIRECT(O$2&amp;"[N°1]"),$A65)&lt;&gt;0,SUMIFS(INDIRECT(O$2&amp;"[Score2]"),INDIRECT(O$2&amp;"[N°1]"),$A65),SUMIFS(INDIRECT(O$2&amp;"[Score1]"),INDIRECT(O$2&amp;"[N°2]"),$A65))</f>
        <v>0</v>
      </c>
      <c r="R65" s="3">
        <f t="shared" ca="1" si="2"/>
        <v>0</v>
      </c>
      <c r="S65" s="3">
        <f ca="1">RANK(R65,$R$5:$R$182,0)+ROW()/1000</f>
        <v>1.0649999999999999</v>
      </c>
      <c r="T65" s="3">
        <f ca="1">RANK(S65,$S$5:$S$182,1)</f>
        <v>21</v>
      </c>
      <c r="U65" s="4"/>
      <c r="V65" s="3">
        <f ca="1">IF(COUNTIF(INDIRECT(U$2&amp;"[N°1]"),$A65)&lt;&gt;0,SUMIFS(INDIRECT(U$2&amp;"[Score1]"),INDIRECT(U$2&amp;"[N°1]"),$A65),SUMIFS(INDIRECT(U$2&amp;"[Score2]"),INDIRECT(U$2&amp;"[N°2]"),$A65))</f>
        <v>0</v>
      </c>
      <c r="W65" s="3">
        <f ca="1">IF(COUNTIF(INDIRECT(U$2&amp;"[N°1]"),$A65)&lt;&gt;0,SUMIFS(INDIRECT(U$2&amp;"[Score2]"),INDIRECT(U$2&amp;"[N°1]"),$A65),SUMIFS(INDIRECT(U$2&amp;"[Score1]"),INDIRECT(U$2&amp;"[N°2]"),$A65))</f>
        <v>0</v>
      </c>
      <c r="X65" s="3">
        <f t="shared" ca="1" si="3"/>
        <v>0</v>
      </c>
      <c r="Y65" s="3">
        <f ca="1">RANK(X65,$X$5:$X$182,0)+ROW()/1000</f>
        <v>1.0649999999999999</v>
      </c>
      <c r="Z65" s="3">
        <f ca="1">RANK(Y65,$Y$5:$Y$182,1)</f>
        <v>21</v>
      </c>
      <c r="AA65" s="4"/>
      <c r="AB65" s="3">
        <f ca="1">IF(COUNTIF(INDIRECT(AA$2&amp;"[N°1]"),$A65)&lt;&gt;0,SUMIFS(INDIRECT(AA$2&amp;"[Score1]"),INDIRECT(AA$2&amp;"[N°1]"),$A65),SUMIFS(INDIRECT(AA$2&amp;"[Score2]"),INDIRECT(AA$2&amp;"[N°2]"),$A65))</f>
        <v>0</v>
      </c>
      <c r="AC65" s="3">
        <f ca="1">IF(COUNTIF(INDIRECT(AA$2&amp;"[N°1]"),$A65)&lt;&gt;0,SUMIFS(INDIRECT(AA$2&amp;"[Score2]"),INDIRECT(AA$2&amp;"[N°1]"),$A65),SUMIFS(INDIRECT(AA$2&amp;"[Score1]"),INDIRECT(AA$2&amp;"[N°2]"),$A65))</f>
        <v>0</v>
      </c>
      <c r="AD65" s="3">
        <f t="shared" ca="1" si="4"/>
        <v>0</v>
      </c>
      <c r="AE65" s="3">
        <f ca="1">RANK(AD65,$AD$5:$AD$182,0)+ROW()/1000</f>
        <v>1.0649999999999999</v>
      </c>
      <c r="AF65" s="3">
        <f ca="1">RANK(AE65,$AE$5:$AE$182,1)</f>
        <v>21</v>
      </c>
      <c r="AG65" s="4"/>
      <c r="AH65" s="3">
        <f ca="1">IF(COUNTIF(INDIRECT(AG$2&amp;"[N°1]"),$A65)&lt;&gt;0,SUMIFS(INDIRECT(AG$2&amp;"[Score1]"),INDIRECT(AG$2&amp;"[N°1]"),$A65),SUMIFS(INDIRECT(AG$2&amp;"[Score2]"),INDIRECT(AG$2&amp;"[N°2]"),$A65))</f>
        <v>0</v>
      </c>
      <c r="AI65" s="3">
        <f ca="1">IF(COUNTIF(INDIRECT(AG$2&amp;"[N°1]"),$A65)&lt;&gt;0,SUMIFS(INDIRECT(AG$2&amp;"[Score2]"),INDIRECT(AG$2&amp;"[N°1]"),$A65),SUMIFS(INDIRECT(AG$2&amp;"[Score1]"),INDIRECT(AG$2&amp;"[N°2]"),$A65))</f>
        <v>0</v>
      </c>
      <c r="AJ65" s="3">
        <f t="shared" ca="1" si="5"/>
        <v>0</v>
      </c>
      <c r="AK65" s="3">
        <f ca="1">RANK(AJ65,$AJ$5:$AJ$182,0)+ROW()/1000</f>
        <v>1.0649999999999999</v>
      </c>
      <c r="AL65" s="3">
        <f ca="1">RANK(AK65,$AK$5:$AK$182,1)</f>
        <v>21</v>
      </c>
      <c r="AM65" s="4"/>
      <c r="AN65" s="3">
        <f ca="1">IF(COUNTIF(INDIRECT(AM$2&amp;"[N°1]"),$A65)&lt;&gt;0,SUMIFS(INDIRECT(AM$2&amp;"[Score1]"),INDIRECT(AM$2&amp;"[N°1]"),$A65),SUMIFS(INDIRECT(AM$2&amp;"[Score2]"),INDIRECT(AM$2&amp;"[N°2]"),$A65))</f>
        <v>0</v>
      </c>
      <c r="AO65" s="3">
        <f ca="1">IF(COUNTIF(INDIRECT(AM$2&amp;"[N°1]"),$A65)&lt;&gt;0,SUMIFS(INDIRECT(AM$2&amp;"[Score2]"),INDIRECT(AM$2&amp;"[N°1]"),$A65),SUMIFS(INDIRECT(AM$2&amp;"[Score1]"),INDIRECT(AM$2&amp;"[N°2]"),$A65))</f>
        <v>0</v>
      </c>
      <c r="AP65" s="3">
        <f t="shared" ca="1" si="6"/>
        <v>0</v>
      </c>
      <c r="AQ65" s="3">
        <f ca="1">RANK(AP65,$AP$5:$AP$182,0)+ROW()/1000</f>
        <v>1.0649999999999999</v>
      </c>
      <c r="AR65" s="3">
        <f ca="1">RANK(AQ65,$AQ$5:$AQ$182,1)</f>
        <v>21</v>
      </c>
      <c r="AS65" s="4"/>
      <c r="AT65" s="3">
        <f ca="1">IF(COUNTIF(INDIRECT(AS$2&amp;"[N°1]"),$A65)&lt;&gt;0,SUMIFS(INDIRECT(AS$2&amp;"[Score1]"),INDIRECT(AS$2&amp;"[N°1]"),$A65),SUMIFS(INDIRECT(AS$2&amp;"[Score2]"),INDIRECT(AS$2&amp;"[N°2]"),$A65))</f>
        <v>0</v>
      </c>
      <c r="AU65" s="3">
        <f ca="1">IF(COUNTIF(INDIRECT(AS$2&amp;"[N°1]"),$A65)&lt;&gt;0,SUMIFS(INDIRECT(AS$2&amp;"[Score2]"),INDIRECT(AS$2&amp;"[N°1]"),$A65),SUMIFS(INDIRECT(AS$2&amp;"[Score1]"),INDIRECT(AS$2&amp;"[N°2]"),$A65))</f>
        <v>0</v>
      </c>
      <c r="AV65" s="3">
        <f t="shared" ca="1" si="7"/>
        <v>0</v>
      </c>
      <c r="AW65" s="3">
        <f ca="1">RANK(AV65,$AV$5:$AV$182,0)+ROW()/1000</f>
        <v>1.0649999999999999</v>
      </c>
      <c r="AX65" s="3">
        <f ca="1">RANK(AW65,$AW$5:$AW$182,1)</f>
        <v>21</v>
      </c>
      <c r="AY65" s="4"/>
      <c r="AZ65" s="3">
        <f ca="1">IF(COUNTIF(INDIRECT(AY$2&amp;"[N°1]"),$A65)&lt;&gt;0,SUMIFS(INDIRECT(AY$2&amp;"[Score1]"),INDIRECT(AY$2&amp;"[N°1]"),$A65),SUMIFS(INDIRECT(AY$2&amp;"[Score2]"),INDIRECT(AY$2&amp;"[N°2]"),$A65))</f>
        <v>0</v>
      </c>
      <c r="BA65" s="3">
        <f ca="1">IF(COUNTIF(INDIRECT(AY$2&amp;"[N°1]"),$A65)&lt;&gt;0,SUMIFS(INDIRECT(AY$2&amp;"[Score2]"),INDIRECT(AY$2&amp;"[N°1]"),$A65),SUMIFS(INDIRECT(AY$2&amp;"[Score1]"),INDIRECT(AY$2&amp;"[N°2]"),$A65))</f>
        <v>0</v>
      </c>
      <c r="BB65" s="3">
        <f t="shared" ca="1" si="8"/>
        <v>0</v>
      </c>
      <c r="BC65" s="3">
        <f ca="1">RANK(BB65,$BB$5:$BB$182,0)+ROW()/1000</f>
        <v>1.0649999999999999</v>
      </c>
      <c r="BD65" s="3">
        <f ca="1">RANK(BC65,$BC$5:$BC$182,1)</f>
        <v>21</v>
      </c>
      <c r="BE65" s="4"/>
      <c r="BF65" s="3">
        <f ca="1">IF(COUNTIF(INDIRECT(BE$2&amp;"[N°1]"),$A65)&lt;&gt;0,SUMIFS(INDIRECT(BE$2&amp;"[Score1]"),INDIRECT(BE$2&amp;"[N°1]"),$A65),SUMIFS(INDIRECT(BE$2&amp;"[Score2]"),INDIRECT(BE$2&amp;"[N°2]"),$A65))</f>
        <v>0</v>
      </c>
      <c r="BG65" s="3">
        <f ca="1">IF(COUNTIF(INDIRECT(BE$2&amp;"[N°1]"),$A65)&lt;&gt;0,SUMIFS(INDIRECT(BE$2&amp;"[Score2]"),INDIRECT(BE$2&amp;"[N°1]"),$A65),SUMIFS(INDIRECT(BE$2&amp;"[Score1]"),INDIRECT(BE$2&amp;"[N°2]"),$A65))</f>
        <v>0</v>
      </c>
      <c r="BH65" s="3">
        <f t="shared" ca="1" si="9"/>
        <v>0</v>
      </c>
      <c r="BI65" s="3">
        <f ca="1">RANK(BH65,$BH$5:$BH$182,0)+ROW()/1000</f>
        <v>1.0649999999999999</v>
      </c>
      <c r="BJ65" s="3">
        <f ca="1">RANK(BI65,$BI$5:$BI$182,1)</f>
        <v>21</v>
      </c>
      <c r="BK65" s="4"/>
      <c r="BL65" s="3">
        <f ca="1">IF(COUNTIF(INDIRECT(BK$2&amp;"[N°1]"),$A65)&lt;&gt;0,SUMIFS(INDIRECT(BK$2&amp;"[Score1]"),INDIRECT(BK$2&amp;"[N°1]"),$A65),SUMIFS(INDIRECT(BK$2&amp;"[Score2]"),INDIRECT(BK$2&amp;"[N°2]"),$A65))</f>
        <v>0</v>
      </c>
      <c r="BM65" s="3">
        <f ca="1">IF(COUNTIF(INDIRECT(BK$2&amp;"[N°1]"),$A65)&lt;&gt;0,SUMIFS(INDIRECT(BK$2&amp;"[Score2]"),INDIRECT(BK$2&amp;"[N°1]"),$A65),SUMIFS(INDIRECT(BK$2&amp;"[Score1]"),INDIRECT(BK$2&amp;"[N°2]"),$A65))</f>
        <v>0</v>
      </c>
      <c r="BN65" s="3">
        <f t="shared" ca="1" si="10"/>
        <v>0</v>
      </c>
      <c r="BO65" s="3">
        <f ca="1">RANK(BN65,$BN$5:$BN$182,0)+ROW()/1000</f>
        <v>1.0649999999999999</v>
      </c>
      <c r="BP65" s="3">
        <f ca="1">RANK(BO65,$BO$5:$BO$182,1)</f>
        <v>21</v>
      </c>
      <c r="BQ65" s="4"/>
      <c r="BR65" s="3">
        <f ca="1">IF(COUNTIF(INDIRECT(BQ$2&amp;"[N°1]"),$A65)&lt;&gt;0,SUMIFS(INDIRECT(BQ$2&amp;"[Score1]"),INDIRECT(BQ$2&amp;"[N°1]"),$A65),SUMIFS(INDIRECT(BQ$2&amp;"[Score2]"),INDIRECT(BQ$2&amp;"[N°2]"),$A65))</f>
        <v>0</v>
      </c>
      <c r="BS65" s="3">
        <f ca="1">IF(COUNTIF(INDIRECT(BQ$2&amp;"[N°1]"),$A65)&lt;&gt;0,SUMIFS(INDIRECT(BQ$2&amp;"[Score2]"),INDIRECT(BQ$2&amp;"[N°1]"),$A65),SUMIFS(INDIRECT(BQ$2&amp;"[Score1]"),INDIRECT(BQ$2&amp;"[N°2]"),$A65))</f>
        <v>0</v>
      </c>
      <c r="BT65" s="3">
        <f t="shared" ca="1" si="11"/>
        <v>0</v>
      </c>
      <c r="BU65" s="3">
        <f ca="1">RANK(BT65,$BT$5:$BT$182,0)+ROW()/1000</f>
        <v>1.0649999999999999</v>
      </c>
      <c r="BV65" s="3">
        <f ca="1">RANK(BU65,$BU$5:$BU$182,1)</f>
        <v>21</v>
      </c>
      <c r="BW65" s="2"/>
      <c r="BX65" s="5">
        <f>C65+I65+O65+U65+AA65+AG65+AM65+AS65+AY65+BE65+BK65+BQ65</f>
        <v>0</v>
      </c>
      <c r="BY65" s="8">
        <f ca="1">COUNTIF(D64,"=13")+COUNTIF(D65,"=13")+COUNTIF(D66,"=13")+COUNTIF(J64,"=13")+COUNTIF(J65,"=13")+COUNTIF(J66,"=13")+COUNTIF(P64,"=13")+COUNTIF(P65,"=13")+COUNTIF(P66,"=13")+COUNTIF(V64,"=13")+COUNTIF(V65,"=13")+COUNTIF(V66,"=13")+COUNTIF(AB64,"=13")+COUNTIF(AB65,"=13")+COUNTIF(AB66,"=13")+COUNTIF(AH64,"=13")+COUNTIF(AH65,"=13")+COUNTIF(AH66,"=13")+COUNTIF(AN64,"=13")+COUNTIF(AN65,"=13")+COUNTIF(AN66,"=13")+COUNTIF(AT64,"=13")+COUNTIF(AT65,"=13")+COUNTIF(AT66,"=13")+COUNTIF(AZ64,"=13")+COUNTIF(AZ65,"=13")+COUNTIF(AZ66,"=13")+COUNTIF(BF64,"=13")+COUNTIF(BF65,"=13")+COUNTIF(BF66,"=13")+COUNTIF(BL64,"=13")+COUNTIF(BL65,"=13")+COUNTIF(BL66,"=13")+COUNTIF(BR64,"=13")+COUNTIF(BR65,"=13")+COUNTIF(BR66,"=13")</f>
        <v>0</v>
      </c>
      <c r="BZ65" s="8">
        <f ca="1">F64+F65+F66+L64+L65+L66+R64+R65+R66+X64+X65+X66+AD64+AD65+AD66+AJ64+AJ65+AJ66+AP64+AP65+AP66+AV64+AV65+AV66+BB64+BB65+BB66+BH64+BH65+BH66+BN64+BN65+BN66+BT64+BT65+BT66</f>
        <v>0</v>
      </c>
      <c r="CA65" s="5">
        <f ca="1">RANK(BY65,$BY$5:$BY$183,0)+RANK(BZ65,$BZ$5:$BZ$183,1)/1000</f>
        <v>1.0009999999999999</v>
      </c>
      <c r="CB65" s="5">
        <f ca="1">RANK(CA65,$CA$5:$CA$183,1)</f>
        <v>1</v>
      </c>
      <c r="CD65" s="20">
        <v>21</v>
      </c>
      <c r="CE65" s="20" t="str">
        <f ca="1">IF(N($CN65)&gt;0,INDEX($B$4:$B$183,$CN65),"")</f>
        <v/>
      </c>
      <c r="CF65" s="20" t="str">
        <f ca="1">IF(N($CN65)&gt;0,INDEX($BX$4:$BX$183,$CN65),"")</f>
        <v/>
      </c>
      <c r="CG65" s="20" t="str">
        <f ca="1">IF(N($CN65)&gt;0,INDEX($BY$4:$BY$183,$CN65),"")</f>
        <v/>
      </c>
      <c r="CH65" s="40"/>
      <c r="CJ65" s="19" t="str">
        <f>IF(BX65&gt;0,BX65*100000+BY65*1000+BZ65+500,"")</f>
        <v/>
      </c>
      <c r="CK65" s="19" t="str">
        <f>IF(BX65&gt;0,RANK(CJ65,$CJ$4:$CJ$183,0),"")</f>
        <v/>
      </c>
      <c r="CL65" s="19" t="str">
        <f>IF(N(CK65)&gt;0,CK65+COUNTIF($CK$4:$CK64,CK65),"")</f>
        <v/>
      </c>
      <c r="CM65" s="19">
        <f>INT(ROWS($CM$3:$CM65)/3)</f>
        <v>21</v>
      </c>
      <c r="CN65" s="19" t="str">
        <f ca="1">IFERROR(MATCH(CM65,$CL$4:$CL$183,0),"")</f>
        <v/>
      </c>
    </row>
    <row r="66" spans="1:92" ht="21" x14ac:dyDescent="0.35">
      <c r="A66" s="3"/>
      <c r="B66" s="3"/>
      <c r="C66" s="4"/>
      <c r="D66" s="3"/>
      <c r="E66" s="3"/>
      <c r="F66" s="3"/>
      <c r="G66" s="3"/>
      <c r="H66" s="3"/>
      <c r="I66" s="4"/>
      <c r="J66" s="3"/>
      <c r="K66" s="3"/>
      <c r="L66" s="3"/>
      <c r="M66" s="3"/>
      <c r="N66" s="3"/>
      <c r="O66" s="4"/>
      <c r="P66" s="3"/>
      <c r="Q66" s="3"/>
      <c r="R66" s="3"/>
      <c r="S66" s="3"/>
      <c r="T66" s="3"/>
      <c r="U66" s="4"/>
      <c r="V66" s="3"/>
      <c r="W66" s="3"/>
      <c r="X66" s="3"/>
      <c r="Y66" s="3"/>
      <c r="Z66" s="3"/>
      <c r="AA66" s="4"/>
      <c r="AB66" s="3"/>
      <c r="AC66" s="3"/>
      <c r="AD66" s="3"/>
      <c r="AE66" s="3"/>
      <c r="AF66" s="3"/>
      <c r="AG66" s="4"/>
      <c r="AH66" s="3"/>
      <c r="AI66" s="3"/>
      <c r="AJ66" s="3"/>
      <c r="AK66" s="3"/>
      <c r="AL66" s="3"/>
      <c r="AM66" s="4"/>
      <c r="AN66" s="3"/>
      <c r="AO66" s="3"/>
      <c r="AP66" s="3"/>
      <c r="AQ66" s="3"/>
      <c r="AR66" s="3"/>
      <c r="AS66" s="4"/>
      <c r="AT66" s="3"/>
      <c r="AU66" s="3"/>
      <c r="AV66" s="3"/>
      <c r="AW66" s="3"/>
      <c r="AX66" s="3"/>
      <c r="AY66" s="4"/>
      <c r="AZ66" s="3"/>
      <c r="BA66" s="3"/>
      <c r="BB66" s="3"/>
      <c r="BC66" s="3"/>
      <c r="BD66" s="3"/>
      <c r="BE66" s="4"/>
      <c r="BF66" s="3"/>
      <c r="BG66" s="3"/>
      <c r="BH66" s="3"/>
      <c r="BI66" s="3"/>
      <c r="BJ66" s="3"/>
      <c r="BK66" s="4"/>
      <c r="BL66" s="3"/>
      <c r="BM66" s="3"/>
      <c r="BN66" s="3"/>
      <c r="BO66" s="3"/>
      <c r="BP66" s="3"/>
      <c r="BQ66" s="4"/>
      <c r="BR66" s="3"/>
      <c r="BS66" s="3"/>
      <c r="BT66" s="3"/>
      <c r="BU66" s="3"/>
      <c r="BV66" s="3"/>
      <c r="BW66" s="2"/>
      <c r="BX66" s="11"/>
      <c r="BY66" s="11"/>
      <c r="BZ66" s="11"/>
      <c r="CA66" s="11"/>
      <c r="CB66" s="11"/>
      <c r="CD66" s="21"/>
      <c r="CE66" s="21"/>
      <c r="CF66" s="21"/>
      <c r="CG66" s="21"/>
      <c r="CH66" s="41"/>
      <c r="CJ66" s="19"/>
      <c r="CK66" s="19"/>
      <c r="CL66" s="19"/>
      <c r="CM66" s="19"/>
      <c r="CN66" s="19"/>
    </row>
    <row r="67" spans="1:92" ht="21" x14ac:dyDescent="0.35">
      <c r="A67" s="3"/>
      <c r="B67" s="3"/>
      <c r="C67" s="4"/>
      <c r="D67" s="3"/>
      <c r="E67" s="3"/>
      <c r="F67" s="3"/>
      <c r="G67" s="3"/>
      <c r="H67" s="3"/>
      <c r="I67" s="4"/>
      <c r="J67" s="3"/>
      <c r="K67" s="3"/>
      <c r="L67" s="3"/>
      <c r="M67" s="3"/>
      <c r="N67" s="3"/>
      <c r="O67" s="4"/>
      <c r="P67" s="3"/>
      <c r="Q67" s="3"/>
      <c r="R67" s="3"/>
      <c r="S67" s="3"/>
      <c r="T67" s="3"/>
      <c r="U67" s="4"/>
      <c r="V67" s="3"/>
      <c r="W67" s="3"/>
      <c r="X67" s="3"/>
      <c r="Y67" s="3"/>
      <c r="Z67" s="3"/>
      <c r="AA67" s="4"/>
      <c r="AB67" s="3"/>
      <c r="AC67" s="3"/>
      <c r="AD67" s="3"/>
      <c r="AE67" s="3"/>
      <c r="AF67" s="3"/>
      <c r="AG67" s="4"/>
      <c r="AH67" s="3"/>
      <c r="AI67" s="3"/>
      <c r="AJ67" s="3"/>
      <c r="AK67" s="3"/>
      <c r="AL67" s="3"/>
      <c r="AM67" s="4"/>
      <c r="AN67" s="3"/>
      <c r="AO67" s="3"/>
      <c r="AP67" s="3"/>
      <c r="AQ67" s="3"/>
      <c r="AR67" s="3"/>
      <c r="AS67" s="4"/>
      <c r="AT67" s="3"/>
      <c r="AU67" s="3"/>
      <c r="AV67" s="3"/>
      <c r="AW67" s="3"/>
      <c r="AX67" s="3"/>
      <c r="AY67" s="4"/>
      <c r="AZ67" s="3"/>
      <c r="BA67" s="3"/>
      <c r="BB67" s="3"/>
      <c r="BC67" s="3"/>
      <c r="BD67" s="3"/>
      <c r="BE67" s="4"/>
      <c r="BF67" s="3"/>
      <c r="BG67" s="3"/>
      <c r="BH67" s="3"/>
      <c r="BI67" s="3"/>
      <c r="BJ67" s="3"/>
      <c r="BK67" s="4"/>
      <c r="BL67" s="3"/>
      <c r="BM67" s="3"/>
      <c r="BN67" s="3"/>
      <c r="BO67" s="3"/>
      <c r="BP67" s="3"/>
      <c r="BQ67" s="4"/>
      <c r="BR67" s="3"/>
      <c r="BS67" s="3"/>
      <c r="BT67" s="3"/>
      <c r="BU67" s="3"/>
      <c r="BV67" s="3"/>
      <c r="BW67" s="2"/>
      <c r="BX67" s="5"/>
      <c r="BY67" s="12"/>
      <c r="BZ67" s="7"/>
      <c r="CA67" s="5"/>
      <c r="CB67" s="5"/>
      <c r="CD67" s="22"/>
      <c r="CE67" s="22"/>
      <c r="CF67" s="22"/>
      <c r="CG67" s="22"/>
      <c r="CH67" s="39" t="str">
        <f ca="1">IF(N($CN68)&gt;0,INDEX($BZ$4:$BZ$183,$CN68),"")</f>
        <v/>
      </c>
      <c r="CJ67" s="19"/>
      <c r="CK67" s="19"/>
      <c r="CL67" s="19"/>
      <c r="CM67" s="19"/>
      <c r="CN67" s="19"/>
    </row>
    <row r="68" spans="1:92" ht="21" x14ac:dyDescent="0.35">
      <c r="A68" s="3">
        <v>22</v>
      </c>
      <c r="B68" s="3"/>
      <c r="C68" s="4"/>
      <c r="D68" s="3">
        <f ca="1">IF(COUNTIF(INDIRECT(C$2&amp;"[N°1]"),$A68)&lt;&gt;0,SUMIFS(INDIRECT(C$2&amp;"[Score1]"),INDIRECT(C$2&amp;"[N°1]"),$A68),SUMIFS(INDIRECT(C$2&amp;"[Score2]"),INDIRECT(C$2&amp;"[N°2]"),$A68))</f>
        <v>0</v>
      </c>
      <c r="E68" s="3">
        <f ca="1">IF(COUNTIF(INDIRECT(C$2&amp;"[N°1]"),$A68)&lt;&gt;0,SUMIFS(INDIRECT(C$2&amp;"[Score2]"),INDIRECT(C$2&amp;"[N°1]"),$A68),SUMIFS(INDIRECT(C$2&amp;"[Score1]"),INDIRECT(C$2&amp;"[N°2]"),$A68))</f>
        <v>0</v>
      </c>
      <c r="F68" s="3">
        <f t="shared" ca="1" si="0"/>
        <v>0</v>
      </c>
      <c r="G68" s="3">
        <f ca="1">RANK(F68,$F$5:$F$182,0)+ROW()/1000</f>
        <v>1.0680000000000001</v>
      </c>
      <c r="H68" s="3">
        <f ca="1">RANK(G68,$G$5:$G$182,1)</f>
        <v>22</v>
      </c>
      <c r="I68" s="4"/>
      <c r="J68" s="3">
        <f ca="1">IF(COUNTIF(INDIRECT(I$2&amp;"[N°1]"),$A68)&lt;&gt;0,SUMIFS(INDIRECT(I$2&amp;"[Score1]"),INDIRECT(I$2&amp;"[N°1]"),$A68),SUMIFS(INDIRECT(I$2&amp;"[Score2]"),INDIRECT(I$2&amp;"[N°2]"),$A68))</f>
        <v>0</v>
      </c>
      <c r="K68" s="3">
        <f ca="1">IF(COUNTIF(INDIRECT(I$2&amp;"[N°1]"),$A68)&lt;&gt;0,SUMIFS(INDIRECT(I$2&amp;"[Score2]"),INDIRECT(I$2&amp;"[N°1]"),$A68),SUMIFS(INDIRECT(I$2&amp;"[Score1]"),INDIRECT(I$2&amp;"[N°2]"),$A68))</f>
        <v>0</v>
      </c>
      <c r="L68" s="3">
        <f t="shared" ca="1" si="1"/>
        <v>0</v>
      </c>
      <c r="M68" s="3">
        <f ca="1">RANK(L68,$L$5:$L$182,0)+ROW()/1000</f>
        <v>1.0680000000000001</v>
      </c>
      <c r="N68" s="3">
        <f ca="1">RANK(M68,$M$5:$M$182,1)</f>
        <v>22</v>
      </c>
      <c r="O68" s="4"/>
      <c r="P68" s="3">
        <f ca="1">IF(COUNTIF(INDIRECT(O$2&amp;"[N°1]"),$A68)&lt;&gt;0,SUMIFS(INDIRECT(O$2&amp;"[Score1]"),INDIRECT(O$2&amp;"[N°1]"),$A68),SUMIFS(INDIRECT(O$2&amp;"[Score2]"),INDIRECT(O$2&amp;"[N°2]"),$A68))</f>
        <v>0</v>
      </c>
      <c r="Q68" s="3">
        <f ca="1">IF(COUNTIF(INDIRECT(O$2&amp;"[N°1]"),$A68)&lt;&gt;0,SUMIFS(INDIRECT(O$2&amp;"[Score2]"),INDIRECT(O$2&amp;"[N°1]"),$A68),SUMIFS(INDIRECT(O$2&amp;"[Score1]"),INDIRECT(O$2&amp;"[N°2]"),$A68))</f>
        <v>0</v>
      </c>
      <c r="R68" s="3">
        <f t="shared" ca="1" si="2"/>
        <v>0</v>
      </c>
      <c r="S68" s="3">
        <f ca="1">RANK(R68,$R$5:$R$182,0)+ROW()/1000</f>
        <v>1.0680000000000001</v>
      </c>
      <c r="T68" s="3">
        <f ca="1">RANK(S68,$S$5:$S$182,1)</f>
        <v>22</v>
      </c>
      <c r="U68" s="4"/>
      <c r="V68" s="3">
        <f ca="1">IF(COUNTIF(INDIRECT(U$2&amp;"[N°1]"),$A68)&lt;&gt;0,SUMIFS(INDIRECT(U$2&amp;"[Score1]"),INDIRECT(U$2&amp;"[N°1]"),$A68),SUMIFS(INDIRECT(U$2&amp;"[Score2]"),INDIRECT(U$2&amp;"[N°2]"),$A68))</f>
        <v>0</v>
      </c>
      <c r="W68" s="3">
        <f ca="1">IF(COUNTIF(INDIRECT(U$2&amp;"[N°1]"),$A68)&lt;&gt;0,SUMIFS(INDIRECT(U$2&amp;"[Score2]"),INDIRECT(U$2&amp;"[N°1]"),$A68),SUMIFS(INDIRECT(U$2&amp;"[Score1]"),INDIRECT(U$2&amp;"[N°2]"),$A68))</f>
        <v>0</v>
      </c>
      <c r="X68" s="3">
        <f t="shared" ca="1" si="3"/>
        <v>0</v>
      </c>
      <c r="Y68" s="3">
        <f ca="1">RANK(X68,$X$5:$X$182,0)+ROW()/1000</f>
        <v>1.0680000000000001</v>
      </c>
      <c r="Z68" s="3">
        <f ca="1">RANK(Y68,$Y$5:$Y$182,1)</f>
        <v>22</v>
      </c>
      <c r="AA68" s="4"/>
      <c r="AB68" s="3">
        <f ca="1">IF(COUNTIF(INDIRECT(AA$2&amp;"[N°1]"),$A68)&lt;&gt;0,SUMIFS(INDIRECT(AA$2&amp;"[Score1]"),INDIRECT(AA$2&amp;"[N°1]"),$A68),SUMIFS(INDIRECT(AA$2&amp;"[Score2]"),INDIRECT(AA$2&amp;"[N°2]"),$A68))</f>
        <v>0</v>
      </c>
      <c r="AC68" s="3">
        <f ca="1">IF(COUNTIF(INDIRECT(AA$2&amp;"[N°1]"),$A68)&lt;&gt;0,SUMIFS(INDIRECT(AA$2&amp;"[Score2]"),INDIRECT(AA$2&amp;"[N°1]"),$A68),SUMIFS(INDIRECT(AA$2&amp;"[Score1]"),INDIRECT(AA$2&amp;"[N°2]"),$A68))</f>
        <v>0</v>
      </c>
      <c r="AD68" s="3">
        <f t="shared" ca="1" si="4"/>
        <v>0</v>
      </c>
      <c r="AE68" s="3">
        <f ca="1">RANK(AD68,$AD$5:$AD$182,0)+ROW()/1000</f>
        <v>1.0680000000000001</v>
      </c>
      <c r="AF68" s="3">
        <f ca="1">RANK(AE68,$AE$5:$AE$182,1)</f>
        <v>22</v>
      </c>
      <c r="AG68" s="4"/>
      <c r="AH68" s="3">
        <f ca="1">IF(COUNTIF(INDIRECT(AG$2&amp;"[N°1]"),$A68)&lt;&gt;0,SUMIFS(INDIRECT(AG$2&amp;"[Score1]"),INDIRECT(AG$2&amp;"[N°1]"),$A68),SUMIFS(INDIRECT(AG$2&amp;"[Score2]"),INDIRECT(AG$2&amp;"[N°2]"),$A68))</f>
        <v>0</v>
      </c>
      <c r="AI68" s="3">
        <f ca="1">IF(COUNTIF(INDIRECT(AG$2&amp;"[N°1]"),$A68)&lt;&gt;0,SUMIFS(INDIRECT(AG$2&amp;"[Score2]"),INDIRECT(AG$2&amp;"[N°1]"),$A68),SUMIFS(INDIRECT(AG$2&amp;"[Score1]"),INDIRECT(AG$2&amp;"[N°2]"),$A68))</f>
        <v>0</v>
      </c>
      <c r="AJ68" s="3">
        <f t="shared" ca="1" si="5"/>
        <v>0</v>
      </c>
      <c r="AK68" s="3">
        <f ca="1">RANK(AJ68,$AJ$5:$AJ$182,0)+ROW()/1000</f>
        <v>1.0680000000000001</v>
      </c>
      <c r="AL68" s="3">
        <f ca="1">RANK(AK68,$AK$5:$AK$182,1)</f>
        <v>22</v>
      </c>
      <c r="AM68" s="4"/>
      <c r="AN68" s="3">
        <f ca="1">IF(COUNTIF(INDIRECT(AM$2&amp;"[N°1]"),$A68)&lt;&gt;0,SUMIFS(INDIRECT(AM$2&amp;"[Score1]"),INDIRECT(AM$2&amp;"[N°1]"),$A68),SUMIFS(INDIRECT(AM$2&amp;"[Score2]"),INDIRECT(AM$2&amp;"[N°2]"),$A68))</f>
        <v>0</v>
      </c>
      <c r="AO68" s="3">
        <f ca="1">IF(COUNTIF(INDIRECT(AM$2&amp;"[N°1]"),$A68)&lt;&gt;0,SUMIFS(INDIRECT(AM$2&amp;"[Score2]"),INDIRECT(AM$2&amp;"[N°1]"),$A68),SUMIFS(INDIRECT(AM$2&amp;"[Score1]"),INDIRECT(AM$2&amp;"[N°2]"),$A68))</f>
        <v>0</v>
      </c>
      <c r="AP68" s="3">
        <f t="shared" ca="1" si="6"/>
        <v>0</v>
      </c>
      <c r="AQ68" s="3">
        <f ca="1">RANK(AP68,$AP$5:$AP$182,0)+ROW()/1000</f>
        <v>1.0680000000000001</v>
      </c>
      <c r="AR68" s="3">
        <f ca="1">RANK(AQ68,$AQ$5:$AQ$182,1)</f>
        <v>22</v>
      </c>
      <c r="AS68" s="4"/>
      <c r="AT68" s="3">
        <f ca="1">IF(COUNTIF(INDIRECT(AS$2&amp;"[N°1]"),$A68)&lt;&gt;0,SUMIFS(INDIRECT(AS$2&amp;"[Score1]"),INDIRECT(AS$2&amp;"[N°1]"),$A68),SUMIFS(INDIRECT(AS$2&amp;"[Score2]"),INDIRECT(AS$2&amp;"[N°2]"),$A68))</f>
        <v>0</v>
      </c>
      <c r="AU68" s="3">
        <f ca="1">IF(COUNTIF(INDIRECT(AS$2&amp;"[N°1]"),$A68)&lt;&gt;0,SUMIFS(INDIRECT(AS$2&amp;"[Score2]"),INDIRECT(AS$2&amp;"[N°1]"),$A68),SUMIFS(INDIRECT(AS$2&amp;"[Score1]"),INDIRECT(AS$2&amp;"[N°2]"),$A68))</f>
        <v>0</v>
      </c>
      <c r="AV68" s="3">
        <f t="shared" ca="1" si="7"/>
        <v>0</v>
      </c>
      <c r="AW68" s="3">
        <f ca="1">RANK(AV68,$AV$5:$AV$182,0)+ROW()/1000</f>
        <v>1.0680000000000001</v>
      </c>
      <c r="AX68" s="3">
        <f ca="1">RANK(AW68,$AW$5:$AW$182,1)</f>
        <v>22</v>
      </c>
      <c r="AY68" s="4"/>
      <c r="AZ68" s="3">
        <f ca="1">IF(COUNTIF(INDIRECT(AY$2&amp;"[N°1]"),$A68)&lt;&gt;0,SUMIFS(INDIRECT(AY$2&amp;"[Score1]"),INDIRECT(AY$2&amp;"[N°1]"),$A68),SUMIFS(INDIRECT(AY$2&amp;"[Score2]"),INDIRECT(AY$2&amp;"[N°2]"),$A68))</f>
        <v>0</v>
      </c>
      <c r="BA68" s="3">
        <f ca="1">IF(COUNTIF(INDIRECT(AY$2&amp;"[N°1]"),$A68)&lt;&gt;0,SUMIFS(INDIRECT(AY$2&amp;"[Score2]"),INDIRECT(AY$2&amp;"[N°1]"),$A68),SUMIFS(INDIRECT(AY$2&amp;"[Score1]"),INDIRECT(AY$2&amp;"[N°2]"),$A68))</f>
        <v>0</v>
      </c>
      <c r="BB68" s="3">
        <f t="shared" ca="1" si="8"/>
        <v>0</v>
      </c>
      <c r="BC68" s="3">
        <f ca="1">RANK(BB68,$BB$5:$BB$182,0)+ROW()/1000</f>
        <v>1.0680000000000001</v>
      </c>
      <c r="BD68" s="3">
        <f ca="1">RANK(BC68,$BC$5:$BC$182,1)</f>
        <v>22</v>
      </c>
      <c r="BE68" s="4"/>
      <c r="BF68" s="3">
        <f ca="1">IF(COUNTIF(INDIRECT(BE$2&amp;"[N°1]"),$A68)&lt;&gt;0,SUMIFS(INDIRECT(BE$2&amp;"[Score1]"),INDIRECT(BE$2&amp;"[N°1]"),$A68),SUMIFS(INDIRECT(BE$2&amp;"[Score2]"),INDIRECT(BE$2&amp;"[N°2]"),$A68))</f>
        <v>0</v>
      </c>
      <c r="BG68" s="3">
        <f ca="1">IF(COUNTIF(INDIRECT(BE$2&amp;"[N°1]"),$A68)&lt;&gt;0,SUMIFS(INDIRECT(BE$2&amp;"[Score2]"),INDIRECT(BE$2&amp;"[N°1]"),$A68),SUMIFS(INDIRECT(BE$2&amp;"[Score1]"),INDIRECT(BE$2&amp;"[N°2]"),$A68))</f>
        <v>0</v>
      </c>
      <c r="BH68" s="3">
        <f t="shared" ca="1" si="9"/>
        <v>0</v>
      </c>
      <c r="BI68" s="3">
        <f ca="1">RANK(BH68,$BH$5:$BH$182,0)+ROW()/1000</f>
        <v>1.0680000000000001</v>
      </c>
      <c r="BJ68" s="3">
        <f ca="1">RANK(BI68,$BI$5:$BI$182,1)</f>
        <v>22</v>
      </c>
      <c r="BK68" s="4"/>
      <c r="BL68" s="3">
        <f ca="1">IF(COUNTIF(INDIRECT(BK$2&amp;"[N°1]"),$A68)&lt;&gt;0,SUMIFS(INDIRECT(BK$2&amp;"[Score1]"),INDIRECT(BK$2&amp;"[N°1]"),$A68),SUMIFS(INDIRECT(BK$2&amp;"[Score2]"),INDIRECT(BK$2&amp;"[N°2]"),$A68))</f>
        <v>0</v>
      </c>
      <c r="BM68" s="3">
        <f ca="1">IF(COUNTIF(INDIRECT(BK$2&amp;"[N°1]"),$A68)&lt;&gt;0,SUMIFS(INDIRECT(BK$2&amp;"[Score2]"),INDIRECT(BK$2&amp;"[N°1]"),$A68),SUMIFS(INDIRECT(BK$2&amp;"[Score1]"),INDIRECT(BK$2&amp;"[N°2]"),$A68))</f>
        <v>0</v>
      </c>
      <c r="BN68" s="3">
        <f t="shared" ca="1" si="10"/>
        <v>0</v>
      </c>
      <c r="BO68" s="3">
        <f ca="1">RANK(BN68,$BN$5:$BN$182,0)+ROW()/1000</f>
        <v>1.0680000000000001</v>
      </c>
      <c r="BP68" s="3">
        <f ca="1">RANK(BO68,$BO$5:$BO$182,1)</f>
        <v>22</v>
      </c>
      <c r="BQ68" s="4"/>
      <c r="BR68" s="3">
        <f ca="1">IF(COUNTIF(INDIRECT(BQ$2&amp;"[N°1]"),$A68)&lt;&gt;0,SUMIFS(INDIRECT(BQ$2&amp;"[Score1]"),INDIRECT(BQ$2&amp;"[N°1]"),$A68),SUMIFS(INDIRECT(BQ$2&amp;"[Score2]"),INDIRECT(BQ$2&amp;"[N°2]"),$A68))</f>
        <v>0</v>
      </c>
      <c r="BS68" s="3">
        <f ca="1">IF(COUNTIF(INDIRECT(BQ$2&amp;"[N°1]"),$A68)&lt;&gt;0,SUMIFS(INDIRECT(BQ$2&amp;"[Score2]"),INDIRECT(BQ$2&amp;"[N°1]"),$A68),SUMIFS(INDIRECT(BQ$2&amp;"[Score1]"),INDIRECT(BQ$2&amp;"[N°2]"),$A68))</f>
        <v>0</v>
      </c>
      <c r="BT68" s="3">
        <f t="shared" ca="1" si="11"/>
        <v>0</v>
      </c>
      <c r="BU68" s="3">
        <f ca="1">RANK(BT68,$BT$5:$BT$182,0)+ROW()/1000</f>
        <v>1.0680000000000001</v>
      </c>
      <c r="BV68" s="3">
        <f ca="1">RANK(BU68,$BU$5:$BU$182,1)</f>
        <v>22</v>
      </c>
      <c r="BW68" s="2"/>
      <c r="BX68" s="5">
        <f>C68+I68+O68+U68+AA68+AG68+AM68+AS68+AY68+BE68+BK68+BQ68</f>
        <v>0</v>
      </c>
      <c r="BY68" s="8">
        <f ca="1">COUNTIF(D67,"=13")+COUNTIF(D68,"=13")+COUNTIF(D69,"=13")+COUNTIF(J67,"=13")+COUNTIF(J68,"=13")+COUNTIF(J69,"=13")+COUNTIF(P67,"=13")+COUNTIF(P68,"=13")+COUNTIF(P69,"=13")+COUNTIF(V67,"=13")+COUNTIF(V68,"=13")+COUNTIF(V69,"=13")+COUNTIF(AB67,"=13")+COUNTIF(AB68,"=13")+COUNTIF(AB69,"=13")+COUNTIF(AH67,"=13")+COUNTIF(AH68,"=13")+COUNTIF(AH69,"=13")+COUNTIF(AN67,"=13")+COUNTIF(AN68,"=13")+COUNTIF(AN69,"=13")+COUNTIF(AT67,"=13")+COUNTIF(AT68,"=13")+COUNTIF(AT69,"=13")+COUNTIF(AZ67,"=13")+COUNTIF(AZ68,"=13")+COUNTIF(AZ69,"=13")+COUNTIF(BF67,"=13")+COUNTIF(BF68,"=13")+COUNTIF(BF69,"=13")+COUNTIF(BL67,"=13")+COUNTIF(BL68,"=13")+COUNTIF(BL69,"=13")+COUNTIF(BR67,"=13")+COUNTIF(BR68,"=13")+COUNTIF(BR69,"=13")</f>
        <v>0</v>
      </c>
      <c r="BZ68" s="9">
        <f ca="1">F67+F68+F69+L67+L68+L69+R67+R68+R69+X67+X68+X69+AD67+AD68+AD69+AJ67+AJ68+AJ69+AP67+AP68+AP69+AV67+AV68+AV69+BB67+BB68+BB69+BH67+BH68+BH69+BN67+BN68+BN69+BT67+BT68+BT69</f>
        <v>0</v>
      </c>
      <c r="CA68" s="5">
        <f ca="1">RANK(BY68,$BY$5:$BY$183,0)+RANK(BZ68,$BZ$5:$BZ$183,1)/1000</f>
        <v>1.0009999999999999</v>
      </c>
      <c r="CB68" s="5">
        <f ca="1">RANK(CA68,$CA$5:$CA$183,1)</f>
        <v>1</v>
      </c>
      <c r="CD68" s="20">
        <v>22</v>
      </c>
      <c r="CE68" s="20" t="str">
        <f ca="1">IF(N($CN68)&gt;0,INDEX($B$4:$B$183,$CN68),"")</f>
        <v/>
      </c>
      <c r="CF68" s="20" t="str">
        <f ca="1">IF(N($CN68)&gt;0,INDEX($BX$4:$BX$183,$CN68),"")</f>
        <v/>
      </c>
      <c r="CG68" s="20" t="str">
        <f ca="1">IF(N($CN68)&gt;0,INDEX($BY$4:$BY$183,$CN68),"")</f>
        <v/>
      </c>
      <c r="CH68" s="40"/>
      <c r="CJ68" s="19" t="str">
        <f>IF(BX68&gt;0,BX68*100000+BY68*1000+BZ68+500,"")</f>
        <v/>
      </c>
      <c r="CK68" s="19" t="str">
        <f>IF(BX68&gt;0,RANK(CJ68,$CJ$4:$CJ$183,0),"")</f>
        <v/>
      </c>
      <c r="CL68" s="19" t="str">
        <f>IF(N(CK68)&gt;0,CK68+COUNTIF($CK$4:$CK67,CK68),"")</f>
        <v/>
      </c>
      <c r="CM68" s="19">
        <f>INT(ROWS($CM$3:$CM68)/3)</f>
        <v>22</v>
      </c>
      <c r="CN68" s="19" t="str">
        <f ca="1">IFERROR(MATCH(CM68,$CL$4:$CL$183,0),"")</f>
        <v/>
      </c>
    </row>
    <row r="69" spans="1:92" ht="21" x14ac:dyDescent="0.35">
      <c r="A69" s="3"/>
      <c r="B69" s="3"/>
      <c r="C69" s="4"/>
      <c r="D69" s="3"/>
      <c r="E69" s="3"/>
      <c r="F69" s="3"/>
      <c r="G69" s="3"/>
      <c r="H69" s="3"/>
      <c r="I69" s="4"/>
      <c r="J69" s="3"/>
      <c r="K69" s="3"/>
      <c r="L69" s="3"/>
      <c r="M69" s="3"/>
      <c r="N69" s="3"/>
      <c r="O69" s="4"/>
      <c r="P69" s="3"/>
      <c r="Q69" s="3"/>
      <c r="R69" s="3"/>
      <c r="S69" s="3"/>
      <c r="T69" s="3"/>
      <c r="U69" s="4"/>
      <c r="V69" s="3"/>
      <c r="W69" s="3"/>
      <c r="X69" s="3"/>
      <c r="Y69" s="3"/>
      <c r="Z69" s="3"/>
      <c r="AA69" s="4"/>
      <c r="AB69" s="3"/>
      <c r="AC69" s="3"/>
      <c r="AD69" s="3"/>
      <c r="AE69" s="3"/>
      <c r="AF69" s="3"/>
      <c r="AG69" s="4"/>
      <c r="AH69" s="3"/>
      <c r="AI69" s="3"/>
      <c r="AJ69" s="3"/>
      <c r="AK69" s="3"/>
      <c r="AL69" s="3"/>
      <c r="AM69" s="4"/>
      <c r="AN69" s="3"/>
      <c r="AO69" s="3"/>
      <c r="AP69" s="3"/>
      <c r="AQ69" s="3"/>
      <c r="AR69" s="3"/>
      <c r="AS69" s="4"/>
      <c r="AT69" s="3"/>
      <c r="AU69" s="3"/>
      <c r="AV69" s="3"/>
      <c r="AW69" s="3"/>
      <c r="AX69" s="3"/>
      <c r="AY69" s="4"/>
      <c r="AZ69" s="3"/>
      <c r="BA69" s="3"/>
      <c r="BB69" s="3"/>
      <c r="BC69" s="3"/>
      <c r="BD69" s="3"/>
      <c r="BE69" s="4"/>
      <c r="BF69" s="3"/>
      <c r="BG69" s="3"/>
      <c r="BH69" s="3"/>
      <c r="BI69" s="3"/>
      <c r="BJ69" s="3"/>
      <c r="BK69" s="4"/>
      <c r="BL69" s="3"/>
      <c r="BM69" s="3"/>
      <c r="BN69" s="3"/>
      <c r="BO69" s="3"/>
      <c r="BP69" s="3"/>
      <c r="BQ69" s="4"/>
      <c r="BR69" s="3"/>
      <c r="BS69" s="3"/>
      <c r="BT69" s="3"/>
      <c r="BU69" s="3"/>
      <c r="BV69" s="3"/>
      <c r="BW69" s="2"/>
      <c r="BX69" s="10"/>
      <c r="BY69" s="11"/>
      <c r="BZ69" s="13"/>
      <c r="CA69" s="10"/>
      <c r="CB69" s="10"/>
      <c r="CD69" s="21"/>
      <c r="CE69" s="21"/>
      <c r="CF69" s="21"/>
      <c r="CG69" s="21"/>
      <c r="CH69" s="41"/>
      <c r="CJ69" s="19"/>
      <c r="CK69" s="19"/>
      <c r="CL69" s="19"/>
      <c r="CM69" s="19"/>
      <c r="CN69" s="19"/>
    </row>
    <row r="70" spans="1:92" ht="21" x14ac:dyDescent="0.35">
      <c r="A70" s="3"/>
      <c r="B70" s="3"/>
      <c r="C70" s="4"/>
      <c r="D70" s="3"/>
      <c r="E70" s="3"/>
      <c r="F70" s="3"/>
      <c r="G70" s="3"/>
      <c r="H70" s="3"/>
      <c r="I70" s="4"/>
      <c r="J70" s="3"/>
      <c r="K70" s="3"/>
      <c r="L70" s="3"/>
      <c r="M70" s="3"/>
      <c r="N70" s="3"/>
      <c r="O70" s="4"/>
      <c r="P70" s="3"/>
      <c r="Q70" s="3"/>
      <c r="R70" s="3"/>
      <c r="S70" s="3"/>
      <c r="T70" s="3"/>
      <c r="U70" s="4"/>
      <c r="V70" s="3"/>
      <c r="W70" s="3"/>
      <c r="X70" s="3"/>
      <c r="Y70" s="3"/>
      <c r="Z70" s="3"/>
      <c r="AA70" s="4"/>
      <c r="AB70" s="3"/>
      <c r="AC70" s="3"/>
      <c r="AD70" s="3"/>
      <c r="AE70" s="3"/>
      <c r="AF70" s="3"/>
      <c r="AG70" s="4"/>
      <c r="AH70" s="3"/>
      <c r="AI70" s="3"/>
      <c r="AJ70" s="3"/>
      <c r="AK70" s="3"/>
      <c r="AL70" s="3"/>
      <c r="AM70" s="4"/>
      <c r="AN70" s="3"/>
      <c r="AO70" s="3"/>
      <c r="AP70" s="3"/>
      <c r="AQ70" s="3"/>
      <c r="AR70" s="3"/>
      <c r="AS70" s="4"/>
      <c r="AT70" s="3"/>
      <c r="AU70" s="3"/>
      <c r="AV70" s="3"/>
      <c r="AW70" s="3"/>
      <c r="AX70" s="3"/>
      <c r="AY70" s="4"/>
      <c r="AZ70" s="3"/>
      <c r="BA70" s="3"/>
      <c r="BB70" s="3"/>
      <c r="BC70" s="3"/>
      <c r="BD70" s="3"/>
      <c r="BE70" s="4"/>
      <c r="BF70" s="3"/>
      <c r="BG70" s="3"/>
      <c r="BH70" s="3"/>
      <c r="BI70" s="3"/>
      <c r="BJ70" s="3"/>
      <c r="BK70" s="4"/>
      <c r="BL70" s="3"/>
      <c r="BM70" s="3"/>
      <c r="BN70" s="3"/>
      <c r="BO70" s="3"/>
      <c r="BP70" s="3"/>
      <c r="BQ70" s="4"/>
      <c r="BR70" s="3"/>
      <c r="BS70" s="3"/>
      <c r="BT70" s="3"/>
      <c r="BU70" s="3"/>
      <c r="BV70" s="3"/>
      <c r="BW70" s="2"/>
      <c r="BX70" s="5"/>
      <c r="BY70" s="12"/>
      <c r="BZ70" s="7"/>
      <c r="CA70" s="5"/>
      <c r="CB70" s="5"/>
      <c r="CD70" s="22"/>
      <c r="CE70" s="22"/>
      <c r="CF70" s="22"/>
      <c r="CG70" s="22"/>
      <c r="CH70" s="39" t="str">
        <f ca="1">IF(N($CN71)&gt;0,INDEX($BZ$4:$BZ$183,$CN71),"")</f>
        <v/>
      </c>
      <c r="CJ70" s="19"/>
      <c r="CK70" s="19"/>
      <c r="CL70" s="19"/>
      <c r="CM70" s="19"/>
      <c r="CN70" s="19"/>
    </row>
    <row r="71" spans="1:92" ht="21" x14ac:dyDescent="0.35">
      <c r="A71" s="3">
        <v>23</v>
      </c>
      <c r="B71" s="3"/>
      <c r="C71" s="4"/>
      <c r="D71" s="3">
        <f ca="1">IF(COUNTIF(INDIRECT(C$2&amp;"[N°1]"),$A71)&lt;&gt;0,SUMIFS(INDIRECT(C$2&amp;"[Score1]"),INDIRECT(C$2&amp;"[N°1]"),$A71),SUMIFS(INDIRECT(C$2&amp;"[Score2]"),INDIRECT(C$2&amp;"[N°2]"),$A71))</f>
        <v>0</v>
      </c>
      <c r="E71" s="3">
        <f ca="1">IF(COUNTIF(INDIRECT(C$2&amp;"[N°1]"),$A71)&lt;&gt;0,SUMIFS(INDIRECT(C$2&amp;"[Score2]"),INDIRECT(C$2&amp;"[N°1]"),$A71),SUMIFS(INDIRECT(C$2&amp;"[Score1]"),INDIRECT(C$2&amp;"[N°2]"),$A71))</f>
        <v>0</v>
      </c>
      <c r="F71" s="3">
        <f t="shared" ref="F71:F131" ca="1" si="12">D71-E71</f>
        <v>0</v>
      </c>
      <c r="G71" s="3">
        <f ca="1">RANK(F71,$F$5:$F$182,0)+ROW()/1000</f>
        <v>1.071</v>
      </c>
      <c r="H71" s="3">
        <f ca="1">RANK(G71,$G$5:$G$182,1)</f>
        <v>23</v>
      </c>
      <c r="I71" s="4"/>
      <c r="J71" s="3">
        <f ca="1">IF(COUNTIF(INDIRECT(I$2&amp;"[N°1]"),$A71)&lt;&gt;0,SUMIFS(INDIRECT(I$2&amp;"[Score1]"),INDIRECT(I$2&amp;"[N°1]"),$A71),SUMIFS(INDIRECT(I$2&amp;"[Score2]"),INDIRECT(I$2&amp;"[N°2]"),$A71))</f>
        <v>0</v>
      </c>
      <c r="K71" s="3">
        <f ca="1">IF(COUNTIF(INDIRECT(I$2&amp;"[N°1]"),$A71)&lt;&gt;0,SUMIFS(INDIRECT(I$2&amp;"[Score2]"),INDIRECT(I$2&amp;"[N°1]"),$A71),SUMIFS(INDIRECT(I$2&amp;"[Score1]"),INDIRECT(I$2&amp;"[N°2]"),$A71))</f>
        <v>0</v>
      </c>
      <c r="L71" s="3">
        <f t="shared" ref="L71:L131" ca="1" si="13">J71-K71</f>
        <v>0</v>
      </c>
      <c r="M71" s="3">
        <f ca="1">RANK(L71,$L$5:$L$182,0)+ROW()/1000</f>
        <v>1.071</v>
      </c>
      <c r="N71" s="3">
        <f ca="1">RANK(M71,$M$5:$M$182,1)</f>
        <v>23</v>
      </c>
      <c r="O71" s="4"/>
      <c r="P71" s="3">
        <f ca="1">IF(COUNTIF(INDIRECT(O$2&amp;"[N°1]"),$A71)&lt;&gt;0,SUMIFS(INDIRECT(O$2&amp;"[Score1]"),INDIRECT(O$2&amp;"[N°1]"),$A71),SUMIFS(INDIRECT(O$2&amp;"[Score2]"),INDIRECT(O$2&amp;"[N°2]"),$A71))</f>
        <v>0</v>
      </c>
      <c r="Q71" s="3">
        <f ca="1">IF(COUNTIF(INDIRECT(O$2&amp;"[N°1]"),$A71)&lt;&gt;0,SUMIFS(INDIRECT(O$2&amp;"[Score2]"),INDIRECT(O$2&amp;"[N°1]"),$A71),SUMIFS(INDIRECT(O$2&amp;"[Score1]"),INDIRECT(O$2&amp;"[N°2]"),$A71))</f>
        <v>0</v>
      </c>
      <c r="R71" s="3">
        <f t="shared" ref="R71:R131" ca="1" si="14">P71-Q71</f>
        <v>0</v>
      </c>
      <c r="S71" s="3">
        <f ca="1">RANK(R71,$R$5:$R$182,0)+ROW()/1000</f>
        <v>1.071</v>
      </c>
      <c r="T71" s="3">
        <f ca="1">RANK(S71,$S$5:$S$182,1)</f>
        <v>23</v>
      </c>
      <c r="U71" s="4"/>
      <c r="V71" s="3">
        <f ca="1">IF(COUNTIF(INDIRECT(U$2&amp;"[N°1]"),$A71)&lt;&gt;0,SUMIFS(INDIRECT(U$2&amp;"[Score1]"),INDIRECT(U$2&amp;"[N°1]"),$A71),SUMIFS(INDIRECT(U$2&amp;"[Score2]"),INDIRECT(U$2&amp;"[N°2]"),$A71))</f>
        <v>0</v>
      </c>
      <c r="W71" s="3">
        <f ca="1">IF(COUNTIF(INDIRECT(U$2&amp;"[N°1]"),$A71)&lt;&gt;0,SUMIFS(INDIRECT(U$2&amp;"[Score2]"),INDIRECT(U$2&amp;"[N°1]"),$A71),SUMIFS(INDIRECT(U$2&amp;"[Score1]"),INDIRECT(U$2&amp;"[N°2]"),$A71))</f>
        <v>0</v>
      </c>
      <c r="X71" s="3">
        <f t="shared" ref="X71:X131" ca="1" si="15">V71-W71</f>
        <v>0</v>
      </c>
      <c r="Y71" s="3">
        <f ca="1">RANK(X71,$X$5:$X$182,0)+ROW()/1000</f>
        <v>1.071</v>
      </c>
      <c r="Z71" s="3">
        <f ca="1">RANK(Y71,$Y$5:$Y$182,1)</f>
        <v>23</v>
      </c>
      <c r="AA71" s="4"/>
      <c r="AB71" s="3">
        <f ca="1">IF(COUNTIF(INDIRECT(AA$2&amp;"[N°1]"),$A71)&lt;&gt;0,SUMIFS(INDIRECT(AA$2&amp;"[Score1]"),INDIRECT(AA$2&amp;"[N°1]"),$A71),SUMIFS(INDIRECT(AA$2&amp;"[Score2]"),INDIRECT(AA$2&amp;"[N°2]"),$A71))</f>
        <v>0</v>
      </c>
      <c r="AC71" s="3">
        <f ca="1">IF(COUNTIF(INDIRECT(AA$2&amp;"[N°1]"),$A71)&lt;&gt;0,SUMIFS(INDIRECT(AA$2&amp;"[Score2]"),INDIRECT(AA$2&amp;"[N°1]"),$A71),SUMIFS(INDIRECT(AA$2&amp;"[Score1]"),INDIRECT(AA$2&amp;"[N°2]"),$A71))</f>
        <v>0</v>
      </c>
      <c r="AD71" s="3">
        <f t="shared" ref="AD71:AD131" ca="1" si="16">AB71-AC71</f>
        <v>0</v>
      </c>
      <c r="AE71" s="3">
        <f ca="1">RANK(AD71,$AD$5:$AD$182,0)+ROW()/1000</f>
        <v>1.071</v>
      </c>
      <c r="AF71" s="3">
        <f ca="1">RANK(AE71,$AE$5:$AE$182,1)</f>
        <v>23</v>
      </c>
      <c r="AG71" s="4"/>
      <c r="AH71" s="3">
        <f ca="1">IF(COUNTIF(INDIRECT(AG$2&amp;"[N°1]"),$A71)&lt;&gt;0,SUMIFS(INDIRECT(AG$2&amp;"[Score1]"),INDIRECT(AG$2&amp;"[N°1]"),$A71),SUMIFS(INDIRECT(AG$2&amp;"[Score2]"),INDIRECT(AG$2&amp;"[N°2]"),$A71))</f>
        <v>0</v>
      </c>
      <c r="AI71" s="3">
        <f ca="1">IF(COUNTIF(INDIRECT(AG$2&amp;"[N°1]"),$A71)&lt;&gt;0,SUMIFS(INDIRECT(AG$2&amp;"[Score2]"),INDIRECT(AG$2&amp;"[N°1]"),$A71),SUMIFS(INDIRECT(AG$2&amp;"[Score1]"),INDIRECT(AG$2&amp;"[N°2]"),$A71))</f>
        <v>0</v>
      </c>
      <c r="AJ71" s="3">
        <f t="shared" ref="AJ71:AJ131" ca="1" si="17">AH71-AI71</f>
        <v>0</v>
      </c>
      <c r="AK71" s="3">
        <f ca="1">RANK(AJ71,$AJ$5:$AJ$182,0)+ROW()/1000</f>
        <v>1.071</v>
      </c>
      <c r="AL71" s="3">
        <f ca="1">RANK(AK71,$AK$5:$AK$182,1)</f>
        <v>23</v>
      </c>
      <c r="AM71" s="4"/>
      <c r="AN71" s="3">
        <f ca="1">IF(COUNTIF(INDIRECT(AM$2&amp;"[N°1]"),$A71)&lt;&gt;0,SUMIFS(INDIRECT(AM$2&amp;"[Score1]"),INDIRECT(AM$2&amp;"[N°1]"),$A71),SUMIFS(INDIRECT(AM$2&amp;"[Score2]"),INDIRECT(AM$2&amp;"[N°2]"),$A71))</f>
        <v>0</v>
      </c>
      <c r="AO71" s="3">
        <f ca="1">IF(COUNTIF(INDIRECT(AM$2&amp;"[N°1]"),$A71)&lt;&gt;0,SUMIFS(INDIRECT(AM$2&amp;"[Score2]"),INDIRECT(AM$2&amp;"[N°1]"),$A71),SUMIFS(INDIRECT(AM$2&amp;"[Score1]"),INDIRECT(AM$2&amp;"[N°2]"),$A71))</f>
        <v>0</v>
      </c>
      <c r="AP71" s="3">
        <f t="shared" ref="AP71:AP131" ca="1" si="18">AN71-AO71</f>
        <v>0</v>
      </c>
      <c r="AQ71" s="3">
        <f ca="1">RANK(AP71,$AP$5:$AP$182,0)+ROW()/1000</f>
        <v>1.071</v>
      </c>
      <c r="AR71" s="3">
        <f ca="1">RANK(AQ71,$AQ$5:$AQ$182,1)</f>
        <v>23</v>
      </c>
      <c r="AS71" s="4"/>
      <c r="AT71" s="3">
        <f ca="1">IF(COUNTIF(INDIRECT(AS$2&amp;"[N°1]"),$A71)&lt;&gt;0,SUMIFS(INDIRECT(AS$2&amp;"[Score1]"),INDIRECT(AS$2&amp;"[N°1]"),$A71),SUMIFS(INDIRECT(AS$2&amp;"[Score2]"),INDIRECT(AS$2&amp;"[N°2]"),$A71))</f>
        <v>0</v>
      </c>
      <c r="AU71" s="3">
        <f ca="1">IF(COUNTIF(INDIRECT(AS$2&amp;"[N°1]"),$A71)&lt;&gt;0,SUMIFS(INDIRECT(AS$2&amp;"[Score2]"),INDIRECT(AS$2&amp;"[N°1]"),$A71),SUMIFS(INDIRECT(AS$2&amp;"[Score1]"),INDIRECT(AS$2&amp;"[N°2]"),$A71))</f>
        <v>0</v>
      </c>
      <c r="AV71" s="3">
        <f t="shared" ref="AV71:AV131" ca="1" si="19">AT71-AU71</f>
        <v>0</v>
      </c>
      <c r="AW71" s="3">
        <f ca="1">RANK(AV71,$AV$5:$AV$182,0)+ROW()/1000</f>
        <v>1.071</v>
      </c>
      <c r="AX71" s="3">
        <f ca="1">RANK(AW71,$AW$5:$AW$182,1)</f>
        <v>23</v>
      </c>
      <c r="AY71" s="4"/>
      <c r="AZ71" s="3">
        <f ca="1">IF(COUNTIF(INDIRECT(AY$2&amp;"[N°1]"),$A71)&lt;&gt;0,SUMIFS(INDIRECT(AY$2&amp;"[Score1]"),INDIRECT(AY$2&amp;"[N°1]"),$A71),SUMIFS(INDIRECT(AY$2&amp;"[Score2]"),INDIRECT(AY$2&amp;"[N°2]"),$A71))</f>
        <v>0</v>
      </c>
      <c r="BA71" s="3">
        <f ca="1">IF(COUNTIF(INDIRECT(AY$2&amp;"[N°1]"),$A71)&lt;&gt;0,SUMIFS(INDIRECT(AY$2&amp;"[Score2]"),INDIRECT(AY$2&amp;"[N°1]"),$A71),SUMIFS(INDIRECT(AY$2&amp;"[Score1]"),INDIRECT(AY$2&amp;"[N°2]"),$A71))</f>
        <v>0</v>
      </c>
      <c r="BB71" s="3">
        <f t="shared" ref="BB71:BB131" ca="1" si="20">AZ71-BA71</f>
        <v>0</v>
      </c>
      <c r="BC71" s="3">
        <f ca="1">RANK(BB71,$BB$5:$BB$182,0)+ROW()/1000</f>
        <v>1.071</v>
      </c>
      <c r="BD71" s="3">
        <f ca="1">RANK(BC71,$BC$5:$BC$182,1)</f>
        <v>23</v>
      </c>
      <c r="BE71" s="4"/>
      <c r="BF71" s="3">
        <f ca="1">IF(COUNTIF(INDIRECT(BE$2&amp;"[N°1]"),$A71)&lt;&gt;0,SUMIFS(INDIRECT(BE$2&amp;"[Score1]"),INDIRECT(BE$2&amp;"[N°1]"),$A71),SUMIFS(INDIRECT(BE$2&amp;"[Score2]"),INDIRECT(BE$2&amp;"[N°2]"),$A71))</f>
        <v>0</v>
      </c>
      <c r="BG71" s="3">
        <f ca="1">IF(COUNTIF(INDIRECT(BE$2&amp;"[N°1]"),$A71)&lt;&gt;0,SUMIFS(INDIRECT(BE$2&amp;"[Score2]"),INDIRECT(BE$2&amp;"[N°1]"),$A71),SUMIFS(INDIRECT(BE$2&amp;"[Score1]"),INDIRECT(BE$2&amp;"[N°2]"),$A71))</f>
        <v>0</v>
      </c>
      <c r="BH71" s="3">
        <f t="shared" ref="BH71:BH131" ca="1" si="21">BF71-BG71</f>
        <v>0</v>
      </c>
      <c r="BI71" s="3">
        <f ca="1">RANK(BH71,$BH$5:$BH$182,0)+ROW()/1000</f>
        <v>1.071</v>
      </c>
      <c r="BJ71" s="3">
        <f ca="1">RANK(BI71,$BI$5:$BI$182,1)</f>
        <v>23</v>
      </c>
      <c r="BK71" s="4"/>
      <c r="BL71" s="3">
        <f ca="1">IF(COUNTIF(INDIRECT(BK$2&amp;"[N°1]"),$A71)&lt;&gt;0,SUMIFS(INDIRECT(BK$2&amp;"[Score1]"),INDIRECT(BK$2&amp;"[N°1]"),$A71),SUMIFS(INDIRECT(BK$2&amp;"[Score2]"),INDIRECT(BK$2&amp;"[N°2]"),$A71))</f>
        <v>0</v>
      </c>
      <c r="BM71" s="3">
        <f ca="1">IF(COUNTIF(INDIRECT(BK$2&amp;"[N°1]"),$A71)&lt;&gt;0,SUMIFS(INDIRECT(BK$2&amp;"[Score2]"),INDIRECT(BK$2&amp;"[N°1]"),$A71),SUMIFS(INDIRECT(BK$2&amp;"[Score1]"),INDIRECT(BK$2&amp;"[N°2]"),$A71))</f>
        <v>0</v>
      </c>
      <c r="BN71" s="3">
        <f t="shared" ref="BN71:BN131" ca="1" si="22">BL71-BM71</f>
        <v>0</v>
      </c>
      <c r="BO71" s="3">
        <f ca="1">RANK(BN71,$BN$5:$BN$182,0)+ROW()/1000</f>
        <v>1.071</v>
      </c>
      <c r="BP71" s="3">
        <f ca="1">RANK(BO71,$BO$5:$BO$182,1)</f>
        <v>23</v>
      </c>
      <c r="BQ71" s="4"/>
      <c r="BR71" s="3">
        <f ca="1">IF(COUNTIF(INDIRECT(BQ$2&amp;"[N°1]"),$A71)&lt;&gt;0,SUMIFS(INDIRECT(BQ$2&amp;"[Score1]"),INDIRECT(BQ$2&amp;"[N°1]"),$A71),SUMIFS(INDIRECT(BQ$2&amp;"[Score2]"),INDIRECT(BQ$2&amp;"[N°2]"),$A71))</f>
        <v>0</v>
      </c>
      <c r="BS71" s="3">
        <f ca="1">IF(COUNTIF(INDIRECT(BQ$2&amp;"[N°1]"),$A71)&lt;&gt;0,SUMIFS(INDIRECT(BQ$2&amp;"[Score2]"),INDIRECT(BQ$2&amp;"[N°1]"),$A71),SUMIFS(INDIRECT(BQ$2&amp;"[Score1]"),INDIRECT(BQ$2&amp;"[N°2]"),$A71))</f>
        <v>0</v>
      </c>
      <c r="BT71" s="3">
        <f t="shared" ref="BT71:BT131" ca="1" si="23">BR71-BS71</f>
        <v>0</v>
      </c>
      <c r="BU71" s="3">
        <f ca="1">RANK(BT71,$BT$5:$BT$182,0)+ROW()/1000</f>
        <v>1.071</v>
      </c>
      <c r="BV71" s="3">
        <f ca="1">RANK(BU71,$BU$5:$BU$182,1)</f>
        <v>23</v>
      </c>
      <c r="BW71" s="2"/>
      <c r="BX71" s="5">
        <f>C71+I71+O71+U71+AA71+AG71+AM71+AS71+AY71+BE71+BK71+BQ71</f>
        <v>0</v>
      </c>
      <c r="BY71" s="8">
        <f ca="1">COUNTIF(D70,"=13")+COUNTIF(D71,"=13")+COUNTIF(D72,"=13")+COUNTIF(J70,"=13")+COUNTIF(J71,"=13")+COUNTIF(J72,"=13")+COUNTIF(P70,"=13")+COUNTIF(P71,"=13")+COUNTIF(P72,"=13")+COUNTIF(V70,"=13")+COUNTIF(V71,"=13")+COUNTIF(V72,"=13")+COUNTIF(AB70,"=13")+COUNTIF(AB71,"=13")+COUNTIF(AB72,"=13")+COUNTIF(AH70,"=13")+COUNTIF(AH71,"=13")+COUNTIF(AH72,"=13")+COUNTIF(AN70,"=13")+COUNTIF(AN71,"=13")+COUNTIF(AN72,"=13")+COUNTIF(AT70,"=13")+COUNTIF(AT71,"=13")+COUNTIF(AT72,"=13")+COUNTIF(AZ70,"=13")+COUNTIF(AZ71,"=13")+COUNTIF(AZ72,"=13")+COUNTIF(BF70,"=13")+COUNTIF(BF71,"=13")+COUNTIF(BF72,"=13")+COUNTIF(BL70,"=13")+COUNTIF(BL71,"=13")+COUNTIF(BL72,"=13")+COUNTIF(BR70,"=13")+COUNTIF(BR71,"=13")+COUNTIF(BR72,"=13")</f>
        <v>0</v>
      </c>
      <c r="BZ71" s="9">
        <f ca="1">F70+F71+F72+L70+L71+L72+R70+R71+R72+X70+X71+X72+AD70+AD71+AD72+AJ70+AJ71+AJ72+AP70+AP71+AP72+AV70+AV71+AV72+BB70+BB71+BB72+BH70+BH71+BH72+BN70+BN71+BN72+BT70+BT71+BT72</f>
        <v>0</v>
      </c>
      <c r="CA71" s="5">
        <f ca="1">RANK(BY71,$BY$5:$BY$183,0)+RANK(BZ71,$BZ$5:$BZ$183,1)/1000</f>
        <v>1.0009999999999999</v>
      </c>
      <c r="CB71" s="5">
        <f ca="1">RANK(CA71,$CA$5:$CA$183,1)</f>
        <v>1</v>
      </c>
      <c r="CD71" s="20">
        <v>23</v>
      </c>
      <c r="CE71" s="20" t="str">
        <f ca="1">IF(N($CN71)&gt;0,INDEX($B$4:$B$183,$CN71),"")</f>
        <v/>
      </c>
      <c r="CF71" s="20" t="str">
        <f ca="1">IF(N($CN71)&gt;0,INDEX($BX$4:$BX$183,$CN71),"")</f>
        <v/>
      </c>
      <c r="CG71" s="20" t="str">
        <f ca="1">IF(N($CN71)&gt;0,INDEX($BY$4:$BY$183,$CN71),"")</f>
        <v/>
      </c>
      <c r="CH71" s="40"/>
      <c r="CJ71" s="19" t="str">
        <f>IF(BX71&gt;0,BX71*100000+BY71*1000+BZ71+500,"")</f>
        <v/>
      </c>
      <c r="CK71" s="19" t="str">
        <f>IF(BX71&gt;0,RANK(CJ71,$CJ$4:$CJ$183,0),"")</f>
        <v/>
      </c>
      <c r="CL71" s="19" t="str">
        <f>IF(N(CK71)&gt;0,CK71+COUNTIF($CK$4:$CK70,CK71),"")</f>
        <v/>
      </c>
      <c r="CM71" s="19">
        <f>INT(ROWS($CM$3:$CM71)/3)</f>
        <v>23</v>
      </c>
      <c r="CN71" s="19" t="str">
        <f ca="1">IFERROR(MATCH(CM71,$CL$4:$CL$183,0),"")</f>
        <v/>
      </c>
    </row>
    <row r="72" spans="1:92" ht="21" x14ac:dyDescent="0.35">
      <c r="A72" s="3"/>
      <c r="B72" s="3"/>
      <c r="C72" s="4"/>
      <c r="D72" s="3"/>
      <c r="E72" s="3"/>
      <c r="F72" s="3"/>
      <c r="G72" s="3"/>
      <c r="H72" s="3"/>
      <c r="I72" s="4"/>
      <c r="J72" s="3"/>
      <c r="K72" s="3"/>
      <c r="L72" s="3"/>
      <c r="M72" s="3"/>
      <c r="N72" s="3"/>
      <c r="O72" s="4"/>
      <c r="P72" s="3"/>
      <c r="Q72" s="3"/>
      <c r="R72" s="3"/>
      <c r="S72" s="3"/>
      <c r="T72" s="3"/>
      <c r="U72" s="4"/>
      <c r="V72" s="3"/>
      <c r="W72" s="3"/>
      <c r="X72" s="3"/>
      <c r="Y72" s="3"/>
      <c r="Z72" s="3"/>
      <c r="AA72" s="4"/>
      <c r="AB72" s="3"/>
      <c r="AC72" s="3"/>
      <c r="AD72" s="3"/>
      <c r="AE72" s="3"/>
      <c r="AF72" s="3"/>
      <c r="AG72" s="4"/>
      <c r="AH72" s="3"/>
      <c r="AI72" s="3"/>
      <c r="AJ72" s="3"/>
      <c r="AK72" s="3"/>
      <c r="AL72" s="3"/>
      <c r="AM72" s="4"/>
      <c r="AN72" s="3"/>
      <c r="AO72" s="3"/>
      <c r="AP72" s="3"/>
      <c r="AQ72" s="3"/>
      <c r="AR72" s="3"/>
      <c r="AS72" s="4"/>
      <c r="AT72" s="3"/>
      <c r="AU72" s="3"/>
      <c r="AV72" s="3"/>
      <c r="AW72" s="3"/>
      <c r="AX72" s="3"/>
      <c r="AY72" s="4"/>
      <c r="AZ72" s="3"/>
      <c r="BA72" s="3"/>
      <c r="BB72" s="3"/>
      <c r="BC72" s="3"/>
      <c r="BD72" s="3"/>
      <c r="BE72" s="4"/>
      <c r="BF72" s="3"/>
      <c r="BG72" s="3"/>
      <c r="BH72" s="3"/>
      <c r="BI72" s="3"/>
      <c r="BJ72" s="3"/>
      <c r="BK72" s="4"/>
      <c r="BL72" s="3"/>
      <c r="BM72" s="3"/>
      <c r="BN72" s="3"/>
      <c r="BO72" s="3"/>
      <c r="BP72" s="3"/>
      <c r="BQ72" s="4"/>
      <c r="BR72" s="3"/>
      <c r="BS72" s="3"/>
      <c r="BT72" s="3"/>
      <c r="BU72" s="3"/>
      <c r="BV72" s="3"/>
      <c r="BW72" s="2"/>
      <c r="BX72" s="10"/>
      <c r="BY72" s="11"/>
      <c r="BZ72" s="13"/>
      <c r="CA72" s="10"/>
      <c r="CB72" s="10"/>
      <c r="CD72" s="21"/>
      <c r="CE72" s="21"/>
      <c r="CF72" s="21"/>
      <c r="CG72" s="21"/>
      <c r="CH72" s="41"/>
      <c r="CJ72" s="19"/>
      <c r="CK72" s="19"/>
      <c r="CL72" s="19"/>
      <c r="CM72" s="19"/>
      <c r="CN72" s="19"/>
    </row>
    <row r="73" spans="1:92" ht="21" x14ac:dyDescent="0.35">
      <c r="A73" s="3"/>
      <c r="B73" s="3"/>
      <c r="C73" s="4"/>
      <c r="D73" s="3"/>
      <c r="E73" s="3"/>
      <c r="F73" s="3"/>
      <c r="G73" s="3"/>
      <c r="H73" s="3"/>
      <c r="I73" s="4"/>
      <c r="J73" s="3"/>
      <c r="K73" s="3"/>
      <c r="L73" s="3"/>
      <c r="M73" s="3"/>
      <c r="N73" s="3"/>
      <c r="O73" s="4"/>
      <c r="P73" s="3"/>
      <c r="Q73" s="3"/>
      <c r="R73" s="3"/>
      <c r="S73" s="3"/>
      <c r="T73" s="3"/>
      <c r="U73" s="4"/>
      <c r="V73" s="3"/>
      <c r="W73" s="3"/>
      <c r="X73" s="3"/>
      <c r="Y73" s="3"/>
      <c r="Z73" s="3"/>
      <c r="AA73" s="4"/>
      <c r="AB73" s="3"/>
      <c r="AC73" s="3"/>
      <c r="AD73" s="3"/>
      <c r="AE73" s="3"/>
      <c r="AF73" s="3"/>
      <c r="AG73" s="4"/>
      <c r="AH73" s="3"/>
      <c r="AI73" s="3"/>
      <c r="AJ73" s="3"/>
      <c r="AK73" s="3"/>
      <c r="AL73" s="3"/>
      <c r="AM73" s="4"/>
      <c r="AN73" s="3"/>
      <c r="AO73" s="3"/>
      <c r="AP73" s="3"/>
      <c r="AQ73" s="3"/>
      <c r="AR73" s="3"/>
      <c r="AS73" s="4"/>
      <c r="AT73" s="3"/>
      <c r="AU73" s="3"/>
      <c r="AV73" s="3"/>
      <c r="AW73" s="3"/>
      <c r="AX73" s="3"/>
      <c r="AY73" s="4"/>
      <c r="AZ73" s="3"/>
      <c r="BA73" s="3"/>
      <c r="BB73" s="3"/>
      <c r="BC73" s="3"/>
      <c r="BD73" s="3"/>
      <c r="BE73" s="4"/>
      <c r="BF73" s="3"/>
      <c r="BG73" s="3"/>
      <c r="BH73" s="3"/>
      <c r="BI73" s="3"/>
      <c r="BJ73" s="3"/>
      <c r="BK73" s="4"/>
      <c r="BL73" s="3"/>
      <c r="BM73" s="3"/>
      <c r="BN73" s="3"/>
      <c r="BO73" s="3"/>
      <c r="BP73" s="3"/>
      <c r="BQ73" s="4"/>
      <c r="BR73" s="3"/>
      <c r="BS73" s="3"/>
      <c r="BT73" s="3"/>
      <c r="BU73" s="3"/>
      <c r="BV73" s="3"/>
      <c r="BW73" s="2"/>
      <c r="BX73" s="5"/>
      <c r="BY73" s="12"/>
      <c r="BZ73" s="7"/>
      <c r="CA73" s="5"/>
      <c r="CB73" s="5"/>
      <c r="CD73" s="22"/>
      <c r="CE73" s="22"/>
      <c r="CF73" s="22"/>
      <c r="CG73" s="22"/>
      <c r="CH73" s="39" t="str">
        <f ca="1">IF(N($CN74)&gt;0,INDEX($BZ$4:$BZ$183,$CN74),"")</f>
        <v/>
      </c>
      <c r="CJ73" s="19"/>
      <c r="CK73" s="19"/>
      <c r="CL73" s="19"/>
      <c r="CM73" s="19"/>
      <c r="CN73" s="19"/>
    </row>
    <row r="74" spans="1:92" ht="21" x14ac:dyDescent="0.35">
      <c r="A74" s="3">
        <v>24</v>
      </c>
      <c r="B74" s="3"/>
      <c r="C74" s="4"/>
      <c r="D74" s="3">
        <f ca="1">IF(COUNTIF(INDIRECT(C$2&amp;"[N°1]"),$A74)&lt;&gt;0,SUMIFS(INDIRECT(C$2&amp;"[Score1]"),INDIRECT(C$2&amp;"[N°1]"),$A74),SUMIFS(INDIRECT(C$2&amp;"[Score2]"),INDIRECT(C$2&amp;"[N°2]"),$A74))</f>
        <v>0</v>
      </c>
      <c r="E74" s="3">
        <f ca="1">IF(COUNTIF(INDIRECT(C$2&amp;"[N°1]"),$A74)&lt;&gt;0,SUMIFS(INDIRECT(C$2&amp;"[Score2]"),INDIRECT(C$2&amp;"[N°1]"),$A74),SUMIFS(INDIRECT(C$2&amp;"[Score1]"),INDIRECT(C$2&amp;"[N°2]"),$A74))</f>
        <v>0</v>
      </c>
      <c r="F74" s="3">
        <f t="shared" ca="1" si="12"/>
        <v>0</v>
      </c>
      <c r="G74" s="3">
        <f ca="1">RANK(F74,$F$5:$F$182,0)+ROW()/1000</f>
        <v>1.0740000000000001</v>
      </c>
      <c r="H74" s="3">
        <f ca="1">RANK(G74,$G$5:$G$182,1)</f>
        <v>24</v>
      </c>
      <c r="I74" s="4"/>
      <c r="J74" s="3">
        <f ca="1">IF(COUNTIF(INDIRECT(I$2&amp;"[N°1]"),$A74)&lt;&gt;0,SUMIFS(INDIRECT(I$2&amp;"[Score1]"),INDIRECT(I$2&amp;"[N°1]"),$A74),SUMIFS(INDIRECT(I$2&amp;"[Score2]"),INDIRECT(I$2&amp;"[N°2]"),$A74))</f>
        <v>0</v>
      </c>
      <c r="K74" s="3">
        <f ca="1">IF(COUNTIF(INDIRECT(I$2&amp;"[N°1]"),$A74)&lt;&gt;0,SUMIFS(INDIRECT(I$2&amp;"[Score2]"),INDIRECT(I$2&amp;"[N°1]"),$A74),SUMIFS(INDIRECT(I$2&amp;"[Score1]"),INDIRECT(I$2&amp;"[N°2]"),$A74))</f>
        <v>0</v>
      </c>
      <c r="L74" s="3">
        <f t="shared" ca="1" si="13"/>
        <v>0</v>
      </c>
      <c r="M74" s="3">
        <f ca="1">RANK(L74,$L$5:$L$182,0)+ROW()/1000</f>
        <v>1.0740000000000001</v>
      </c>
      <c r="N74" s="3">
        <f ca="1">RANK(M74,$M$5:$M$182,1)</f>
        <v>24</v>
      </c>
      <c r="O74" s="4"/>
      <c r="P74" s="3">
        <f ca="1">IF(COUNTIF(INDIRECT(O$2&amp;"[N°1]"),$A74)&lt;&gt;0,SUMIFS(INDIRECT(O$2&amp;"[Score1]"),INDIRECT(O$2&amp;"[N°1]"),$A74),SUMIFS(INDIRECT(O$2&amp;"[Score2]"),INDIRECT(O$2&amp;"[N°2]"),$A74))</f>
        <v>0</v>
      </c>
      <c r="Q74" s="3">
        <f ca="1">IF(COUNTIF(INDIRECT(O$2&amp;"[N°1]"),$A74)&lt;&gt;0,SUMIFS(INDIRECT(O$2&amp;"[Score2]"),INDIRECT(O$2&amp;"[N°1]"),$A74),SUMIFS(INDIRECT(O$2&amp;"[Score1]"),INDIRECT(O$2&amp;"[N°2]"),$A74))</f>
        <v>0</v>
      </c>
      <c r="R74" s="3">
        <f t="shared" ca="1" si="14"/>
        <v>0</v>
      </c>
      <c r="S74" s="3">
        <f ca="1">RANK(R74,$R$5:$R$182,0)+ROW()/1000</f>
        <v>1.0740000000000001</v>
      </c>
      <c r="T74" s="3">
        <f ca="1">RANK(S74,$S$5:$S$182,1)</f>
        <v>24</v>
      </c>
      <c r="U74" s="4"/>
      <c r="V74" s="3">
        <f ca="1">IF(COUNTIF(INDIRECT(U$2&amp;"[N°1]"),$A74)&lt;&gt;0,SUMIFS(INDIRECT(U$2&amp;"[Score1]"),INDIRECT(U$2&amp;"[N°1]"),$A74),SUMIFS(INDIRECT(U$2&amp;"[Score2]"),INDIRECT(U$2&amp;"[N°2]"),$A74))</f>
        <v>0</v>
      </c>
      <c r="W74" s="3">
        <f ca="1">IF(COUNTIF(INDIRECT(U$2&amp;"[N°1]"),$A74)&lt;&gt;0,SUMIFS(INDIRECT(U$2&amp;"[Score2]"),INDIRECT(U$2&amp;"[N°1]"),$A74),SUMIFS(INDIRECT(U$2&amp;"[Score1]"),INDIRECT(U$2&amp;"[N°2]"),$A74))</f>
        <v>0</v>
      </c>
      <c r="X74" s="3">
        <f t="shared" ca="1" si="15"/>
        <v>0</v>
      </c>
      <c r="Y74" s="3">
        <f ca="1">RANK(X74,$X$5:$X$182,0)+ROW()/1000</f>
        <v>1.0740000000000001</v>
      </c>
      <c r="Z74" s="3">
        <f ca="1">RANK(Y74,$Y$5:$Y$182,1)</f>
        <v>24</v>
      </c>
      <c r="AA74" s="4"/>
      <c r="AB74" s="3">
        <f ca="1">IF(COUNTIF(INDIRECT(AA$2&amp;"[N°1]"),$A74)&lt;&gt;0,SUMIFS(INDIRECT(AA$2&amp;"[Score1]"),INDIRECT(AA$2&amp;"[N°1]"),$A74),SUMIFS(INDIRECT(AA$2&amp;"[Score2]"),INDIRECT(AA$2&amp;"[N°2]"),$A74))</f>
        <v>0</v>
      </c>
      <c r="AC74" s="3">
        <f ca="1">IF(COUNTIF(INDIRECT(AA$2&amp;"[N°1]"),$A74)&lt;&gt;0,SUMIFS(INDIRECT(AA$2&amp;"[Score2]"),INDIRECT(AA$2&amp;"[N°1]"),$A74),SUMIFS(INDIRECT(AA$2&amp;"[Score1]"),INDIRECT(AA$2&amp;"[N°2]"),$A74))</f>
        <v>0</v>
      </c>
      <c r="AD74" s="3">
        <f t="shared" ca="1" si="16"/>
        <v>0</v>
      </c>
      <c r="AE74" s="3">
        <f ca="1">RANK(AD74,$AD$5:$AD$182,0)+ROW()/1000</f>
        <v>1.0740000000000001</v>
      </c>
      <c r="AF74" s="3">
        <f ca="1">RANK(AE74,$AE$5:$AE$182,1)</f>
        <v>24</v>
      </c>
      <c r="AG74" s="4"/>
      <c r="AH74" s="3">
        <f ca="1">IF(COUNTIF(INDIRECT(AG$2&amp;"[N°1]"),$A74)&lt;&gt;0,SUMIFS(INDIRECT(AG$2&amp;"[Score1]"),INDIRECT(AG$2&amp;"[N°1]"),$A74),SUMIFS(INDIRECT(AG$2&amp;"[Score2]"),INDIRECT(AG$2&amp;"[N°2]"),$A74))</f>
        <v>0</v>
      </c>
      <c r="AI74" s="3">
        <f ca="1">IF(COUNTIF(INDIRECT(AG$2&amp;"[N°1]"),$A74)&lt;&gt;0,SUMIFS(INDIRECT(AG$2&amp;"[Score2]"),INDIRECT(AG$2&amp;"[N°1]"),$A74),SUMIFS(INDIRECT(AG$2&amp;"[Score1]"),INDIRECT(AG$2&amp;"[N°2]"),$A74))</f>
        <v>0</v>
      </c>
      <c r="AJ74" s="3">
        <f t="shared" ca="1" si="17"/>
        <v>0</v>
      </c>
      <c r="AK74" s="3">
        <f ca="1">RANK(AJ74,$AJ$5:$AJ$182,0)+ROW()/1000</f>
        <v>1.0740000000000001</v>
      </c>
      <c r="AL74" s="3">
        <f ca="1">RANK(AK74,$AK$5:$AK$182,1)</f>
        <v>24</v>
      </c>
      <c r="AM74" s="4"/>
      <c r="AN74" s="3">
        <f ca="1">IF(COUNTIF(INDIRECT(AM$2&amp;"[N°1]"),$A74)&lt;&gt;0,SUMIFS(INDIRECT(AM$2&amp;"[Score1]"),INDIRECT(AM$2&amp;"[N°1]"),$A74),SUMIFS(INDIRECT(AM$2&amp;"[Score2]"),INDIRECT(AM$2&amp;"[N°2]"),$A74))</f>
        <v>0</v>
      </c>
      <c r="AO74" s="3">
        <f ca="1">IF(COUNTIF(INDIRECT(AM$2&amp;"[N°1]"),$A74)&lt;&gt;0,SUMIFS(INDIRECT(AM$2&amp;"[Score2]"),INDIRECT(AM$2&amp;"[N°1]"),$A74),SUMIFS(INDIRECT(AM$2&amp;"[Score1]"),INDIRECT(AM$2&amp;"[N°2]"),$A74))</f>
        <v>0</v>
      </c>
      <c r="AP74" s="3">
        <f t="shared" ca="1" si="18"/>
        <v>0</v>
      </c>
      <c r="AQ74" s="3">
        <f ca="1">RANK(AP74,$AP$5:$AP$182,0)+ROW()/1000</f>
        <v>1.0740000000000001</v>
      </c>
      <c r="AR74" s="3">
        <f ca="1">RANK(AQ74,$AQ$5:$AQ$182,1)</f>
        <v>24</v>
      </c>
      <c r="AS74" s="4"/>
      <c r="AT74" s="3">
        <f ca="1">IF(COUNTIF(INDIRECT(AS$2&amp;"[N°1]"),$A74)&lt;&gt;0,SUMIFS(INDIRECT(AS$2&amp;"[Score1]"),INDIRECT(AS$2&amp;"[N°1]"),$A74),SUMIFS(INDIRECT(AS$2&amp;"[Score2]"),INDIRECT(AS$2&amp;"[N°2]"),$A74))</f>
        <v>0</v>
      </c>
      <c r="AU74" s="3">
        <f ca="1">IF(COUNTIF(INDIRECT(AS$2&amp;"[N°1]"),$A74)&lt;&gt;0,SUMIFS(INDIRECT(AS$2&amp;"[Score2]"),INDIRECT(AS$2&amp;"[N°1]"),$A74),SUMIFS(INDIRECT(AS$2&amp;"[Score1]"),INDIRECT(AS$2&amp;"[N°2]"),$A74))</f>
        <v>0</v>
      </c>
      <c r="AV74" s="3">
        <f t="shared" ca="1" si="19"/>
        <v>0</v>
      </c>
      <c r="AW74" s="3">
        <f ca="1">RANK(AV74,$AV$5:$AV$182,0)+ROW()/1000</f>
        <v>1.0740000000000001</v>
      </c>
      <c r="AX74" s="3">
        <f ca="1">RANK(AW74,$AW$5:$AW$182,1)</f>
        <v>24</v>
      </c>
      <c r="AY74" s="4"/>
      <c r="AZ74" s="3">
        <f ca="1">IF(COUNTIF(INDIRECT(AY$2&amp;"[N°1]"),$A74)&lt;&gt;0,SUMIFS(INDIRECT(AY$2&amp;"[Score1]"),INDIRECT(AY$2&amp;"[N°1]"),$A74),SUMIFS(INDIRECT(AY$2&amp;"[Score2]"),INDIRECT(AY$2&amp;"[N°2]"),$A74))</f>
        <v>0</v>
      </c>
      <c r="BA74" s="3">
        <f ca="1">IF(COUNTIF(INDIRECT(AY$2&amp;"[N°1]"),$A74)&lt;&gt;0,SUMIFS(INDIRECT(AY$2&amp;"[Score2]"),INDIRECT(AY$2&amp;"[N°1]"),$A74),SUMIFS(INDIRECT(AY$2&amp;"[Score1]"),INDIRECT(AY$2&amp;"[N°2]"),$A74))</f>
        <v>0</v>
      </c>
      <c r="BB74" s="3">
        <f t="shared" ca="1" si="20"/>
        <v>0</v>
      </c>
      <c r="BC74" s="3">
        <f ca="1">RANK(BB74,$BB$5:$BB$182,0)+ROW()/1000</f>
        <v>1.0740000000000001</v>
      </c>
      <c r="BD74" s="3">
        <f ca="1">RANK(BC74,$BC$5:$BC$182,1)</f>
        <v>24</v>
      </c>
      <c r="BE74" s="4"/>
      <c r="BF74" s="3">
        <f ca="1">IF(COUNTIF(INDIRECT(BE$2&amp;"[N°1]"),$A74)&lt;&gt;0,SUMIFS(INDIRECT(BE$2&amp;"[Score1]"),INDIRECT(BE$2&amp;"[N°1]"),$A74),SUMIFS(INDIRECT(BE$2&amp;"[Score2]"),INDIRECT(BE$2&amp;"[N°2]"),$A74))</f>
        <v>0</v>
      </c>
      <c r="BG74" s="3">
        <f ca="1">IF(COUNTIF(INDIRECT(BE$2&amp;"[N°1]"),$A74)&lt;&gt;0,SUMIFS(INDIRECT(BE$2&amp;"[Score2]"),INDIRECT(BE$2&amp;"[N°1]"),$A74),SUMIFS(INDIRECT(BE$2&amp;"[Score1]"),INDIRECT(BE$2&amp;"[N°2]"),$A74))</f>
        <v>0</v>
      </c>
      <c r="BH74" s="3">
        <f t="shared" ca="1" si="21"/>
        <v>0</v>
      </c>
      <c r="BI74" s="3">
        <f ca="1">RANK(BH74,$BH$5:$BH$182,0)+ROW()/1000</f>
        <v>1.0740000000000001</v>
      </c>
      <c r="BJ74" s="3">
        <f ca="1">RANK(BI74,$BI$5:$BI$182,1)</f>
        <v>24</v>
      </c>
      <c r="BK74" s="4"/>
      <c r="BL74" s="3">
        <f ca="1">IF(COUNTIF(INDIRECT(BK$2&amp;"[N°1]"),$A74)&lt;&gt;0,SUMIFS(INDIRECT(BK$2&amp;"[Score1]"),INDIRECT(BK$2&amp;"[N°1]"),$A74),SUMIFS(INDIRECT(BK$2&amp;"[Score2]"),INDIRECT(BK$2&amp;"[N°2]"),$A74))</f>
        <v>0</v>
      </c>
      <c r="BM74" s="3">
        <f ca="1">IF(COUNTIF(INDIRECT(BK$2&amp;"[N°1]"),$A74)&lt;&gt;0,SUMIFS(INDIRECT(BK$2&amp;"[Score2]"),INDIRECT(BK$2&amp;"[N°1]"),$A74),SUMIFS(INDIRECT(BK$2&amp;"[Score1]"),INDIRECT(BK$2&amp;"[N°2]"),$A74))</f>
        <v>0</v>
      </c>
      <c r="BN74" s="3">
        <f t="shared" ca="1" si="22"/>
        <v>0</v>
      </c>
      <c r="BO74" s="3">
        <f ca="1">RANK(BN74,$BN$5:$BN$182,0)+ROW()/1000</f>
        <v>1.0740000000000001</v>
      </c>
      <c r="BP74" s="3">
        <f ca="1">RANK(BO74,$BO$5:$BO$182,1)</f>
        <v>24</v>
      </c>
      <c r="BQ74" s="4"/>
      <c r="BR74" s="3">
        <f ca="1">IF(COUNTIF(INDIRECT(BQ$2&amp;"[N°1]"),$A74)&lt;&gt;0,SUMIFS(INDIRECT(BQ$2&amp;"[Score1]"),INDIRECT(BQ$2&amp;"[N°1]"),$A74),SUMIFS(INDIRECT(BQ$2&amp;"[Score2]"),INDIRECT(BQ$2&amp;"[N°2]"),$A74))</f>
        <v>0</v>
      </c>
      <c r="BS74" s="3">
        <f ca="1">IF(COUNTIF(INDIRECT(BQ$2&amp;"[N°1]"),$A74)&lt;&gt;0,SUMIFS(INDIRECT(BQ$2&amp;"[Score2]"),INDIRECT(BQ$2&amp;"[N°1]"),$A74),SUMIFS(INDIRECT(BQ$2&amp;"[Score1]"),INDIRECT(BQ$2&amp;"[N°2]"),$A74))</f>
        <v>0</v>
      </c>
      <c r="BT74" s="3">
        <f t="shared" ca="1" si="23"/>
        <v>0</v>
      </c>
      <c r="BU74" s="3">
        <f ca="1">RANK(BT74,$BT$5:$BT$182,0)+ROW()/1000</f>
        <v>1.0740000000000001</v>
      </c>
      <c r="BV74" s="3">
        <f ca="1">RANK(BU74,$BU$5:$BU$182,1)</f>
        <v>24</v>
      </c>
      <c r="BW74" s="2"/>
      <c r="BX74" s="5">
        <f>C74+I74+O74+U74+AA74+AG74+AM74+AS74+AY74+BE74+BK74+BQ74</f>
        <v>0</v>
      </c>
      <c r="BY74" s="8">
        <f ca="1">COUNTIF(D73,"=13")+COUNTIF(D74,"=13")+COUNTIF(D75,"=13")+COUNTIF(J73,"=13")+COUNTIF(J74,"=13")+COUNTIF(J75,"=13")+COUNTIF(P73,"=13")+COUNTIF(P74,"=13")+COUNTIF(P75,"=13")+COUNTIF(V73,"=13")+COUNTIF(V74,"=13")+COUNTIF(V75,"=13")+COUNTIF(AB73,"=13")+COUNTIF(AB74,"=13")+COUNTIF(AB75,"=13")+COUNTIF(AH73,"=13")+COUNTIF(AH74,"=13")+COUNTIF(AH75,"=13")+COUNTIF(AN73,"=13")+COUNTIF(AN74,"=13")+COUNTIF(AN75,"=13")+COUNTIF(AT73,"=13")+COUNTIF(AT74,"=13")+COUNTIF(AT75,"=13")+COUNTIF(AZ73,"=13")+COUNTIF(AZ74,"=13")+COUNTIF(AZ75,"=13")+COUNTIF(BF73,"=13")+COUNTIF(BF74,"=13")+COUNTIF(BF75,"=13")+COUNTIF(BL73,"=13")+COUNTIF(BL74,"=13")+COUNTIF(BL75,"=13")+COUNTIF(BR73,"=13")+COUNTIF(BR74,"=13")+COUNTIF(BR75,"=13")</f>
        <v>0</v>
      </c>
      <c r="BZ74" s="9">
        <f ca="1">F73+F74+F75+L73+L74+L75+R73+R74+R75+X73+X74+X75+AD73+AD74+AD75+AJ73+AJ74+AJ75+AP73+AP74+AP75+AV73+AV74+AV75+BB73+BB74+BB75+BH73+BH74+BH75+BN73+BN74+BN75+BT73+BT74+BT75</f>
        <v>0</v>
      </c>
      <c r="CA74" s="5">
        <f ca="1">RANK(BY74,$BY$5:$BY$183,0)+RANK(BZ74,$BZ$5:$BZ$183,1)/1000</f>
        <v>1.0009999999999999</v>
      </c>
      <c r="CB74" s="5">
        <f ca="1">RANK(CA74,$CA$5:$CA$183,1)</f>
        <v>1</v>
      </c>
      <c r="CD74" s="20">
        <v>24</v>
      </c>
      <c r="CE74" s="20" t="str">
        <f ca="1">IF(N($CN74)&gt;0,INDEX($B$4:$B$183,$CN74),"")</f>
        <v/>
      </c>
      <c r="CF74" s="20" t="str">
        <f ca="1">IF(N($CN74)&gt;0,INDEX($BX$4:$BX$183,$CN74),"")</f>
        <v/>
      </c>
      <c r="CG74" s="20" t="str">
        <f ca="1">IF(N($CN74)&gt;0,INDEX($BY$4:$BY$183,$CN74),"")</f>
        <v/>
      </c>
      <c r="CH74" s="40"/>
      <c r="CJ74" s="19" t="str">
        <f>IF(BX74&gt;0,BX74*100000+BY74*1000+BZ74+500,"")</f>
        <v/>
      </c>
      <c r="CK74" s="19" t="str">
        <f>IF(BX74&gt;0,RANK(CJ74,$CJ$4:$CJ$183,0),"")</f>
        <v/>
      </c>
      <c r="CL74" s="19" t="str">
        <f>IF(N(CK74)&gt;0,CK74+COUNTIF($CK$4:$CK73,CK74),"")</f>
        <v/>
      </c>
      <c r="CM74" s="19">
        <f>INT(ROWS($CM$3:$CM74)/3)</f>
        <v>24</v>
      </c>
      <c r="CN74" s="19" t="str">
        <f ca="1">IFERROR(MATCH(CM74,$CL$4:$CL$183,0),"")</f>
        <v/>
      </c>
    </row>
    <row r="75" spans="1:92" ht="21" x14ac:dyDescent="0.35">
      <c r="A75" s="3"/>
      <c r="B75" s="3"/>
      <c r="C75" s="4"/>
      <c r="D75" s="3"/>
      <c r="E75" s="3"/>
      <c r="F75" s="3"/>
      <c r="G75" s="3"/>
      <c r="H75" s="3"/>
      <c r="I75" s="4"/>
      <c r="J75" s="3"/>
      <c r="K75" s="3"/>
      <c r="L75" s="3"/>
      <c r="M75" s="3"/>
      <c r="N75" s="3"/>
      <c r="O75" s="4"/>
      <c r="P75" s="3"/>
      <c r="Q75" s="3"/>
      <c r="R75" s="3"/>
      <c r="S75" s="3"/>
      <c r="T75" s="3"/>
      <c r="U75" s="4"/>
      <c r="V75" s="3"/>
      <c r="W75" s="3"/>
      <c r="X75" s="3"/>
      <c r="Y75" s="3"/>
      <c r="Z75" s="3"/>
      <c r="AA75" s="4"/>
      <c r="AB75" s="3"/>
      <c r="AC75" s="3"/>
      <c r="AD75" s="3"/>
      <c r="AE75" s="3"/>
      <c r="AF75" s="3"/>
      <c r="AG75" s="4"/>
      <c r="AH75" s="3"/>
      <c r="AI75" s="3"/>
      <c r="AJ75" s="3"/>
      <c r="AK75" s="3"/>
      <c r="AL75" s="3"/>
      <c r="AM75" s="4"/>
      <c r="AN75" s="3"/>
      <c r="AO75" s="3"/>
      <c r="AP75" s="3"/>
      <c r="AQ75" s="3"/>
      <c r="AR75" s="3"/>
      <c r="AS75" s="4"/>
      <c r="AT75" s="3"/>
      <c r="AU75" s="3"/>
      <c r="AV75" s="3"/>
      <c r="AW75" s="3"/>
      <c r="AX75" s="3"/>
      <c r="AY75" s="4"/>
      <c r="AZ75" s="3"/>
      <c r="BA75" s="3"/>
      <c r="BB75" s="3"/>
      <c r="BC75" s="3"/>
      <c r="BD75" s="3"/>
      <c r="BE75" s="4"/>
      <c r="BF75" s="3"/>
      <c r="BG75" s="3"/>
      <c r="BH75" s="3"/>
      <c r="BI75" s="3"/>
      <c r="BJ75" s="3"/>
      <c r="BK75" s="4"/>
      <c r="BL75" s="3"/>
      <c r="BM75" s="3"/>
      <c r="BN75" s="3"/>
      <c r="BO75" s="3"/>
      <c r="BP75" s="3"/>
      <c r="BQ75" s="4"/>
      <c r="BR75" s="3"/>
      <c r="BS75" s="3"/>
      <c r="BT75" s="3"/>
      <c r="BU75" s="3"/>
      <c r="BV75" s="3"/>
      <c r="BW75" s="2"/>
      <c r="BX75" s="10"/>
      <c r="BY75" s="11"/>
      <c r="BZ75" s="13"/>
      <c r="CA75" s="10"/>
      <c r="CB75" s="10"/>
      <c r="CD75" s="21"/>
      <c r="CE75" s="21"/>
      <c r="CF75" s="21"/>
      <c r="CG75" s="21"/>
      <c r="CH75" s="41"/>
      <c r="CJ75" s="19"/>
      <c r="CK75" s="19"/>
      <c r="CL75" s="19"/>
      <c r="CM75" s="19"/>
      <c r="CN75" s="19"/>
    </row>
    <row r="76" spans="1:92" ht="21" x14ac:dyDescent="0.35">
      <c r="A76" s="3"/>
      <c r="B76" s="3"/>
      <c r="C76" s="4"/>
      <c r="D76" s="3"/>
      <c r="E76" s="3"/>
      <c r="F76" s="3"/>
      <c r="G76" s="3"/>
      <c r="H76" s="3"/>
      <c r="I76" s="4"/>
      <c r="J76" s="3"/>
      <c r="K76" s="3"/>
      <c r="L76" s="3"/>
      <c r="M76" s="3"/>
      <c r="N76" s="3"/>
      <c r="O76" s="4"/>
      <c r="P76" s="3"/>
      <c r="Q76" s="3"/>
      <c r="R76" s="3"/>
      <c r="S76" s="3"/>
      <c r="T76" s="3"/>
      <c r="U76" s="4"/>
      <c r="V76" s="3"/>
      <c r="W76" s="3"/>
      <c r="X76" s="3"/>
      <c r="Y76" s="3"/>
      <c r="Z76" s="3"/>
      <c r="AA76" s="4"/>
      <c r="AB76" s="3"/>
      <c r="AC76" s="3"/>
      <c r="AD76" s="3"/>
      <c r="AE76" s="3"/>
      <c r="AF76" s="3"/>
      <c r="AG76" s="4"/>
      <c r="AH76" s="3"/>
      <c r="AI76" s="3"/>
      <c r="AJ76" s="3"/>
      <c r="AK76" s="3"/>
      <c r="AL76" s="3"/>
      <c r="AM76" s="4"/>
      <c r="AN76" s="3"/>
      <c r="AO76" s="3"/>
      <c r="AP76" s="3"/>
      <c r="AQ76" s="3"/>
      <c r="AR76" s="3"/>
      <c r="AS76" s="4"/>
      <c r="AT76" s="3"/>
      <c r="AU76" s="3"/>
      <c r="AV76" s="3"/>
      <c r="AW76" s="3"/>
      <c r="AX76" s="3"/>
      <c r="AY76" s="4"/>
      <c r="AZ76" s="3"/>
      <c r="BA76" s="3"/>
      <c r="BB76" s="3"/>
      <c r="BC76" s="3"/>
      <c r="BD76" s="3"/>
      <c r="BE76" s="4"/>
      <c r="BF76" s="3"/>
      <c r="BG76" s="3"/>
      <c r="BH76" s="3"/>
      <c r="BI76" s="3"/>
      <c r="BJ76" s="3"/>
      <c r="BK76" s="4"/>
      <c r="BL76" s="3"/>
      <c r="BM76" s="3"/>
      <c r="BN76" s="3"/>
      <c r="BO76" s="3"/>
      <c r="BP76" s="3"/>
      <c r="BQ76" s="4"/>
      <c r="BR76" s="3"/>
      <c r="BS76" s="3"/>
      <c r="BT76" s="3"/>
      <c r="BU76" s="3"/>
      <c r="BV76" s="3"/>
      <c r="BW76" s="2"/>
      <c r="BX76" s="5"/>
      <c r="BY76" s="12"/>
      <c r="BZ76" s="7"/>
      <c r="CA76" s="5"/>
      <c r="CB76" s="5"/>
      <c r="CD76" s="22"/>
      <c r="CE76" s="20"/>
      <c r="CF76" s="22"/>
      <c r="CG76" s="22"/>
      <c r="CH76" s="39" t="str">
        <f ca="1">IF(N($CN77)&gt;0,INDEX($BZ$4:$BZ$183,$CN77),"")</f>
        <v/>
      </c>
      <c r="CJ76" s="19"/>
      <c r="CK76" s="19"/>
      <c r="CL76" s="19"/>
      <c r="CM76" s="19"/>
      <c r="CN76" s="19"/>
    </row>
    <row r="77" spans="1:92" ht="21" x14ac:dyDescent="0.35">
      <c r="A77" s="3">
        <v>25</v>
      </c>
      <c r="B77" s="3"/>
      <c r="C77" s="4"/>
      <c r="D77" s="3">
        <f ca="1">IF(COUNTIF(INDIRECT(C$2&amp;"[N°1]"),$A77)&lt;&gt;0,SUMIFS(INDIRECT(C$2&amp;"[Score1]"),INDIRECT(C$2&amp;"[N°1]"),$A77),SUMIFS(INDIRECT(C$2&amp;"[Score2]"),INDIRECT(C$2&amp;"[N°2]"),$A77))</f>
        <v>0</v>
      </c>
      <c r="E77" s="3">
        <f ca="1">IF(COUNTIF(INDIRECT(C$2&amp;"[N°1]"),$A77)&lt;&gt;0,SUMIFS(INDIRECT(C$2&amp;"[Score2]"),INDIRECT(C$2&amp;"[N°1]"),$A77),SUMIFS(INDIRECT(C$2&amp;"[Score1]"),INDIRECT(C$2&amp;"[N°2]"),$A77))</f>
        <v>0</v>
      </c>
      <c r="F77" s="3">
        <f t="shared" ca="1" si="12"/>
        <v>0</v>
      </c>
      <c r="G77" s="3">
        <f ca="1">RANK(F77,$F$5:$F$182,0)+ROW()/1000</f>
        <v>1.077</v>
      </c>
      <c r="H77" s="3">
        <f ca="1">RANK(G77,$G$5:$G$182,1)</f>
        <v>25</v>
      </c>
      <c r="I77" s="4"/>
      <c r="J77" s="3">
        <f ca="1">IF(COUNTIF(INDIRECT(I$2&amp;"[N°1]"),$A77)&lt;&gt;0,SUMIFS(INDIRECT(I$2&amp;"[Score1]"),INDIRECT(I$2&amp;"[N°1]"),$A77),SUMIFS(INDIRECT(I$2&amp;"[Score2]"),INDIRECT(I$2&amp;"[N°2]"),$A77))</f>
        <v>0</v>
      </c>
      <c r="K77" s="3">
        <f ca="1">IF(COUNTIF(INDIRECT(I$2&amp;"[N°1]"),$A77)&lt;&gt;0,SUMIFS(INDIRECT(I$2&amp;"[Score2]"),INDIRECT(I$2&amp;"[N°1]"),$A77),SUMIFS(INDIRECT(I$2&amp;"[Score1]"),INDIRECT(I$2&amp;"[N°2]"),$A77))</f>
        <v>0</v>
      </c>
      <c r="L77" s="3">
        <f t="shared" ca="1" si="13"/>
        <v>0</v>
      </c>
      <c r="M77" s="3">
        <f ca="1">RANK(L77,$L$5:$L$182,0)+ROW()/1000</f>
        <v>1.077</v>
      </c>
      <c r="N77" s="3">
        <f ca="1">RANK(M77,$M$5:$M$182,1)</f>
        <v>25</v>
      </c>
      <c r="O77" s="4"/>
      <c r="P77" s="3">
        <f ca="1">IF(COUNTIF(INDIRECT(O$2&amp;"[N°1]"),$A77)&lt;&gt;0,SUMIFS(INDIRECT(O$2&amp;"[Score1]"),INDIRECT(O$2&amp;"[N°1]"),$A77),SUMIFS(INDIRECT(O$2&amp;"[Score2]"),INDIRECT(O$2&amp;"[N°2]"),$A77))</f>
        <v>0</v>
      </c>
      <c r="Q77" s="3">
        <f ca="1">IF(COUNTIF(INDIRECT(O$2&amp;"[N°1]"),$A77)&lt;&gt;0,SUMIFS(INDIRECT(O$2&amp;"[Score2]"),INDIRECT(O$2&amp;"[N°1]"),$A77),SUMIFS(INDIRECT(O$2&amp;"[Score1]"),INDIRECT(O$2&amp;"[N°2]"),$A77))</f>
        <v>0</v>
      </c>
      <c r="R77" s="3">
        <f t="shared" ca="1" si="14"/>
        <v>0</v>
      </c>
      <c r="S77" s="3">
        <f ca="1">RANK(R77,$R$5:$R$182,0)+ROW()/1000</f>
        <v>1.077</v>
      </c>
      <c r="T77" s="3">
        <f ca="1">RANK(S77,$S$5:$S$182,1)</f>
        <v>25</v>
      </c>
      <c r="U77" s="4"/>
      <c r="V77" s="3">
        <f ca="1">IF(COUNTIF(INDIRECT(U$2&amp;"[N°1]"),$A77)&lt;&gt;0,SUMIFS(INDIRECT(U$2&amp;"[Score1]"),INDIRECT(U$2&amp;"[N°1]"),$A77),SUMIFS(INDIRECT(U$2&amp;"[Score2]"),INDIRECT(U$2&amp;"[N°2]"),$A77))</f>
        <v>0</v>
      </c>
      <c r="W77" s="3">
        <f ca="1">IF(COUNTIF(INDIRECT(U$2&amp;"[N°1]"),$A77)&lt;&gt;0,SUMIFS(INDIRECT(U$2&amp;"[Score2]"),INDIRECT(U$2&amp;"[N°1]"),$A77),SUMIFS(INDIRECT(U$2&amp;"[Score1]"),INDIRECT(U$2&amp;"[N°2]"),$A77))</f>
        <v>0</v>
      </c>
      <c r="X77" s="3">
        <f t="shared" ca="1" si="15"/>
        <v>0</v>
      </c>
      <c r="Y77" s="3">
        <f ca="1">RANK(X77,$X$5:$X$182,0)+ROW()/1000</f>
        <v>1.077</v>
      </c>
      <c r="Z77" s="3">
        <f ca="1">RANK(Y77,$Y$5:$Y$182,1)</f>
        <v>25</v>
      </c>
      <c r="AA77" s="4"/>
      <c r="AB77" s="3">
        <f ca="1">IF(COUNTIF(INDIRECT(AA$2&amp;"[N°1]"),$A77)&lt;&gt;0,SUMIFS(INDIRECT(AA$2&amp;"[Score1]"),INDIRECT(AA$2&amp;"[N°1]"),$A77),SUMIFS(INDIRECT(AA$2&amp;"[Score2]"),INDIRECT(AA$2&amp;"[N°2]"),$A77))</f>
        <v>0</v>
      </c>
      <c r="AC77" s="3">
        <f ca="1">IF(COUNTIF(INDIRECT(AA$2&amp;"[N°1]"),$A77)&lt;&gt;0,SUMIFS(INDIRECT(AA$2&amp;"[Score2]"),INDIRECT(AA$2&amp;"[N°1]"),$A77),SUMIFS(INDIRECT(AA$2&amp;"[Score1]"),INDIRECT(AA$2&amp;"[N°2]"),$A77))</f>
        <v>0</v>
      </c>
      <c r="AD77" s="3">
        <f t="shared" ca="1" si="16"/>
        <v>0</v>
      </c>
      <c r="AE77" s="3">
        <f ca="1">RANK(AD77,$AD$5:$AD$182,0)+ROW()/1000</f>
        <v>1.077</v>
      </c>
      <c r="AF77" s="3">
        <f ca="1">RANK(AE77,$AE$5:$AE$182,1)</f>
        <v>25</v>
      </c>
      <c r="AG77" s="4"/>
      <c r="AH77" s="3">
        <f ca="1">IF(COUNTIF(INDIRECT(AG$2&amp;"[N°1]"),$A77)&lt;&gt;0,SUMIFS(INDIRECT(AG$2&amp;"[Score1]"),INDIRECT(AG$2&amp;"[N°1]"),$A77),SUMIFS(INDIRECT(AG$2&amp;"[Score2]"),INDIRECT(AG$2&amp;"[N°2]"),$A77))</f>
        <v>0</v>
      </c>
      <c r="AI77" s="3">
        <f ca="1">IF(COUNTIF(INDIRECT(AG$2&amp;"[N°1]"),$A77)&lt;&gt;0,SUMIFS(INDIRECT(AG$2&amp;"[Score2]"),INDIRECT(AG$2&amp;"[N°1]"),$A77),SUMIFS(INDIRECT(AG$2&amp;"[Score1]"),INDIRECT(AG$2&amp;"[N°2]"),$A77))</f>
        <v>0</v>
      </c>
      <c r="AJ77" s="3">
        <f t="shared" ca="1" si="17"/>
        <v>0</v>
      </c>
      <c r="AK77" s="3">
        <f ca="1">RANK(AJ77,$AJ$5:$AJ$182,0)+ROW()/1000</f>
        <v>1.077</v>
      </c>
      <c r="AL77" s="3">
        <f ca="1">RANK(AK77,$AK$5:$AK$182,1)</f>
        <v>25</v>
      </c>
      <c r="AM77" s="4"/>
      <c r="AN77" s="3">
        <f ca="1">IF(COUNTIF(INDIRECT(AM$2&amp;"[N°1]"),$A77)&lt;&gt;0,SUMIFS(INDIRECT(AM$2&amp;"[Score1]"),INDIRECT(AM$2&amp;"[N°1]"),$A77),SUMIFS(INDIRECT(AM$2&amp;"[Score2]"),INDIRECT(AM$2&amp;"[N°2]"),$A77))</f>
        <v>0</v>
      </c>
      <c r="AO77" s="3">
        <f ca="1">IF(COUNTIF(INDIRECT(AM$2&amp;"[N°1]"),$A77)&lt;&gt;0,SUMIFS(INDIRECT(AM$2&amp;"[Score2]"),INDIRECT(AM$2&amp;"[N°1]"),$A77),SUMIFS(INDIRECT(AM$2&amp;"[Score1]"),INDIRECT(AM$2&amp;"[N°2]"),$A77))</f>
        <v>0</v>
      </c>
      <c r="AP77" s="3">
        <f t="shared" ca="1" si="18"/>
        <v>0</v>
      </c>
      <c r="AQ77" s="3">
        <f ca="1">RANK(AP77,$AP$5:$AP$182,0)+ROW()/1000</f>
        <v>1.077</v>
      </c>
      <c r="AR77" s="3">
        <f ca="1">RANK(AQ77,$AQ$5:$AQ$182,1)</f>
        <v>25</v>
      </c>
      <c r="AS77" s="4"/>
      <c r="AT77" s="3">
        <f ca="1">IF(COUNTIF(INDIRECT(AS$2&amp;"[N°1]"),$A77)&lt;&gt;0,SUMIFS(INDIRECT(AS$2&amp;"[Score1]"),INDIRECT(AS$2&amp;"[N°1]"),$A77),SUMIFS(INDIRECT(AS$2&amp;"[Score2]"),INDIRECT(AS$2&amp;"[N°2]"),$A77))</f>
        <v>0</v>
      </c>
      <c r="AU77" s="3">
        <f ca="1">IF(COUNTIF(INDIRECT(AS$2&amp;"[N°1]"),$A77)&lt;&gt;0,SUMIFS(INDIRECT(AS$2&amp;"[Score2]"),INDIRECT(AS$2&amp;"[N°1]"),$A77),SUMIFS(INDIRECT(AS$2&amp;"[Score1]"),INDIRECT(AS$2&amp;"[N°2]"),$A77))</f>
        <v>0</v>
      </c>
      <c r="AV77" s="3">
        <f t="shared" ca="1" si="19"/>
        <v>0</v>
      </c>
      <c r="AW77" s="3">
        <f ca="1">RANK(AV77,$AV$5:$AV$182,0)+ROW()/1000</f>
        <v>1.077</v>
      </c>
      <c r="AX77" s="3">
        <f ca="1">RANK(AW77,$AW$5:$AW$182,1)</f>
        <v>25</v>
      </c>
      <c r="AY77" s="4"/>
      <c r="AZ77" s="3">
        <f ca="1">IF(COUNTIF(INDIRECT(AY$2&amp;"[N°1]"),$A77)&lt;&gt;0,SUMIFS(INDIRECT(AY$2&amp;"[Score1]"),INDIRECT(AY$2&amp;"[N°1]"),$A77),SUMIFS(INDIRECT(AY$2&amp;"[Score2]"),INDIRECT(AY$2&amp;"[N°2]"),$A77))</f>
        <v>0</v>
      </c>
      <c r="BA77" s="3">
        <f ca="1">IF(COUNTIF(INDIRECT(AY$2&amp;"[N°1]"),$A77)&lt;&gt;0,SUMIFS(INDIRECT(AY$2&amp;"[Score2]"),INDIRECT(AY$2&amp;"[N°1]"),$A77),SUMIFS(INDIRECT(AY$2&amp;"[Score1]"),INDIRECT(AY$2&amp;"[N°2]"),$A77))</f>
        <v>0</v>
      </c>
      <c r="BB77" s="3">
        <f t="shared" ca="1" si="20"/>
        <v>0</v>
      </c>
      <c r="BC77" s="3">
        <f ca="1">RANK(BB77,$BB$5:$BB$182,0)+ROW()/1000</f>
        <v>1.077</v>
      </c>
      <c r="BD77" s="3">
        <f ca="1">RANK(BC77,$BC$5:$BC$182,1)</f>
        <v>25</v>
      </c>
      <c r="BE77" s="4"/>
      <c r="BF77" s="3">
        <f ca="1">IF(COUNTIF(INDIRECT(BE$2&amp;"[N°1]"),$A77)&lt;&gt;0,SUMIFS(INDIRECT(BE$2&amp;"[Score1]"),INDIRECT(BE$2&amp;"[N°1]"),$A77),SUMIFS(INDIRECT(BE$2&amp;"[Score2]"),INDIRECT(BE$2&amp;"[N°2]"),$A77))</f>
        <v>0</v>
      </c>
      <c r="BG77" s="3">
        <f ca="1">IF(COUNTIF(INDIRECT(BE$2&amp;"[N°1]"),$A77)&lt;&gt;0,SUMIFS(INDIRECT(BE$2&amp;"[Score2]"),INDIRECT(BE$2&amp;"[N°1]"),$A77),SUMIFS(INDIRECT(BE$2&amp;"[Score1]"),INDIRECT(BE$2&amp;"[N°2]"),$A77))</f>
        <v>0</v>
      </c>
      <c r="BH77" s="3">
        <f t="shared" ca="1" si="21"/>
        <v>0</v>
      </c>
      <c r="BI77" s="3">
        <f ca="1">RANK(BH77,$BH$5:$BH$182,0)+ROW()/1000</f>
        <v>1.077</v>
      </c>
      <c r="BJ77" s="3">
        <f ca="1">RANK(BI77,$BI$5:$BI$182,1)</f>
        <v>25</v>
      </c>
      <c r="BK77" s="4"/>
      <c r="BL77" s="3">
        <f ca="1">IF(COUNTIF(INDIRECT(BK$2&amp;"[N°1]"),$A77)&lt;&gt;0,SUMIFS(INDIRECT(BK$2&amp;"[Score1]"),INDIRECT(BK$2&amp;"[N°1]"),$A77),SUMIFS(INDIRECT(BK$2&amp;"[Score2]"),INDIRECT(BK$2&amp;"[N°2]"),$A77))</f>
        <v>0</v>
      </c>
      <c r="BM77" s="3">
        <f ca="1">IF(COUNTIF(INDIRECT(BK$2&amp;"[N°1]"),$A77)&lt;&gt;0,SUMIFS(INDIRECT(BK$2&amp;"[Score2]"),INDIRECT(BK$2&amp;"[N°1]"),$A77),SUMIFS(INDIRECT(BK$2&amp;"[Score1]"),INDIRECT(BK$2&amp;"[N°2]"),$A77))</f>
        <v>0</v>
      </c>
      <c r="BN77" s="3">
        <f t="shared" ca="1" si="22"/>
        <v>0</v>
      </c>
      <c r="BO77" s="3">
        <f ca="1">RANK(BN77,$BN$5:$BN$182,0)+ROW()/1000</f>
        <v>1.077</v>
      </c>
      <c r="BP77" s="3">
        <f ca="1">RANK(BO77,$BO$5:$BO$182,1)</f>
        <v>25</v>
      </c>
      <c r="BQ77" s="4"/>
      <c r="BR77" s="3">
        <f ca="1">IF(COUNTIF(INDIRECT(BQ$2&amp;"[N°1]"),$A77)&lt;&gt;0,SUMIFS(INDIRECT(BQ$2&amp;"[Score1]"),INDIRECT(BQ$2&amp;"[N°1]"),$A77),SUMIFS(INDIRECT(BQ$2&amp;"[Score2]"),INDIRECT(BQ$2&amp;"[N°2]"),$A77))</f>
        <v>0</v>
      </c>
      <c r="BS77" s="3">
        <f ca="1">IF(COUNTIF(INDIRECT(BQ$2&amp;"[N°1]"),$A77)&lt;&gt;0,SUMIFS(INDIRECT(BQ$2&amp;"[Score2]"),INDIRECT(BQ$2&amp;"[N°1]"),$A77),SUMIFS(INDIRECT(BQ$2&amp;"[Score1]"),INDIRECT(BQ$2&amp;"[N°2]"),$A77))</f>
        <v>0</v>
      </c>
      <c r="BT77" s="3">
        <f t="shared" ca="1" si="23"/>
        <v>0</v>
      </c>
      <c r="BU77" s="3">
        <f ca="1">RANK(BT77,$BT$5:$BT$182,0)+ROW()/1000</f>
        <v>1.077</v>
      </c>
      <c r="BV77" s="3">
        <f ca="1">RANK(BU77,$BU$5:$BU$182,1)</f>
        <v>25</v>
      </c>
      <c r="BW77" s="2"/>
      <c r="BX77" s="5">
        <f>C77+I77+O77+U77+AA77+AG77+AM77+AS77+AY77+BE77+BK77+BQ77</f>
        <v>0</v>
      </c>
      <c r="BY77" s="8">
        <f ca="1">COUNTIF(D76,"=13")+COUNTIF(D77,"=13")+COUNTIF(D78,"=13")+COUNTIF(J76,"=13")+COUNTIF(J77,"=13")+COUNTIF(J78,"=13")+COUNTIF(P76,"=13")+COUNTIF(P77,"=13")+COUNTIF(P78,"=13")+COUNTIF(V76,"=13")+COUNTIF(V77,"=13")+COUNTIF(V78,"=13")+COUNTIF(AB76,"=13")+COUNTIF(AB77,"=13")+COUNTIF(AB78,"=13")+COUNTIF(AH76,"=13")+COUNTIF(AH77,"=13")+COUNTIF(AH78,"=13")+COUNTIF(AN76,"=13")+COUNTIF(AN77,"=13")+COUNTIF(AN78,"=13")+COUNTIF(AT76,"=13")+COUNTIF(AT77,"=13")+COUNTIF(AT78,"=13")+COUNTIF(AZ76,"=13")+COUNTIF(AZ77,"=13")+COUNTIF(AZ78,"=13")+COUNTIF(BF76,"=13")+COUNTIF(BF77,"=13")+COUNTIF(BF78,"=13")+COUNTIF(BL76,"=13")+COUNTIF(BL77,"=13")+COUNTIF(BL78,"=13")+COUNTIF(BR76,"=13")+COUNTIF(BR77,"=13")+COUNTIF(BR78,"=13")</f>
        <v>0</v>
      </c>
      <c r="BZ77" s="9">
        <f ca="1">F76+F77+F78+L76+L77+L78+R76+R77+R78+X76+X77+X78+AD76+AD77+AD78+AJ76+AJ77+AJ78+AP76+AP77+AP78+AV76+AV77+AV78+BB76+BB77+BB78+BH76+BH77+BH78+BN76+BN77+BN78+BT76+BT77+BT78</f>
        <v>0</v>
      </c>
      <c r="CA77" s="5">
        <f ca="1">RANK(BY77,$BY$5:$BY$183,0)+RANK(BZ77,$BZ$5:$BZ$183,1)/1000</f>
        <v>1.0009999999999999</v>
      </c>
      <c r="CB77" s="5">
        <f ca="1">RANK(CA77,$CA$5:$CA$183,1)</f>
        <v>1</v>
      </c>
      <c r="CD77" s="20">
        <v>25</v>
      </c>
      <c r="CE77" s="20" t="str">
        <f ca="1">IF(N($CN77)&gt;0,INDEX($B$4:$B$183,$CN77),"")</f>
        <v/>
      </c>
      <c r="CF77" s="20" t="str">
        <f ca="1">IF(N($CN77)&gt;0,INDEX($BX$4:$BX$183,$CN77),"")</f>
        <v/>
      </c>
      <c r="CG77" s="20" t="str">
        <f ca="1">IF(N($CN77)&gt;0,INDEX($BY$4:$BY$183,$CN77),"")</f>
        <v/>
      </c>
      <c r="CH77" s="40"/>
      <c r="CJ77" s="19" t="str">
        <f>IF(BX77&gt;0,BX77*100000+BY77*1000+BZ77+500,"")</f>
        <v/>
      </c>
      <c r="CK77" s="19" t="str">
        <f>IF(BX77&gt;0,RANK(CJ77,$CJ$4:$CJ$183,0),"")</f>
        <v/>
      </c>
      <c r="CL77" s="19" t="str">
        <f>IF(N(CK77)&gt;0,CK77+COUNTIF($CK$4:$CK76,CK77),"")</f>
        <v/>
      </c>
      <c r="CM77" s="19">
        <f>INT(ROWS($CM$3:$CM77)/3)</f>
        <v>25</v>
      </c>
      <c r="CN77" s="19" t="str">
        <f ca="1">IFERROR(MATCH(CM77,$CL$4:$CL$183,0),"")</f>
        <v/>
      </c>
    </row>
    <row r="78" spans="1:92" ht="21" x14ac:dyDescent="0.35">
      <c r="A78" s="3"/>
      <c r="B78" s="3"/>
      <c r="C78" s="4"/>
      <c r="D78" s="3"/>
      <c r="E78" s="3"/>
      <c r="F78" s="3"/>
      <c r="G78" s="3"/>
      <c r="H78" s="3"/>
      <c r="I78" s="4"/>
      <c r="J78" s="3"/>
      <c r="K78" s="3"/>
      <c r="L78" s="3"/>
      <c r="M78" s="3"/>
      <c r="N78" s="3"/>
      <c r="O78" s="4"/>
      <c r="P78" s="3"/>
      <c r="Q78" s="3"/>
      <c r="R78" s="3"/>
      <c r="S78" s="3"/>
      <c r="T78" s="3"/>
      <c r="U78" s="4"/>
      <c r="V78" s="3"/>
      <c r="W78" s="3"/>
      <c r="X78" s="3"/>
      <c r="Y78" s="3"/>
      <c r="Z78" s="3"/>
      <c r="AA78" s="4"/>
      <c r="AB78" s="3"/>
      <c r="AC78" s="3"/>
      <c r="AD78" s="3"/>
      <c r="AE78" s="3"/>
      <c r="AF78" s="3"/>
      <c r="AG78" s="4"/>
      <c r="AH78" s="3"/>
      <c r="AI78" s="3"/>
      <c r="AJ78" s="3"/>
      <c r="AK78" s="3"/>
      <c r="AL78" s="3"/>
      <c r="AM78" s="4"/>
      <c r="AN78" s="3"/>
      <c r="AO78" s="3"/>
      <c r="AP78" s="3"/>
      <c r="AQ78" s="3"/>
      <c r="AR78" s="3"/>
      <c r="AS78" s="4"/>
      <c r="AT78" s="3"/>
      <c r="AU78" s="3"/>
      <c r="AV78" s="3"/>
      <c r="AW78" s="3"/>
      <c r="AX78" s="3"/>
      <c r="AY78" s="4"/>
      <c r="AZ78" s="3"/>
      <c r="BA78" s="3"/>
      <c r="BB78" s="3"/>
      <c r="BC78" s="3"/>
      <c r="BD78" s="3"/>
      <c r="BE78" s="4"/>
      <c r="BF78" s="3"/>
      <c r="BG78" s="3"/>
      <c r="BH78" s="3"/>
      <c r="BI78" s="3"/>
      <c r="BJ78" s="3"/>
      <c r="BK78" s="4"/>
      <c r="BL78" s="3"/>
      <c r="BM78" s="3"/>
      <c r="BN78" s="3"/>
      <c r="BO78" s="3"/>
      <c r="BP78" s="3"/>
      <c r="BQ78" s="4"/>
      <c r="BR78" s="3"/>
      <c r="BS78" s="3"/>
      <c r="BT78" s="3"/>
      <c r="BU78" s="3"/>
      <c r="BV78" s="3"/>
      <c r="BW78" s="2"/>
      <c r="BX78" s="10"/>
      <c r="BY78" s="11"/>
      <c r="BZ78" s="13"/>
      <c r="CA78" s="10"/>
      <c r="CB78" s="10"/>
      <c r="CD78" s="21"/>
      <c r="CE78" s="21"/>
      <c r="CF78" s="21"/>
      <c r="CG78" s="21"/>
      <c r="CH78" s="41"/>
      <c r="CJ78" s="19"/>
      <c r="CK78" s="19"/>
      <c r="CL78" s="19"/>
      <c r="CM78" s="19"/>
      <c r="CN78" s="19"/>
    </row>
    <row r="79" spans="1:92" ht="21" x14ac:dyDescent="0.35">
      <c r="A79" s="3"/>
      <c r="B79" s="3"/>
      <c r="C79" s="4"/>
      <c r="D79" s="3"/>
      <c r="E79" s="3"/>
      <c r="F79" s="3"/>
      <c r="G79" s="3"/>
      <c r="H79" s="3"/>
      <c r="I79" s="4"/>
      <c r="J79" s="3"/>
      <c r="K79" s="3"/>
      <c r="L79" s="3"/>
      <c r="M79" s="3"/>
      <c r="N79" s="3"/>
      <c r="O79" s="4"/>
      <c r="P79" s="3"/>
      <c r="Q79" s="3"/>
      <c r="R79" s="3"/>
      <c r="S79" s="3"/>
      <c r="T79" s="3"/>
      <c r="U79" s="4"/>
      <c r="V79" s="3"/>
      <c r="W79" s="3"/>
      <c r="X79" s="3"/>
      <c r="Y79" s="3"/>
      <c r="Z79" s="3"/>
      <c r="AA79" s="4"/>
      <c r="AB79" s="3"/>
      <c r="AC79" s="3"/>
      <c r="AD79" s="3"/>
      <c r="AE79" s="3"/>
      <c r="AF79" s="3"/>
      <c r="AG79" s="4"/>
      <c r="AH79" s="3"/>
      <c r="AI79" s="3"/>
      <c r="AJ79" s="3"/>
      <c r="AK79" s="3"/>
      <c r="AL79" s="3"/>
      <c r="AM79" s="4"/>
      <c r="AN79" s="3"/>
      <c r="AO79" s="3"/>
      <c r="AP79" s="3"/>
      <c r="AQ79" s="3"/>
      <c r="AR79" s="3"/>
      <c r="AS79" s="4"/>
      <c r="AT79" s="3"/>
      <c r="AU79" s="3"/>
      <c r="AV79" s="3"/>
      <c r="AW79" s="3"/>
      <c r="AX79" s="3"/>
      <c r="AY79" s="4"/>
      <c r="AZ79" s="3"/>
      <c r="BA79" s="3"/>
      <c r="BB79" s="3"/>
      <c r="BC79" s="3"/>
      <c r="BD79" s="3"/>
      <c r="BE79" s="4"/>
      <c r="BF79" s="3"/>
      <c r="BG79" s="3"/>
      <c r="BH79" s="3"/>
      <c r="BI79" s="3"/>
      <c r="BJ79" s="3"/>
      <c r="BK79" s="4"/>
      <c r="BL79" s="3"/>
      <c r="BM79" s="3"/>
      <c r="BN79" s="3"/>
      <c r="BO79" s="3"/>
      <c r="BP79" s="3"/>
      <c r="BQ79" s="4"/>
      <c r="BR79" s="3"/>
      <c r="BS79" s="3"/>
      <c r="BT79" s="3"/>
      <c r="BU79" s="3"/>
      <c r="BV79" s="3"/>
      <c r="BW79" s="2"/>
      <c r="BX79" s="5"/>
      <c r="BY79" s="12"/>
      <c r="BZ79" s="7"/>
      <c r="CA79" s="5"/>
      <c r="CB79" s="5"/>
      <c r="CD79" s="22"/>
      <c r="CE79" s="22"/>
      <c r="CF79" s="22"/>
      <c r="CG79" s="22"/>
      <c r="CH79" s="39" t="str">
        <f ca="1">IF(N($CN80)&gt;0,INDEX($BZ$4:$BZ$183,$CN80),"")</f>
        <v/>
      </c>
      <c r="CJ79" s="19"/>
      <c r="CK79" s="19"/>
      <c r="CL79" s="19"/>
      <c r="CM79" s="19"/>
      <c r="CN79" s="19"/>
    </row>
    <row r="80" spans="1:92" ht="21" x14ac:dyDescent="0.35">
      <c r="A80" s="3">
        <v>26</v>
      </c>
      <c r="B80" s="3"/>
      <c r="C80" s="4"/>
      <c r="D80" s="3">
        <f ca="1">IF(COUNTIF(INDIRECT(C$2&amp;"[N°1]"),$A80)&lt;&gt;0,SUMIFS(INDIRECT(C$2&amp;"[Score1]"),INDIRECT(C$2&amp;"[N°1]"),$A80),SUMIFS(INDIRECT(C$2&amp;"[Score2]"),INDIRECT(C$2&amp;"[N°2]"),$A80))</f>
        <v>0</v>
      </c>
      <c r="E80" s="3">
        <f ca="1">IF(COUNTIF(INDIRECT(C$2&amp;"[N°1]"),$A80)&lt;&gt;0,SUMIFS(INDIRECT(C$2&amp;"[Score2]"),INDIRECT(C$2&amp;"[N°1]"),$A80),SUMIFS(INDIRECT(C$2&amp;"[Score1]"),INDIRECT(C$2&amp;"[N°2]"),$A80))</f>
        <v>0</v>
      </c>
      <c r="F80" s="3">
        <f t="shared" ca="1" si="12"/>
        <v>0</v>
      </c>
      <c r="G80" s="3">
        <f ca="1">RANK(F80,$F$5:$F$182,0)+ROW()/1000</f>
        <v>1.08</v>
      </c>
      <c r="H80" s="3">
        <f ca="1">RANK(G80,$G$5:$G$182,1)</f>
        <v>26</v>
      </c>
      <c r="I80" s="4"/>
      <c r="J80" s="3">
        <f ca="1">IF(COUNTIF(INDIRECT(I$2&amp;"[N°1]"),$A80)&lt;&gt;0,SUMIFS(INDIRECT(I$2&amp;"[Score1]"),INDIRECT(I$2&amp;"[N°1]"),$A80),SUMIFS(INDIRECT(I$2&amp;"[Score2]"),INDIRECT(I$2&amp;"[N°2]"),$A80))</f>
        <v>0</v>
      </c>
      <c r="K80" s="3">
        <f ca="1">IF(COUNTIF(INDIRECT(I$2&amp;"[N°1]"),$A80)&lt;&gt;0,SUMIFS(INDIRECT(I$2&amp;"[Score2]"),INDIRECT(I$2&amp;"[N°1]"),$A80),SUMIFS(INDIRECT(I$2&amp;"[Score1]"),INDIRECT(I$2&amp;"[N°2]"),$A80))</f>
        <v>0</v>
      </c>
      <c r="L80" s="3">
        <f t="shared" ca="1" si="13"/>
        <v>0</v>
      </c>
      <c r="M80" s="3">
        <f ca="1">RANK(L80,$L$5:$L$182,0)+ROW()/1000</f>
        <v>1.08</v>
      </c>
      <c r="N80" s="3">
        <f ca="1">RANK(M80,$M$5:$M$182,1)</f>
        <v>26</v>
      </c>
      <c r="O80" s="4"/>
      <c r="P80" s="3">
        <f ca="1">IF(COUNTIF(INDIRECT(O$2&amp;"[N°1]"),$A80)&lt;&gt;0,SUMIFS(INDIRECT(O$2&amp;"[Score1]"),INDIRECT(O$2&amp;"[N°1]"),$A80),SUMIFS(INDIRECT(O$2&amp;"[Score2]"),INDIRECT(O$2&amp;"[N°2]"),$A80))</f>
        <v>0</v>
      </c>
      <c r="Q80" s="3">
        <f ca="1">IF(COUNTIF(INDIRECT(O$2&amp;"[N°1]"),$A80)&lt;&gt;0,SUMIFS(INDIRECT(O$2&amp;"[Score2]"),INDIRECT(O$2&amp;"[N°1]"),$A80),SUMIFS(INDIRECT(O$2&amp;"[Score1]"),INDIRECT(O$2&amp;"[N°2]"),$A80))</f>
        <v>0</v>
      </c>
      <c r="R80" s="3">
        <f t="shared" ca="1" si="14"/>
        <v>0</v>
      </c>
      <c r="S80" s="3">
        <f ca="1">RANK(R80,$R$5:$R$182,0)+ROW()/1000</f>
        <v>1.08</v>
      </c>
      <c r="T80" s="3">
        <f ca="1">RANK(S80,$S$5:$S$182,1)</f>
        <v>26</v>
      </c>
      <c r="U80" s="4"/>
      <c r="V80" s="3">
        <f ca="1">IF(COUNTIF(INDIRECT(U$2&amp;"[N°1]"),$A80)&lt;&gt;0,SUMIFS(INDIRECT(U$2&amp;"[Score1]"),INDIRECT(U$2&amp;"[N°1]"),$A80),SUMIFS(INDIRECT(U$2&amp;"[Score2]"),INDIRECT(U$2&amp;"[N°2]"),$A80))</f>
        <v>0</v>
      </c>
      <c r="W80" s="3">
        <f ca="1">IF(COUNTIF(INDIRECT(U$2&amp;"[N°1]"),$A80)&lt;&gt;0,SUMIFS(INDIRECT(U$2&amp;"[Score2]"),INDIRECT(U$2&amp;"[N°1]"),$A80),SUMIFS(INDIRECT(U$2&amp;"[Score1]"),INDIRECT(U$2&amp;"[N°2]"),$A80))</f>
        <v>0</v>
      </c>
      <c r="X80" s="3">
        <f t="shared" ca="1" si="15"/>
        <v>0</v>
      </c>
      <c r="Y80" s="3">
        <f ca="1">RANK(X80,$X$5:$X$182,0)+ROW()/1000</f>
        <v>1.08</v>
      </c>
      <c r="Z80" s="3">
        <f ca="1">RANK(Y80,$Y$5:$Y$182,1)</f>
        <v>26</v>
      </c>
      <c r="AA80" s="4"/>
      <c r="AB80" s="3">
        <f ca="1">IF(COUNTIF(INDIRECT(AA$2&amp;"[N°1]"),$A80)&lt;&gt;0,SUMIFS(INDIRECT(AA$2&amp;"[Score1]"),INDIRECT(AA$2&amp;"[N°1]"),$A80),SUMIFS(INDIRECT(AA$2&amp;"[Score2]"),INDIRECT(AA$2&amp;"[N°2]"),$A80))</f>
        <v>0</v>
      </c>
      <c r="AC80" s="3">
        <f ca="1">IF(COUNTIF(INDIRECT(AA$2&amp;"[N°1]"),$A80)&lt;&gt;0,SUMIFS(INDIRECT(AA$2&amp;"[Score2]"),INDIRECT(AA$2&amp;"[N°1]"),$A80),SUMIFS(INDIRECT(AA$2&amp;"[Score1]"),INDIRECT(AA$2&amp;"[N°2]"),$A80))</f>
        <v>0</v>
      </c>
      <c r="AD80" s="3">
        <f t="shared" ca="1" si="16"/>
        <v>0</v>
      </c>
      <c r="AE80" s="3">
        <f ca="1">RANK(AD80,$AD$5:$AD$182,0)+ROW()/1000</f>
        <v>1.08</v>
      </c>
      <c r="AF80" s="3">
        <f ca="1">RANK(AE80,$AE$5:$AE$182,1)</f>
        <v>26</v>
      </c>
      <c r="AG80" s="4"/>
      <c r="AH80" s="3">
        <f ca="1">IF(COUNTIF(INDIRECT(AG$2&amp;"[N°1]"),$A80)&lt;&gt;0,SUMIFS(INDIRECT(AG$2&amp;"[Score1]"),INDIRECT(AG$2&amp;"[N°1]"),$A80),SUMIFS(INDIRECT(AG$2&amp;"[Score2]"),INDIRECT(AG$2&amp;"[N°2]"),$A80))</f>
        <v>0</v>
      </c>
      <c r="AI80" s="3">
        <f ca="1">IF(COUNTIF(INDIRECT(AG$2&amp;"[N°1]"),$A80)&lt;&gt;0,SUMIFS(INDIRECT(AG$2&amp;"[Score2]"),INDIRECT(AG$2&amp;"[N°1]"),$A80),SUMIFS(INDIRECT(AG$2&amp;"[Score1]"),INDIRECT(AG$2&amp;"[N°2]"),$A80))</f>
        <v>0</v>
      </c>
      <c r="AJ80" s="3">
        <f t="shared" ca="1" si="17"/>
        <v>0</v>
      </c>
      <c r="AK80" s="3">
        <f ca="1">RANK(AJ80,$AJ$5:$AJ$182,0)+ROW()/1000</f>
        <v>1.08</v>
      </c>
      <c r="AL80" s="3">
        <f ca="1">RANK(AK80,$AK$5:$AK$182,1)</f>
        <v>26</v>
      </c>
      <c r="AM80" s="4"/>
      <c r="AN80" s="3">
        <f ca="1">IF(COUNTIF(INDIRECT(AM$2&amp;"[N°1]"),$A80)&lt;&gt;0,SUMIFS(INDIRECT(AM$2&amp;"[Score1]"),INDIRECT(AM$2&amp;"[N°1]"),$A80),SUMIFS(INDIRECT(AM$2&amp;"[Score2]"),INDIRECT(AM$2&amp;"[N°2]"),$A80))</f>
        <v>0</v>
      </c>
      <c r="AO80" s="3">
        <f ca="1">IF(COUNTIF(INDIRECT(AM$2&amp;"[N°1]"),$A80)&lt;&gt;0,SUMIFS(INDIRECT(AM$2&amp;"[Score2]"),INDIRECT(AM$2&amp;"[N°1]"),$A80),SUMIFS(INDIRECT(AM$2&amp;"[Score1]"),INDIRECT(AM$2&amp;"[N°2]"),$A80))</f>
        <v>0</v>
      </c>
      <c r="AP80" s="3">
        <f t="shared" ca="1" si="18"/>
        <v>0</v>
      </c>
      <c r="AQ80" s="3">
        <f ca="1">RANK(AP80,$AP$5:$AP$182,0)+ROW()/1000</f>
        <v>1.08</v>
      </c>
      <c r="AR80" s="3">
        <f ca="1">RANK(AQ80,$AQ$5:$AQ$182,1)</f>
        <v>26</v>
      </c>
      <c r="AS80" s="4"/>
      <c r="AT80" s="3">
        <f ca="1">IF(COUNTIF(INDIRECT(AS$2&amp;"[N°1]"),$A80)&lt;&gt;0,SUMIFS(INDIRECT(AS$2&amp;"[Score1]"),INDIRECT(AS$2&amp;"[N°1]"),$A80),SUMIFS(INDIRECT(AS$2&amp;"[Score2]"),INDIRECT(AS$2&amp;"[N°2]"),$A80))</f>
        <v>0</v>
      </c>
      <c r="AU80" s="3">
        <f ca="1">IF(COUNTIF(INDIRECT(AS$2&amp;"[N°1]"),$A80)&lt;&gt;0,SUMIFS(INDIRECT(AS$2&amp;"[Score2]"),INDIRECT(AS$2&amp;"[N°1]"),$A80),SUMIFS(INDIRECT(AS$2&amp;"[Score1]"),INDIRECT(AS$2&amp;"[N°2]"),$A80))</f>
        <v>0</v>
      </c>
      <c r="AV80" s="3">
        <f t="shared" ca="1" si="19"/>
        <v>0</v>
      </c>
      <c r="AW80" s="3">
        <f ca="1">RANK(AV80,$AV$5:$AV$182,0)+ROW()/1000</f>
        <v>1.08</v>
      </c>
      <c r="AX80" s="3">
        <f ca="1">RANK(AW80,$AW$5:$AW$182,1)</f>
        <v>26</v>
      </c>
      <c r="AY80" s="4"/>
      <c r="AZ80" s="3">
        <f ca="1">IF(COUNTIF(INDIRECT(AY$2&amp;"[N°1]"),$A80)&lt;&gt;0,SUMIFS(INDIRECT(AY$2&amp;"[Score1]"),INDIRECT(AY$2&amp;"[N°1]"),$A80),SUMIFS(INDIRECT(AY$2&amp;"[Score2]"),INDIRECT(AY$2&amp;"[N°2]"),$A80))</f>
        <v>0</v>
      </c>
      <c r="BA80" s="3">
        <f ca="1">IF(COUNTIF(INDIRECT(AY$2&amp;"[N°1]"),$A80)&lt;&gt;0,SUMIFS(INDIRECT(AY$2&amp;"[Score2]"),INDIRECT(AY$2&amp;"[N°1]"),$A80),SUMIFS(INDIRECT(AY$2&amp;"[Score1]"),INDIRECT(AY$2&amp;"[N°2]"),$A80))</f>
        <v>0</v>
      </c>
      <c r="BB80" s="3">
        <f t="shared" ca="1" si="20"/>
        <v>0</v>
      </c>
      <c r="BC80" s="3">
        <f ca="1">RANK(BB80,$BB$5:$BB$182,0)+ROW()/1000</f>
        <v>1.08</v>
      </c>
      <c r="BD80" s="3">
        <f ca="1">RANK(BC80,$BC$5:$BC$182,1)</f>
        <v>26</v>
      </c>
      <c r="BE80" s="4"/>
      <c r="BF80" s="3">
        <f ca="1">IF(COUNTIF(INDIRECT(BE$2&amp;"[N°1]"),$A80)&lt;&gt;0,SUMIFS(INDIRECT(BE$2&amp;"[Score1]"),INDIRECT(BE$2&amp;"[N°1]"),$A80),SUMIFS(INDIRECT(BE$2&amp;"[Score2]"),INDIRECT(BE$2&amp;"[N°2]"),$A80))</f>
        <v>0</v>
      </c>
      <c r="BG80" s="3">
        <f ca="1">IF(COUNTIF(INDIRECT(BE$2&amp;"[N°1]"),$A80)&lt;&gt;0,SUMIFS(INDIRECT(BE$2&amp;"[Score2]"),INDIRECT(BE$2&amp;"[N°1]"),$A80),SUMIFS(INDIRECT(BE$2&amp;"[Score1]"),INDIRECT(BE$2&amp;"[N°2]"),$A80))</f>
        <v>0</v>
      </c>
      <c r="BH80" s="3">
        <f t="shared" ca="1" si="21"/>
        <v>0</v>
      </c>
      <c r="BI80" s="3">
        <f ca="1">RANK(BH80,$BH$5:$BH$182,0)+ROW()/1000</f>
        <v>1.08</v>
      </c>
      <c r="BJ80" s="3">
        <f ca="1">RANK(BI80,$BI$5:$BI$182,1)</f>
        <v>26</v>
      </c>
      <c r="BK80" s="4"/>
      <c r="BL80" s="3">
        <f ca="1">IF(COUNTIF(INDIRECT(BK$2&amp;"[N°1]"),$A80)&lt;&gt;0,SUMIFS(INDIRECT(BK$2&amp;"[Score1]"),INDIRECT(BK$2&amp;"[N°1]"),$A80),SUMIFS(INDIRECT(BK$2&amp;"[Score2]"),INDIRECT(BK$2&amp;"[N°2]"),$A80))</f>
        <v>0</v>
      </c>
      <c r="BM80" s="3">
        <f ca="1">IF(COUNTIF(INDIRECT(BK$2&amp;"[N°1]"),$A80)&lt;&gt;0,SUMIFS(INDIRECT(BK$2&amp;"[Score2]"),INDIRECT(BK$2&amp;"[N°1]"),$A80),SUMIFS(INDIRECT(BK$2&amp;"[Score1]"),INDIRECT(BK$2&amp;"[N°2]"),$A80))</f>
        <v>0</v>
      </c>
      <c r="BN80" s="3">
        <f t="shared" ca="1" si="22"/>
        <v>0</v>
      </c>
      <c r="BO80" s="3">
        <f ca="1">RANK(BN80,$BN$5:$BN$182,0)+ROW()/1000</f>
        <v>1.08</v>
      </c>
      <c r="BP80" s="3">
        <f ca="1">RANK(BO80,$BO$5:$BO$182,1)</f>
        <v>26</v>
      </c>
      <c r="BQ80" s="4"/>
      <c r="BR80" s="3">
        <f ca="1">IF(COUNTIF(INDIRECT(BQ$2&amp;"[N°1]"),$A80)&lt;&gt;0,SUMIFS(INDIRECT(BQ$2&amp;"[Score1]"),INDIRECT(BQ$2&amp;"[N°1]"),$A80),SUMIFS(INDIRECT(BQ$2&amp;"[Score2]"),INDIRECT(BQ$2&amp;"[N°2]"),$A80))</f>
        <v>0</v>
      </c>
      <c r="BS80" s="3">
        <f ca="1">IF(COUNTIF(INDIRECT(BQ$2&amp;"[N°1]"),$A80)&lt;&gt;0,SUMIFS(INDIRECT(BQ$2&amp;"[Score2]"),INDIRECT(BQ$2&amp;"[N°1]"),$A80),SUMIFS(INDIRECT(BQ$2&amp;"[Score1]"),INDIRECT(BQ$2&amp;"[N°2]"),$A80))</f>
        <v>0</v>
      </c>
      <c r="BT80" s="3">
        <f t="shared" ca="1" si="23"/>
        <v>0</v>
      </c>
      <c r="BU80" s="3">
        <f ca="1">RANK(BT80,$BT$5:$BT$182,0)+ROW()/1000</f>
        <v>1.08</v>
      </c>
      <c r="BV80" s="3">
        <f ca="1">RANK(BU80,$BU$5:$BU$182,1)</f>
        <v>26</v>
      </c>
      <c r="BW80" s="2"/>
      <c r="BX80" s="5">
        <f>C80+I80+O80+U80+AA80+AG80+AM80+AS80+AY80+BE80+BK80+BQ80</f>
        <v>0</v>
      </c>
      <c r="BY80" s="8">
        <f ca="1">COUNTIF(D79,"=13")+COUNTIF(D80,"=13")+COUNTIF(D81,"=13")+COUNTIF(J79,"=13")+COUNTIF(J80,"=13")+COUNTIF(J81,"=13")+COUNTIF(P79,"=13")+COUNTIF(P80,"=13")+COUNTIF(P81,"=13")+COUNTIF(V79,"=13")+COUNTIF(V80,"=13")+COUNTIF(V81,"=13")+COUNTIF(AB79,"=13")+COUNTIF(AB80,"=13")+COUNTIF(AB81,"=13")+COUNTIF(AH79,"=13")+COUNTIF(AH80,"=13")+COUNTIF(AH81,"=13")+COUNTIF(AN79,"=13")+COUNTIF(AN80,"=13")+COUNTIF(AN81,"=13")+COUNTIF(AT79,"=13")+COUNTIF(AT80,"=13")+COUNTIF(AT81,"=13")+COUNTIF(AZ79,"=13")+COUNTIF(AZ80,"=13")+COUNTIF(AZ81,"=13")+COUNTIF(BF79,"=13")+COUNTIF(BF80,"=13")+COUNTIF(BF81,"=13")+COUNTIF(BL79,"=13")+COUNTIF(BL80,"=13")+COUNTIF(BL81,"=13")+COUNTIF(BR79,"=13")+COUNTIF(BR80,"=13")+COUNTIF(BR81,"=13")</f>
        <v>0</v>
      </c>
      <c r="BZ80" s="9">
        <f ca="1">F79+F80+F81+L79+L80+L81+R79+R80+R81+X79+X80+X81+AD79+AD80+AD81+AJ79+AJ80+AJ81+AP79+AP80+AP81+AV79+AV80+AV81+BB79+BB80+BB81+BH79+BH80+BH81+BN79+BN80+BN81+BT79+BT80+BT81</f>
        <v>0</v>
      </c>
      <c r="CA80" s="5">
        <f ca="1">RANK(BY80,$BY$5:$BY$183,0)+RANK(BZ80,$BZ$5:$BZ$183,1)/1000</f>
        <v>1.0009999999999999</v>
      </c>
      <c r="CB80" s="5">
        <f ca="1">RANK(CA80,$CA$5:$CA$183,1)</f>
        <v>1</v>
      </c>
      <c r="CD80" s="20">
        <v>26</v>
      </c>
      <c r="CE80" s="20" t="str">
        <f ca="1">IF(N($CN80)&gt;0,INDEX($B$4:$B$183,$CN80),"")</f>
        <v/>
      </c>
      <c r="CF80" s="20" t="str">
        <f ca="1">IF(N($CN80)&gt;0,INDEX($BX$4:$BX$183,$CN80),"")</f>
        <v/>
      </c>
      <c r="CG80" s="20" t="str">
        <f ca="1">IF(N($CN80)&gt;0,INDEX($BY$4:$BY$183,$CN80),"")</f>
        <v/>
      </c>
      <c r="CH80" s="40"/>
      <c r="CJ80" s="19" t="str">
        <f>IF(BX80&gt;0,BX80*100000+BY80*1000+BZ80+500,"")</f>
        <v/>
      </c>
      <c r="CK80" s="19" t="str">
        <f>IF(BX80&gt;0,RANK(CJ80,$CJ$4:$CJ$183,0),"")</f>
        <v/>
      </c>
      <c r="CL80" s="19" t="str">
        <f>IF(N(CK80)&gt;0,CK80+COUNTIF($CK$4:$CK79,CK80),"")</f>
        <v/>
      </c>
      <c r="CM80" s="19">
        <f>INT(ROWS($CM$3:$CM80)/3)</f>
        <v>26</v>
      </c>
      <c r="CN80" s="19" t="str">
        <f ca="1">IFERROR(MATCH(CM80,$CL$4:$CL$183,0),"")</f>
        <v/>
      </c>
    </row>
    <row r="81" spans="1:92" ht="21" x14ac:dyDescent="0.35">
      <c r="A81" s="3"/>
      <c r="B81" s="3"/>
      <c r="C81" s="4"/>
      <c r="D81" s="3"/>
      <c r="E81" s="3"/>
      <c r="F81" s="3"/>
      <c r="G81" s="3"/>
      <c r="H81" s="3"/>
      <c r="I81" s="4"/>
      <c r="J81" s="3"/>
      <c r="K81" s="3"/>
      <c r="L81" s="3"/>
      <c r="M81" s="3"/>
      <c r="N81" s="3"/>
      <c r="O81" s="4"/>
      <c r="P81" s="3"/>
      <c r="Q81" s="3"/>
      <c r="R81" s="3"/>
      <c r="S81" s="3"/>
      <c r="T81" s="3"/>
      <c r="U81" s="4"/>
      <c r="V81" s="3"/>
      <c r="W81" s="3"/>
      <c r="X81" s="3"/>
      <c r="Y81" s="3"/>
      <c r="Z81" s="3"/>
      <c r="AA81" s="4"/>
      <c r="AB81" s="3"/>
      <c r="AC81" s="3"/>
      <c r="AD81" s="3"/>
      <c r="AE81" s="3"/>
      <c r="AF81" s="3"/>
      <c r="AG81" s="4"/>
      <c r="AH81" s="3"/>
      <c r="AI81" s="3"/>
      <c r="AJ81" s="3"/>
      <c r="AK81" s="3"/>
      <c r="AL81" s="3"/>
      <c r="AM81" s="4"/>
      <c r="AN81" s="3"/>
      <c r="AO81" s="3"/>
      <c r="AP81" s="3"/>
      <c r="AQ81" s="3"/>
      <c r="AR81" s="3"/>
      <c r="AS81" s="4"/>
      <c r="AT81" s="3"/>
      <c r="AU81" s="3"/>
      <c r="AV81" s="3"/>
      <c r="AW81" s="3"/>
      <c r="AX81" s="3"/>
      <c r="AY81" s="4"/>
      <c r="AZ81" s="3"/>
      <c r="BA81" s="3"/>
      <c r="BB81" s="3"/>
      <c r="BC81" s="3"/>
      <c r="BD81" s="3"/>
      <c r="BE81" s="4"/>
      <c r="BF81" s="3"/>
      <c r="BG81" s="3"/>
      <c r="BH81" s="3"/>
      <c r="BI81" s="3"/>
      <c r="BJ81" s="3"/>
      <c r="BK81" s="4"/>
      <c r="BL81" s="3"/>
      <c r="BM81" s="3"/>
      <c r="BN81" s="3"/>
      <c r="BO81" s="3"/>
      <c r="BP81" s="3"/>
      <c r="BQ81" s="4"/>
      <c r="BR81" s="3"/>
      <c r="BS81" s="3"/>
      <c r="BT81" s="3"/>
      <c r="BU81" s="3"/>
      <c r="BV81" s="3"/>
      <c r="BW81" s="2"/>
      <c r="BX81" s="10"/>
      <c r="BY81" s="11"/>
      <c r="BZ81" s="13"/>
      <c r="CA81" s="10"/>
      <c r="CB81" s="10"/>
      <c r="CD81" s="21"/>
      <c r="CE81" s="21"/>
      <c r="CF81" s="21"/>
      <c r="CG81" s="21"/>
      <c r="CH81" s="41"/>
      <c r="CJ81" s="19"/>
      <c r="CK81" s="19"/>
      <c r="CL81" s="19"/>
      <c r="CM81" s="19"/>
      <c r="CN81" s="19"/>
    </row>
    <row r="82" spans="1:92" ht="21" x14ac:dyDescent="0.35">
      <c r="A82" s="3"/>
      <c r="B82" s="3"/>
      <c r="C82" s="4"/>
      <c r="D82" s="3"/>
      <c r="E82" s="3"/>
      <c r="F82" s="3"/>
      <c r="G82" s="3"/>
      <c r="H82" s="3"/>
      <c r="I82" s="4"/>
      <c r="J82" s="3"/>
      <c r="K82" s="3"/>
      <c r="L82" s="3"/>
      <c r="M82" s="3"/>
      <c r="N82" s="3"/>
      <c r="O82" s="4"/>
      <c r="P82" s="3"/>
      <c r="Q82" s="3"/>
      <c r="R82" s="3"/>
      <c r="S82" s="3"/>
      <c r="T82" s="3"/>
      <c r="U82" s="4"/>
      <c r="V82" s="3"/>
      <c r="W82" s="3"/>
      <c r="X82" s="3"/>
      <c r="Y82" s="3"/>
      <c r="Z82" s="3"/>
      <c r="AA82" s="4"/>
      <c r="AB82" s="3"/>
      <c r="AC82" s="3"/>
      <c r="AD82" s="3"/>
      <c r="AE82" s="3"/>
      <c r="AF82" s="3"/>
      <c r="AG82" s="4"/>
      <c r="AH82" s="3"/>
      <c r="AI82" s="3"/>
      <c r="AJ82" s="3"/>
      <c r="AK82" s="3"/>
      <c r="AL82" s="3"/>
      <c r="AM82" s="4"/>
      <c r="AN82" s="3"/>
      <c r="AO82" s="3"/>
      <c r="AP82" s="3"/>
      <c r="AQ82" s="3"/>
      <c r="AR82" s="3"/>
      <c r="AS82" s="4"/>
      <c r="AT82" s="3"/>
      <c r="AU82" s="3"/>
      <c r="AV82" s="3"/>
      <c r="AW82" s="3"/>
      <c r="AX82" s="3"/>
      <c r="AY82" s="4"/>
      <c r="AZ82" s="3"/>
      <c r="BA82" s="3"/>
      <c r="BB82" s="3"/>
      <c r="BC82" s="3"/>
      <c r="BD82" s="3"/>
      <c r="BE82" s="4"/>
      <c r="BF82" s="3"/>
      <c r="BG82" s="3"/>
      <c r="BH82" s="3"/>
      <c r="BI82" s="3"/>
      <c r="BJ82" s="3"/>
      <c r="BK82" s="4"/>
      <c r="BL82" s="3"/>
      <c r="BM82" s="3"/>
      <c r="BN82" s="3"/>
      <c r="BO82" s="3"/>
      <c r="BP82" s="3"/>
      <c r="BQ82" s="4"/>
      <c r="BR82" s="3"/>
      <c r="BS82" s="3"/>
      <c r="BT82" s="3"/>
      <c r="BU82" s="3"/>
      <c r="BV82" s="3"/>
      <c r="BW82" s="2"/>
      <c r="BX82" s="5"/>
      <c r="BY82" s="12"/>
      <c r="BZ82" s="7"/>
      <c r="CA82" s="5"/>
      <c r="CB82" s="5"/>
      <c r="CD82" s="22"/>
      <c r="CE82" s="22"/>
      <c r="CF82" s="22"/>
      <c r="CG82" s="22"/>
      <c r="CH82" s="39" t="str">
        <f ca="1">IF(N($CN83)&gt;0,INDEX($BZ$4:$BZ$183,$CN83),"")</f>
        <v/>
      </c>
      <c r="CJ82" s="19"/>
      <c r="CK82" s="19"/>
      <c r="CL82" s="19"/>
      <c r="CM82" s="19"/>
      <c r="CN82" s="19"/>
    </row>
    <row r="83" spans="1:92" ht="21" x14ac:dyDescent="0.35">
      <c r="A83" s="3">
        <v>27</v>
      </c>
      <c r="B83" s="3"/>
      <c r="C83" s="4"/>
      <c r="D83" s="3">
        <f ca="1">IF(COUNTIF(INDIRECT(C$2&amp;"[N°1]"),$A83)&lt;&gt;0,SUMIFS(INDIRECT(C$2&amp;"[Score1]"),INDIRECT(C$2&amp;"[N°1]"),$A83),SUMIFS(INDIRECT(C$2&amp;"[Score2]"),INDIRECT(C$2&amp;"[N°2]"),$A83))</f>
        <v>0</v>
      </c>
      <c r="E83" s="3">
        <f ca="1">IF(COUNTIF(INDIRECT(C$2&amp;"[N°1]"),$A83)&lt;&gt;0,SUMIFS(INDIRECT(C$2&amp;"[Score2]"),INDIRECT(C$2&amp;"[N°1]"),$A83),SUMIFS(INDIRECT(C$2&amp;"[Score1]"),INDIRECT(C$2&amp;"[N°2]"),$A83))</f>
        <v>0</v>
      </c>
      <c r="F83" s="3">
        <f t="shared" ca="1" si="12"/>
        <v>0</v>
      </c>
      <c r="G83" s="3">
        <f ca="1">RANK(F83,$F$5:$F$182,0)+ROW()/1000</f>
        <v>1.083</v>
      </c>
      <c r="H83" s="3">
        <f ca="1">RANK(G83,$G$5:$G$182,1)</f>
        <v>27</v>
      </c>
      <c r="I83" s="4"/>
      <c r="J83" s="3">
        <f ca="1">IF(COUNTIF(INDIRECT(I$2&amp;"[N°1]"),$A83)&lt;&gt;0,SUMIFS(INDIRECT(I$2&amp;"[Score1]"),INDIRECT(I$2&amp;"[N°1]"),$A83),SUMIFS(INDIRECT(I$2&amp;"[Score2]"),INDIRECT(I$2&amp;"[N°2]"),$A83))</f>
        <v>0</v>
      </c>
      <c r="K83" s="3">
        <f ca="1">IF(COUNTIF(INDIRECT(I$2&amp;"[N°1]"),$A83)&lt;&gt;0,SUMIFS(INDIRECT(I$2&amp;"[Score2]"),INDIRECT(I$2&amp;"[N°1]"),$A83),SUMIFS(INDIRECT(I$2&amp;"[Score1]"),INDIRECT(I$2&amp;"[N°2]"),$A83))</f>
        <v>0</v>
      </c>
      <c r="L83" s="3">
        <f t="shared" ca="1" si="13"/>
        <v>0</v>
      </c>
      <c r="M83" s="3">
        <f ca="1">RANK(L83,$L$5:$L$182,0)+ROW()/1000</f>
        <v>1.083</v>
      </c>
      <c r="N83" s="3">
        <f ca="1">RANK(M83,$M$5:$M$182,1)</f>
        <v>27</v>
      </c>
      <c r="O83" s="4"/>
      <c r="P83" s="3">
        <f ca="1">IF(COUNTIF(INDIRECT(O$2&amp;"[N°1]"),$A83)&lt;&gt;0,SUMIFS(INDIRECT(O$2&amp;"[Score1]"),INDIRECT(O$2&amp;"[N°1]"),$A83),SUMIFS(INDIRECT(O$2&amp;"[Score2]"),INDIRECT(O$2&amp;"[N°2]"),$A83))</f>
        <v>0</v>
      </c>
      <c r="Q83" s="3">
        <f ca="1">IF(COUNTIF(INDIRECT(O$2&amp;"[N°1]"),$A83)&lt;&gt;0,SUMIFS(INDIRECT(O$2&amp;"[Score2]"),INDIRECT(O$2&amp;"[N°1]"),$A83),SUMIFS(INDIRECT(O$2&amp;"[Score1]"),INDIRECT(O$2&amp;"[N°2]"),$A83))</f>
        <v>0</v>
      </c>
      <c r="R83" s="3">
        <f t="shared" ca="1" si="14"/>
        <v>0</v>
      </c>
      <c r="S83" s="3">
        <f ca="1">RANK(R83,$R$5:$R$182,0)+ROW()/1000</f>
        <v>1.083</v>
      </c>
      <c r="T83" s="3">
        <f ca="1">RANK(S83,$S$5:$S$182,1)</f>
        <v>27</v>
      </c>
      <c r="U83" s="4"/>
      <c r="V83" s="3">
        <f ca="1">IF(COUNTIF(INDIRECT(U$2&amp;"[N°1]"),$A83)&lt;&gt;0,SUMIFS(INDIRECT(U$2&amp;"[Score1]"),INDIRECT(U$2&amp;"[N°1]"),$A83),SUMIFS(INDIRECT(U$2&amp;"[Score2]"),INDIRECT(U$2&amp;"[N°2]"),$A83))</f>
        <v>0</v>
      </c>
      <c r="W83" s="3">
        <f ca="1">IF(COUNTIF(INDIRECT(U$2&amp;"[N°1]"),$A83)&lt;&gt;0,SUMIFS(INDIRECT(U$2&amp;"[Score2]"),INDIRECT(U$2&amp;"[N°1]"),$A83),SUMIFS(INDIRECT(U$2&amp;"[Score1]"),INDIRECT(U$2&amp;"[N°2]"),$A83))</f>
        <v>0</v>
      </c>
      <c r="X83" s="3">
        <f t="shared" ca="1" si="15"/>
        <v>0</v>
      </c>
      <c r="Y83" s="3">
        <f ca="1">RANK(X83,$X$5:$X$182,0)+ROW()/1000</f>
        <v>1.083</v>
      </c>
      <c r="Z83" s="3">
        <f ca="1">RANK(Y83,$Y$5:$Y$182,1)</f>
        <v>27</v>
      </c>
      <c r="AA83" s="4"/>
      <c r="AB83" s="3">
        <f ca="1">IF(COUNTIF(INDIRECT(AA$2&amp;"[N°1]"),$A83)&lt;&gt;0,SUMIFS(INDIRECT(AA$2&amp;"[Score1]"),INDIRECT(AA$2&amp;"[N°1]"),$A83),SUMIFS(INDIRECT(AA$2&amp;"[Score2]"),INDIRECT(AA$2&amp;"[N°2]"),$A83))</f>
        <v>0</v>
      </c>
      <c r="AC83" s="3">
        <f ca="1">IF(COUNTIF(INDIRECT(AA$2&amp;"[N°1]"),$A83)&lt;&gt;0,SUMIFS(INDIRECT(AA$2&amp;"[Score2]"),INDIRECT(AA$2&amp;"[N°1]"),$A83),SUMIFS(INDIRECT(AA$2&amp;"[Score1]"),INDIRECT(AA$2&amp;"[N°2]"),$A83))</f>
        <v>0</v>
      </c>
      <c r="AD83" s="3">
        <f t="shared" ca="1" si="16"/>
        <v>0</v>
      </c>
      <c r="AE83" s="3">
        <f ca="1">RANK(AD83,$AD$5:$AD$182,0)+ROW()/1000</f>
        <v>1.083</v>
      </c>
      <c r="AF83" s="3">
        <f ca="1">RANK(AE83,$AE$5:$AE$182,1)</f>
        <v>27</v>
      </c>
      <c r="AG83" s="4"/>
      <c r="AH83" s="3">
        <f ca="1">IF(COUNTIF(INDIRECT(AG$2&amp;"[N°1]"),$A83)&lt;&gt;0,SUMIFS(INDIRECT(AG$2&amp;"[Score1]"),INDIRECT(AG$2&amp;"[N°1]"),$A83),SUMIFS(INDIRECT(AG$2&amp;"[Score2]"),INDIRECT(AG$2&amp;"[N°2]"),$A83))</f>
        <v>0</v>
      </c>
      <c r="AI83" s="3">
        <f ca="1">IF(COUNTIF(INDIRECT(AG$2&amp;"[N°1]"),$A83)&lt;&gt;0,SUMIFS(INDIRECT(AG$2&amp;"[Score2]"),INDIRECT(AG$2&amp;"[N°1]"),$A83),SUMIFS(INDIRECT(AG$2&amp;"[Score1]"),INDIRECT(AG$2&amp;"[N°2]"),$A83))</f>
        <v>0</v>
      </c>
      <c r="AJ83" s="3">
        <f t="shared" ca="1" si="17"/>
        <v>0</v>
      </c>
      <c r="AK83" s="3">
        <f ca="1">RANK(AJ83,$AJ$5:$AJ$182,0)+ROW()/1000</f>
        <v>1.083</v>
      </c>
      <c r="AL83" s="3">
        <f ca="1">RANK(AK83,$AK$5:$AK$182,1)</f>
        <v>27</v>
      </c>
      <c r="AM83" s="4"/>
      <c r="AN83" s="3">
        <f ca="1">IF(COUNTIF(INDIRECT(AM$2&amp;"[N°1]"),$A83)&lt;&gt;0,SUMIFS(INDIRECT(AM$2&amp;"[Score1]"),INDIRECT(AM$2&amp;"[N°1]"),$A83),SUMIFS(INDIRECT(AM$2&amp;"[Score2]"),INDIRECT(AM$2&amp;"[N°2]"),$A83))</f>
        <v>0</v>
      </c>
      <c r="AO83" s="3">
        <f ca="1">IF(COUNTIF(INDIRECT(AM$2&amp;"[N°1]"),$A83)&lt;&gt;0,SUMIFS(INDIRECT(AM$2&amp;"[Score2]"),INDIRECT(AM$2&amp;"[N°1]"),$A83),SUMIFS(INDIRECT(AM$2&amp;"[Score1]"),INDIRECT(AM$2&amp;"[N°2]"),$A83))</f>
        <v>0</v>
      </c>
      <c r="AP83" s="3">
        <f t="shared" ca="1" si="18"/>
        <v>0</v>
      </c>
      <c r="AQ83" s="3">
        <f ca="1">RANK(AP83,$AP$5:$AP$182,0)+ROW()/1000</f>
        <v>1.083</v>
      </c>
      <c r="AR83" s="3">
        <f ca="1">RANK(AQ83,$AQ$5:$AQ$182,1)</f>
        <v>27</v>
      </c>
      <c r="AS83" s="4"/>
      <c r="AT83" s="3">
        <f ca="1">IF(COUNTIF(INDIRECT(AS$2&amp;"[N°1]"),$A83)&lt;&gt;0,SUMIFS(INDIRECT(AS$2&amp;"[Score1]"),INDIRECT(AS$2&amp;"[N°1]"),$A83),SUMIFS(INDIRECT(AS$2&amp;"[Score2]"),INDIRECT(AS$2&amp;"[N°2]"),$A83))</f>
        <v>0</v>
      </c>
      <c r="AU83" s="3">
        <f ca="1">IF(COUNTIF(INDIRECT(AS$2&amp;"[N°1]"),$A83)&lt;&gt;0,SUMIFS(INDIRECT(AS$2&amp;"[Score2]"),INDIRECT(AS$2&amp;"[N°1]"),$A83),SUMIFS(INDIRECT(AS$2&amp;"[Score1]"),INDIRECT(AS$2&amp;"[N°2]"),$A83))</f>
        <v>0</v>
      </c>
      <c r="AV83" s="3">
        <f t="shared" ca="1" si="19"/>
        <v>0</v>
      </c>
      <c r="AW83" s="3">
        <f ca="1">RANK(AV83,$AV$5:$AV$182,0)+ROW()/1000</f>
        <v>1.083</v>
      </c>
      <c r="AX83" s="3">
        <f ca="1">RANK(AW83,$AW$5:$AW$182,1)</f>
        <v>27</v>
      </c>
      <c r="AY83" s="4"/>
      <c r="AZ83" s="3">
        <f ca="1">IF(COUNTIF(INDIRECT(AY$2&amp;"[N°1]"),$A83)&lt;&gt;0,SUMIFS(INDIRECT(AY$2&amp;"[Score1]"),INDIRECT(AY$2&amp;"[N°1]"),$A83),SUMIFS(INDIRECT(AY$2&amp;"[Score2]"),INDIRECT(AY$2&amp;"[N°2]"),$A83))</f>
        <v>0</v>
      </c>
      <c r="BA83" s="3">
        <f ca="1">IF(COUNTIF(INDIRECT(AY$2&amp;"[N°1]"),$A83)&lt;&gt;0,SUMIFS(INDIRECT(AY$2&amp;"[Score2]"),INDIRECT(AY$2&amp;"[N°1]"),$A83),SUMIFS(INDIRECT(AY$2&amp;"[Score1]"),INDIRECT(AY$2&amp;"[N°2]"),$A83))</f>
        <v>0</v>
      </c>
      <c r="BB83" s="3">
        <f t="shared" ca="1" si="20"/>
        <v>0</v>
      </c>
      <c r="BC83" s="3">
        <f ca="1">RANK(BB83,$BB$5:$BB$182,0)+ROW()/1000</f>
        <v>1.083</v>
      </c>
      <c r="BD83" s="3">
        <f ca="1">RANK(BC83,$BC$5:$BC$182,1)</f>
        <v>27</v>
      </c>
      <c r="BE83" s="4"/>
      <c r="BF83" s="3">
        <f ca="1">IF(COUNTIF(INDIRECT(BE$2&amp;"[N°1]"),$A83)&lt;&gt;0,SUMIFS(INDIRECT(BE$2&amp;"[Score1]"),INDIRECT(BE$2&amp;"[N°1]"),$A83),SUMIFS(INDIRECT(BE$2&amp;"[Score2]"),INDIRECT(BE$2&amp;"[N°2]"),$A83))</f>
        <v>0</v>
      </c>
      <c r="BG83" s="3">
        <f ca="1">IF(COUNTIF(INDIRECT(BE$2&amp;"[N°1]"),$A83)&lt;&gt;0,SUMIFS(INDIRECT(BE$2&amp;"[Score2]"),INDIRECT(BE$2&amp;"[N°1]"),$A83),SUMIFS(INDIRECT(BE$2&amp;"[Score1]"),INDIRECT(BE$2&amp;"[N°2]"),$A83))</f>
        <v>0</v>
      </c>
      <c r="BH83" s="3">
        <f t="shared" ca="1" si="21"/>
        <v>0</v>
      </c>
      <c r="BI83" s="3">
        <f ca="1">RANK(BH83,$BH$5:$BH$182,0)+ROW()/1000</f>
        <v>1.083</v>
      </c>
      <c r="BJ83" s="3">
        <f ca="1">RANK(BI83,$BI$5:$BI$182,1)</f>
        <v>27</v>
      </c>
      <c r="BK83" s="4"/>
      <c r="BL83" s="3">
        <f ca="1">IF(COUNTIF(INDIRECT(BK$2&amp;"[N°1]"),$A83)&lt;&gt;0,SUMIFS(INDIRECT(BK$2&amp;"[Score1]"),INDIRECT(BK$2&amp;"[N°1]"),$A83),SUMIFS(INDIRECT(BK$2&amp;"[Score2]"),INDIRECT(BK$2&amp;"[N°2]"),$A83))</f>
        <v>0</v>
      </c>
      <c r="BM83" s="3">
        <f ca="1">IF(COUNTIF(INDIRECT(BK$2&amp;"[N°1]"),$A83)&lt;&gt;0,SUMIFS(INDIRECT(BK$2&amp;"[Score2]"),INDIRECT(BK$2&amp;"[N°1]"),$A83),SUMIFS(INDIRECT(BK$2&amp;"[Score1]"),INDIRECT(BK$2&amp;"[N°2]"),$A83))</f>
        <v>0</v>
      </c>
      <c r="BN83" s="3">
        <f t="shared" ca="1" si="22"/>
        <v>0</v>
      </c>
      <c r="BO83" s="3">
        <f ca="1">RANK(BN83,$BN$5:$BN$182,0)+ROW()/1000</f>
        <v>1.083</v>
      </c>
      <c r="BP83" s="3">
        <f ca="1">RANK(BO83,$BO$5:$BO$182,1)</f>
        <v>27</v>
      </c>
      <c r="BQ83" s="4"/>
      <c r="BR83" s="3">
        <f ca="1">IF(COUNTIF(INDIRECT(BQ$2&amp;"[N°1]"),$A83)&lt;&gt;0,SUMIFS(INDIRECT(BQ$2&amp;"[Score1]"),INDIRECT(BQ$2&amp;"[N°1]"),$A83),SUMIFS(INDIRECT(BQ$2&amp;"[Score2]"),INDIRECT(BQ$2&amp;"[N°2]"),$A83))</f>
        <v>0</v>
      </c>
      <c r="BS83" s="3">
        <f ca="1">IF(COUNTIF(INDIRECT(BQ$2&amp;"[N°1]"),$A83)&lt;&gt;0,SUMIFS(INDIRECT(BQ$2&amp;"[Score2]"),INDIRECT(BQ$2&amp;"[N°1]"),$A83),SUMIFS(INDIRECT(BQ$2&amp;"[Score1]"),INDIRECT(BQ$2&amp;"[N°2]"),$A83))</f>
        <v>0</v>
      </c>
      <c r="BT83" s="3">
        <f t="shared" ca="1" si="23"/>
        <v>0</v>
      </c>
      <c r="BU83" s="3">
        <f ca="1">RANK(BT83,$BT$5:$BT$182,0)+ROW()/1000</f>
        <v>1.083</v>
      </c>
      <c r="BV83" s="3">
        <f ca="1">RANK(BU83,$BU$5:$BU$182,1)</f>
        <v>27</v>
      </c>
      <c r="BW83" s="2"/>
      <c r="BX83" s="5">
        <f>C83+I83+O83+U83+AA83+AG83+AM83+AS83+AY83+BE83+BK83+BQ83</f>
        <v>0</v>
      </c>
      <c r="BY83" s="8">
        <f ca="1">COUNTIF(D82,"=13")+COUNTIF(D83,"=13")+COUNTIF(D84,"=13")+COUNTIF(J82,"=13")+COUNTIF(J83,"=13")+COUNTIF(J84,"=13")+COUNTIF(P82,"=13")+COUNTIF(P83,"=13")+COUNTIF(P84,"=13")+COUNTIF(V82,"=13")+COUNTIF(V83,"=13")+COUNTIF(V84,"=13")+COUNTIF(AB82,"=13")+COUNTIF(AB83,"=13")+COUNTIF(AB84,"=13")+COUNTIF(AH82,"=13")+COUNTIF(AH83,"=13")+COUNTIF(AH84,"=13")+COUNTIF(AN82,"=13")+COUNTIF(AN83,"=13")+COUNTIF(AN84,"=13")+COUNTIF(AT82,"=13")+COUNTIF(AT83,"=13")+COUNTIF(AT84,"=13")+COUNTIF(AZ82,"=13")+COUNTIF(AZ83,"=13")+COUNTIF(AZ84,"=13")+COUNTIF(BF82,"=13")+COUNTIF(BF83,"=13")+COUNTIF(BF84,"=13")+COUNTIF(BL82,"=13")+COUNTIF(BL83,"=13")+COUNTIF(BL84,"=13")+COUNTIF(BR82,"=13")+COUNTIF(BR83,"=13")+COUNTIF(BR84,"=13")</f>
        <v>0</v>
      </c>
      <c r="BZ83" s="9">
        <f ca="1">F82+F83+F84+L82+L83+L84+R82+R83+R84+X82+X83+X84+AD82+AD83+AD84+AJ82+AJ83+AJ84+AP82+AP83+AP84+AV82+AV83+AV84+BB82+BB83+BB84+BH82+BH83+BH84+BN82+BN83+BN84+BT82+BT83+BT84</f>
        <v>0</v>
      </c>
      <c r="CA83" s="5">
        <f ca="1">RANK(BY83,$BY$5:$BY$183,0)+RANK(BZ83,$BZ$5:$BZ$183,1)/1000</f>
        <v>1.0009999999999999</v>
      </c>
      <c r="CB83" s="5">
        <f ca="1">RANK(CA83,$CA$5:$CA$183,1)</f>
        <v>1</v>
      </c>
      <c r="CD83" s="20">
        <v>27</v>
      </c>
      <c r="CE83" s="20" t="str">
        <f ca="1">IF(N($CN83)&gt;0,INDEX($B$4:$B$183,$CN83),"")</f>
        <v/>
      </c>
      <c r="CF83" s="20" t="str">
        <f ca="1">IF(N($CN83)&gt;0,INDEX($BX$4:$BX$183,$CN83),"")</f>
        <v/>
      </c>
      <c r="CG83" s="20" t="str">
        <f ca="1">IF(N($CN83)&gt;0,INDEX($BY$4:$BY$183,$CN83),"")</f>
        <v/>
      </c>
      <c r="CH83" s="40"/>
      <c r="CJ83" s="19" t="str">
        <f>IF(BX83&gt;0,BX83*100000+BY83*1000+BZ83+500,"")</f>
        <v/>
      </c>
      <c r="CK83" s="19" t="str">
        <f>IF(BX83&gt;0,RANK(CJ83,$CJ$4:$CJ$183,0),"")</f>
        <v/>
      </c>
      <c r="CL83" s="19" t="str">
        <f>IF(N(CK83)&gt;0,CK83+COUNTIF($CK$4:$CK82,CK83),"")</f>
        <v/>
      </c>
      <c r="CM83" s="19">
        <f>INT(ROWS($CM$3:$CM83)/3)</f>
        <v>27</v>
      </c>
      <c r="CN83" s="19" t="str">
        <f ca="1">IFERROR(MATCH(CM83,$CL$4:$CL$183,0),"")</f>
        <v/>
      </c>
    </row>
    <row r="84" spans="1:92" ht="21" x14ac:dyDescent="0.35">
      <c r="A84" s="3"/>
      <c r="B84" s="3"/>
      <c r="C84" s="4"/>
      <c r="D84" s="3"/>
      <c r="E84" s="3"/>
      <c r="F84" s="3"/>
      <c r="G84" s="3"/>
      <c r="H84" s="3"/>
      <c r="I84" s="4"/>
      <c r="J84" s="3"/>
      <c r="K84" s="3"/>
      <c r="L84" s="3"/>
      <c r="M84" s="3"/>
      <c r="N84" s="3"/>
      <c r="O84" s="4"/>
      <c r="P84" s="3"/>
      <c r="Q84" s="3"/>
      <c r="R84" s="3"/>
      <c r="S84" s="3"/>
      <c r="T84" s="3"/>
      <c r="U84" s="4"/>
      <c r="V84" s="3"/>
      <c r="W84" s="3"/>
      <c r="X84" s="3"/>
      <c r="Y84" s="3"/>
      <c r="Z84" s="3"/>
      <c r="AA84" s="4"/>
      <c r="AB84" s="3"/>
      <c r="AC84" s="3"/>
      <c r="AD84" s="3"/>
      <c r="AE84" s="3"/>
      <c r="AF84" s="3"/>
      <c r="AG84" s="4"/>
      <c r="AH84" s="3"/>
      <c r="AI84" s="3"/>
      <c r="AJ84" s="3"/>
      <c r="AK84" s="3"/>
      <c r="AL84" s="3"/>
      <c r="AM84" s="4"/>
      <c r="AN84" s="3"/>
      <c r="AO84" s="3"/>
      <c r="AP84" s="3"/>
      <c r="AQ84" s="3"/>
      <c r="AR84" s="3"/>
      <c r="AS84" s="4"/>
      <c r="AT84" s="3"/>
      <c r="AU84" s="3"/>
      <c r="AV84" s="3"/>
      <c r="AW84" s="3"/>
      <c r="AX84" s="3"/>
      <c r="AY84" s="4"/>
      <c r="AZ84" s="3"/>
      <c r="BA84" s="3"/>
      <c r="BB84" s="3"/>
      <c r="BC84" s="3"/>
      <c r="BD84" s="3"/>
      <c r="BE84" s="4"/>
      <c r="BF84" s="3"/>
      <c r="BG84" s="3"/>
      <c r="BH84" s="3"/>
      <c r="BI84" s="3"/>
      <c r="BJ84" s="3"/>
      <c r="BK84" s="4"/>
      <c r="BL84" s="3"/>
      <c r="BM84" s="3"/>
      <c r="BN84" s="3"/>
      <c r="BO84" s="3"/>
      <c r="BP84" s="3"/>
      <c r="BQ84" s="4"/>
      <c r="BR84" s="3"/>
      <c r="BS84" s="3"/>
      <c r="BT84" s="3"/>
      <c r="BU84" s="3"/>
      <c r="BV84" s="3"/>
      <c r="BW84" s="2"/>
      <c r="BX84" s="10"/>
      <c r="BY84" s="11"/>
      <c r="BZ84" s="13"/>
      <c r="CA84" s="10"/>
      <c r="CB84" s="10"/>
      <c r="CD84" s="21"/>
      <c r="CE84" s="21"/>
      <c r="CF84" s="21"/>
      <c r="CG84" s="21"/>
      <c r="CH84" s="41"/>
      <c r="CJ84" s="19"/>
      <c r="CK84" s="19"/>
      <c r="CL84" s="19"/>
      <c r="CM84" s="19"/>
      <c r="CN84" s="19"/>
    </row>
    <row r="85" spans="1:92" ht="21" x14ac:dyDescent="0.35">
      <c r="A85" s="3"/>
      <c r="B85" s="3"/>
      <c r="C85" s="4"/>
      <c r="D85" s="3"/>
      <c r="E85" s="3"/>
      <c r="F85" s="3"/>
      <c r="G85" s="3"/>
      <c r="H85" s="3"/>
      <c r="I85" s="4"/>
      <c r="J85" s="3"/>
      <c r="K85" s="3"/>
      <c r="L85" s="3"/>
      <c r="M85" s="3"/>
      <c r="N85" s="3"/>
      <c r="O85" s="4"/>
      <c r="P85" s="3"/>
      <c r="Q85" s="3"/>
      <c r="R85" s="3"/>
      <c r="S85" s="3"/>
      <c r="T85" s="3"/>
      <c r="U85" s="4"/>
      <c r="V85" s="3"/>
      <c r="W85" s="3"/>
      <c r="X85" s="3"/>
      <c r="Y85" s="3"/>
      <c r="Z85" s="3"/>
      <c r="AA85" s="4"/>
      <c r="AB85" s="3"/>
      <c r="AC85" s="3"/>
      <c r="AD85" s="3"/>
      <c r="AE85" s="3"/>
      <c r="AF85" s="3"/>
      <c r="AG85" s="4"/>
      <c r="AH85" s="3"/>
      <c r="AI85" s="3"/>
      <c r="AJ85" s="3"/>
      <c r="AK85" s="3"/>
      <c r="AL85" s="3"/>
      <c r="AM85" s="4"/>
      <c r="AN85" s="3"/>
      <c r="AO85" s="3"/>
      <c r="AP85" s="3"/>
      <c r="AQ85" s="3"/>
      <c r="AR85" s="3"/>
      <c r="AS85" s="4"/>
      <c r="AT85" s="3"/>
      <c r="AU85" s="3"/>
      <c r="AV85" s="3"/>
      <c r="AW85" s="3"/>
      <c r="AX85" s="3"/>
      <c r="AY85" s="4"/>
      <c r="AZ85" s="3"/>
      <c r="BA85" s="3"/>
      <c r="BB85" s="3"/>
      <c r="BC85" s="3"/>
      <c r="BD85" s="3"/>
      <c r="BE85" s="4"/>
      <c r="BF85" s="3"/>
      <c r="BG85" s="3"/>
      <c r="BH85" s="3"/>
      <c r="BI85" s="3"/>
      <c r="BJ85" s="3"/>
      <c r="BK85" s="4"/>
      <c r="BL85" s="3"/>
      <c r="BM85" s="3"/>
      <c r="BN85" s="3"/>
      <c r="BO85" s="3"/>
      <c r="BP85" s="3"/>
      <c r="BQ85" s="4"/>
      <c r="BR85" s="3"/>
      <c r="BS85" s="3"/>
      <c r="BT85" s="3"/>
      <c r="BU85" s="3"/>
      <c r="BV85" s="3"/>
      <c r="BW85" s="2"/>
      <c r="BX85" s="5"/>
      <c r="BY85" s="12"/>
      <c r="BZ85" s="7"/>
      <c r="CA85" s="5"/>
      <c r="CB85" s="5"/>
      <c r="CD85" s="22"/>
      <c r="CE85" s="22"/>
      <c r="CF85" s="22"/>
      <c r="CG85" s="22"/>
      <c r="CH85" s="39" t="str">
        <f ca="1">IF(N($CN86)&gt;0,INDEX($BZ$4:$BZ$183,$CN86),"")</f>
        <v/>
      </c>
      <c r="CJ85" s="19"/>
      <c r="CK85" s="19"/>
      <c r="CL85" s="19"/>
      <c r="CM85" s="19"/>
      <c r="CN85" s="19"/>
    </row>
    <row r="86" spans="1:92" ht="21" x14ac:dyDescent="0.35">
      <c r="A86" s="3">
        <v>28</v>
      </c>
      <c r="B86" s="3"/>
      <c r="C86" s="4"/>
      <c r="D86" s="3">
        <f ca="1">IF(COUNTIF(INDIRECT(C$2&amp;"[N°1]"),$A86)&lt;&gt;0,SUMIFS(INDIRECT(C$2&amp;"[Score1]"),INDIRECT(C$2&amp;"[N°1]"),$A86),SUMIFS(INDIRECT(C$2&amp;"[Score2]"),INDIRECT(C$2&amp;"[N°2]"),$A86))</f>
        <v>0</v>
      </c>
      <c r="E86" s="3">
        <f ca="1">IF(COUNTIF(INDIRECT(C$2&amp;"[N°1]"),$A86)&lt;&gt;0,SUMIFS(INDIRECT(C$2&amp;"[Score2]"),INDIRECT(C$2&amp;"[N°1]"),$A86),SUMIFS(INDIRECT(C$2&amp;"[Score1]"),INDIRECT(C$2&amp;"[N°2]"),$A86))</f>
        <v>0</v>
      </c>
      <c r="F86" s="3">
        <f t="shared" ca="1" si="12"/>
        <v>0</v>
      </c>
      <c r="G86" s="3">
        <f ca="1">RANK(F86,$F$5:$F$182,0)+ROW()/1000</f>
        <v>1.0860000000000001</v>
      </c>
      <c r="H86" s="3">
        <f ca="1">RANK(G86,$G$5:$G$182,1)</f>
        <v>28</v>
      </c>
      <c r="I86" s="4"/>
      <c r="J86" s="3">
        <f ca="1">IF(COUNTIF(INDIRECT(I$2&amp;"[N°1]"),$A86)&lt;&gt;0,SUMIFS(INDIRECT(I$2&amp;"[Score1]"),INDIRECT(I$2&amp;"[N°1]"),$A86),SUMIFS(INDIRECT(I$2&amp;"[Score2]"),INDIRECT(I$2&amp;"[N°2]"),$A86))</f>
        <v>0</v>
      </c>
      <c r="K86" s="3">
        <f ca="1">IF(COUNTIF(INDIRECT(I$2&amp;"[N°1]"),$A86)&lt;&gt;0,SUMIFS(INDIRECT(I$2&amp;"[Score2]"),INDIRECT(I$2&amp;"[N°1]"),$A86),SUMIFS(INDIRECT(I$2&amp;"[Score1]"),INDIRECT(I$2&amp;"[N°2]"),$A86))</f>
        <v>0</v>
      </c>
      <c r="L86" s="3">
        <f t="shared" ca="1" si="13"/>
        <v>0</v>
      </c>
      <c r="M86" s="3">
        <f ca="1">RANK(L86,$L$5:$L$182,0)+ROW()/1000</f>
        <v>1.0860000000000001</v>
      </c>
      <c r="N86" s="3">
        <f ca="1">RANK(M86,$M$5:$M$182,1)</f>
        <v>28</v>
      </c>
      <c r="O86" s="4"/>
      <c r="P86" s="3">
        <f ca="1">IF(COUNTIF(INDIRECT(O$2&amp;"[N°1]"),$A86)&lt;&gt;0,SUMIFS(INDIRECT(O$2&amp;"[Score1]"),INDIRECT(O$2&amp;"[N°1]"),$A86),SUMIFS(INDIRECT(O$2&amp;"[Score2]"),INDIRECT(O$2&amp;"[N°2]"),$A86))</f>
        <v>0</v>
      </c>
      <c r="Q86" s="3">
        <f ca="1">IF(COUNTIF(INDIRECT(O$2&amp;"[N°1]"),$A86)&lt;&gt;0,SUMIFS(INDIRECT(O$2&amp;"[Score2]"),INDIRECT(O$2&amp;"[N°1]"),$A86),SUMIFS(INDIRECT(O$2&amp;"[Score1]"),INDIRECT(O$2&amp;"[N°2]"),$A86))</f>
        <v>0</v>
      </c>
      <c r="R86" s="3">
        <f t="shared" ca="1" si="14"/>
        <v>0</v>
      </c>
      <c r="S86" s="3">
        <f ca="1">RANK(R86,$R$5:$R$182,0)+ROW()/1000</f>
        <v>1.0860000000000001</v>
      </c>
      <c r="T86" s="3">
        <f ca="1">RANK(S86,$S$5:$S$182,1)</f>
        <v>28</v>
      </c>
      <c r="U86" s="4"/>
      <c r="V86" s="3">
        <f ca="1">IF(COUNTIF(INDIRECT(U$2&amp;"[N°1]"),$A86)&lt;&gt;0,SUMIFS(INDIRECT(U$2&amp;"[Score1]"),INDIRECT(U$2&amp;"[N°1]"),$A86),SUMIFS(INDIRECT(U$2&amp;"[Score2]"),INDIRECT(U$2&amp;"[N°2]"),$A86))</f>
        <v>0</v>
      </c>
      <c r="W86" s="3">
        <f ca="1">IF(COUNTIF(INDIRECT(U$2&amp;"[N°1]"),$A86)&lt;&gt;0,SUMIFS(INDIRECT(U$2&amp;"[Score2]"),INDIRECT(U$2&amp;"[N°1]"),$A86),SUMIFS(INDIRECT(U$2&amp;"[Score1]"),INDIRECT(U$2&amp;"[N°2]"),$A86))</f>
        <v>0</v>
      </c>
      <c r="X86" s="3">
        <f t="shared" ca="1" si="15"/>
        <v>0</v>
      </c>
      <c r="Y86" s="3">
        <f ca="1">RANK(X86,$X$5:$X$182,0)+ROW()/1000</f>
        <v>1.0860000000000001</v>
      </c>
      <c r="Z86" s="3">
        <f ca="1">RANK(Y86,$Y$5:$Y$182,1)</f>
        <v>28</v>
      </c>
      <c r="AA86" s="4"/>
      <c r="AB86" s="3">
        <f ca="1">IF(COUNTIF(INDIRECT(AA$2&amp;"[N°1]"),$A86)&lt;&gt;0,SUMIFS(INDIRECT(AA$2&amp;"[Score1]"),INDIRECT(AA$2&amp;"[N°1]"),$A86),SUMIFS(INDIRECT(AA$2&amp;"[Score2]"),INDIRECT(AA$2&amp;"[N°2]"),$A86))</f>
        <v>0</v>
      </c>
      <c r="AC86" s="3">
        <f ca="1">IF(COUNTIF(INDIRECT(AA$2&amp;"[N°1]"),$A86)&lt;&gt;0,SUMIFS(INDIRECT(AA$2&amp;"[Score2]"),INDIRECT(AA$2&amp;"[N°1]"),$A86),SUMIFS(INDIRECT(AA$2&amp;"[Score1]"),INDIRECT(AA$2&amp;"[N°2]"),$A86))</f>
        <v>0</v>
      </c>
      <c r="AD86" s="3">
        <f t="shared" ca="1" si="16"/>
        <v>0</v>
      </c>
      <c r="AE86" s="3">
        <f ca="1">RANK(AD86,$AD$5:$AD$182,0)+ROW()/1000</f>
        <v>1.0860000000000001</v>
      </c>
      <c r="AF86" s="3">
        <f ca="1">RANK(AE86,$AE$5:$AE$182,1)</f>
        <v>28</v>
      </c>
      <c r="AG86" s="4"/>
      <c r="AH86" s="3">
        <f ca="1">IF(COUNTIF(INDIRECT(AG$2&amp;"[N°1]"),$A86)&lt;&gt;0,SUMIFS(INDIRECT(AG$2&amp;"[Score1]"),INDIRECT(AG$2&amp;"[N°1]"),$A86),SUMIFS(INDIRECT(AG$2&amp;"[Score2]"),INDIRECT(AG$2&amp;"[N°2]"),$A86))</f>
        <v>0</v>
      </c>
      <c r="AI86" s="3">
        <f ca="1">IF(COUNTIF(INDIRECT(AG$2&amp;"[N°1]"),$A86)&lt;&gt;0,SUMIFS(INDIRECT(AG$2&amp;"[Score2]"),INDIRECT(AG$2&amp;"[N°1]"),$A86),SUMIFS(INDIRECT(AG$2&amp;"[Score1]"),INDIRECT(AG$2&amp;"[N°2]"),$A86))</f>
        <v>0</v>
      </c>
      <c r="AJ86" s="3">
        <f t="shared" ca="1" si="17"/>
        <v>0</v>
      </c>
      <c r="AK86" s="3">
        <f ca="1">RANK(AJ86,$AJ$5:$AJ$182,0)+ROW()/1000</f>
        <v>1.0860000000000001</v>
      </c>
      <c r="AL86" s="3">
        <f ca="1">RANK(AK86,$AK$5:$AK$182,1)</f>
        <v>28</v>
      </c>
      <c r="AM86" s="4"/>
      <c r="AN86" s="3">
        <f ca="1">IF(COUNTIF(INDIRECT(AM$2&amp;"[N°1]"),$A86)&lt;&gt;0,SUMIFS(INDIRECT(AM$2&amp;"[Score1]"),INDIRECT(AM$2&amp;"[N°1]"),$A86),SUMIFS(INDIRECT(AM$2&amp;"[Score2]"),INDIRECT(AM$2&amp;"[N°2]"),$A86))</f>
        <v>0</v>
      </c>
      <c r="AO86" s="3">
        <f ca="1">IF(COUNTIF(INDIRECT(AM$2&amp;"[N°1]"),$A86)&lt;&gt;0,SUMIFS(INDIRECT(AM$2&amp;"[Score2]"),INDIRECT(AM$2&amp;"[N°1]"),$A86),SUMIFS(INDIRECT(AM$2&amp;"[Score1]"),INDIRECT(AM$2&amp;"[N°2]"),$A86))</f>
        <v>0</v>
      </c>
      <c r="AP86" s="3">
        <f t="shared" ca="1" si="18"/>
        <v>0</v>
      </c>
      <c r="AQ86" s="3">
        <f ca="1">RANK(AP86,$AP$5:$AP$182,0)+ROW()/1000</f>
        <v>1.0860000000000001</v>
      </c>
      <c r="AR86" s="3">
        <f ca="1">RANK(AQ86,$AQ$5:$AQ$182,1)</f>
        <v>28</v>
      </c>
      <c r="AS86" s="4"/>
      <c r="AT86" s="3">
        <f ca="1">IF(COUNTIF(INDIRECT(AS$2&amp;"[N°1]"),$A86)&lt;&gt;0,SUMIFS(INDIRECT(AS$2&amp;"[Score1]"),INDIRECT(AS$2&amp;"[N°1]"),$A86),SUMIFS(INDIRECT(AS$2&amp;"[Score2]"),INDIRECT(AS$2&amp;"[N°2]"),$A86))</f>
        <v>0</v>
      </c>
      <c r="AU86" s="3">
        <f ca="1">IF(COUNTIF(INDIRECT(AS$2&amp;"[N°1]"),$A86)&lt;&gt;0,SUMIFS(INDIRECT(AS$2&amp;"[Score2]"),INDIRECT(AS$2&amp;"[N°1]"),$A86),SUMIFS(INDIRECT(AS$2&amp;"[Score1]"),INDIRECT(AS$2&amp;"[N°2]"),$A86))</f>
        <v>0</v>
      </c>
      <c r="AV86" s="3">
        <f t="shared" ca="1" si="19"/>
        <v>0</v>
      </c>
      <c r="AW86" s="3">
        <f ca="1">RANK(AV86,$AV$5:$AV$182,0)+ROW()/1000</f>
        <v>1.0860000000000001</v>
      </c>
      <c r="AX86" s="3">
        <f ca="1">RANK(AW86,$AW$5:$AW$182,1)</f>
        <v>28</v>
      </c>
      <c r="AY86" s="4"/>
      <c r="AZ86" s="3">
        <f ca="1">IF(COUNTIF(INDIRECT(AY$2&amp;"[N°1]"),$A86)&lt;&gt;0,SUMIFS(INDIRECT(AY$2&amp;"[Score1]"),INDIRECT(AY$2&amp;"[N°1]"),$A86),SUMIFS(INDIRECT(AY$2&amp;"[Score2]"),INDIRECT(AY$2&amp;"[N°2]"),$A86))</f>
        <v>0</v>
      </c>
      <c r="BA86" s="3">
        <f ca="1">IF(COUNTIF(INDIRECT(AY$2&amp;"[N°1]"),$A86)&lt;&gt;0,SUMIFS(INDIRECT(AY$2&amp;"[Score2]"),INDIRECT(AY$2&amp;"[N°1]"),$A86),SUMIFS(INDIRECT(AY$2&amp;"[Score1]"),INDIRECT(AY$2&amp;"[N°2]"),$A86))</f>
        <v>0</v>
      </c>
      <c r="BB86" s="3">
        <f t="shared" ca="1" si="20"/>
        <v>0</v>
      </c>
      <c r="BC86" s="3">
        <f ca="1">RANK(BB86,$BB$5:$BB$182,0)+ROW()/1000</f>
        <v>1.0860000000000001</v>
      </c>
      <c r="BD86" s="3">
        <f ca="1">RANK(BC86,$BC$5:$BC$182,1)</f>
        <v>28</v>
      </c>
      <c r="BE86" s="4"/>
      <c r="BF86" s="3">
        <f ca="1">IF(COUNTIF(INDIRECT(BE$2&amp;"[N°1]"),$A86)&lt;&gt;0,SUMIFS(INDIRECT(BE$2&amp;"[Score1]"),INDIRECT(BE$2&amp;"[N°1]"),$A86),SUMIFS(INDIRECT(BE$2&amp;"[Score2]"),INDIRECT(BE$2&amp;"[N°2]"),$A86))</f>
        <v>0</v>
      </c>
      <c r="BG86" s="3">
        <f ca="1">IF(COUNTIF(INDIRECT(BE$2&amp;"[N°1]"),$A86)&lt;&gt;0,SUMIFS(INDIRECT(BE$2&amp;"[Score2]"),INDIRECT(BE$2&amp;"[N°1]"),$A86),SUMIFS(INDIRECT(BE$2&amp;"[Score1]"),INDIRECT(BE$2&amp;"[N°2]"),$A86))</f>
        <v>0</v>
      </c>
      <c r="BH86" s="3">
        <f t="shared" ca="1" si="21"/>
        <v>0</v>
      </c>
      <c r="BI86" s="3">
        <f ca="1">RANK(BH86,$BH$5:$BH$182,0)+ROW()/1000</f>
        <v>1.0860000000000001</v>
      </c>
      <c r="BJ86" s="3">
        <f ca="1">RANK(BI86,$BI$5:$BI$182,1)</f>
        <v>28</v>
      </c>
      <c r="BK86" s="4"/>
      <c r="BL86" s="3">
        <f ca="1">IF(COUNTIF(INDIRECT(BK$2&amp;"[N°1]"),$A86)&lt;&gt;0,SUMIFS(INDIRECT(BK$2&amp;"[Score1]"),INDIRECT(BK$2&amp;"[N°1]"),$A86),SUMIFS(INDIRECT(BK$2&amp;"[Score2]"),INDIRECT(BK$2&amp;"[N°2]"),$A86))</f>
        <v>0</v>
      </c>
      <c r="BM86" s="3">
        <f ca="1">IF(COUNTIF(INDIRECT(BK$2&amp;"[N°1]"),$A86)&lt;&gt;0,SUMIFS(INDIRECT(BK$2&amp;"[Score2]"),INDIRECT(BK$2&amp;"[N°1]"),$A86),SUMIFS(INDIRECT(BK$2&amp;"[Score1]"),INDIRECT(BK$2&amp;"[N°2]"),$A86))</f>
        <v>0</v>
      </c>
      <c r="BN86" s="3">
        <f t="shared" ca="1" si="22"/>
        <v>0</v>
      </c>
      <c r="BO86" s="3">
        <f ca="1">RANK(BN86,$BN$5:$BN$182,0)+ROW()/1000</f>
        <v>1.0860000000000001</v>
      </c>
      <c r="BP86" s="3">
        <f ca="1">RANK(BO86,$BO$5:$BO$182,1)</f>
        <v>28</v>
      </c>
      <c r="BQ86" s="4"/>
      <c r="BR86" s="3">
        <f ca="1">IF(COUNTIF(INDIRECT(BQ$2&amp;"[N°1]"),$A86)&lt;&gt;0,SUMIFS(INDIRECT(BQ$2&amp;"[Score1]"),INDIRECT(BQ$2&amp;"[N°1]"),$A86),SUMIFS(INDIRECT(BQ$2&amp;"[Score2]"),INDIRECT(BQ$2&amp;"[N°2]"),$A86))</f>
        <v>0</v>
      </c>
      <c r="BS86" s="3">
        <f ca="1">IF(COUNTIF(INDIRECT(BQ$2&amp;"[N°1]"),$A86)&lt;&gt;0,SUMIFS(INDIRECT(BQ$2&amp;"[Score2]"),INDIRECT(BQ$2&amp;"[N°1]"),$A86),SUMIFS(INDIRECT(BQ$2&amp;"[Score1]"),INDIRECT(BQ$2&amp;"[N°2]"),$A86))</f>
        <v>0</v>
      </c>
      <c r="BT86" s="3">
        <f t="shared" ca="1" si="23"/>
        <v>0</v>
      </c>
      <c r="BU86" s="3">
        <f ca="1">RANK(BT86,$BT$5:$BT$182,0)+ROW()/1000</f>
        <v>1.0860000000000001</v>
      </c>
      <c r="BV86" s="3">
        <f ca="1">RANK(BU86,$BU$5:$BU$182,1)</f>
        <v>28</v>
      </c>
      <c r="BW86" s="2"/>
      <c r="BX86" s="5">
        <f>C86+I86+O86+U86+AA86+AG86+AM86+AS86+AY86+BE86+BK86+BQ86</f>
        <v>0</v>
      </c>
      <c r="BY86" s="8">
        <f ca="1">COUNTIF(D85,"=13")+COUNTIF(D86,"=13")+COUNTIF(D87,"=13")+COUNTIF(J85,"=13")+COUNTIF(J86,"=13")+COUNTIF(J87,"=13")+COUNTIF(P85,"=13")+COUNTIF(P86,"=13")+COUNTIF(P87,"=13")+COUNTIF(V85,"=13")+COUNTIF(V86,"=13")+COUNTIF(V87,"=13")+COUNTIF(AB85,"=13")+COUNTIF(AB86,"=13")+COUNTIF(AB87,"=13")+COUNTIF(AH85,"=13")+COUNTIF(AH86,"=13")+COUNTIF(AH87,"=13")+COUNTIF(AN85,"=13")+COUNTIF(AN86,"=13")+COUNTIF(AN87,"=13")+COUNTIF(AT85,"=13")+COUNTIF(AT86,"=13")+COUNTIF(AT87,"=13")+COUNTIF(AZ85,"=13")+COUNTIF(AZ86,"=13")+COUNTIF(AZ87,"=13")+COUNTIF(BF85,"=13")+COUNTIF(BF86,"=13")+COUNTIF(BF87,"=13")+COUNTIF(BL85,"=13")+COUNTIF(BL86,"=13")+COUNTIF(BL87,"=13")+COUNTIF(BR85,"=13")+COUNTIF(BR86,"=13")+COUNTIF(BR87,"=13")</f>
        <v>0</v>
      </c>
      <c r="BZ86" s="8">
        <f ca="1">F85+F86+F87+L85+L86+L87+R85+R86+R87+X85+X86+X87+AD85+AD86+AD87+AJ85+AJ86+AJ87+AP85+AP86+AP87+AV85+AV86+AV87+BB85+BB86+BB87+BH85+BH86+BH87+BN85+BN86+BN87+BT85+BT86+BT87</f>
        <v>0</v>
      </c>
      <c r="CA86" s="5">
        <f ca="1">RANK(BY86,$BY$5:$BY$183,0)+RANK(BZ86,$BZ$5:$BZ$183,1)/1000</f>
        <v>1.0009999999999999</v>
      </c>
      <c r="CB86" s="5">
        <f ca="1">RANK(CA86,$CA$5:$CA$183,1)</f>
        <v>1</v>
      </c>
      <c r="CD86" s="20">
        <v>28</v>
      </c>
      <c r="CE86" s="20" t="str">
        <f ca="1">IF(N($CN86)&gt;0,INDEX($B$4:$B$183,$CN86),"")</f>
        <v/>
      </c>
      <c r="CF86" s="20" t="str">
        <f ca="1">IF(N($CN86)&gt;0,INDEX($BX$4:$BX$183,$CN86),"")</f>
        <v/>
      </c>
      <c r="CG86" s="20" t="str">
        <f ca="1">IF(N($CN86)&gt;0,INDEX($BY$4:$BY$183,$CN86),"")</f>
        <v/>
      </c>
      <c r="CH86" s="40"/>
      <c r="CJ86" s="19" t="str">
        <f>IF(BX86&gt;0,BX86*100000+BY86*1000+BZ86+500,"")</f>
        <v/>
      </c>
      <c r="CK86" s="19" t="str">
        <f>IF(BX86&gt;0,RANK(CJ86,$CJ$4:$CJ$183,0),"")</f>
        <v/>
      </c>
      <c r="CL86" s="19" t="str">
        <f>IF(N(CK86)&gt;0,CK86+COUNTIF($CK$4:$CK85,CK86),"")</f>
        <v/>
      </c>
      <c r="CM86" s="19">
        <f>INT(ROWS($CM$3:$CM86)/3)</f>
        <v>28</v>
      </c>
      <c r="CN86" s="19" t="str">
        <f ca="1">IFERROR(MATCH(CM86,$CL$4:$CL$183,0),"")</f>
        <v/>
      </c>
    </row>
    <row r="87" spans="1:92" ht="21" x14ac:dyDescent="0.35">
      <c r="A87" s="3"/>
      <c r="B87" s="3"/>
      <c r="C87" s="4"/>
      <c r="D87" s="3"/>
      <c r="E87" s="3"/>
      <c r="F87" s="3"/>
      <c r="G87" s="3"/>
      <c r="H87" s="3"/>
      <c r="I87" s="4"/>
      <c r="J87" s="3"/>
      <c r="K87" s="3"/>
      <c r="L87" s="3"/>
      <c r="M87" s="3"/>
      <c r="N87" s="3"/>
      <c r="O87" s="4"/>
      <c r="P87" s="3"/>
      <c r="Q87" s="3"/>
      <c r="R87" s="3"/>
      <c r="S87" s="3"/>
      <c r="T87" s="3"/>
      <c r="U87" s="4"/>
      <c r="V87" s="3"/>
      <c r="W87" s="3"/>
      <c r="X87" s="3"/>
      <c r="Y87" s="3"/>
      <c r="Z87" s="3"/>
      <c r="AA87" s="4"/>
      <c r="AB87" s="3"/>
      <c r="AC87" s="3"/>
      <c r="AD87" s="3"/>
      <c r="AE87" s="3"/>
      <c r="AF87" s="3"/>
      <c r="AG87" s="4"/>
      <c r="AH87" s="3"/>
      <c r="AI87" s="3"/>
      <c r="AJ87" s="3"/>
      <c r="AK87" s="3"/>
      <c r="AL87" s="3"/>
      <c r="AM87" s="4"/>
      <c r="AN87" s="3"/>
      <c r="AO87" s="3"/>
      <c r="AP87" s="3"/>
      <c r="AQ87" s="3"/>
      <c r="AR87" s="3"/>
      <c r="AS87" s="4"/>
      <c r="AT87" s="3"/>
      <c r="AU87" s="3"/>
      <c r="AV87" s="3"/>
      <c r="AW87" s="3"/>
      <c r="AX87" s="3"/>
      <c r="AY87" s="4"/>
      <c r="AZ87" s="3"/>
      <c r="BA87" s="3"/>
      <c r="BB87" s="3"/>
      <c r="BC87" s="3"/>
      <c r="BD87" s="3"/>
      <c r="BE87" s="4"/>
      <c r="BF87" s="3"/>
      <c r="BG87" s="3"/>
      <c r="BH87" s="3"/>
      <c r="BI87" s="3"/>
      <c r="BJ87" s="3"/>
      <c r="BK87" s="4"/>
      <c r="BL87" s="3"/>
      <c r="BM87" s="3"/>
      <c r="BN87" s="3"/>
      <c r="BO87" s="3"/>
      <c r="BP87" s="3"/>
      <c r="BQ87" s="4"/>
      <c r="BR87" s="3"/>
      <c r="BS87" s="3"/>
      <c r="BT87" s="3"/>
      <c r="BU87" s="3"/>
      <c r="BV87" s="3"/>
      <c r="BW87" s="2"/>
      <c r="BX87" s="11"/>
      <c r="BY87" s="11"/>
      <c r="BZ87" s="11"/>
      <c r="CA87" s="11"/>
      <c r="CB87" s="11"/>
      <c r="CD87" s="21"/>
      <c r="CE87" s="21"/>
      <c r="CF87" s="21"/>
      <c r="CG87" s="21"/>
      <c r="CH87" s="41"/>
      <c r="CJ87" s="19"/>
      <c r="CK87" s="19"/>
      <c r="CL87" s="19"/>
      <c r="CM87" s="19"/>
      <c r="CN87" s="19"/>
    </row>
    <row r="88" spans="1:92" ht="21" x14ac:dyDescent="0.35">
      <c r="A88" s="3"/>
      <c r="B88" s="3"/>
      <c r="C88" s="4"/>
      <c r="D88" s="3"/>
      <c r="E88" s="3"/>
      <c r="F88" s="3"/>
      <c r="G88" s="3"/>
      <c r="H88" s="3"/>
      <c r="I88" s="4"/>
      <c r="J88" s="3"/>
      <c r="K88" s="3"/>
      <c r="L88" s="3"/>
      <c r="M88" s="3"/>
      <c r="N88" s="3"/>
      <c r="O88" s="4"/>
      <c r="P88" s="3"/>
      <c r="Q88" s="3"/>
      <c r="R88" s="3"/>
      <c r="S88" s="3"/>
      <c r="T88" s="3"/>
      <c r="U88" s="4"/>
      <c r="V88" s="3"/>
      <c r="W88" s="3"/>
      <c r="X88" s="3"/>
      <c r="Y88" s="3"/>
      <c r="Z88" s="3"/>
      <c r="AA88" s="4"/>
      <c r="AB88" s="3"/>
      <c r="AC88" s="3"/>
      <c r="AD88" s="3"/>
      <c r="AE88" s="3"/>
      <c r="AF88" s="3"/>
      <c r="AG88" s="4"/>
      <c r="AH88" s="3"/>
      <c r="AI88" s="3"/>
      <c r="AJ88" s="3"/>
      <c r="AK88" s="3"/>
      <c r="AL88" s="3"/>
      <c r="AM88" s="4"/>
      <c r="AN88" s="3"/>
      <c r="AO88" s="3"/>
      <c r="AP88" s="3"/>
      <c r="AQ88" s="3"/>
      <c r="AR88" s="3"/>
      <c r="AS88" s="4"/>
      <c r="AT88" s="3"/>
      <c r="AU88" s="3"/>
      <c r="AV88" s="3"/>
      <c r="AW88" s="3"/>
      <c r="AX88" s="3"/>
      <c r="AY88" s="4"/>
      <c r="AZ88" s="3"/>
      <c r="BA88" s="3"/>
      <c r="BB88" s="3"/>
      <c r="BC88" s="3"/>
      <c r="BD88" s="3"/>
      <c r="BE88" s="4"/>
      <c r="BF88" s="3"/>
      <c r="BG88" s="3"/>
      <c r="BH88" s="3"/>
      <c r="BI88" s="3"/>
      <c r="BJ88" s="3"/>
      <c r="BK88" s="4"/>
      <c r="BL88" s="3"/>
      <c r="BM88" s="3"/>
      <c r="BN88" s="3"/>
      <c r="BO88" s="3"/>
      <c r="BP88" s="3"/>
      <c r="BQ88" s="4"/>
      <c r="BR88" s="3"/>
      <c r="BS88" s="3"/>
      <c r="BT88" s="3"/>
      <c r="BU88" s="3"/>
      <c r="BV88" s="3"/>
      <c r="BW88" s="2"/>
      <c r="BX88" s="5"/>
      <c r="BY88" s="12"/>
      <c r="BZ88" s="7"/>
      <c r="CA88" s="5"/>
      <c r="CB88" s="5"/>
      <c r="CD88" s="22"/>
      <c r="CE88" s="20"/>
      <c r="CF88" s="22"/>
      <c r="CG88" s="22"/>
      <c r="CH88" s="39" t="str">
        <f ca="1">IF(N($CN89)&gt;0,INDEX($BZ$4:$BZ$183,$CN89),"")</f>
        <v/>
      </c>
      <c r="CJ88" s="19"/>
      <c r="CK88" s="19"/>
      <c r="CL88" s="19"/>
      <c r="CM88" s="19"/>
      <c r="CN88" s="19"/>
    </row>
    <row r="89" spans="1:92" ht="21" x14ac:dyDescent="0.35">
      <c r="A89" s="3">
        <v>29</v>
      </c>
      <c r="B89" s="3"/>
      <c r="C89" s="4"/>
      <c r="D89" s="3">
        <f ca="1">IF(COUNTIF(INDIRECT(C$2&amp;"[N°1]"),$A89)&lt;&gt;0,SUMIFS(INDIRECT(C$2&amp;"[Score1]"),INDIRECT(C$2&amp;"[N°1]"),$A89),SUMIFS(INDIRECT(C$2&amp;"[Score2]"),INDIRECT(C$2&amp;"[N°2]"),$A89))</f>
        <v>0</v>
      </c>
      <c r="E89" s="3">
        <f ca="1">IF(COUNTIF(INDIRECT(C$2&amp;"[N°1]"),$A89)&lt;&gt;0,SUMIFS(INDIRECT(C$2&amp;"[Score2]"),INDIRECT(C$2&amp;"[N°1]"),$A89),SUMIFS(INDIRECT(C$2&amp;"[Score1]"),INDIRECT(C$2&amp;"[N°2]"),$A89))</f>
        <v>0</v>
      </c>
      <c r="F89" s="3">
        <f t="shared" ca="1" si="12"/>
        <v>0</v>
      </c>
      <c r="G89" s="3">
        <f ca="1">RANK(F89,$F$5:$F$182,0)+ROW()/1000</f>
        <v>1.089</v>
      </c>
      <c r="H89" s="3">
        <f ca="1">RANK(G89,$G$5:$G$182,1)</f>
        <v>29</v>
      </c>
      <c r="I89" s="4"/>
      <c r="J89" s="3">
        <f ca="1">IF(COUNTIF(INDIRECT(I$2&amp;"[N°1]"),$A89)&lt;&gt;0,SUMIFS(INDIRECT(I$2&amp;"[Score1]"),INDIRECT(I$2&amp;"[N°1]"),$A89),SUMIFS(INDIRECT(I$2&amp;"[Score2]"),INDIRECT(I$2&amp;"[N°2]"),$A89))</f>
        <v>0</v>
      </c>
      <c r="K89" s="3">
        <f ca="1">IF(COUNTIF(INDIRECT(I$2&amp;"[N°1]"),$A89)&lt;&gt;0,SUMIFS(INDIRECT(I$2&amp;"[Score2]"),INDIRECT(I$2&amp;"[N°1]"),$A89),SUMIFS(INDIRECT(I$2&amp;"[Score1]"),INDIRECT(I$2&amp;"[N°2]"),$A89))</f>
        <v>0</v>
      </c>
      <c r="L89" s="3">
        <f t="shared" ca="1" si="13"/>
        <v>0</v>
      </c>
      <c r="M89" s="3">
        <f ca="1">RANK(L89,$L$5:$L$182,0)+ROW()/1000</f>
        <v>1.089</v>
      </c>
      <c r="N89" s="3">
        <f ca="1">RANK(M89,$M$5:$M$182,1)</f>
        <v>29</v>
      </c>
      <c r="O89" s="4"/>
      <c r="P89" s="3">
        <f ca="1">IF(COUNTIF(INDIRECT(O$2&amp;"[N°1]"),$A89)&lt;&gt;0,SUMIFS(INDIRECT(O$2&amp;"[Score1]"),INDIRECT(O$2&amp;"[N°1]"),$A89),SUMIFS(INDIRECT(O$2&amp;"[Score2]"),INDIRECT(O$2&amp;"[N°2]"),$A89))</f>
        <v>0</v>
      </c>
      <c r="Q89" s="3">
        <f ca="1">IF(COUNTIF(INDIRECT(O$2&amp;"[N°1]"),$A89)&lt;&gt;0,SUMIFS(INDIRECT(O$2&amp;"[Score2]"),INDIRECT(O$2&amp;"[N°1]"),$A89),SUMIFS(INDIRECT(O$2&amp;"[Score1]"),INDIRECT(O$2&amp;"[N°2]"),$A89))</f>
        <v>0</v>
      </c>
      <c r="R89" s="3">
        <f t="shared" ca="1" si="14"/>
        <v>0</v>
      </c>
      <c r="S89" s="3">
        <f ca="1">RANK(R89,$R$5:$R$182,0)+ROW()/1000</f>
        <v>1.089</v>
      </c>
      <c r="T89" s="3">
        <f ca="1">RANK(S89,$S$5:$S$182,1)</f>
        <v>29</v>
      </c>
      <c r="U89" s="4"/>
      <c r="V89" s="3">
        <f ca="1">IF(COUNTIF(INDIRECT(U$2&amp;"[N°1]"),$A89)&lt;&gt;0,SUMIFS(INDIRECT(U$2&amp;"[Score1]"),INDIRECT(U$2&amp;"[N°1]"),$A89),SUMIFS(INDIRECT(U$2&amp;"[Score2]"),INDIRECT(U$2&amp;"[N°2]"),$A89))</f>
        <v>0</v>
      </c>
      <c r="W89" s="3">
        <f ca="1">IF(COUNTIF(INDIRECT(U$2&amp;"[N°1]"),$A89)&lt;&gt;0,SUMIFS(INDIRECT(U$2&amp;"[Score2]"),INDIRECT(U$2&amp;"[N°1]"),$A89),SUMIFS(INDIRECT(U$2&amp;"[Score1]"),INDIRECT(U$2&amp;"[N°2]"),$A89))</f>
        <v>0</v>
      </c>
      <c r="X89" s="3">
        <f t="shared" ca="1" si="15"/>
        <v>0</v>
      </c>
      <c r="Y89" s="3">
        <f ca="1">RANK(X89,$X$5:$X$182,0)+ROW()/1000</f>
        <v>1.089</v>
      </c>
      <c r="Z89" s="3">
        <f ca="1">RANK(Y89,$Y$5:$Y$182,1)</f>
        <v>29</v>
      </c>
      <c r="AA89" s="4"/>
      <c r="AB89" s="3">
        <f ca="1">IF(COUNTIF(INDIRECT(AA$2&amp;"[N°1]"),$A89)&lt;&gt;0,SUMIFS(INDIRECT(AA$2&amp;"[Score1]"),INDIRECT(AA$2&amp;"[N°1]"),$A89),SUMIFS(INDIRECT(AA$2&amp;"[Score2]"),INDIRECT(AA$2&amp;"[N°2]"),$A89))</f>
        <v>0</v>
      </c>
      <c r="AC89" s="3">
        <f ca="1">IF(COUNTIF(INDIRECT(AA$2&amp;"[N°1]"),$A89)&lt;&gt;0,SUMIFS(INDIRECT(AA$2&amp;"[Score2]"),INDIRECT(AA$2&amp;"[N°1]"),$A89),SUMIFS(INDIRECT(AA$2&amp;"[Score1]"),INDIRECT(AA$2&amp;"[N°2]"),$A89))</f>
        <v>0</v>
      </c>
      <c r="AD89" s="3">
        <f t="shared" ca="1" si="16"/>
        <v>0</v>
      </c>
      <c r="AE89" s="3">
        <f ca="1">RANK(AD89,$AD$5:$AD$182,0)+ROW()/1000</f>
        <v>1.089</v>
      </c>
      <c r="AF89" s="3">
        <f ca="1">RANK(AE89,$AE$5:$AE$182,1)</f>
        <v>29</v>
      </c>
      <c r="AG89" s="4"/>
      <c r="AH89" s="3">
        <f ca="1">IF(COUNTIF(INDIRECT(AG$2&amp;"[N°1]"),$A89)&lt;&gt;0,SUMIFS(INDIRECT(AG$2&amp;"[Score1]"),INDIRECT(AG$2&amp;"[N°1]"),$A89),SUMIFS(INDIRECT(AG$2&amp;"[Score2]"),INDIRECT(AG$2&amp;"[N°2]"),$A89))</f>
        <v>0</v>
      </c>
      <c r="AI89" s="3">
        <f ca="1">IF(COUNTIF(INDIRECT(AG$2&amp;"[N°1]"),$A89)&lt;&gt;0,SUMIFS(INDIRECT(AG$2&amp;"[Score2]"),INDIRECT(AG$2&amp;"[N°1]"),$A89),SUMIFS(INDIRECT(AG$2&amp;"[Score1]"),INDIRECT(AG$2&amp;"[N°2]"),$A89))</f>
        <v>0</v>
      </c>
      <c r="AJ89" s="3">
        <f t="shared" ca="1" si="17"/>
        <v>0</v>
      </c>
      <c r="AK89" s="3">
        <f ca="1">RANK(AJ89,$AJ$5:$AJ$182,0)+ROW()/1000</f>
        <v>1.089</v>
      </c>
      <c r="AL89" s="3">
        <f ca="1">RANK(AK89,$AK$5:$AK$182,1)</f>
        <v>29</v>
      </c>
      <c r="AM89" s="4"/>
      <c r="AN89" s="3">
        <f ca="1">IF(COUNTIF(INDIRECT(AM$2&amp;"[N°1]"),$A89)&lt;&gt;0,SUMIFS(INDIRECT(AM$2&amp;"[Score1]"),INDIRECT(AM$2&amp;"[N°1]"),$A89),SUMIFS(INDIRECT(AM$2&amp;"[Score2]"),INDIRECT(AM$2&amp;"[N°2]"),$A89))</f>
        <v>0</v>
      </c>
      <c r="AO89" s="3">
        <f ca="1">IF(COUNTIF(INDIRECT(AM$2&amp;"[N°1]"),$A89)&lt;&gt;0,SUMIFS(INDIRECT(AM$2&amp;"[Score2]"),INDIRECT(AM$2&amp;"[N°1]"),$A89),SUMIFS(INDIRECT(AM$2&amp;"[Score1]"),INDIRECT(AM$2&amp;"[N°2]"),$A89))</f>
        <v>0</v>
      </c>
      <c r="AP89" s="3">
        <f t="shared" ca="1" si="18"/>
        <v>0</v>
      </c>
      <c r="AQ89" s="3">
        <f ca="1">RANK(AP89,$AP$5:$AP$182,0)+ROW()/1000</f>
        <v>1.089</v>
      </c>
      <c r="AR89" s="3">
        <f ca="1">RANK(AQ89,$AQ$5:$AQ$182,1)</f>
        <v>29</v>
      </c>
      <c r="AS89" s="4"/>
      <c r="AT89" s="3">
        <f ca="1">IF(COUNTIF(INDIRECT(AS$2&amp;"[N°1]"),$A89)&lt;&gt;0,SUMIFS(INDIRECT(AS$2&amp;"[Score1]"),INDIRECT(AS$2&amp;"[N°1]"),$A89),SUMIFS(INDIRECT(AS$2&amp;"[Score2]"),INDIRECT(AS$2&amp;"[N°2]"),$A89))</f>
        <v>0</v>
      </c>
      <c r="AU89" s="3">
        <f ca="1">IF(COUNTIF(INDIRECT(AS$2&amp;"[N°1]"),$A89)&lt;&gt;0,SUMIFS(INDIRECT(AS$2&amp;"[Score2]"),INDIRECT(AS$2&amp;"[N°1]"),$A89),SUMIFS(INDIRECT(AS$2&amp;"[Score1]"),INDIRECT(AS$2&amp;"[N°2]"),$A89))</f>
        <v>0</v>
      </c>
      <c r="AV89" s="3">
        <f t="shared" ca="1" si="19"/>
        <v>0</v>
      </c>
      <c r="AW89" s="3">
        <f ca="1">RANK(AV89,$AV$5:$AV$182,0)+ROW()/1000</f>
        <v>1.089</v>
      </c>
      <c r="AX89" s="3">
        <f ca="1">RANK(AW89,$AW$5:$AW$182,1)</f>
        <v>29</v>
      </c>
      <c r="AY89" s="4"/>
      <c r="AZ89" s="3">
        <f ca="1">IF(COUNTIF(INDIRECT(AY$2&amp;"[N°1]"),$A89)&lt;&gt;0,SUMIFS(INDIRECT(AY$2&amp;"[Score1]"),INDIRECT(AY$2&amp;"[N°1]"),$A89),SUMIFS(INDIRECT(AY$2&amp;"[Score2]"),INDIRECT(AY$2&amp;"[N°2]"),$A89))</f>
        <v>0</v>
      </c>
      <c r="BA89" s="3">
        <f ca="1">IF(COUNTIF(INDIRECT(AY$2&amp;"[N°1]"),$A89)&lt;&gt;0,SUMIFS(INDIRECT(AY$2&amp;"[Score2]"),INDIRECT(AY$2&amp;"[N°1]"),$A89),SUMIFS(INDIRECT(AY$2&amp;"[Score1]"),INDIRECT(AY$2&amp;"[N°2]"),$A89))</f>
        <v>0</v>
      </c>
      <c r="BB89" s="3">
        <f t="shared" ca="1" si="20"/>
        <v>0</v>
      </c>
      <c r="BC89" s="3">
        <f ca="1">RANK(BB89,$BB$5:$BB$182,0)+ROW()/1000</f>
        <v>1.089</v>
      </c>
      <c r="BD89" s="3">
        <f ca="1">RANK(BC89,$BC$5:$BC$182,1)</f>
        <v>29</v>
      </c>
      <c r="BE89" s="4"/>
      <c r="BF89" s="3">
        <f ca="1">IF(COUNTIF(INDIRECT(BE$2&amp;"[N°1]"),$A89)&lt;&gt;0,SUMIFS(INDIRECT(BE$2&amp;"[Score1]"),INDIRECT(BE$2&amp;"[N°1]"),$A89),SUMIFS(INDIRECT(BE$2&amp;"[Score2]"),INDIRECT(BE$2&amp;"[N°2]"),$A89))</f>
        <v>0</v>
      </c>
      <c r="BG89" s="3">
        <f ca="1">IF(COUNTIF(INDIRECT(BE$2&amp;"[N°1]"),$A89)&lt;&gt;0,SUMIFS(INDIRECT(BE$2&amp;"[Score2]"),INDIRECT(BE$2&amp;"[N°1]"),$A89),SUMIFS(INDIRECT(BE$2&amp;"[Score1]"),INDIRECT(BE$2&amp;"[N°2]"),$A89))</f>
        <v>0</v>
      </c>
      <c r="BH89" s="3">
        <f t="shared" ca="1" si="21"/>
        <v>0</v>
      </c>
      <c r="BI89" s="3">
        <f ca="1">RANK(BH89,$BH$5:$BH$182,0)+ROW()/1000</f>
        <v>1.089</v>
      </c>
      <c r="BJ89" s="3">
        <f ca="1">RANK(BI89,$BI$5:$BI$182,1)</f>
        <v>29</v>
      </c>
      <c r="BK89" s="4"/>
      <c r="BL89" s="3">
        <f ca="1">IF(COUNTIF(INDIRECT(BK$2&amp;"[N°1]"),$A89)&lt;&gt;0,SUMIFS(INDIRECT(BK$2&amp;"[Score1]"),INDIRECT(BK$2&amp;"[N°1]"),$A89),SUMIFS(INDIRECT(BK$2&amp;"[Score2]"),INDIRECT(BK$2&amp;"[N°2]"),$A89))</f>
        <v>0</v>
      </c>
      <c r="BM89" s="3">
        <f ca="1">IF(COUNTIF(INDIRECT(BK$2&amp;"[N°1]"),$A89)&lt;&gt;0,SUMIFS(INDIRECT(BK$2&amp;"[Score2]"),INDIRECT(BK$2&amp;"[N°1]"),$A89),SUMIFS(INDIRECT(BK$2&amp;"[Score1]"),INDIRECT(BK$2&amp;"[N°2]"),$A89))</f>
        <v>0</v>
      </c>
      <c r="BN89" s="3">
        <f t="shared" ca="1" si="22"/>
        <v>0</v>
      </c>
      <c r="BO89" s="3">
        <f ca="1">RANK(BN89,$BN$5:$BN$182,0)+ROW()/1000</f>
        <v>1.089</v>
      </c>
      <c r="BP89" s="3">
        <f ca="1">RANK(BO89,$BO$5:$BO$182,1)</f>
        <v>29</v>
      </c>
      <c r="BQ89" s="4"/>
      <c r="BR89" s="3">
        <f ca="1">IF(COUNTIF(INDIRECT(BQ$2&amp;"[N°1]"),$A89)&lt;&gt;0,SUMIFS(INDIRECT(BQ$2&amp;"[Score1]"),INDIRECT(BQ$2&amp;"[N°1]"),$A89),SUMIFS(INDIRECT(BQ$2&amp;"[Score2]"),INDIRECT(BQ$2&amp;"[N°2]"),$A89))</f>
        <v>0</v>
      </c>
      <c r="BS89" s="3">
        <f ca="1">IF(COUNTIF(INDIRECT(BQ$2&amp;"[N°1]"),$A89)&lt;&gt;0,SUMIFS(INDIRECT(BQ$2&amp;"[Score2]"),INDIRECT(BQ$2&amp;"[N°1]"),$A89),SUMIFS(INDIRECT(BQ$2&amp;"[Score1]"),INDIRECT(BQ$2&amp;"[N°2]"),$A89))</f>
        <v>0</v>
      </c>
      <c r="BT89" s="3">
        <f t="shared" ca="1" si="23"/>
        <v>0</v>
      </c>
      <c r="BU89" s="3">
        <f ca="1">RANK(BT89,$BT$5:$BT$182,0)+ROW()/1000</f>
        <v>1.089</v>
      </c>
      <c r="BV89" s="3">
        <f ca="1">RANK(BU89,$BU$5:$BU$182,1)</f>
        <v>29</v>
      </c>
      <c r="BW89" s="2"/>
      <c r="BX89" s="5">
        <f>C89+I89+O89+U89+AA89+AG89+AM89+AS89+AY89+BE89+BK89+BQ89</f>
        <v>0</v>
      </c>
      <c r="BY89" s="8">
        <f ca="1">COUNTIF(D88,"=13")+COUNTIF(D89,"=13")+COUNTIF(D90,"=13")+COUNTIF(J88,"=13")+COUNTIF(J89,"=13")+COUNTIF(J90,"=13")+COUNTIF(P88,"=13")+COUNTIF(P89,"=13")+COUNTIF(P90,"=13")+COUNTIF(V88,"=13")+COUNTIF(V89,"=13")+COUNTIF(V90,"=13")+COUNTIF(AB88,"=13")+COUNTIF(AB89,"=13")+COUNTIF(AB90,"=13")+COUNTIF(AH88,"=13")+COUNTIF(AH89,"=13")+COUNTIF(AH90,"=13")+COUNTIF(AN88,"=13")+COUNTIF(AN89,"=13")+COUNTIF(AN90,"=13")+COUNTIF(AT88,"=13")+COUNTIF(AT89,"=13")+COUNTIF(AT90,"=13")+COUNTIF(AZ88,"=13")+COUNTIF(AZ89,"=13")+COUNTIF(AZ90,"=13")+COUNTIF(BF88,"=13")+COUNTIF(BF89,"=13")+COUNTIF(BF90,"=13")+COUNTIF(BL88,"=13")+COUNTIF(BL89,"=13")+COUNTIF(BL90,"=13")+COUNTIF(BR88,"=13")+COUNTIF(BR89,"=13")+COUNTIF(BR90,"=13")</f>
        <v>0</v>
      </c>
      <c r="BZ89" s="9">
        <f ca="1">F88+F89+F90+L88+L89+L90+R88+R89+R90+X88+X89+X90+AD88+AD89+AD90+AJ88+AJ89+AJ90+AP88+AP89+AP90+AV88+AV89+AV90+BB88+BB89+BB90+BH88+BH89+BH90+BN88+BN89+BN90+BT88+BT89+BT90</f>
        <v>0</v>
      </c>
      <c r="CA89" s="5">
        <f ca="1">RANK(BY89,$BY$5:$BY$183,0)+RANK(BZ89,$BZ$5:$BZ$183,1)/1000</f>
        <v>1.0009999999999999</v>
      </c>
      <c r="CB89" s="5">
        <f ca="1">RANK(CA89,$CA$5:$CA$183,1)</f>
        <v>1</v>
      </c>
      <c r="CD89" s="20">
        <v>29</v>
      </c>
      <c r="CE89" s="20" t="str">
        <f ca="1">IF(N($CN89)&gt;0,INDEX($B$4:$B$183,$CN89),"")</f>
        <v/>
      </c>
      <c r="CF89" s="20" t="str">
        <f ca="1">IF(N($CN89)&gt;0,INDEX($BX$4:$BX$183,$CN89),"")</f>
        <v/>
      </c>
      <c r="CG89" s="20" t="str">
        <f ca="1">IF(N($CN89)&gt;0,INDEX($BY$4:$BY$183,$CN89),"")</f>
        <v/>
      </c>
      <c r="CH89" s="40"/>
      <c r="CJ89" s="19" t="str">
        <f>IF(BX89&gt;0,BX89*100000+BY89*1000+BZ89+500,"")</f>
        <v/>
      </c>
      <c r="CK89" s="19" t="str">
        <f>IF(BX89&gt;0,RANK(CJ89,$CJ$4:$CJ$183,0),"")</f>
        <v/>
      </c>
      <c r="CL89" s="19" t="str">
        <f>IF(N(CK89)&gt;0,CK89+COUNTIF($CK$4:$CK88,CK89),"")</f>
        <v/>
      </c>
      <c r="CM89" s="19">
        <f>INT(ROWS($CM$3:$CM89)/3)</f>
        <v>29</v>
      </c>
      <c r="CN89" s="19" t="str">
        <f ca="1">IFERROR(MATCH(CM89,$CL$4:$CL$183,0),"")</f>
        <v/>
      </c>
    </row>
    <row r="90" spans="1:92" ht="21" x14ac:dyDescent="0.35">
      <c r="A90" s="3"/>
      <c r="B90" s="3"/>
      <c r="C90" s="4"/>
      <c r="D90" s="3"/>
      <c r="E90" s="3"/>
      <c r="F90" s="3"/>
      <c r="G90" s="3"/>
      <c r="H90" s="3"/>
      <c r="I90" s="4"/>
      <c r="J90" s="3"/>
      <c r="K90" s="3"/>
      <c r="L90" s="3"/>
      <c r="M90" s="3"/>
      <c r="N90" s="3"/>
      <c r="O90" s="4"/>
      <c r="P90" s="3"/>
      <c r="Q90" s="3"/>
      <c r="R90" s="3"/>
      <c r="S90" s="3"/>
      <c r="T90" s="3"/>
      <c r="U90" s="4"/>
      <c r="V90" s="3"/>
      <c r="W90" s="3"/>
      <c r="X90" s="3"/>
      <c r="Y90" s="3"/>
      <c r="Z90" s="3"/>
      <c r="AA90" s="4"/>
      <c r="AB90" s="3"/>
      <c r="AC90" s="3"/>
      <c r="AD90" s="3"/>
      <c r="AE90" s="3"/>
      <c r="AF90" s="3"/>
      <c r="AG90" s="4"/>
      <c r="AH90" s="3"/>
      <c r="AI90" s="3"/>
      <c r="AJ90" s="3"/>
      <c r="AK90" s="3"/>
      <c r="AL90" s="3"/>
      <c r="AM90" s="4"/>
      <c r="AN90" s="3"/>
      <c r="AO90" s="3"/>
      <c r="AP90" s="3"/>
      <c r="AQ90" s="3"/>
      <c r="AR90" s="3"/>
      <c r="AS90" s="4"/>
      <c r="AT90" s="3"/>
      <c r="AU90" s="3"/>
      <c r="AV90" s="3"/>
      <c r="AW90" s="3"/>
      <c r="AX90" s="3"/>
      <c r="AY90" s="4"/>
      <c r="AZ90" s="3"/>
      <c r="BA90" s="3"/>
      <c r="BB90" s="3"/>
      <c r="BC90" s="3"/>
      <c r="BD90" s="3"/>
      <c r="BE90" s="4"/>
      <c r="BF90" s="3"/>
      <c r="BG90" s="3"/>
      <c r="BH90" s="3"/>
      <c r="BI90" s="3"/>
      <c r="BJ90" s="3"/>
      <c r="BK90" s="4"/>
      <c r="BL90" s="3"/>
      <c r="BM90" s="3"/>
      <c r="BN90" s="3"/>
      <c r="BO90" s="3"/>
      <c r="BP90" s="3"/>
      <c r="BQ90" s="4"/>
      <c r="BR90" s="3"/>
      <c r="BS90" s="3"/>
      <c r="BT90" s="3"/>
      <c r="BU90" s="3"/>
      <c r="BV90" s="3"/>
      <c r="BW90" s="2"/>
      <c r="BX90" s="10"/>
      <c r="BY90" s="11"/>
      <c r="BZ90" s="13"/>
      <c r="CA90" s="10"/>
      <c r="CB90" s="10"/>
      <c r="CD90" s="21"/>
      <c r="CE90" s="21"/>
      <c r="CF90" s="21"/>
      <c r="CG90" s="21"/>
      <c r="CH90" s="41"/>
      <c r="CJ90" s="19"/>
      <c r="CK90" s="19"/>
      <c r="CL90" s="19"/>
      <c r="CM90" s="19"/>
      <c r="CN90" s="19"/>
    </row>
    <row r="91" spans="1:92" ht="21" x14ac:dyDescent="0.35">
      <c r="A91" s="3"/>
      <c r="B91" s="3"/>
      <c r="C91" s="4"/>
      <c r="D91" s="3"/>
      <c r="E91" s="3"/>
      <c r="F91" s="3"/>
      <c r="G91" s="3"/>
      <c r="H91" s="3"/>
      <c r="I91" s="4"/>
      <c r="J91" s="3"/>
      <c r="K91" s="3"/>
      <c r="L91" s="3"/>
      <c r="M91" s="3"/>
      <c r="N91" s="3"/>
      <c r="O91" s="4"/>
      <c r="P91" s="3"/>
      <c r="Q91" s="3"/>
      <c r="R91" s="3"/>
      <c r="S91" s="3"/>
      <c r="T91" s="3"/>
      <c r="U91" s="4"/>
      <c r="V91" s="3"/>
      <c r="W91" s="3"/>
      <c r="X91" s="3"/>
      <c r="Y91" s="3"/>
      <c r="Z91" s="3"/>
      <c r="AA91" s="4"/>
      <c r="AB91" s="3"/>
      <c r="AC91" s="3"/>
      <c r="AD91" s="3"/>
      <c r="AE91" s="3"/>
      <c r="AF91" s="3"/>
      <c r="AG91" s="4"/>
      <c r="AH91" s="3"/>
      <c r="AI91" s="3"/>
      <c r="AJ91" s="3"/>
      <c r="AK91" s="3"/>
      <c r="AL91" s="3"/>
      <c r="AM91" s="4"/>
      <c r="AN91" s="3"/>
      <c r="AO91" s="3"/>
      <c r="AP91" s="3"/>
      <c r="AQ91" s="3"/>
      <c r="AR91" s="3"/>
      <c r="AS91" s="4"/>
      <c r="AT91" s="3"/>
      <c r="AU91" s="3"/>
      <c r="AV91" s="3"/>
      <c r="AW91" s="3"/>
      <c r="AX91" s="3"/>
      <c r="AY91" s="4"/>
      <c r="AZ91" s="3"/>
      <c r="BA91" s="3"/>
      <c r="BB91" s="3"/>
      <c r="BC91" s="3"/>
      <c r="BD91" s="3"/>
      <c r="BE91" s="4"/>
      <c r="BF91" s="3"/>
      <c r="BG91" s="3"/>
      <c r="BH91" s="3"/>
      <c r="BI91" s="3"/>
      <c r="BJ91" s="3"/>
      <c r="BK91" s="4"/>
      <c r="BL91" s="3"/>
      <c r="BM91" s="3"/>
      <c r="BN91" s="3"/>
      <c r="BO91" s="3"/>
      <c r="BP91" s="3"/>
      <c r="BQ91" s="4"/>
      <c r="BR91" s="3"/>
      <c r="BS91" s="3"/>
      <c r="BT91" s="3"/>
      <c r="BU91" s="3"/>
      <c r="BV91" s="3"/>
      <c r="BW91" s="2"/>
      <c r="BX91" s="5"/>
      <c r="BY91" s="12"/>
      <c r="BZ91" s="7"/>
      <c r="CA91" s="5"/>
      <c r="CB91" s="5"/>
      <c r="CD91" s="22"/>
      <c r="CE91" s="22"/>
      <c r="CF91" s="22"/>
      <c r="CG91" s="22"/>
      <c r="CH91" s="39" t="str">
        <f ca="1">IF(N($CN92)&gt;0,INDEX($BZ$4:$BZ$183,$CN92),"")</f>
        <v/>
      </c>
      <c r="CJ91" s="19"/>
      <c r="CK91" s="19"/>
      <c r="CL91" s="19"/>
      <c r="CM91" s="19"/>
      <c r="CN91" s="19"/>
    </row>
    <row r="92" spans="1:92" ht="21" x14ac:dyDescent="0.35">
      <c r="A92" s="3">
        <v>30</v>
      </c>
      <c r="B92" s="3"/>
      <c r="C92" s="4"/>
      <c r="D92" s="3">
        <f ca="1">IF(COUNTIF(INDIRECT(C$2&amp;"[N°1]"),$A92)&lt;&gt;0,SUMIFS(INDIRECT(C$2&amp;"[Score1]"),INDIRECT(C$2&amp;"[N°1]"),$A92),SUMIFS(INDIRECT(C$2&amp;"[Score2]"),INDIRECT(C$2&amp;"[N°2]"),$A92))</f>
        <v>0</v>
      </c>
      <c r="E92" s="3">
        <f ca="1">IF(COUNTIF(INDIRECT(C$2&amp;"[N°1]"),$A92)&lt;&gt;0,SUMIFS(INDIRECT(C$2&amp;"[Score2]"),INDIRECT(C$2&amp;"[N°1]"),$A92),SUMIFS(INDIRECT(C$2&amp;"[Score1]"),INDIRECT(C$2&amp;"[N°2]"),$A92))</f>
        <v>0</v>
      </c>
      <c r="F92" s="3">
        <f t="shared" ca="1" si="12"/>
        <v>0</v>
      </c>
      <c r="G92" s="3">
        <f ca="1">RANK(F92,$F$5:$F$182,0)+ROW()/1000</f>
        <v>1.0920000000000001</v>
      </c>
      <c r="H92" s="3">
        <f ca="1">RANK(G92,$G$5:$G$182,1)</f>
        <v>30</v>
      </c>
      <c r="I92" s="4"/>
      <c r="J92" s="3">
        <f ca="1">IF(COUNTIF(INDIRECT(I$2&amp;"[N°1]"),$A92)&lt;&gt;0,SUMIFS(INDIRECT(I$2&amp;"[Score1]"),INDIRECT(I$2&amp;"[N°1]"),$A92),SUMIFS(INDIRECT(I$2&amp;"[Score2]"),INDIRECT(I$2&amp;"[N°2]"),$A92))</f>
        <v>0</v>
      </c>
      <c r="K92" s="3">
        <f ca="1">IF(COUNTIF(INDIRECT(I$2&amp;"[N°1]"),$A92)&lt;&gt;0,SUMIFS(INDIRECT(I$2&amp;"[Score2]"),INDIRECT(I$2&amp;"[N°1]"),$A92),SUMIFS(INDIRECT(I$2&amp;"[Score1]"),INDIRECT(I$2&amp;"[N°2]"),$A92))</f>
        <v>0</v>
      </c>
      <c r="L92" s="3">
        <f t="shared" ca="1" si="13"/>
        <v>0</v>
      </c>
      <c r="M92" s="3">
        <f ca="1">RANK(L92,$L$5:$L$182,0)+ROW()/1000</f>
        <v>1.0920000000000001</v>
      </c>
      <c r="N92" s="3">
        <f ca="1">RANK(M92,$M$5:$M$182,1)</f>
        <v>30</v>
      </c>
      <c r="O92" s="4"/>
      <c r="P92" s="3">
        <f ca="1">IF(COUNTIF(INDIRECT(O$2&amp;"[N°1]"),$A92)&lt;&gt;0,SUMIFS(INDIRECT(O$2&amp;"[Score1]"),INDIRECT(O$2&amp;"[N°1]"),$A92),SUMIFS(INDIRECT(O$2&amp;"[Score2]"),INDIRECT(O$2&amp;"[N°2]"),$A92))</f>
        <v>0</v>
      </c>
      <c r="Q92" s="3">
        <f ca="1">IF(COUNTIF(INDIRECT(O$2&amp;"[N°1]"),$A92)&lt;&gt;0,SUMIFS(INDIRECT(O$2&amp;"[Score2]"),INDIRECT(O$2&amp;"[N°1]"),$A92),SUMIFS(INDIRECT(O$2&amp;"[Score1]"),INDIRECT(O$2&amp;"[N°2]"),$A92))</f>
        <v>0</v>
      </c>
      <c r="R92" s="3">
        <f t="shared" ca="1" si="14"/>
        <v>0</v>
      </c>
      <c r="S92" s="3">
        <f ca="1">RANK(R92,$R$5:$R$182,0)+ROW()/1000</f>
        <v>1.0920000000000001</v>
      </c>
      <c r="T92" s="3">
        <f ca="1">RANK(S92,$S$5:$S$182,1)</f>
        <v>30</v>
      </c>
      <c r="U92" s="4"/>
      <c r="V92" s="3">
        <f ca="1">IF(COUNTIF(INDIRECT(U$2&amp;"[N°1]"),$A92)&lt;&gt;0,SUMIFS(INDIRECT(U$2&amp;"[Score1]"),INDIRECT(U$2&amp;"[N°1]"),$A92),SUMIFS(INDIRECT(U$2&amp;"[Score2]"),INDIRECT(U$2&amp;"[N°2]"),$A92))</f>
        <v>0</v>
      </c>
      <c r="W92" s="3">
        <f ca="1">IF(COUNTIF(INDIRECT(U$2&amp;"[N°1]"),$A92)&lt;&gt;0,SUMIFS(INDIRECT(U$2&amp;"[Score2]"),INDIRECT(U$2&amp;"[N°1]"),$A92),SUMIFS(INDIRECT(U$2&amp;"[Score1]"),INDIRECT(U$2&amp;"[N°2]"),$A92))</f>
        <v>0</v>
      </c>
      <c r="X92" s="3">
        <f t="shared" ca="1" si="15"/>
        <v>0</v>
      </c>
      <c r="Y92" s="3">
        <f ca="1">RANK(X92,$X$5:$X$182,0)+ROW()/1000</f>
        <v>1.0920000000000001</v>
      </c>
      <c r="Z92" s="3">
        <f ca="1">RANK(Y92,$Y$5:$Y$182,1)</f>
        <v>30</v>
      </c>
      <c r="AA92" s="4"/>
      <c r="AB92" s="3">
        <f ca="1">IF(COUNTIF(INDIRECT(AA$2&amp;"[N°1]"),$A92)&lt;&gt;0,SUMIFS(INDIRECT(AA$2&amp;"[Score1]"),INDIRECT(AA$2&amp;"[N°1]"),$A92),SUMIFS(INDIRECT(AA$2&amp;"[Score2]"),INDIRECT(AA$2&amp;"[N°2]"),$A92))</f>
        <v>0</v>
      </c>
      <c r="AC92" s="3">
        <f ca="1">IF(COUNTIF(INDIRECT(AA$2&amp;"[N°1]"),$A92)&lt;&gt;0,SUMIFS(INDIRECT(AA$2&amp;"[Score2]"),INDIRECT(AA$2&amp;"[N°1]"),$A92),SUMIFS(INDIRECT(AA$2&amp;"[Score1]"),INDIRECT(AA$2&amp;"[N°2]"),$A92))</f>
        <v>0</v>
      </c>
      <c r="AD92" s="3">
        <f t="shared" ca="1" si="16"/>
        <v>0</v>
      </c>
      <c r="AE92" s="3">
        <f ca="1">RANK(AD92,$AD$5:$AD$182,0)+ROW()/1000</f>
        <v>1.0920000000000001</v>
      </c>
      <c r="AF92" s="3">
        <f ca="1">RANK(AE92,$AE$5:$AE$182,1)</f>
        <v>30</v>
      </c>
      <c r="AG92" s="4"/>
      <c r="AH92" s="3">
        <f ca="1">IF(COUNTIF(INDIRECT(AG$2&amp;"[N°1]"),$A92)&lt;&gt;0,SUMIFS(INDIRECT(AG$2&amp;"[Score1]"),INDIRECT(AG$2&amp;"[N°1]"),$A92),SUMIFS(INDIRECT(AG$2&amp;"[Score2]"),INDIRECT(AG$2&amp;"[N°2]"),$A92))</f>
        <v>0</v>
      </c>
      <c r="AI92" s="3">
        <f ca="1">IF(COUNTIF(INDIRECT(AG$2&amp;"[N°1]"),$A92)&lt;&gt;0,SUMIFS(INDIRECT(AG$2&amp;"[Score2]"),INDIRECT(AG$2&amp;"[N°1]"),$A92),SUMIFS(INDIRECT(AG$2&amp;"[Score1]"),INDIRECT(AG$2&amp;"[N°2]"),$A92))</f>
        <v>0</v>
      </c>
      <c r="AJ92" s="3">
        <f t="shared" ca="1" si="17"/>
        <v>0</v>
      </c>
      <c r="AK92" s="3">
        <f ca="1">RANK(AJ92,$AJ$5:$AJ$182,0)+ROW()/1000</f>
        <v>1.0920000000000001</v>
      </c>
      <c r="AL92" s="3">
        <f ca="1">RANK(AK92,$AK$5:$AK$182,1)</f>
        <v>30</v>
      </c>
      <c r="AM92" s="4"/>
      <c r="AN92" s="3">
        <f ca="1">IF(COUNTIF(INDIRECT(AM$2&amp;"[N°1]"),$A92)&lt;&gt;0,SUMIFS(INDIRECT(AM$2&amp;"[Score1]"),INDIRECT(AM$2&amp;"[N°1]"),$A92),SUMIFS(INDIRECT(AM$2&amp;"[Score2]"),INDIRECT(AM$2&amp;"[N°2]"),$A92))</f>
        <v>0</v>
      </c>
      <c r="AO92" s="3">
        <f ca="1">IF(COUNTIF(INDIRECT(AM$2&amp;"[N°1]"),$A92)&lt;&gt;0,SUMIFS(INDIRECT(AM$2&amp;"[Score2]"),INDIRECT(AM$2&amp;"[N°1]"),$A92),SUMIFS(INDIRECT(AM$2&amp;"[Score1]"),INDIRECT(AM$2&amp;"[N°2]"),$A92))</f>
        <v>0</v>
      </c>
      <c r="AP92" s="3">
        <f t="shared" ca="1" si="18"/>
        <v>0</v>
      </c>
      <c r="AQ92" s="3">
        <f ca="1">RANK(AP92,$AP$5:$AP$182,0)+ROW()/1000</f>
        <v>1.0920000000000001</v>
      </c>
      <c r="AR92" s="3">
        <f ca="1">RANK(AQ92,$AQ$5:$AQ$182,1)</f>
        <v>30</v>
      </c>
      <c r="AS92" s="4"/>
      <c r="AT92" s="3">
        <f ca="1">IF(COUNTIF(INDIRECT(AS$2&amp;"[N°1]"),$A92)&lt;&gt;0,SUMIFS(INDIRECT(AS$2&amp;"[Score1]"),INDIRECT(AS$2&amp;"[N°1]"),$A92),SUMIFS(INDIRECT(AS$2&amp;"[Score2]"),INDIRECT(AS$2&amp;"[N°2]"),$A92))</f>
        <v>0</v>
      </c>
      <c r="AU92" s="3">
        <f ca="1">IF(COUNTIF(INDIRECT(AS$2&amp;"[N°1]"),$A92)&lt;&gt;0,SUMIFS(INDIRECT(AS$2&amp;"[Score2]"),INDIRECT(AS$2&amp;"[N°1]"),$A92),SUMIFS(INDIRECT(AS$2&amp;"[Score1]"),INDIRECT(AS$2&amp;"[N°2]"),$A92))</f>
        <v>0</v>
      </c>
      <c r="AV92" s="3">
        <f t="shared" ca="1" si="19"/>
        <v>0</v>
      </c>
      <c r="AW92" s="3">
        <f ca="1">RANK(AV92,$AV$5:$AV$182,0)+ROW()/1000</f>
        <v>1.0920000000000001</v>
      </c>
      <c r="AX92" s="3">
        <f ca="1">RANK(AW92,$AW$5:$AW$182,1)</f>
        <v>30</v>
      </c>
      <c r="AY92" s="4"/>
      <c r="AZ92" s="3">
        <f ca="1">IF(COUNTIF(INDIRECT(AY$2&amp;"[N°1]"),$A92)&lt;&gt;0,SUMIFS(INDIRECT(AY$2&amp;"[Score1]"),INDIRECT(AY$2&amp;"[N°1]"),$A92),SUMIFS(INDIRECT(AY$2&amp;"[Score2]"),INDIRECT(AY$2&amp;"[N°2]"),$A92))</f>
        <v>0</v>
      </c>
      <c r="BA92" s="3">
        <f ca="1">IF(COUNTIF(INDIRECT(AY$2&amp;"[N°1]"),$A92)&lt;&gt;0,SUMIFS(INDIRECT(AY$2&amp;"[Score2]"),INDIRECT(AY$2&amp;"[N°1]"),$A92),SUMIFS(INDIRECT(AY$2&amp;"[Score1]"),INDIRECT(AY$2&amp;"[N°2]"),$A92))</f>
        <v>0</v>
      </c>
      <c r="BB92" s="3">
        <f t="shared" ca="1" si="20"/>
        <v>0</v>
      </c>
      <c r="BC92" s="3">
        <f ca="1">RANK(BB92,$BB$5:$BB$182,0)+ROW()/1000</f>
        <v>1.0920000000000001</v>
      </c>
      <c r="BD92" s="3">
        <f ca="1">RANK(BC92,$BC$5:$BC$182,1)</f>
        <v>30</v>
      </c>
      <c r="BE92" s="4"/>
      <c r="BF92" s="3">
        <f ca="1">IF(COUNTIF(INDIRECT(BE$2&amp;"[N°1]"),$A92)&lt;&gt;0,SUMIFS(INDIRECT(BE$2&amp;"[Score1]"),INDIRECT(BE$2&amp;"[N°1]"),$A92),SUMIFS(INDIRECT(BE$2&amp;"[Score2]"),INDIRECT(BE$2&amp;"[N°2]"),$A92))</f>
        <v>0</v>
      </c>
      <c r="BG92" s="3">
        <f ca="1">IF(COUNTIF(INDIRECT(BE$2&amp;"[N°1]"),$A92)&lt;&gt;0,SUMIFS(INDIRECT(BE$2&amp;"[Score2]"),INDIRECT(BE$2&amp;"[N°1]"),$A92),SUMIFS(INDIRECT(BE$2&amp;"[Score1]"),INDIRECT(BE$2&amp;"[N°2]"),$A92))</f>
        <v>0</v>
      </c>
      <c r="BH92" s="3">
        <f t="shared" ca="1" si="21"/>
        <v>0</v>
      </c>
      <c r="BI92" s="3">
        <f ca="1">RANK(BH92,$BH$5:$BH$182,0)+ROW()/1000</f>
        <v>1.0920000000000001</v>
      </c>
      <c r="BJ92" s="3">
        <f ca="1">RANK(BI92,$BI$5:$BI$182,1)</f>
        <v>30</v>
      </c>
      <c r="BK92" s="4"/>
      <c r="BL92" s="3">
        <f ca="1">IF(COUNTIF(INDIRECT(BK$2&amp;"[N°1]"),$A92)&lt;&gt;0,SUMIFS(INDIRECT(BK$2&amp;"[Score1]"),INDIRECT(BK$2&amp;"[N°1]"),$A92),SUMIFS(INDIRECT(BK$2&amp;"[Score2]"),INDIRECT(BK$2&amp;"[N°2]"),$A92))</f>
        <v>0</v>
      </c>
      <c r="BM92" s="3">
        <f ca="1">IF(COUNTIF(INDIRECT(BK$2&amp;"[N°1]"),$A92)&lt;&gt;0,SUMIFS(INDIRECT(BK$2&amp;"[Score2]"),INDIRECT(BK$2&amp;"[N°1]"),$A92),SUMIFS(INDIRECT(BK$2&amp;"[Score1]"),INDIRECT(BK$2&amp;"[N°2]"),$A92))</f>
        <v>0</v>
      </c>
      <c r="BN92" s="3">
        <f t="shared" ca="1" si="22"/>
        <v>0</v>
      </c>
      <c r="BO92" s="3">
        <f ca="1">RANK(BN92,$BN$5:$BN$182,0)+ROW()/1000</f>
        <v>1.0920000000000001</v>
      </c>
      <c r="BP92" s="3">
        <f ca="1">RANK(BO92,$BO$5:$BO$182,1)</f>
        <v>30</v>
      </c>
      <c r="BQ92" s="4"/>
      <c r="BR92" s="3">
        <f ca="1">IF(COUNTIF(INDIRECT(BQ$2&amp;"[N°1]"),$A92)&lt;&gt;0,SUMIFS(INDIRECT(BQ$2&amp;"[Score1]"),INDIRECT(BQ$2&amp;"[N°1]"),$A92),SUMIFS(INDIRECT(BQ$2&amp;"[Score2]"),INDIRECT(BQ$2&amp;"[N°2]"),$A92))</f>
        <v>0</v>
      </c>
      <c r="BS92" s="3">
        <f ca="1">IF(COUNTIF(INDIRECT(BQ$2&amp;"[N°1]"),$A92)&lt;&gt;0,SUMIFS(INDIRECT(BQ$2&amp;"[Score2]"),INDIRECT(BQ$2&amp;"[N°1]"),$A92),SUMIFS(INDIRECT(BQ$2&amp;"[Score1]"),INDIRECT(BQ$2&amp;"[N°2]"),$A92))</f>
        <v>0</v>
      </c>
      <c r="BT92" s="3">
        <f t="shared" ca="1" si="23"/>
        <v>0</v>
      </c>
      <c r="BU92" s="3">
        <f ca="1">RANK(BT92,$BT$5:$BT$182,0)+ROW()/1000</f>
        <v>1.0920000000000001</v>
      </c>
      <c r="BV92" s="3">
        <f ca="1">RANK(BU92,$BU$5:$BU$182,1)</f>
        <v>30</v>
      </c>
      <c r="BW92" s="2"/>
      <c r="BX92" s="5">
        <f>C92+I92+O92+U92+AA92+AG92+AM92+AS92+AY92+BE92+BK92+BQ92</f>
        <v>0</v>
      </c>
      <c r="BY92" s="8">
        <f ca="1">COUNTIF(D91,"=13")+COUNTIF(D92,"=13")+COUNTIF(D93,"=13")+COUNTIF(J91,"=13")+COUNTIF(J92,"=13")+COUNTIF(J93,"=13")+COUNTIF(P91,"=13")+COUNTIF(P92,"=13")+COUNTIF(P93,"=13")+COUNTIF(V91,"=13")+COUNTIF(V92,"=13")+COUNTIF(V93,"=13")+COUNTIF(AB91,"=13")+COUNTIF(AB92,"=13")+COUNTIF(AB93,"=13")+COUNTIF(AH91,"=13")+COUNTIF(AH92,"=13")+COUNTIF(AH93,"=13")+COUNTIF(AN91,"=13")+COUNTIF(AN92,"=13")+COUNTIF(AN93,"=13")+COUNTIF(AT91,"=13")+COUNTIF(AT92,"=13")+COUNTIF(AT93,"=13")+COUNTIF(AZ91,"=13")+COUNTIF(AZ92,"=13")+COUNTIF(AZ93,"=13")+COUNTIF(BF91,"=13")+COUNTIF(BF92,"=13")+COUNTIF(BF93,"=13")+COUNTIF(BL91,"=13")+COUNTIF(BL92,"=13")+COUNTIF(BL93,"=13")+COUNTIF(BR91,"=13")+COUNTIF(BR92,"=13")+COUNTIF(BR93,"=13")</f>
        <v>0</v>
      </c>
      <c r="BZ92" s="9">
        <f ca="1">F91+F92+F93+L91+L92+L93+R91+R92+R93+X91+X92+X93+AD91+AD92+AD93+AJ91+AJ92+AJ93+AP91+AP92+AP93+AV91+AV92+AV93+BB91+BB92+BB93+BH91+BH92+BH93+BN91+BN92+BN93+BT91+BT92+BT93</f>
        <v>0</v>
      </c>
      <c r="CA92" s="5">
        <f ca="1">RANK(BY92,$BY$5:$BY$183,0)+RANK(BZ92,$BZ$5:$BZ$183,1)/1000</f>
        <v>1.0009999999999999</v>
      </c>
      <c r="CB92" s="5">
        <f ca="1">RANK(CA92,$CA$5:$CA$183,1)</f>
        <v>1</v>
      </c>
      <c r="CD92" s="20">
        <v>30</v>
      </c>
      <c r="CE92" s="20" t="str">
        <f ca="1">IF(N($CN92)&gt;0,INDEX($B$4:$B$183,$CN92),"")</f>
        <v/>
      </c>
      <c r="CF92" s="20" t="str">
        <f ca="1">IF(N($CN92)&gt;0,INDEX($BX$4:$BX$183,$CN92),"")</f>
        <v/>
      </c>
      <c r="CG92" s="20" t="str">
        <f ca="1">IF(N($CN92)&gt;0,INDEX($BY$4:$BY$183,$CN92),"")</f>
        <v/>
      </c>
      <c r="CH92" s="40"/>
      <c r="CJ92" s="19" t="str">
        <f>IF(BX92&gt;0,BX92*100000+BY92*1000+BZ92+500,"")</f>
        <v/>
      </c>
      <c r="CK92" s="19" t="str">
        <f>IF(BX92&gt;0,RANK(CJ92,$CJ$4:$CJ$183,0),"")</f>
        <v/>
      </c>
      <c r="CL92" s="19" t="str">
        <f>IF(N(CK92)&gt;0,CK92+COUNTIF($CK$4:$CK91,CK92),"")</f>
        <v/>
      </c>
      <c r="CM92" s="19">
        <f>INT(ROWS($CM$3:$CM92)/3)</f>
        <v>30</v>
      </c>
      <c r="CN92" s="19" t="str">
        <f ca="1">IFERROR(MATCH(CM92,$CL$4:$CL$183,0),"")</f>
        <v/>
      </c>
    </row>
    <row r="93" spans="1:92" ht="21" x14ac:dyDescent="0.35">
      <c r="A93" s="3"/>
      <c r="B93" s="3"/>
      <c r="C93" s="4"/>
      <c r="D93" s="3"/>
      <c r="E93" s="3"/>
      <c r="F93" s="3"/>
      <c r="G93" s="3"/>
      <c r="H93" s="3"/>
      <c r="I93" s="4"/>
      <c r="J93" s="3"/>
      <c r="K93" s="3"/>
      <c r="L93" s="3"/>
      <c r="M93" s="3"/>
      <c r="N93" s="3"/>
      <c r="O93" s="4"/>
      <c r="P93" s="3"/>
      <c r="Q93" s="3"/>
      <c r="R93" s="3"/>
      <c r="S93" s="3"/>
      <c r="T93" s="3"/>
      <c r="U93" s="4"/>
      <c r="V93" s="3"/>
      <c r="W93" s="3"/>
      <c r="X93" s="3"/>
      <c r="Y93" s="3"/>
      <c r="Z93" s="3"/>
      <c r="AA93" s="4"/>
      <c r="AB93" s="3"/>
      <c r="AC93" s="3"/>
      <c r="AD93" s="3"/>
      <c r="AE93" s="3"/>
      <c r="AF93" s="3"/>
      <c r="AG93" s="4"/>
      <c r="AH93" s="3"/>
      <c r="AI93" s="3"/>
      <c r="AJ93" s="3"/>
      <c r="AK93" s="3"/>
      <c r="AL93" s="3"/>
      <c r="AM93" s="4"/>
      <c r="AN93" s="3"/>
      <c r="AO93" s="3"/>
      <c r="AP93" s="3"/>
      <c r="AQ93" s="3"/>
      <c r="AR93" s="3"/>
      <c r="AS93" s="4"/>
      <c r="AT93" s="3"/>
      <c r="AU93" s="3"/>
      <c r="AV93" s="3"/>
      <c r="AW93" s="3"/>
      <c r="AX93" s="3"/>
      <c r="AY93" s="4"/>
      <c r="AZ93" s="3"/>
      <c r="BA93" s="3"/>
      <c r="BB93" s="3"/>
      <c r="BC93" s="3"/>
      <c r="BD93" s="3"/>
      <c r="BE93" s="4"/>
      <c r="BF93" s="3"/>
      <c r="BG93" s="3"/>
      <c r="BH93" s="3"/>
      <c r="BI93" s="3"/>
      <c r="BJ93" s="3"/>
      <c r="BK93" s="4"/>
      <c r="BL93" s="3"/>
      <c r="BM93" s="3"/>
      <c r="BN93" s="3"/>
      <c r="BO93" s="3"/>
      <c r="BP93" s="3"/>
      <c r="BQ93" s="4"/>
      <c r="BR93" s="3"/>
      <c r="BS93" s="3"/>
      <c r="BT93" s="3"/>
      <c r="BU93" s="3"/>
      <c r="BV93" s="3"/>
      <c r="BW93" s="2"/>
      <c r="BX93" s="10"/>
      <c r="BY93" s="11"/>
      <c r="BZ93" s="13"/>
      <c r="CA93" s="10"/>
      <c r="CB93" s="10"/>
      <c r="CD93" s="21"/>
      <c r="CE93" s="21"/>
      <c r="CF93" s="21"/>
      <c r="CG93" s="21"/>
      <c r="CH93" s="41"/>
      <c r="CJ93" s="19"/>
      <c r="CK93" s="19"/>
      <c r="CL93" s="19"/>
      <c r="CM93" s="19"/>
      <c r="CN93" s="19"/>
    </row>
    <row r="94" spans="1:92" ht="21" x14ac:dyDescent="0.35">
      <c r="A94" s="3"/>
      <c r="B94" s="3"/>
      <c r="C94" s="4"/>
      <c r="D94" s="3"/>
      <c r="E94" s="3"/>
      <c r="F94" s="3"/>
      <c r="G94" s="3"/>
      <c r="H94" s="3"/>
      <c r="I94" s="4"/>
      <c r="J94" s="3"/>
      <c r="K94" s="3"/>
      <c r="L94" s="3"/>
      <c r="M94" s="3"/>
      <c r="N94" s="3"/>
      <c r="O94" s="4"/>
      <c r="P94" s="3"/>
      <c r="Q94" s="3"/>
      <c r="R94" s="3"/>
      <c r="S94" s="3"/>
      <c r="T94" s="3"/>
      <c r="U94" s="4"/>
      <c r="V94" s="3"/>
      <c r="W94" s="3"/>
      <c r="X94" s="3"/>
      <c r="Y94" s="3"/>
      <c r="Z94" s="3"/>
      <c r="AA94" s="4"/>
      <c r="AB94" s="3"/>
      <c r="AC94" s="3"/>
      <c r="AD94" s="3"/>
      <c r="AE94" s="3"/>
      <c r="AF94" s="3"/>
      <c r="AG94" s="4"/>
      <c r="AH94" s="3"/>
      <c r="AI94" s="3"/>
      <c r="AJ94" s="3"/>
      <c r="AK94" s="3"/>
      <c r="AL94" s="3"/>
      <c r="AM94" s="4"/>
      <c r="AN94" s="3"/>
      <c r="AO94" s="3"/>
      <c r="AP94" s="3"/>
      <c r="AQ94" s="3"/>
      <c r="AR94" s="3"/>
      <c r="AS94" s="4"/>
      <c r="AT94" s="3"/>
      <c r="AU94" s="3"/>
      <c r="AV94" s="3"/>
      <c r="AW94" s="3"/>
      <c r="AX94" s="3"/>
      <c r="AY94" s="4"/>
      <c r="AZ94" s="3"/>
      <c r="BA94" s="3"/>
      <c r="BB94" s="3"/>
      <c r="BC94" s="3"/>
      <c r="BD94" s="3"/>
      <c r="BE94" s="4"/>
      <c r="BF94" s="3"/>
      <c r="BG94" s="3"/>
      <c r="BH94" s="3"/>
      <c r="BI94" s="3"/>
      <c r="BJ94" s="3"/>
      <c r="BK94" s="4"/>
      <c r="BL94" s="3"/>
      <c r="BM94" s="3"/>
      <c r="BN94" s="3"/>
      <c r="BO94" s="3"/>
      <c r="BP94" s="3"/>
      <c r="BQ94" s="4"/>
      <c r="BR94" s="3"/>
      <c r="BS94" s="3"/>
      <c r="BT94" s="3"/>
      <c r="BU94" s="3"/>
      <c r="BV94" s="3"/>
      <c r="BW94" s="2"/>
      <c r="BX94" s="5"/>
      <c r="BY94" s="12"/>
      <c r="BZ94" s="7"/>
      <c r="CA94" s="5"/>
      <c r="CB94" s="5"/>
      <c r="CD94" s="22"/>
      <c r="CE94" s="22"/>
      <c r="CF94" s="22"/>
      <c r="CG94" s="22"/>
      <c r="CH94" s="39" t="str">
        <f ca="1">IF(N($CN95)&gt;0,INDEX($BZ$4:$BZ$183,$CN95),"")</f>
        <v/>
      </c>
      <c r="CJ94" s="19"/>
      <c r="CK94" s="19"/>
      <c r="CL94" s="19"/>
      <c r="CM94" s="19"/>
      <c r="CN94" s="19"/>
    </row>
    <row r="95" spans="1:92" ht="21" x14ac:dyDescent="0.35">
      <c r="A95" s="3">
        <v>31</v>
      </c>
      <c r="B95" s="3"/>
      <c r="C95" s="4"/>
      <c r="D95" s="3">
        <f ca="1">IF(COUNTIF(INDIRECT(C$2&amp;"[N°1]"),$A95)&lt;&gt;0,SUMIFS(INDIRECT(C$2&amp;"[Score1]"),INDIRECT(C$2&amp;"[N°1]"),$A95),SUMIFS(INDIRECT(C$2&amp;"[Score2]"),INDIRECT(C$2&amp;"[N°2]"),$A95))</f>
        <v>0</v>
      </c>
      <c r="E95" s="3">
        <f ca="1">IF(COUNTIF(INDIRECT(C$2&amp;"[N°1]"),$A95)&lt;&gt;0,SUMIFS(INDIRECT(C$2&amp;"[Score2]"),INDIRECT(C$2&amp;"[N°1]"),$A95),SUMIFS(INDIRECT(C$2&amp;"[Score1]"),INDIRECT(C$2&amp;"[N°2]"),$A95))</f>
        <v>0</v>
      </c>
      <c r="F95" s="3">
        <f t="shared" ca="1" si="12"/>
        <v>0</v>
      </c>
      <c r="G95" s="3">
        <f ca="1">RANK(F95,$F$5:$F$182,0)+ROW()/1000</f>
        <v>1.095</v>
      </c>
      <c r="H95" s="3">
        <f ca="1">RANK(G95,$G$5:$G$182,1)</f>
        <v>31</v>
      </c>
      <c r="I95" s="4"/>
      <c r="J95" s="3">
        <f ca="1">IF(COUNTIF(INDIRECT(I$2&amp;"[N°1]"),$A95)&lt;&gt;0,SUMIFS(INDIRECT(I$2&amp;"[Score1]"),INDIRECT(I$2&amp;"[N°1]"),$A95),SUMIFS(INDIRECT(I$2&amp;"[Score2]"),INDIRECT(I$2&amp;"[N°2]"),$A95))</f>
        <v>0</v>
      </c>
      <c r="K95" s="3">
        <f ca="1">IF(COUNTIF(INDIRECT(I$2&amp;"[N°1]"),$A95)&lt;&gt;0,SUMIFS(INDIRECT(I$2&amp;"[Score2]"),INDIRECT(I$2&amp;"[N°1]"),$A95),SUMIFS(INDIRECT(I$2&amp;"[Score1]"),INDIRECT(I$2&amp;"[N°2]"),$A95))</f>
        <v>0</v>
      </c>
      <c r="L95" s="3">
        <f t="shared" ca="1" si="13"/>
        <v>0</v>
      </c>
      <c r="M95" s="3">
        <f ca="1">RANK(L95,$L$5:$L$182,0)+ROW()/1000</f>
        <v>1.095</v>
      </c>
      <c r="N95" s="3">
        <f ca="1">RANK(M95,$M$5:$M$182,1)</f>
        <v>31</v>
      </c>
      <c r="O95" s="4"/>
      <c r="P95" s="3">
        <f ca="1">IF(COUNTIF(INDIRECT(O$2&amp;"[N°1]"),$A95)&lt;&gt;0,SUMIFS(INDIRECT(O$2&amp;"[Score1]"),INDIRECT(O$2&amp;"[N°1]"),$A95),SUMIFS(INDIRECT(O$2&amp;"[Score2]"),INDIRECT(O$2&amp;"[N°2]"),$A95))</f>
        <v>0</v>
      </c>
      <c r="Q95" s="3">
        <f ca="1">IF(COUNTIF(INDIRECT(O$2&amp;"[N°1]"),$A95)&lt;&gt;0,SUMIFS(INDIRECT(O$2&amp;"[Score2]"),INDIRECT(O$2&amp;"[N°1]"),$A95),SUMIFS(INDIRECT(O$2&amp;"[Score1]"),INDIRECT(O$2&amp;"[N°2]"),$A95))</f>
        <v>0</v>
      </c>
      <c r="R95" s="3">
        <f t="shared" ca="1" si="14"/>
        <v>0</v>
      </c>
      <c r="S95" s="3">
        <f ca="1">RANK(R95,$R$5:$R$182,0)+ROW()/1000</f>
        <v>1.095</v>
      </c>
      <c r="T95" s="3">
        <f ca="1">RANK(S95,$S$5:$S$182,1)</f>
        <v>31</v>
      </c>
      <c r="U95" s="4"/>
      <c r="V95" s="3">
        <f ca="1">IF(COUNTIF(INDIRECT(U$2&amp;"[N°1]"),$A95)&lt;&gt;0,SUMIFS(INDIRECT(U$2&amp;"[Score1]"),INDIRECT(U$2&amp;"[N°1]"),$A95),SUMIFS(INDIRECT(U$2&amp;"[Score2]"),INDIRECT(U$2&amp;"[N°2]"),$A95))</f>
        <v>0</v>
      </c>
      <c r="W95" s="3">
        <f ca="1">IF(COUNTIF(INDIRECT(U$2&amp;"[N°1]"),$A95)&lt;&gt;0,SUMIFS(INDIRECT(U$2&amp;"[Score2]"),INDIRECT(U$2&amp;"[N°1]"),$A95),SUMIFS(INDIRECT(U$2&amp;"[Score1]"),INDIRECT(U$2&amp;"[N°2]"),$A95))</f>
        <v>0</v>
      </c>
      <c r="X95" s="3">
        <f t="shared" ca="1" si="15"/>
        <v>0</v>
      </c>
      <c r="Y95" s="3">
        <f ca="1">RANK(X95,$X$5:$X$182,0)+ROW()/1000</f>
        <v>1.095</v>
      </c>
      <c r="Z95" s="3">
        <f ca="1">RANK(Y95,$Y$5:$Y$182,1)</f>
        <v>31</v>
      </c>
      <c r="AA95" s="4"/>
      <c r="AB95" s="3">
        <f ca="1">IF(COUNTIF(INDIRECT(AA$2&amp;"[N°1]"),$A95)&lt;&gt;0,SUMIFS(INDIRECT(AA$2&amp;"[Score1]"),INDIRECT(AA$2&amp;"[N°1]"),$A95),SUMIFS(INDIRECT(AA$2&amp;"[Score2]"),INDIRECT(AA$2&amp;"[N°2]"),$A95))</f>
        <v>0</v>
      </c>
      <c r="AC95" s="3">
        <f ca="1">IF(COUNTIF(INDIRECT(AA$2&amp;"[N°1]"),$A95)&lt;&gt;0,SUMIFS(INDIRECT(AA$2&amp;"[Score2]"),INDIRECT(AA$2&amp;"[N°1]"),$A95),SUMIFS(INDIRECT(AA$2&amp;"[Score1]"),INDIRECT(AA$2&amp;"[N°2]"),$A95))</f>
        <v>0</v>
      </c>
      <c r="AD95" s="3">
        <f t="shared" ca="1" si="16"/>
        <v>0</v>
      </c>
      <c r="AE95" s="3">
        <f ca="1">RANK(AD95,$AD$5:$AD$182,0)+ROW()/1000</f>
        <v>1.095</v>
      </c>
      <c r="AF95" s="3">
        <f ca="1">RANK(AE95,$AE$5:$AE$182,1)</f>
        <v>31</v>
      </c>
      <c r="AG95" s="4"/>
      <c r="AH95" s="3">
        <f ca="1">IF(COUNTIF(INDIRECT(AG$2&amp;"[N°1]"),$A95)&lt;&gt;0,SUMIFS(INDIRECT(AG$2&amp;"[Score1]"),INDIRECT(AG$2&amp;"[N°1]"),$A95),SUMIFS(INDIRECT(AG$2&amp;"[Score2]"),INDIRECT(AG$2&amp;"[N°2]"),$A95))</f>
        <v>0</v>
      </c>
      <c r="AI95" s="3">
        <f ca="1">IF(COUNTIF(INDIRECT(AG$2&amp;"[N°1]"),$A95)&lt;&gt;0,SUMIFS(INDIRECT(AG$2&amp;"[Score2]"),INDIRECT(AG$2&amp;"[N°1]"),$A95),SUMIFS(INDIRECT(AG$2&amp;"[Score1]"),INDIRECT(AG$2&amp;"[N°2]"),$A95))</f>
        <v>0</v>
      </c>
      <c r="AJ95" s="3">
        <f t="shared" ca="1" si="17"/>
        <v>0</v>
      </c>
      <c r="AK95" s="3">
        <f ca="1">RANK(AJ95,$AJ$5:$AJ$182,0)+ROW()/1000</f>
        <v>1.095</v>
      </c>
      <c r="AL95" s="3">
        <f ca="1">RANK(AK95,$AK$5:$AK$182,1)</f>
        <v>31</v>
      </c>
      <c r="AM95" s="4"/>
      <c r="AN95" s="3">
        <f ca="1">IF(COUNTIF(INDIRECT(AM$2&amp;"[N°1]"),$A95)&lt;&gt;0,SUMIFS(INDIRECT(AM$2&amp;"[Score1]"),INDIRECT(AM$2&amp;"[N°1]"),$A95),SUMIFS(INDIRECT(AM$2&amp;"[Score2]"),INDIRECT(AM$2&amp;"[N°2]"),$A95))</f>
        <v>0</v>
      </c>
      <c r="AO95" s="3">
        <f ca="1">IF(COUNTIF(INDIRECT(AM$2&amp;"[N°1]"),$A95)&lt;&gt;0,SUMIFS(INDIRECT(AM$2&amp;"[Score2]"),INDIRECT(AM$2&amp;"[N°1]"),$A95),SUMIFS(INDIRECT(AM$2&amp;"[Score1]"),INDIRECT(AM$2&amp;"[N°2]"),$A95))</f>
        <v>0</v>
      </c>
      <c r="AP95" s="3">
        <f t="shared" ca="1" si="18"/>
        <v>0</v>
      </c>
      <c r="AQ95" s="3">
        <f ca="1">RANK(AP95,$AP$5:$AP$182,0)+ROW()/1000</f>
        <v>1.095</v>
      </c>
      <c r="AR95" s="3">
        <f ca="1">RANK(AQ95,$AQ$5:$AQ$182,1)</f>
        <v>31</v>
      </c>
      <c r="AS95" s="4"/>
      <c r="AT95" s="3">
        <f ca="1">IF(COUNTIF(INDIRECT(AS$2&amp;"[N°1]"),$A95)&lt;&gt;0,SUMIFS(INDIRECT(AS$2&amp;"[Score1]"),INDIRECT(AS$2&amp;"[N°1]"),$A95),SUMIFS(INDIRECT(AS$2&amp;"[Score2]"),INDIRECT(AS$2&amp;"[N°2]"),$A95))</f>
        <v>0</v>
      </c>
      <c r="AU95" s="3">
        <f ca="1">IF(COUNTIF(INDIRECT(AS$2&amp;"[N°1]"),$A95)&lt;&gt;0,SUMIFS(INDIRECT(AS$2&amp;"[Score2]"),INDIRECT(AS$2&amp;"[N°1]"),$A95),SUMIFS(INDIRECT(AS$2&amp;"[Score1]"),INDIRECT(AS$2&amp;"[N°2]"),$A95))</f>
        <v>0</v>
      </c>
      <c r="AV95" s="3">
        <f t="shared" ca="1" si="19"/>
        <v>0</v>
      </c>
      <c r="AW95" s="3">
        <f ca="1">RANK(AV95,$AV$5:$AV$182,0)+ROW()/1000</f>
        <v>1.095</v>
      </c>
      <c r="AX95" s="3">
        <f ca="1">RANK(AW95,$AW$5:$AW$182,1)</f>
        <v>31</v>
      </c>
      <c r="AY95" s="4"/>
      <c r="AZ95" s="3">
        <f ca="1">IF(COUNTIF(INDIRECT(AY$2&amp;"[N°1]"),$A95)&lt;&gt;0,SUMIFS(INDIRECT(AY$2&amp;"[Score1]"),INDIRECT(AY$2&amp;"[N°1]"),$A95),SUMIFS(INDIRECT(AY$2&amp;"[Score2]"),INDIRECT(AY$2&amp;"[N°2]"),$A95))</f>
        <v>0</v>
      </c>
      <c r="BA95" s="3">
        <f ca="1">IF(COUNTIF(INDIRECT(AY$2&amp;"[N°1]"),$A95)&lt;&gt;0,SUMIFS(INDIRECT(AY$2&amp;"[Score2]"),INDIRECT(AY$2&amp;"[N°1]"),$A95),SUMIFS(INDIRECT(AY$2&amp;"[Score1]"),INDIRECT(AY$2&amp;"[N°2]"),$A95))</f>
        <v>0</v>
      </c>
      <c r="BB95" s="3">
        <f t="shared" ca="1" si="20"/>
        <v>0</v>
      </c>
      <c r="BC95" s="3">
        <f ca="1">RANK(BB95,$BB$5:$BB$182,0)+ROW()/1000</f>
        <v>1.095</v>
      </c>
      <c r="BD95" s="3">
        <f ca="1">RANK(BC95,$BC$5:$BC$182,1)</f>
        <v>31</v>
      </c>
      <c r="BE95" s="4"/>
      <c r="BF95" s="3">
        <f ca="1">IF(COUNTIF(INDIRECT(BE$2&amp;"[N°1]"),$A95)&lt;&gt;0,SUMIFS(INDIRECT(BE$2&amp;"[Score1]"),INDIRECT(BE$2&amp;"[N°1]"),$A95),SUMIFS(INDIRECT(BE$2&amp;"[Score2]"),INDIRECT(BE$2&amp;"[N°2]"),$A95))</f>
        <v>0</v>
      </c>
      <c r="BG95" s="3">
        <f ca="1">IF(COUNTIF(INDIRECT(BE$2&amp;"[N°1]"),$A95)&lt;&gt;0,SUMIFS(INDIRECT(BE$2&amp;"[Score2]"),INDIRECT(BE$2&amp;"[N°1]"),$A95),SUMIFS(INDIRECT(BE$2&amp;"[Score1]"),INDIRECT(BE$2&amp;"[N°2]"),$A95))</f>
        <v>0</v>
      </c>
      <c r="BH95" s="3">
        <f t="shared" ca="1" si="21"/>
        <v>0</v>
      </c>
      <c r="BI95" s="3">
        <f ca="1">RANK(BH95,$BH$5:$BH$182,0)+ROW()/1000</f>
        <v>1.095</v>
      </c>
      <c r="BJ95" s="3">
        <f ca="1">RANK(BI95,$BI$5:$BI$182,1)</f>
        <v>31</v>
      </c>
      <c r="BK95" s="4"/>
      <c r="BL95" s="3">
        <f ca="1">IF(COUNTIF(INDIRECT(BK$2&amp;"[N°1]"),$A95)&lt;&gt;0,SUMIFS(INDIRECT(BK$2&amp;"[Score1]"),INDIRECT(BK$2&amp;"[N°1]"),$A95),SUMIFS(INDIRECT(BK$2&amp;"[Score2]"),INDIRECT(BK$2&amp;"[N°2]"),$A95))</f>
        <v>0</v>
      </c>
      <c r="BM95" s="3">
        <f ca="1">IF(COUNTIF(INDIRECT(BK$2&amp;"[N°1]"),$A95)&lt;&gt;0,SUMIFS(INDIRECT(BK$2&amp;"[Score2]"),INDIRECT(BK$2&amp;"[N°1]"),$A95),SUMIFS(INDIRECT(BK$2&amp;"[Score1]"),INDIRECT(BK$2&amp;"[N°2]"),$A95))</f>
        <v>0</v>
      </c>
      <c r="BN95" s="3">
        <f t="shared" ca="1" si="22"/>
        <v>0</v>
      </c>
      <c r="BO95" s="3">
        <f ca="1">RANK(BN95,$BN$5:$BN$182,0)+ROW()/1000</f>
        <v>1.095</v>
      </c>
      <c r="BP95" s="3">
        <f ca="1">RANK(BO95,$BO$5:$BO$182,1)</f>
        <v>31</v>
      </c>
      <c r="BQ95" s="4"/>
      <c r="BR95" s="3">
        <f ca="1">IF(COUNTIF(INDIRECT(BQ$2&amp;"[N°1]"),$A95)&lt;&gt;0,SUMIFS(INDIRECT(BQ$2&amp;"[Score1]"),INDIRECT(BQ$2&amp;"[N°1]"),$A95),SUMIFS(INDIRECT(BQ$2&amp;"[Score2]"),INDIRECT(BQ$2&amp;"[N°2]"),$A95))</f>
        <v>0</v>
      </c>
      <c r="BS95" s="3">
        <f ca="1">IF(COUNTIF(INDIRECT(BQ$2&amp;"[N°1]"),$A95)&lt;&gt;0,SUMIFS(INDIRECT(BQ$2&amp;"[Score2]"),INDIRECT(BQ$2&amp;"[N°1]"),$A95),SUMIFS(INDIRECT(BQ$2&amp;"[Score1]"),INDIRECT(BQ$2&amp;"[N°2]"),$A95))</f>
        <v>0</v>
      </c>
      <c r="BT95" s="3">
        <f t="shared" ca="1" si="23"/>
        <v>0</v>
      </c>
      <c r="BU95" s="3">
        <f ca="1">RANK(BT95,$BT$5:$BT$182,0)+ROW()/1000</f>
        <v>1.095</v>
      </c>
      <c r="BV95" s="3">
        <f ca="1">RANK(BU95,$BU$5:$BU$182,1)</f>
        <v>31</v>
      </c>
      <c r="BW95" s="2"/>
      <c r="BX95" s="5">
        <f>C95+I95+O95+U95+AA95+AG95+AM95+AS95+AY95+BE95+BK95+BQ95</f>
        <v>0</v>
      </c>
      <c r="BY95" s="8">
        <f ca="1">COUNTIF(D94,"=13")+COUNTIF(D95,"=13")+COUNTIF(D96,"=13")+COUNTIF(J94,"=13")+COUNTIF(J95,"=13")+COUNTIF(J96,"=13")+COUNTIF(P94,"=13")+COUNTIF(P95,"=13")+COUNTIF(P96,"=13")+COUNTIF(V94,"=13")+COUNTIF(V95,"=13")+COUNTIF(V96,"=13")+COUNTIF(AB94,"=13")+COUNTIF(AB95,"=13")+COUNTIF(AB96,"=13")+COUNTIF(AH94,"=13")+COUNTIF(AH95,"=13")+COUNTIF(AH96,"=13")+COUNTIF(AN94,"=13")+COUNTIF(AN95,"=13")+COUNTIF(AN96,"=13")+COUNTIF(AT94,"=13")+COUNTIF(AT95,"=13")+COUNTIF(AT96,"=13")+COUNTIF(AZ94,"=13")+COUNTIF(AZ95,"=13")+COUNTIF(AZ96,"=13")+COUNTIF(BF94,"=13")+COUNTIF(BF95,"=13")+COUNTIF(BF96,"=13")+COUNTIF(BL94,"=13")+COUNTIF(BL95,"=13")+COUNTIF(BL96,"=13")+COUNTIF(BR94,"=13")+COUNTIF(BR95,"=13")+COUNTIF(BR96,"=13")</f>
        <v>0</v>
      </c>
      <c r="BZ95" s="9">
        <f ca="1">F94+F95+F96+L94+L95+L96+R94+R95+R96+X94+X95+X96+AD94+AD95+AD96+AJ94+AJ95+AJ96+AP94+AP95+AP96+AV94+AV95+AV96+BB94+BB95+BB96+BH94+BH95+BH96+BN94+BN95+BN96+BT94+BT95+BT96</f>
        <v>0</v>
      </c>
      <c r="CA95" s="5">
        <f ca="1">RANK(BY95,$BY$5:$BY$183,0)+RANK(BZ95,$BZ$5:$BZ$183,1)/1000</f>
        <v>1.0009999999999999</v>
      </c>
      <c r="CB95" s="5">
        <f ca="1">RANK(CA95,$CA$5:$CA$183,1)</f>
        <v>1</v>
      </c>
      <c r="CD95" s="20">
        <v>31</v>
      </c>
      <c r="CE95" s="20" t="str">
        <f ca="1">IF(N($CN95)&gt;0,INDEX($B$4:$B$183,$CN95),"")</f>
        <v/>
      </c>
      <c r="CF95" s="20" t="str">
        <f ca="1">IF(N($CN95)&gt;0,INDEX($BX$4:$BX$183,$CN95),"")</f>
        <v/>
      </c>
      <c r="CG95" s="20" t="str">
        <f ca="1">IF(N($CN95)&gt;0,INDEX($BY$4:$BY$183,$CN95),"")</f>
        <v/>
      </c>
      <c r="CH95" s="40"/>
      <c r="CJ95" s="19" t="str">
        <f>IF(BX95&gt;0,BX95*100000+BY95*1000+BZ95+500,"")</f>
        <v/>
      </c>
      <c r="CK95" s="19" t="str">
        <f>IF(BX95&gt;0,RANK(CJ95,$CJ$4:$CJ$183,0),"")</f>
        <v/>
      </c>
      <c r="CL95" s="19" t="str">
        <f>IF(N(CK95)&gt;0,CK95+COUNTIF($CK$4:$CK94,CK95),"")</f>
        <v/>
      </c>
      <c r="CM95" s="19">
        <f>INT(ROWS($CM$3:$CM95)/3)</f>
        <v>31</v>
      </c>
      <c r="CN95" s="19" t="str">
        <f ca="1">IFERROR(MATCH(CM95,$CL$4:$CL$183,0),"")</f>
        <v/>
      </c>
    </row>
    <row r="96" spans="1:92" ht="21" x14ac:dyDescent="0.35">
      <c r="A96" s="3"/>
      <c r="B96" s="3"/>
      <c r="C96" s="4"/>
      <c r="D96" s="3"/>
      <c r="E96" s="3"/>
      <c r="F96" s="3"/>
      <c r="G96" s="3"/>
      <c r="H96" s="3"/>
      <c r="I96" s="4"/>
      <c r="J96" s="3"/>
      <c r="K96" s="3"/>
      <c r="L96" s="3"/>
      <c r="M96" s="3"/>
      <c r="N96" s="3"/>
      <c r="O96" s="4"/>
      <c r="P96" s="3"/>
      <c r="Q96" s="3"/>
      <c r="R96" s="3"/>
      <c r="S96" s="3"/>
      <c r="T96" s="3"/>
      <c r="U96" s="4"/>
      <c r="V96" s="3"/>
      <c r="W96" s="3"/>
      <c r="X96" s="3"/>
      <c r="Y96" s="3"/>
      <c r="Z96" s="3"/>
      <c r="AA96" s="4"/>
      <c r="AB96" s="3"/>
      <c r="AC96" s="3"/>
      <c r="AD96" s="3"/>
      <c r="AE96" s="3"/>
      <c r="AF96" s="3"/>
      <c r="AG96" s="4"/>
      <c r="AH96" s="3"/>
      <c r="AI96" s="3"/>
      <c r="AJ96" s="3"/>
      <c r="AK96" s="3"/>
      <c r="AL96" s="3"/>
      <c r="AM96" s="4"/>
      <c r="AN96" s="3"/>
      <c r="AO96" s="3"/>
      <c r="AP96" s="3"/>
      <c r="AQ96" s="3"/>
      <c r="AR96" s="3"/>
      <c r="AS96" s="4"/>
      <c r="AT96" s="3"/>
      <c r="AU96" s="3"/>
      <c r="AV96" s="3"/>
      <c r="AW96" s="3"/>
      <c r="AX96" s="3"/>
      <c r="AY96" s="4"/>
      <c r="AZ96" s="3"/>
      <c r="BA96" s="3"/>
      <c r="BB96" s="3"/>
      <c r="BC96" s="3"/>
      <c r="BD96" s="3"/>
      <c r="BE96" s="4"/>
      <c r="BF96" s="3"/>
      <c r="BG96" s="3"/>
      <c r="BH96" s="3"/>
      <c r="BI96" s="3"/>
      <c r="BJ96" s="3"/>
      <c r="BK96" s="4"/>
      <c r="BL96" s="3"/>
      <c r="BM96" s="3"/>
      <c r="BN96" s="3"/>
      <c r="BO96" s="3"/>
      <c r="BP96" s="3"/>
      <c r="BQ96" s="4"/>
      <c r="BR96" s="3"/>
      <c r="BS96" s="3"/>
      <c r="BT96" s="3"/>
      <c r="BU96" s="3"/>
      <c r="BV96" s="3"/>
      <c r="BW96" s="2"/>
      <c r="BX96" s="10"/>
      <c r="BY96" s="11"/>
      <c r="BZ96" s="13"/>
      <c r="CA96" s="10"/>
      <c r="CB96" s="10"/>
      <c r="CD96" s="21"/>
      <c r="CE96" s="21"/>
      <c r="CF96" s="21"/>
      <c r="CG96" s="21"/>
      <c r="CH96" s="41"/>
      <c r="CJ96" s="19"/>
      <c r="CK96" s="19"/>
      <c r="CL96" s="19"/>
      <c r="CM96" s="19"/>
      <c r="CN96" s="19"/>
    </row>
    <row r="97" spans="1:92" ht="21" x14ac:dyDescent="0.35">
      <c r="A97" s="3"/>
      <c r="B97" s="3"/>
      <c r="C97" s="4"/>
      <c r="D97" s="3"/>
      <c r="E97" s="3"/>
      <c r="F97" s="3"/>
      <c r="G97" s="3"/>
      <c r="H97" s="3"/>
      <c r="I97" s="4"/>
      <c r="J97" s="3"/>
      <c r="K97" s="3"/>
      <c r="L97" s="3"/>
      <c r="M97" s="3"/>
      <c r="N97" s="3"/>
      <c r="O97" s="4"/>
      <c r="P97" s="3"/>
      <c r="Q97" s="3"/>
      <c r="R97" s="3"/>
      <c r="S97" s="3"/>
      <c r="T97" s="3"/>
      <c r="U97" s="4"/>
      <c r="V97" s="3"/>
      <c r="W97" s="3"/>
      <c r="X97" s="3"/>
      <c r="Y97" s="3"/>
      <c r="Z97" s="3"/>
      <c r="AA97" s="4"/>
      <c r="AB97" s="3"/>
      <c r="AC97" s="3"/>
      <c r="AD97" s="3"/>
      <c r="AE97" s="3"/>
      <c r="AF97" s="3"/>
      <c r="AG97" s="4"/>
      <c r="AH97" s="3"/>
      <c r="AI97" s="3"/>
      <c r="AJ97" s="3"/>
      <c r="AK97" s="3"/>
      <c r="AL97" s="3"/>
      <c r="AM97" s="4"/>
      <c r="AN97" s="3"/>
      <c r="AO97" s="3"/>
      <c r="AP97" s="3"/>
      <c r="AQ97" s="3"/>
      <c r="AR97" s="3"/>
      <c r="AS97" s="4"/>
      <c r="AT97" s="3"/>
      <c r="AU97" s="3"/>
      <c r="AV97" s="3"/>
      <c r="AW97" s="3"/>
      <c r="AX97" s="3"/>
      <c r="AY97" s="4"/>
      <c r="AZ97" s="3"/>
      <c r="BA97" s="3"/>
      <c r="BB97" s="3"/>
      <c r="BC97" s="3"/>
      <c r="BD97" s="3"/>
      <c r="BE97" s="4"/>
      <c r="BF97" s="3"/>
      <c r="BG97" s="3"/>
      <c r="BH97" s="3"/>
      <c r="BI97" s="3"/>
      <c r="BJ97" s="3"/>
      <c r="BK97" s="4"/>
      <c r="BL97" s="3"/>
      <c r="BM97" s="3"/>
      <c r="BN97" s="3"/>
      <c r="BO97" s="3"/>
      <c r="BP97" s="3"/>
      <c r="BQ97" s="4"/>
      <c r="BR97" s="3"/>
      <c r="BS97" s="3"/>
      <c r="BT97" s="3"/>
      <c r="BU97" s="3"/>
      <c r="BV97" s="3"/>
      <c r="BW97" s="2"/>
      <c r="BX97" s="5"/>
      <c r="BY97" s="12"/>
      <c r="BZ97" s="7"/>
      <c r="CA97" s="5"/>
      <c r="CB97" s="5"/>
      <c r="CD97" s="22"/>
      <c r="CE97" s="22"/>
      <c r="CF97" s="22"/>
      <c r="CG97" s="22"/>
      <c r="CH97" s="39" t="str">
        <f ca="1">IF(N($CN98)&gt;0,INDEX($BZ$4:$BZ$183,$CN98),"")</f>
        <v/>
      </c>
      <c r="CJ97" s="19"/>
      <c r="CK97" s="19"/>
      <c r="CL97" s="19"/>
      <c r="CM97" s="19"/>
      <c r="CN97" s="19"/>
    </row>
    <row r="98" spans="1:92" ht="21" x14ac:dyDescent="0.35">
      <c r="A98" s="3">
        <v>32</v>
      </c>
      <c r="B98" s="3"/>
      <c r="C98" s="4"/>
      <c r="D98" s="3">
        <f ca="1">IF(COUNTIF(INDIRECT(C$2&amp;"[N°1]"),$A98)&lt;&gt;0,SUMIFS(INDIRECT(C$2&amp;"[Score1]"),INDIRECT(C$2&amp;"[N°1]"),$A98),SUMIFS(INDIRECT(C$2&amp;"[Score2]"),INDIRECT(C$2&amp;"[N°2]"),$A98))</f>
        <v>0</v>
      </c>
      <c r="E98" s="3">
        <f ca="1">IF(COUNTIF(INDIRECT(C$2&amp;"[N°1]"),$A98)&lt;&gt;0,SUMIFS(INDIRECT(C$2&amp;"[Score2]"),INDIRECT(C$2&amp;"[N°1]"),$A98),SUMIFS(INDIRECT(C$2&amp;"[Score1]"),INDIRECT(C$2&amp;"[N°2]"),$A98))</f>
        <v>0</v>
      </c>
      <c r="F98" s="3">
        <f t="shared" ca="1" si="12"/>
        <v>0</v>
      </c>
      <c r="G98" s="3">
        <f ca="1">RANK(F98,$F$5:$F$182,0)+ROW()/1000</f>
        <v>1.0980000000000001</v>
      </c>
      <c r="H98" s="3">
        <f ca="1">RANK(G98,$G$5:$G$182,1)</f>
        <v>32</v>
      </c>
      <c r="I98" s="4"/>
      <c r="J98" s="3">
        <f ca="1">IF(COUNTIF(INDIRECT(I$2&amp;"[N°1]"),$A98)&lt;&gt;0,SUMIFS(INDIRECT(I$2&amp;"[Score1]"),INDIRECT(I$2&amp;"[N°1]"),$A98),SUMIFS(INDIRECT(I$2&amp;"[Score2]"),INDIRECT(I$2&amp;"[N°2]"),$A98))</f>
        <v>0</v>
      </c>
      <c r="K98" s="3">
        <f ca="1">IF(COUNTIF(INDIRECT(I$2&amp;"[N°1]"),$A98)&lt;&gt;0,SUMIFS(INDIRECT(I$2&amp;"[Score2]"),INDIRECT(I$2&amp;"[N°1]"),$A98),SUMIFS(INDIRECT(I$2&amp;"[Score1]"),INDIRECT(I$2&amp;"[N°2]"),$A98))</f>
        <v>0</v>
      </c>
      <c r="L98" s="3">
        <f t="shared" ca="1" si="13"/>
        <v>0</v>
      </c>
      <c r="M98" s="3">
        <f ca="1">RANK(L98,$L$5:$L$182,0)+ROW()/1000</f>
        <v>1.0980000000000001</v>
      </c>
      <c r="N98" s="3">
        <f ca="1">RANK(M98,$M$5:$M$182,1)</f>
        <v>32</v>
      </c>
      <c r="O98" s="4"/>
      <c r="P98" s="3">
        <f ca="1">IF(COUNTIF(INDIRECT(O$2&amp;"[N°1]"),$A98)&lt;&gt;0,SUMIFS(INDIRECT(O$2&amp;"[Score1]"),INDIRECT(O$2&amp;"[N°1]"),$A98),SUMIFS(INDIRECT(O$2&amp;"[Score2]"),INDIRECT(O$2&amp;"[N°2]"),$A98))</f>
        <v>0</v>
      </c>
      <c r="Q98" s="3">
        <f ca="1">IF(COUNTIF(INDIRECT(O$2&amp;"[N°1]"),$A98)&lt;&gt;0,SUMIFS(INDIRECT(O$2&amp;"[Score2]"),INDIRECT(O$2&amp;"[N°1]"),$A98),SUMIFS(INDIRECT(O$2&amp;"[Score1]"),INDIRECT(O$2&amp;"[N°2]"),$A98))</f>
        <v>0</v>
      </c>
      <c r="R98" s="3">
        <f t="shared" ca="1" si="14"/>
        <v>0</v>
      </c>
      <c r="S98" s="3">
        <f ca="1">RANK(R98,$R$5:$R$182,0)+ROW()/1000</f>
        <v>1.0980000000000001</v>
      </c>
      <c r="T98" s="3">
        <f ca="1">RANK(S98,$S$5:$S$182,1)</f>
        <v>32</v>
      </c>
      <c r="U98" s="4"/>
      <c r="V98" s="3">
        <f ca="1">IF(COUNTIF(INDIRECT(U$2&amp;"[N°1]"),$A98)&lt;&gt;0,SUMIFS(INDIRECT(U$2&amp;"[Score1]"),INDIRECT(U$2&amp;"[N°1]"),$A98),SUMIFS(INDIRECT(U$2&amp;"[Score2]"),INDIRECT(U$2&amp;"[N°2]"),$A98))</f>
        <v>0</v>
      </c>
      <c r="W98" s="3">
        <f ca="1">IF(COUNTIF(INDIRECT(U$2&amp;"[N°1]"),$A98)&lt;&gt;0,SUMIFS(INDIRECT(U$2&amp;"[Score2]"),INDIRECT(U$2&amp;"[N°1]"),$A98),SUMIFS(INDIRECT(U$2&amp;"[Score1]"),INDIRECT(U$2&amp;"[N°2]"),$A98))</f>
        <v>0</v>
      </c>
      <c r="X98" s="3">
        <f t="shared" ca="1" si="15"/>
        <v>0</v>
      </c>
      <c r="Y98" s="3">
        <f ca="1">RANK(X98,$X$5:$X$182,0)+ROW()/1000</f>
        <v>1.0980000000000001</v>
      </c>
      <c r="Z98" s="3">
        <f ca="1">RANK(Y98,$Y$5:$Y$182,1)</f>
        <v>32</v>
      </c>
      <c r="AA98" s="4"/>
      <c r="AB98" s="3">
        <f ca="1">IF(COUNTIF(INDIRECT(AA$2&amp;"[N°1]"),$A98)&lt;&gt;0,SUMIFS(INDIRECT(AA$2&amp;"[Score1]"),INDIRECT(AA$2&amp;"[N°1]"),$A98),SUMIFS(INDIRECT(AA$2&amp;"[Score2]"),INDIRECT(AA$2&amp;"[N°2]"),$A98))</f>
        <v>0</v>
      </c>
      <c r="AC98" s="3">
        <f ca="1">IF(COUNTIF(INDIRECT(AA$2&amp;"[N°1]"),$A98)&lt;&gt;0,SUMIFS(INDIRECT(AA$2&amp;"[Score2]"),INDIRECT(AA$2&amp;"[N°1]"),$A98),SUMIFS(INDIRECT(AA$2&amp;"[Score1]"),INDIRECT(AA$2&amp;"[N°2]"),$A98))</f>
        <v>0</v>
      </c>
      <c r="AD98" s="3">
        <f t="shared" ca="1" si="16"/>
        <v>0</v>
      </c>
      <c r="AE98" s="3">
        <f ca="1">RANK(AD98,$AD$5:$AD$182,0)+ROW()/1000</f>
        <v>1.0980000000000001</v>
      </c>
      <c r="AF98" s="3">
        <f ca="1">RANK(AE98,$AE$5:$AE$182,1)</f>
        <v>32</v>
      </c>
      <c r="AG98" s="4"/>
      <c r="AH98" s="3">
        <f ca="1">IF(COUNTIF(INDIRECT(AG$2&amp;"[N°1]"),$A98)&lt;&gt;0,SUMIFS(INDIRECT(AG$2&amp;"[Score1]"),INDIRECT(AG$2&amp;"[N°1]"),$A98),SUMIFS(INDIRECT(AG$2&amp;"[Score2]"),INDIRECT(AG$2&amp;"[N°2]"),$A98))</f>
        <v>0</v>
      </c>
      <c r="AI98" s="3">
        <f ca="1">IF(COUNTIF(INDIRECT(AG$2&amp;"[N°1]"),$A98)&lt;&gt;0,SUMIFS(INDIRECT(AG$2&amp;"[Score2]"),INDIRECT(AG$2&amp;"[N°1]"),$A98),SUMIFS(INDIRECT(AG$2&amp;"[Score1]"),INDIRECT(AG$2&amp;"[N°2]"),$A98))</f>
        <v>0</v>
      </c>
      <c r="AJ98" s="3">
        <f t="shared" ca="1" si="17"/>
        <v>0</v>
      </c>
      <c r="AK98" s="3">
        <f ca="1">RANK(AJ98,$AJ$5:$AJ$182,0)+ROW()/1000</f>
        <v>1.0980000000000001</v>
      </c>
      <c r="AL98" s="3">
        <f ca="1">RANK(AK98,$AK$5:$AK$182,1)</f>
        <v>32</v>
      </c>
      <c r="AM98" s="4"/>
      <c r="AN98" s="3">
        <f ca="1">IF(COUNTIF(INDIRECT(AM$2&amp;"[N°1]"),$A98)&lt;&gt;0,SUMIFS(INDIRECT(AM$2&amp;"[Score1]"),INDIRECT(AM$2&amp;"[N°1]"),$A98),SUMIFS(INDIRECT(AM$2&amp;"[Score2]"),INDIRECT(AM$2&amp;"[N°2]"),$A98))</f>
        <v>0</v>
      </c>
      <c r="AO98" s="3">
        <f ca="1">IF(COUNTIF(INDIRECT(AM$2&amp;"[N°1]"),$A98)&lt;&gt;0,SUMIFS(INDIRECT(AM$2&amp;"[Score2]"),INDIRECT(AM$2&amp;"[N°1]"),$A98),SUMIFS(INDIRECT(AM$2&amp;"[Score1]"),INDIRECT(AM$2&amp;"[N°2]"),$A98))</f>
        <v>0</v>
      </c>
      <c r="AP98" s="3">
        <f t="shared" ca="1" si="18"/>
        <v>0</v>
      </c>
      <c r="AQ98" s="3">
        <f ca="1">RANK(AP98,$AP$5:$AP$182,0)+ROW()/1000</f>
        <v>1.0980000000000001</v>
      </c>
      <c r="AR98" s="3">
        <f ca="1">RANK(AQ98,$AQ$5:$AQ$182,1)</f>
        <v>32</v>
      </c>
      <c r="AS98" s="4"/>
      <c r="AT98" s="3">
        <f ca="1">IF(COUNTIF(INDIRECT(AS$2&amp;"[N°1]"),$A98)&lt;&gt;0,SUMIFS(INDIRECT(AS$2&amp;"[Score1]"),INDIRECT(AS$2&amp;"[N°1]"),$A98),SUMIFS(INDIRECT(AS$2&amp;"[Score2]"),INDIRECT(AS$2&amp;"[N°2]"),$A98))</f>
        <v>0</v>
      </c>
      <c r="AU98" s="3">
        <f ca="1">IF(COUNTIF(INDIRECT(AS$2&amp;"[N°1]"),$A98)&lt;&gt;0,SUMIFS(INDIRECT(AS$2&amp;"[Score2]"),INDIRECT(AS$2&amp;"[N°1]"),$A98),SUMIFS(INDIRECT(AS$2&amp;"[Score1]"),INDIRECT(AS$2&amp;"[N°2]"),$A98))</f>
        <v>0</v>
      </c>
      <c r="AV98" s="3">
        <f t="shared" ca="1" si="19"/>
        <v>0</v>
      </c>
      <c r="AW98" s="3">
        <f ca="1">RANK(AV98,$AV$5:$AV$182,0)+ROW()/1000</f>
        <v>1.0980000000000001</v>
      </c>
      <c r="AX98" s="3">
        <f ca="1">RANK(AW98,$AW$5:$AW$182,1)</f>
        <v>32</v>
      </c>
      <c r="AY98" s="4"/>
      <c r="AZ98" s="3">
        <f ca="1">IF(COUNTIF(INDIRECT(AY$2&amp;"[N°1]"),$A98)&lt;&gt;0,SUMIFS(INDIRECT(AY$2&amp;"[Score1]"),INDIRECT(AY$2&amp;"[N°1]"),$A98),SUMIFS(INDIRECT(AY$2&amp;"[Score2]"),INDIRECT(AY$2&amp;"[N°2]"),$A98))</f>
        <v>0</v>
      </c>
      <c r="BA98" s="3">
        <f ca="1">IF(COUNTIF(INDIRECT(AY$2&amp;"[N°1]"),$A98)&lt;&gt;0,SUMIFS(INDIRECT(AY$2&amp;"[Score2]"),INDIRECT(AY$2&amp;"[N°1]"),$A98),SUMIFS(INDIRECT(AY$2&amp;"[Score1]"),INDIRECT(AY$2&amp;"[N°2]"),$A98))</f>
        <v>0</v>
      </c>
      <c r="BB98" s="3">
        <f t="shared" ca="1" si="20"/>
        <v>0</v>
      </c>
      <c r="BC98" s="3">
        <f ca="1">RANK(BB98,$BB$5:$BB$182,0)+ROW()/1000</f>
        <v>1.0980000000000001</v>
      </c>
      <c r="BD98" s="3">
        <f ca="1">RANK(BC98,$BC$5:$BC$182,1)</f>
        <v>32</v>
      </c>
      <c r="BE98" s="4"/>
      <c r="BF98" s="3">
        <f ca="1">IF(COUNTIF(INDIRECT(BE$2&amp;"[N°1]"),$A98)&lt;&gt;0,SUMIFS(INDIRECT(BE$2&amp;"[Score1]"),INDIRECT(BE$2&amp;"[N°1]"),$A98),SUMIFS(INDIRECT(BE$2&amp;"[Score2]"),INDIRECT(BE$2&amp;"[N°2]"),$A98))</f>
        <v>0</v>
      </c>
      <c r="BG98" s="3">
        <f ca="1">IF(COUNTIF(INDIRECT(BE$2&amp;"[N°1]"),$A98)&lt;&gt;0,SUMIFS(INDIRECT(BE$2&amp;"[Score2]"),INDIRECT(BE$2&amp;"[N°1]"),$A98),SUMIFS(INDIRECT(BE$2&amp;"[Score1]"),INDIRECT(BE$2&amp;"[N°2]"),$A98))</f>
        <v>0</v>
      </c>
      <c r="BH98" s="3">
        <f t="shared" ca="1" si="21"/>
        <v>0</v>
      </c>
      <c r="BI98" s="3">
        <f ca="1">RANK(BH98,$BH$5:$BH$182,0)+ROW()/1000</f>
        <v>1.0980000000000001</v>
      </c>
      <c r="BJ98" s="3">
        <f ca="1">RANK(BI98,$BI$5:$BI$182,1)</f>
        <v>32</v>
      </c>
      <c r="BK98" s="4"/>
      <c r="BL98" s="3">
        <f ca="1">IF(COUNTIF(INDIRECT(BK$2&amp;"[N°1]"),$A98)&lt;&gt;0,SUMIFS(INDIRECT(BK$2&amp;"[Score1]"),INDIRECT(BK$2&amp;"[N°1]"),$A98),SUMIFS(INDIRECT(BK$2&amp;"[Score2]"),INDIRECT(BK$2&amp;"[N°2]"),$A98))</f>
        <v>0</v>
      </c>
      <c r="BM98" s="3">
        <f ca="1">IF(COUNTIF(INDIRECT(BK$2&amp;"[N°1]"),$A98)&lt;&gt;0,SUMIFS(INDIRECT(BK$2&amp;"[Score2]"),INDIRECT(BK$2&amp;"[N°1]"),$A98),SUMIFS(INDIRECT(BK$2&amp;"[Score1]"),INDIRECT(BK$2&amp;"[N°2]"),$A98))</f>
        <v>0</v>
      </c>
      <c r="BN98" s="3">
        <f t="shared" ca="1" si="22"/>
        <v>0</v>
      </c>
      <c r="BO98" s="3">
        <f ca="1">RANK(BN98,$BN$5:$BN$182,0)+ROW()/1000</f>
        <v>1.0980000000000001</v>
      </c>
      <c r="BP98" s="3">
        <f ca="1">RANK(BO98,$BO$5:$BO$182,1)</f>
        <v>32</v>
      </c>
      <c r="BQ98" s="4"/>
      <c r="BR98" s="3">
        <f ca="1">IF(COUNTIF(INDIRECT(BQ$2&amp;"[N°1]"),$A98)&lt;&gt;0,SUMIFS(INDIRECT(BQ$2&amp;"[Score1]"),INDIRECT(BQ$2&amp;"[N°1]"),$A98),SUMIFS(INDIRECT(BQ$2&amp;"[Score2]"),INDIRECT(BQ$2&amp;"[N°2]"),$A98))</f>
        <v>0</v>
      </c>
      <c r="BS98" s="3">
        <f ca="1">IF(COUNTIF(INDIRECT(BQ$2&amp;"[N°1]"),$A98)&lt;&gt;0,SUMIFS(INDIRECT(BQ$2&amp;"[Score2]"),INDIRECT(BQ$2&amp;"[N°1]"),$A98),SUMIFS(INDIRECT(BQ$2&amp;"[Score1]"),INDIRECT(BQ$2&amp;"[N°2]"),$A98))</f>
        <v>0</v>
      </c>
      <c r="BT98" s="3">
        <f t="shared" ca="1" si="23"/>
        <v>0</v>
      </c>
      <c r="BU98" s="3">
        <f ca="1">RANK(BT98,$BT$5:$BT$182,0)+ROW()/1000</f>
        <v>1.0980000000000001</v>
      </c>
      <c r="BV98" s="3">
        <f ca="1">RANK(BU98,$BU$5:$BU$182,1)</f>
        <v>32</v>
      </c>
      <c r="BW98" s="2"/>
      <c r="BX98" s="5">
        <f>C98+I98+O98+U98+AA98+AG98+AM98+AS98+AY98+BE98+BK98+BQ98</f>
        <v>0</v>
      </c>
      <c r="BY98" s="8">
        <f ca="1">COUNTIF(D97,"=13")+COUNTIF(D98,"=13")+COUNTIF(D99,"=13")+COUNTIF(J97,"=13")+COUNTIF(J98,"=13")+COUNTIF(J99,"=13")+COUNTIF(P97,"=13")+COUNTIF(P98,"=13")+COUNTIF(P99,"=13")+COUNTIF(V97,"=13")+COUNTIF(V98,"=13")+COUNTIF(V99,"=13")+COUNTIF(AB97,"=13")+COUNTIF(AB98,"=13")+COUNTIF(AB99,"=13")+COUNTIF(AH97,"=13")+COUNTIF(AH98,"=13")+COUNTIF(AH99,"=13")+COUNTIF(AN97,"=13")+COUNTIF(AN98,"=13")+COUNTIF(AN99,"=13")+COUNTIF(AT97,"=13")+COUNTIF(AT98,"=13")+COUNTIF(AT99,"=13")+COUNTIF(AZ97,"=13")+COUNTIF(AZ98,"=13")+COUNTIF(AZ99,"=13")+COUNTIF(BF97,"=13")+COUNTIF(BF98,"=13")+COUNTIF(BF99,"=13")+COUNTIF(BL97,"=13")+COUNTIF(BL98,"=13")+COUNTIF(BL99,"=13")+COUNTIF(BR97,"=13")+COUNTIF(BR98,"=13")+COUNTIF(BR99,"=13")</f>
        <v>0</v>
      </c>
      <c r="BZ98" s="9">
        <f ca="1">F97+F98+F99+L97+L98+L99+R97+R98+R99+X97+X98+X99+AD97+AD98+AD99+AJ97+AJ98+AJ99+AP97+AP98+AP99+AV97+AV98+AV99+BB97+BB98+BB99+BH97+BH98+BH99+BN97+BN98+BN99+BT97+BT98+BT99</f>
        <v>0</v>
      </c>
      <c r="CA98" s="5">
        <f ca="1">RANK(BY98,$BY$5:$BY$183,0)+RANK(BZ98,$BZ$5:$BZ$183,1)/1000</f>
        <v>1.0009999999999999</v>
      </c>
      <c r="CB98" s="5">
        <f ca="1">RANK(CA98,$CA$5:$CA$183,1)</f>
        <v>1</v>
      </c>
      <c r="CD98" s="20">
        <v>32</v>
      </c>
      <c r="CE98" s="20" t="str">
        <f ca="1">IF(N($CN98)&gt;0,INDEX($B$4:$B$183,$CN98),"")</f>
        <v/>
      </c>
      <c r="CF98" s="20" t="str">
        <f ca="1">IF(N($CN98)&gt;0,INDEX($BX$4:$BX$183,$CN98),"")</f>
        <v/>
      </c>
      <c r="CG98" s="20" t="str">
        <f ca="1">IF(N($CN98)&gt;0,INDEX($BY$4:$BY$183,$CN98),"")</f>
        <v/>
      </c>
      <c r="CH98" s="40"/>
      <c r="CJ98" s="19" t="str">
        <f>IF(BX98&gt;0,BX98*100000+BY98*1000+BZ98+500,"")</f>
        <v/>
      </c>
      <c r="CK98" s="19" t="str">
        <f>IF(BX98&gt;0,RANK(CJ98,$CJ$4:$CJ$183,0),"")</f>
        <v/>
      </c>
      <c r="CL98" s="19" t="str">
        <f>IF(N(CK98)&gt;0,CK98+COUNTIF($CK$4:$CK97,CK98),"")</f>
        <v/>
      </c>
      <c r="CM98" s="19">
        <f>INT(ROWS($CM$3:$CM98)/3)</f>
        <v>32</v>
      </c>
      <c r="CN98" s="19" t="str">
        <f ca="1">IFERROR(MATCH(CM98,$CL$4:$CL$183,0),"")</f>
        <v/>
      </c>
    </row>
    <row r="99" spans="1:92" ht="21" x14ac:dyDescent="0.35">
      <c r="A99" s="3"/>
      <c r="B99" s="3"/>
      <c r="C99" s="4"/>
      <c r="D99" s="3"/>
      <c r="E99" s="3"/>
      <c r="F99" s="3"/>
      <c r="G99" s="3"/>
      <c r="H99" s="3"/>
      <c r="I99" s="4"/>
      <c r="J99" s="3"/>
      <c r="K99" s="3"/>
      <c r="L99" s="3"/>
      <c r="M99" s="3"/>
      <c r="N99" s="3"/>
      <c r="O99" s="4"/>
      <c r="P99" s="3"/>
      <c r="Q99" s="3"/>
      <c r="R99" s="3"/>
      <c r="S99" s="3"/>
      <c r="T99" s="3"/>
      <c r="U99" s="4"/>
      <c r="V99" s="3"/>
      <c r="W99" s="3"/>
      <c r="X99" s="3"/>
      <c r="Y99" s="3"/>
      <c r="Z99" s="3"/>
      <c r="AA99" s="4"/>
      <c r="AB99" s="3"/>
      <c r="AC99" s="3"/>
      <c r="AD99" s="3"/>
      <c r="AE99" s="3"/>
      <c r="AF99" s="3"/>
      <c r="AG99" s="4"/>
      <c r="AH99" s="3"/>
      <c r="AI99" s="3"/>
      <c r="AJ99" s="3"/>
      <c r="AK99" s="3"/>
      <c r="AL99" s="3"/>
      <c r="AM99" s="4"/>
      <c r="AN99" s="3"/>
      <c r="AO99" s="3"/>
      <c r="AP99" s="3"/>
      <c r="AQ99" s="3"/>
      <c r="AR99" s="3"/>
      <c r="AS99" s="4"/>
      <c r="AT99" s="3"/>
      <c r="AU99" s="3"/>
      <c r="AV99" s="3"/>
      <c r="AW99" s="3"/>
      <c r="AX99" s="3"/>
      <c r="AY99" s="4"/>
      <c r="AZ99" s="3"/>
      <c r="BA99" s="3"/>
      <c r="BB99" s="3"/>
      <c r="BC99" s="3"/>
      <c r="BD99" s="3"/>
      <c r="BE99" s="4"/>
      <c r="BF99" s="3"/>
      <c r="BG99" s="3"/>
      <c r="BH99" s="3"/>
      <c r="BI99" s="3"/>
      <c r="BJ99" s="3"/>
      <c r="BK99" s="4"/>
      <c r="BL99" s="3"/>
      <c r="BM99" s="3"/>
      <c r="BN99" s="3"/>
      <c r="BO99" s="3"/>
      <c r="BP99" s="3"/>
      <c r="BQ99" s="4"/>
      <c r="BR99" s="3"/>
      <c r="BS99" s="3"/>
      <c r="BT99" s="3"/>
      <c r="BU99" s="3"/>
      <c r="BV99" s="3"/>
      <c r="BW99" s="2"/>
      <c r="BX99" s="10"/>
      <c r="BY99" s="11"/>
      <c r="BZ99" s="13"/>
      <c r="CA99" s="10"/>
      <c r="CB99" s="10"/>
      <c r="CD99" s="21"/>
      <c r="CE99" s="21"/>
      <c r="CF99" s="21"/>
      <c r="CG99" s="21"/>
      <c r="CH99" s="41"/>
      <c r="CJ99" s="19"/>
      <c r="CK99" s="19"/>
      <c r="CL99" s="19"/>
      <c r="CM99" s="19"/>
      <c r="CN99" s="19"/>
    </row>
    <row r="100" spans="1:92" ht="21" x14ac:dyDescent="0.35">
      <c r="A100" s="3"/>
      <c r="B100" s="3"/>
      <c r="C100" s="4"/>
      <c r="D100" s="3"/>
      <c r="E100" s="3"/>
      <c r="F100" s="3"/>
      <c r="G100" s="3"/>
      <c r="H100" s="3"/>
      <c r="I100" s="4"/>
      <c r="J100" s="3"/>
      <c r="K100" s="3"/>
      <c r="L100" s="3"/>
      <c r="M100" s="3"/>
      <c r="N100" s="3"/>
      <c r="O100" s="4"/>
      <c r="P100" s="3"/>
      <c r="Q100" s="3"/>
      <c r="R100" s="3"/>
      <c r="S100" s="3"/>
      <c r="T100" s="3"/>
      <c r="U100" s="4"/>
      <c r="V100" s="3"/>
      <c r="W100" s="3"/>
      <c r="X100" s="3"/>
      <c r="Y100" s="3"/>
      <c r="Z100" s="3"/>
      <c r="AA100" s="4"/>
      <c r="AB100" s="3"/>
      <c r="AC100" s="3"/>
      <c r="AD100" s="3"/>
      <c r="AE100" s="3"/>
      <c r="AF100" s="3"/>
      <c r="AG100" s="4"/>
      <c r="AH100" s="3"/>
      <c r="AI100" s="3"/>
      <c r="AJ100" s="3"/>
      <c r="AK100" s="3"/>
      <c r="AL100" s="3"/>
      <c r="AM100" s="4"/>
      <c r="AN100" s="3"/>
      <c r="AO100" s="3"/>
      <c r="AP100" s="3"/>
      <c r="AQ100" s="3"/>
      <c r="AR100" s="3"/>
      <c r="AS100" s="4"/>
      <c r="AT100" s="3"/>
      <c r="AU100" s="3"/>
      <c r="AV100" s="3"/>
      <c r="AW100" s="3"/>
      <c r="AX100" s="3"/>
      <c r="AY100" s="4"/>
      <c r="AZ100" s="3"/>
      <c r="BA100" s="3"/>
      <c r="BB100" s="3"/>
      <c r="BC100" s="3"/>
      <c r="BD100" s="3"/>
      <c r="BE100" s="4"/>
      <c r="BF100" s="3"/>
      <c r="BG100" s="3"/>
      <c r="BH100" s="3"/>
      <c r="BI100" s="3"/>
      <c r="BJ100" s="3"/>
      <c r="BK100" s="4"/>
      <c r="BL100" s="3"/>
      <c r="BM100" s="3"/>
      <c r="BN100" s="3"/>
      <c r="BO100" s="3"/>
      <c r="BP100" s="3"/>
      <c r="BQ100" s="4"/>
      <c r="BR100" s="3"/>
      <c r="BS100" s="3"/>
      <c r="BT100" s="3"/>
      <c r="BU100" s="3"/>
      <c r="BV100" s="3"/>
      <c r="BW100" s="2"/>
      <c r="BX100" s="5"/>
      <c r="BY100" s="12"/>
      <c r="BZ100" s="7"/>
      <c r="CA100" s="5"/>
      <c r="CB100" s="5"/>
      <c r="CD100" s="22"/>
      <c r="CE100" s="20"/>
      <c r="CF100" s="22"/>
      <c r="CG100" s="22"/>
      <c r="CH100" s="39" t="str">
        <f ca="1">IF(N($CN101)&gt;0,INDEX($BZ$4:$BZ$183,$CN101),"")</f>
        <v/>
      </c>
      <c r="CJ100" s="19"/>
      <c r="CK100" s="19"/>
      <c r="CL100" s="19"/>
      <c r="CM100" s="19"/>
      <c r="CN100" s="19"/>
    </row>
    <row r="101" spans="1:92" ht="21" x14ac:dyDescent="0.35">
      <c r="A101" s="3">
        <v>33</v>
      </c>
      <c r="B101" s="3"/>
      <c r="C101" s="4"/>
      <c r="D101" s="3">
        <f ca="1">IF(COUNTIF(INDIRECT(C$2&amp;"[N°1]"),$A101)&lt;&gt;0,SUMIFS(INDIRECT(C$2&amp;"[Score1]"),INDIRECT(C$2&amp;"[N°1]"),$A101),SUMIFS(INDIRECT(C$2&amp;"[Score2]"),INDIRECT(C$2&amp;"[N°2]"),$A101))</f>
        <v>0</v>
      </c>
      <c r="E101" s="3">
        <f ca="1">IF(COUNTIF(INDIRECT(C$2&amp;"[N°1]"),$A101)&lt;&gt;0,SUMIFS(INDIRECT(C$2&amp;"[Score2]"),INDIRECT(C$2&amp;"[N°1]"),$A101),SUMIFS(INDIRECT(C$2&amp;"[Score1]"),INDIRECT(C$2&amp;"[N°2]"),$A101))</f>
        <v>0</v>
      </c>
      <c r="F101" s="3">
        <f t="shared" ca="1" si="12"/>
        <v>0</v>
      </c>
      <c r="G101" s="3">
        <f ca="1">RANK(F101,$F$5:$F$182,0)+ROW()/1000</f>
        <v>1.101</v>
      </c>
      <c r="H101" s="3">
        <f ca="1">RANK(G101,$G$5:$G$182,1)</f>
        <v>33</v>
      </c>
      <c r="I101" s="4"/>
      <c r="J101" s="3">
        <f ca="1">IF(COUNTIF(INDIRECT(I$2&amp;"[N°1]"),$A101)&lt;&gt;0,SUMIFS(INDIRECT(I$2&amp;"[Score1]"),INDIRECT(I$2&amp;"[N°1]"),$A101),SUMIFS(INDIRECT(I$2&amp;"[Score2]"),INDIRECT(I$2&amp;"[N°2]"),$A101))</f>
        <v>0</v>
      </c>
      <c r="K101" s="3">
        <f ca="1">IF(COUNTIF(INDIRECT(I$2&amp;"[N°1]"),$A101)&lt;&gt;0,SUMIFS(INDIRECT(I$2&amp;"[Score2]"),INDIRECT(I$2&amp;"[N°1]"),$A101),SUMIFS(INDIRECT(I$2&amp;"[Score1]"),INDIRECT(I$2&amp;"[N°2]"),$A101))</f>
        <v>0</v>
      </c>
      <c r="L101" s="3">
        <f t="shared" ca="1" si="13"/>
        <v>0</v>
      </c>
      <c r="M101" s="3">
        <f ca="1">RANK(L101,$L$5:$L$182,0)+ROW()/1000</f>
        <v>1.101</v>
      </c>
      <c r="N101" s="3">
        <f ca="1">RANK(M101,$M$5:$M$182,1)</f>
        <v>33</v>
      </c>
      <c r="O101" s="4"/>
      <c r="P101" s="3">
        <f ca="1">IF(COUNTIF(INDIRECT(O$2&amp;"[N°1]"),$A101)&lt;&gt;0,SUMIFS(INDIRECT(O$2&amp;"[Score1]"),INDIRECT(O$2&amp;"[N°1]"),$A101),SUMIFS(INDIRECT(O$2&amp;"[Score2]"),INDIRECT(O$2&amp;"[N°2]"),$A101))</f>
        <v>0</v>
      </c>
      <c r="Q101" s="3">
        <f ca="1">IF(COUNTIF(INDIRECT(O$2&amp;"[N°1]"),$A101)&lt;&gt;0,SUMIFS(INDIRECT(O$2&amp;"[Score2]"),INDIRECT(O$2&amp;"[N°1]"),$A101),SUMIFS(INDIRECT(O$2&amp;"[Score1]"),INDIRECT(O$2&amp;"[N°2]"),$A101))</f>
        <v>0</v>
      </c>
      <c r="R101" s="3">
        <f t="shared" ca="1" si="14"/>
        <v>0</v>
      </c>
      <c r="S101" s="3">
        <f ca="1">RANK(R101,$R$5:$R$182,0)+ROW()/1000</f>
        <v>1.101</v>
      </c>
      <c r="T101" s="3">
        <f ca="1">RANK(S101,$S$5:$S$182,1)</f>
        <v>33</v>
      </c>
      <c r="U101" s="4"/>
      <c r="V101" s="3">
        <f ca="1">IF(COUNTIF(INDIRECT(U$2&amp;"[N°1]"),$A101)&lt;&gt;0,SUMIFS(INDIRECT(U$2&amp;"[Score1]"),INDIRECT(U$2&amp;"[N°1]"),$A101),SUMIFS(INDIRECT(U$2&amp;"[Score2]"),INDIRECT(U$2&amp;"[N°2]"),$A101))</f>
        <v>0</v>
      </c>
      <c r="W101" s="3">
        <f ca="1">IF(COUNTIF(INDIRECT(U$2&amp;"[N°1]"),$A101)&lt;&gt;0,SUMIFS(INDIRECT(U$2&amp;"[Score2]"),INDIRECT(U$2&amp;"[N°1]"),$A101),SUMIFS(INDIRECT(U$2&amp;"[Score1]"),INDIRECT(U$2&amp;"[N°2]"),$A101))</f>
        <v>0</v>
      </c>
      <c r="X101" s="3">
        <f t="shared" ca="1" si="15"/>
        <v>0</v>
      </c>
      <c r="Y101" s="3">
        <f ca="1">RANK(X101,$X$5:$X$182,0)+ROW()/1000</f>
        <v>1.101</v>
      </c>
      <c r="Z101" s="3">
        <f ca="1">RANK(Y101,$Y$5:$Y$182,1)</f>
        <v>33</v>
      </c>
      <c r="AA101" s="4"/>
      <c r="AB101" s="3">
        <f ca="1">IF(COUNTIF(INDIRECT(AA$2&amp;"[N°1]"),$A101)&lt;&gt;0,SUMIFS(INDIRECT(AA$2&amp;"[Score1]"),INDIRECT(AA$2&amp;"[N°1]"),$A101),SUMIFS(INDIRECT(AA$2&amp;"[Score2]"),INDIRECT(AA$2&amp;"[N°2]"),$A101))</f>
        <v>0</v>
      </c>
      <c r="AC101" s="3">
        <f ca="1">IF(COUNTIF(INDIRECT(AA$2&amp;"[N°1]"),$A101)&lt;&gt;0,SUMIFS(INDIRECT(AA$2&amp;"[Score2]"),INDIRECT(AA$2&amp;"[N°1]"),$A101),SUMIFS(INDIRECT(AA$2&amp;"[Score1]"),INDIRECT(AA$2&amp;"[N°2]"),$A101))</f>
        <v>0</v>
      </c>
      <c r="AD101" s="3">
        <f t="shared" ca="1" si="16"/>
        <v>0</v>
      </c>
      <c r="AE101" s="3">
        <f ca="1">RANK(AD101,$AD$5:$AD$182,0)+ROW()/1000</f>
        <v>1.101</v>
      </c>
      <c r="AF101" s="3">
        <f ca="1">RANK(AE101,$AE$5:$AE$182,1)</f>
        <v>33</v>
      </c>
      <c r="AG101" s="4"/>
      <c r="AH101" s="3">
        <f ca="1">IF(COUNTIF(INDIRECT(AG$2&amp;"[N°1]"),$A101)&lt;&gt;0,SUMIFS(INDIRECT(AG$2&amp;"[Score1]"),INDIRECT(AG$2&amp;"[N°1]"),$A101),SUMIFS(INDIRECT(AG$2&amp;"[Score2]"),INDIRECT(AG$2&amp;"[N°2]"),$A101))</f>
        <v>0</v>
      </c>
      <c r="AI101" s="3">
        <f ca="1">IF(COUNTIF(INDIRECT(AG$2&amp;"[N°1]"),$A101)&lt;&gt;0,SUMIFS(INDIRECT(AG$2&amp;"[Score2]"),INDIRECT(AG$2&amp;"[N°1]"),$A101),SUMIFS(INDIRECT(AG$2&amp;"[Score1]"),INDIRECT(AG$2&amp;"[N°2]"),$A101))</f>
        <v>0</v>
      </c>
      <c r="AJ101" s="3">
        <f t="shared" ca="1" si="17"/>
        <v>0</v>
      </c>
      <c r="AK101" s="3">
        <f ca="1">RANK(AJ101,$AJ$5:$AJ$182,0)+ROW()/1000</f>
        <v>1.101</v>
      </c>
      <c r="AL101" s="3">
        <f ca="1">RANK(AK101,$AK$5:$AK$182,1)</f>
        <v>33</v>
      </c>
      <c r="AM101" s="4"/>
      <c r="AN101" s="3">
        <f ca="1">IF(COUNTIF(INDIRECT(AM$2&amp;"[N°1]"),$A101)&lt;&gt;0,SUMIFS(INDIRECT(AM$2&amp;"[Score1]"),INDIRECT(AM$2&amp;"[N°1]"),$A101),SUMIFS(INDIRECT(AM$2&amp;"[Score2]"),INDIRECT(AM$2&amp;"[N°2]"),$A101))</f>
        <v>0</v>
      </c>
      <c r="AO101" s="3">
        <f ca="1">IF(COUNTIF(INDIRECT(AM$2&amp;"[N°1]"),$A101)&lt;&gt;0,SUMIFS(INDIRECT(AM$2&amp;"[Score2]"),INDIRECT(AM$2&amp;"[N°1]"),$A101),SUMIFS(INDIRECT(AM$2&amp;"[Score1]"),INDIRECT(AM$2&amp;"[N°2]"),$A101))</f>
        <v>0</v>
      </c>
      <c r="AP101" s="3">
        <f t="shared" ca="1" si="18"/>
        <v>0</v>
      </c>
      <c r="AQ101" s="3">
        <f ca="1">RANK(AP101,$AP$5:$AP$182,0)+ROW()/1000</f>
        <v>1.101</v>
      </c>
      <c r="AR101" s="3">
        <f ca="1">RANK(AQ101,$AQ$5:$AQ$182,1)</f>
        <v>33</v>
      </c>
      <c r="AS101" s="4"/>
      <c r="AT101" s="3">
        <f ca="1">IF(COUNTIF(INDIRECT(AS$2&amp;"[N°1]"),$A101)&lt;&gt;0,SUMIFS(INDIRECT(AS$2&amp;"[Score1]"),INDIRECT(AS$2&amp;"[N°1]"),$A101),SUMIFS(INDIRECT(AS$2&amp;"[Score2]"),INDIRECT(AS$2&amp;"[N°2]"),$A101))</f>
        <v>0</v>
      </c>
      <c r="AU101" s="3">
        <f ca="1">IF(COUNTIF(INDIRECT(AS$2&amp;"[N°1]"),$A101)&lt;&gt;0,SUMIFS(INDIRECT(AS$2&amp;"[Score2]"),INDIRECT(AS$2&amp;"[N°1]"),$A101),SUMIFS(INDIRECT(AS$2&amp;"[Score1]"),INDIRECT(AS$2&amp;"[N°2]"),$A101))</f>
        <v>0</v>
      </c>
      <c r="AV101" s="3">
        <f t="shared" ca="1" si="19"/>
        <v>0</v>
      </c>
      <c r="AW101" s="3">
        <f ca="1">RANK(AV101,$AV$5:$AV$182,0)+ROW()/1000</f>
        <v>1.101</v>
      </c>
      <c r="AX101" s="3">
        <f ca="1">RANK(AW101,$AW$5:$AW$182,1)</f>
        <v>33</v>
      </c>
      <c r="AY101" s="4"/>
      <c r="AZ101" s="3">
        <f ca="1">IF(COUNTIF(INDIRECT(AY$2&amp;"[N°1]"),$A101)&lt;&gt;0,SUMIFS(INDIRECT(AY$2&amp;"[Score1]"),INDIRECT(AY$2&amp;"[N°1]"),$A101),SUMIFS(INDIRECT(AY$2&amp;"[Score2]"),INDIRECT(AY$2&amp;"[N°2]"),$A101))</f>
        <v>0</v>
      </c>
      <c r="BA101" s="3">
        <f ca="1">IF(COUNTIF(INDIRECT(AY$2&amp;"[N°1]"),$A101)&lt;&gt;0,SUMIFS(INDIRECT(AY$2&amp;"[Score2]"),INDIRECT(AY$2&amp;"[N°1]"),$A101),SUMIFS(INDIRECT(AY$2&amp;"[Score1]"),INDIRECT(AY$2&amp;"[N°2]"),$A101))</f>
        <v>0</v>
      </c>
      <c r="BB101" s="3">
        <f t="shared" ca="1" si="20"/>
        <v>0</v>
      </c>
      <c r="BC101" s="3">
        <f ca="1">RANK(BB101,$BB$5:$BB$182,0)+ROW()/1000</f>
        <v>1.101</v>
      </c>
      <c r="BD101" s="3">
        <f ca="1">RANK(BC101,$BC$5:$BC$182,1)</f>
        <v>33</v>
      </c>
      <c r="BE101" s="4"/>
      <c r="BF101" s="3">
        <f ca="1">IF(COUNTIF(INDIRECT(BE$2&amp;"[N°1]"),$A101)&lt;&gt;0,SUMIFS(INDIRECT(BE$2&amp;"[Score1]"),INDIRECT(BE$2&amp;"[N°1]"),$A101),SUMIFS(INDIRECT(BE$2&amp;"[Score2]"),INDIRECT(BE$2&amp;"[N°2]"),$A101))</f>
        <v>0</v>
      </c>
      <c r="BG101" s="3">
        <f ca="1">IF(COUNTIF(INDIRECT(BE$2&amp;"[N°1]"),$A101)&lt;&gt;0,SUMIFS(INDIRECT(BE$2&amp;"[Score2]"),INDIRECT(BE$2&amp;"[N°1]"),$A101),SUMIFS(INDIRECT(BE$2&amp;"[Score1]"),INDIRECT(BE$2&amp;"[N°2]"),$A101))</f>
        <v>0</v>
      </c>
      <c r="BH101" s="3">
        <f t="shared" ca="1" si="21"/>
        <v>0</v>
      </c>
      <c r="BI101" s="3">
        <f ca="1">RANK(BH101,$BH$5:$BH$182,0)+ROW()/1000</f>
        <v>1.101</v>
      </c>
      <c r="BJ101" s="3">
        <f ca="1">RANK(BI101,$BI$5:$BI$182,1)</f>
        <v>33</v>
      </c>
      <c r="BK101" s="4"/>
      <c r="BL101" s="3">
        <f ca="1">IF(COUNTIF(INDIRECT(BK$2&amp;"[N°1]"),$A101)&lt;&gt;0,SUMIFS(INDIRECT(BK$2&amp;"[Score1]"),INDIRECT(BK$2&amp;"[N°1]"),$A101),SUMIFS(INDIRECT(BK$2&amp;"[Score2]"),INDIRECT(BK$2&amp;"[N°2]"),$A101))</f>
        <v>0</v>
      </c>
      <c r="BM101" s="3">
        <f ca="1">IF(COUNTIF(INDIRECT(BK$2&amp;"[N°1]"),$A101)&lt;&gt;0,SUMIFS(INDIRECT(BK$2&amp;"[Score2]"),INDIRECT(BK$2&amp;"[N°1]"),$A101),SUMIFS(INDIRECT(BK$2&amp;"[Score1]"),INDIRECT(BK$2&amp;"[N°2]"),$A101))</f>
        <v>0</v>
      </c>
      <c r="BN101" s="3">
        <f t="shared" ca="1" si="22"/>
        <v>0</v>
      </c>
      <c r="BO101" s="3">
        <f ca="1">RANK(BN101,$BN$5:$BN$182,0)+ROW()/1000</f>
        <v>1.101</v>
      </c>
      <c r="BP101" s="3">
        <f ca="1">RANK(BO101,$BO$5:$BO$182,1)</f>
        <v>33</v>
      </c>
      <c r="BQ101" s="4"/>
      <c r="BR101" s="3">
        <f ca="1">IF(COUNTIF(INDIRECT(BQ$2&amp;"[N°1]"),$A101)&lt;&gt;0,SUMIFS(INDIRECT(BQ$2&amp;"[Score1]"),INDIRECT(BQ$2&amp;"[N°1]"),$A101),SUMIFS(INDIRECT(BQ$2&amp;"[Score2]"),INDIRECT(BQ$2&amp;"[N°2]"),$A101))</f>
        <v>0</v>
      </c>
      <c r="BS101" s="3">
        <f ca="1">IF(COUNTIF(INDIRECT(BQ$2&amp;"[N°1]"),$A101)&lt;&gt;0,SUMIFS(INDIRECT(BQ$2&amp;"[Score2]"),INDIRECT(BQ$2&amp;"[N°1]"),$A101),SUMIFS(INDIRECT(BQ$2&amp;"[Score1]"),INDIRECT(BQ$2&amp;"[N°2]"),$A101))</f>
        <v>0</v>
      </c>
      <c r="BT101" s="3">
        <f t="shared" ca="1" si="23"/>
        <v>0</v>
      </c>
      <c r="BU101" s="3">
        <f ca="1">RANK(BT101,$BT$5:$BT$182,0)+ROW()/1000</f>
        <v>1.101</v>
      </c>
      <c r="BV101" s="3">
        <f ca="1">RANK(BU101,$BU$5:$BU$182,1)</f>
        <v>33</v>
      </c>
      <c r="BW101" s="2"/>
      <c r="BX101" s="5">
        <f>C101+I101+O101+U101+AA101+AG101+AM101+AS101+AY101+BE101+BK101+BQ101</f>
        <v>0</v>
      </c>
      <c r="BY101" s="8">
        <f ca="1">COUNTIF(D100,"=13")+COUNTIF(D101,"=13")+COUNTIF(D102,"=13")+COUNTIF(J100,"=13")+COUNTIF(J101,"=13")+COUNTIF(J102,"=13")+COUNTIF(P100,"=13")+COUNTIF(P101,"=13")+COUNTIF(P102,"=13")+COUNTIF(V100,"=13")+COUNTIF(V101,"=13")+COUNTIF(V102,"=13")+COUNTIF(AB100,"=13")+COUNTIF(AB101,"=13")+COUNTIF(AB102,"=13")+COUNTIF(AH100,"=13")+COUNTIF(AH101,"=13")+COUNTIF(AH102,"=13")+COUNTIF(AN100,"=13")+COUNTIF(AN101,"=13")+COUNTIF(AN102,"=13")+COUNTIF(AT100,"=13")+COUNTIF(AT101,"=13")+COUNTIF(AT102,"=13")+COUNTIF(AZ100,"=13")+COUNTIF(AZ101,"=13")+COUNTIF(AZ102,"=13")+COUNTIF(BF100,"=13")+COUNTIF(BF101,"=13")+COUNTIF(BF102,"=13")+COUNTIF(BL100,"=13")+COUNTIF(BL101,"=13")+COUNTIF(BL102,"=13")+COUNTIF(BR100,"=13")+COUNTIF(BR101,"=13")+COUNTIF(BR102,"=13")</f>
        <v>0</v>
      </c>
      <c r="BZ101" s="9">
        <f ca="1">F100+F101+F102+L100+L101+L102+R100+R101+R102+X100+X101+X102+AD100+AD101+AD102+AJ100+AJ101+AJ102+AP100+AP101+AP102+AV100+AV101+AV102+BB100+BB101+BB102+BH100+BH101+BH102+BN100+BN101+BN102+BT100+BT101+BT102</f>
        <v>0</v>
      </c>
      <c r="CA101" s="5">
        <f ca="1">RANK(BY101,$BY$5:$BY$183,0)+RANK(BZ101,$BZ$5:$BZ$183,1)/1000</f>
        <v>1.0009999999999999</v>
      </c>
      <c r="CB101" s="5">
        <f ca="1">RANK(CA101,$CA$5:$CA$183,1)</f>
        <v>1</v>
      </c>
      <c r="CD101" s="20">
        <v>33</v>
      </c>
      <c r="CE101" s="20" t="str">
        <f ca="1">IF(N($CN101)&gt;0,INDEX($B$4:$B$183,$CN101),"")</f>
        <v/>
      </c>
      <c r="CF101" s="20" t="str">
        <f ca="1">IF(N($CN101)&gt;0,INDEX($BX$4:$BX$183,$CN101),"")</f>
        <v/>
      </c>
      <c r="CG101" s="20" t="str">
        <f ca="1">IF(N($CN101)&gt;0,INDEX($BY$4:$BY$183,$CN101),"")</f>
        <v/>
      </c>
      <c r="CH101" s="40"/>
      <c r="CJ101" s="19" t="str">
        <f>IF(BX101&gt;0,BX101*100000+BY101*1000+BZ101+500,"")</f>
        <v/>
      </c>
      <c r="CK101" s="19" t="str">
        <f>IF(BX101&gt;0,RANK(CJ101,$CJ$4:$CJ$183,0),"")</f>
        <v/>
      </c>
      <c r="CL101" s="19" t="str">
        <f>IF(N(CK101)&gt;0,CK101+COUNTIF($CK$4:$CK100,CK101),"")</f>
        <v/>
      </c>
      <c r="CM101" s="19">
        <f>INT(ROWS($CM$3:$CM101)/3)</f>
        <v>33</v>
      </c>
      <c r="CN101" s="19" t="str">
        <f ca="1">IFERROR(MATCH(CM101,$CL$4:$CL$183,0),"")</f>
        <v/>
      </c>
    </row>
    <row r="102" spans="1:92" ht="21" x14ac:dyDescent="0.35">
      <c r="A102" s="3"/>
      <c r="B102" s="3"/>
      <c r="C102" s="4"/>
      <c r="D102" s="3"/>
      <c r="E102" s="3"/>
      <c r="F102" s="3"/>
      <c r="G102" s="3"/>
      <c r="H102" s="3"/>
      <c r="I102" s="4"/>
      <c r="J102" s="3"/>
      <c r="K102" s="3"/>
      <c r="L102" s="3"/>
      <c r="M102" s="3"/>
      <c r="N102" s="3"/>
      <c r="O102" s="4"/>
      <c r="P102" s="3"/>
      <c r="Q102" s="3"/>
      <c r="R102" s="3"/>
      <c r="S102" s="3"/>
      <c r="T102" s="3"/>
      <c r="U102" s="4"/>
      <c r="V102" s="3"/>
      <c r="W102" s="3"/>
      <c r="X102" s="3"/>
      <c r="Y102" s="3"/>
      <c r="Z102" s="3"/>
      <c r="AA102" s="4"/>
      <c r="AB102" s="3"/>
      <c r="AC102" s="3"/>
      <c r="AD102" s="3"/>
      <c r="AE102" s="3"/>
      <c r="AF102" s="3"/>
      <c r="AG102" s="4"/>
      <c r="AH102" s="3"/>
      <c r="AI102" s="3"/>
      <c r="AJ102" s="3"/>
      <c r="AK102" s="3"/>
      <c r="AL102" s="3"/>
      <c r="AM102" s="4"/>
      <c r="AN102" s="3"/>
      <c r="AO102" s="3"/>
      <c r="AP102" s="3"/>
      <c r="AQ102" s="3"/>
      <c r="AR102" s="3"/>
      <c r="AS102" s="4"/>
      <c r="AT102" s="3"/>
      <c r="AU102" s="3"/>
      <c r="AV102" s="3"/>
      <c r="AW102" s="3"/>
      <c r="AX102" s="3"/>
      <c r="AY102" s="4"/>
      <c r="AZ102" s="3"/>
      <c r="BA102" s="3"/>
      <c r="BB102" s="3"/>
      <c r="BC102" s="3"/>
      <c r="BD102" s="3"/>
      <c r="BE102" s="4"/>
      <c r="BF102" s="3"/>
      <c r="BG102" s="3"/>
      <c r="BH102" s="3"/>
      <c r="BI102" s="3"/>
      <c r="BJ102" s="3"/>
      <c r="BK102" s="4"/>
      <c r="BL102" s="3"/>
      <c r="BM102" s="3"/>
      <c r="BN102" s="3"/>
      <c r="BO102" s="3"/>
      <c r="BP102" s="3"/>
      <c r="BQ102" s="4"/>
      <c r="BR102" s="3"/>
      <c r="BS102" s="3"/>
      <c r="BT102" s="3"/>
      <c r="BU102" s="3"/>
      <c r="BV102" s="3"/>
      <c r="BW102" s="2"/>
      <c r="BX102" s="10"/>
      <c r="BY102" s="11"/>
      <c r="BZ102" s="13"/>
      <c r="CA102" s="10"/>
      <c r="CB102" s="10"/>
      <c r="CD102" s="21"/>
      <c r="CE102" s="21"/>
      <c r="CF102" s="21"/>
      <c r="CG102" s="21"/>
      <c r="CH102" s="41"/>
      <c r="CJ102" s="19"/>
      <c r="CK102" s="19"/>
      <c r="CL102" s="19"/>
      <c r="CM102" s="19"/>
      <c r="CN102" s="19"/>
    </row>
    <row r="103" spans="1:92" ht="21" x14ac:dyDescent="0.35">
      <c r="A103" s="3"/>
      <c r="B103" s="3"/>
      <c r="C103" s="4"/>
      <c r="D103" s="3"/>
      <c r="E103" s="3"/>
      <c r="F103" s="3"/>
      <c r="G103" s="3"/>
      <c r="H103" s="3"/>
      <c r="I103" s="4"/>
      <c r="J103" s="3"/>
      <c r="K103" s="3"/>
      <c r="L103" s="3"/>
      <c r="M103" s="3"/>
      <c r="N103" s="3"/>
      <c r="O103" s="4"/>
      <c r="P103" s="3"/>
      <c r="Q103" s="3"/>
      <c r="R103" s="3"/>
      <c r="S103" s="3"/>
      <c r="T103" s="3"/>
      <c r="U103" s="4"/>
      <c r="V103" s="3"/>
      <c r="W103" s="3"/>
      <c r="X103" s="3"/>
      <c r="Y103" s="3"/>
      <c r="Z103" s="3"/>
      <c r="AA103" s="4"/>
      <c r="AB103" s="3"/>
      <c r="AC103" s="3"/>
      <c r="AD103" s="3"/>
      <c r="AE103" s="3"/>
      <c r="AF103" s="3"/>
      <c r="AG103" s="4"/>
      <c r="AH103" s="3"/>
      <c r="AI103" s="3"/>
      <c r="AJ103" s="3"/>
      <c r="AK103" s="3"/>
      <c r="AL103" s="3"/>
      <c r="AM103" s="4"/>
      <c r="AN103" s="3"/>
      <c r="AO103" s="3"/>
      <c r="AP103" s="3"/>
      <c r="AQ103" s="3"/>
      <c r="AR103" s="3"/>
      <c r="AS103" s="4"/>
      <c r="AT103" s="3"/>
      <c r="AU103" s="3"/>
      <c r="AV103" s="3"/>
      <c r="AW103" s="3"/>
      <c r="AX103" s="3"/>
      <c r="AY103" s="4"/>
      <c r="AZ103" s="3"/>
      <c r="BA103" s="3"/>
      <c r="BB103" s="3"/>
      <c r="BC103" s="3"/>
      <c r="BD103" s="3"/>
      <c r="BE103" s="4"/>
      <c r="BF103" s="3"/>
      <c r="BG103" s="3"/>
      <c r="BH103" s="3"/>
      <c r="BI103" s="3"/>
      <c r="BJ103" s="3"/>
      <c r="BK103" s="4"/>
      <c r="BL103" s="3"/>
      <c r="BM103" s="3"/>
      <c r="BN103" s="3"/>
      <c r="BO103" s="3"/>
      <c r="BP103" s="3"/>
      <c r="BQ103" s="4"/>
      <c r="BR103" s="3"/>
      <c r="BS103" s="3"/>
      <c r="BT103" s="3"/>
      <c r="BU103" s="3"/>
      <c r="BV103" s="3"/>
      <c r="BW103" s="2"/>
      <c r="BX103" s="5"/>
      <c r="BY103" s="12"/>
      <c r="BZ103" s="7"/>
      <c r="CA103" s="5"/>
      <c r="CB103" s="5"/>
      <c r="CD103" s="22"/>
      <c r="CE103" s="22"/>
      <c r="CF103" s="22"/>
      <c r="CG103" s="22"/>
      <c r="CH103" s="39" t="str">
        <f ca="1">IF(N($CN104)&gt;0,INDEX($BZ$4:$BZ$183,$CN104),"")</f>
        <v/>
      </c>
      <c r="CJ103" s="19"/>
      <c r="CK103" s="19"/>
      <c r="CL103" s="19"/>
      <c r="CM103" s="19"/>
      <c r="CN103" s="19"/>
    </row>
    <row r="104" spans="1:92" ht="21" x14ac:dyDescent="0.35">
      <c r="A104" s="3">
        <v>34</v>
      </c>
      <c r="B104" s="3"/>
      <c r="C104" s="4"/>
      <c r="D104" s="3">
        <f ca="1">IF(COUNTIF(INDIRECT(C$2&amp;"[N°1]"),$A104)&lt;&gt;0,SUMIFS(INDIRECT(C$2&amp;"[Score1]"),INDIRECT(C$2&amp;"[N°1]"),$A104),SUMIFS(INDIRECT(C$2&amp;"[Score2]"),INDIRECT(C$2&amp;"[N°2]"),$A104))</f>
        <v>0</v>
      </c>
      <c r="E104" s="3">
        <f ca="1">IF(COUNTIF(INDIRECT(C$2&amp;"[N°1]"),$A104)&lt;&gt;0,SUMIFS(INDIRECT(C$2&amp;"[Score2]"),INDIRECT(C$2&amp;"[N°1]"),$A104),SUMIFS(INDIRECT(C$2&amp;"[Score1]"),INDIRECT(C$2&amp;"[N°2]"),$A104))</f>
        <v>0</v>
      </c>
      <c r="F104" s="3">
        <f t="shared" ca="1" si="12"/>
        <v>0</v>
      </c>
      <c r="G104" s="3">
        <f ca="1">RANK(F104,$F$5:$F$182,0)+ROW()/1000</f>
        <v>1.1040000000000001</v>
      </c>
      <c r="H104" s="3">
        <f ca="1">RANK(G104,$G$5:$G$182,1)</f>
        <v>34</v>
      </c>
      <c r="I104" s="4"/>
      <c r="J104" s="3">
        <f ca="1">IF(COUNTIF(INDIRECT(I$2&amp;"[N°1]"),$A104)&lt;&gt;0,SUMIFS(INDIRECT(I$2&amp;"[Score1]"),INDIRECT(I$2&amp;"[N°1]"),$A104),SUMIFS(INDIRECT(I$2&amp;"[Score2]"),INDIRECT(I$2&amp;"[N°2]"),$A104))</f>
        <v>0</v>
      </c>
      <c r="K104" s="3">
        <f ca="1">IF(COUNTIF(INDIRECT(I$2&amp;"[N°1]"),$A104)&lt;&gt;0,SUMIFS(INDIRECT(I$2&amp;"[Score2]"),INDIRECT(I$2&amp;"[N°1]"),$A104),SUMIFS(INDIRECT(I$2&amp;"[Score1]"),INDIRECT(I$2&amp;"[N°2]"),$A104))</f>
        <v>0</v>
      </c>
      <c r="L104" s="3">
        <f t="shared" ca="1" si="13"/>
        <v>0</v>
      </c>
      <c r="M104" s="3">
        <f ca="1">RANK(L104,$L$5:$L$182,0)+ROW()/1000</f>
        <v>1.1040000000000001</v>
      </c>
      <c r="N104" s="3">
        <f ca="1">RANK(M104,$M$5:$M$182,1)</f>
        <v>34</v>
      </c>
      <c r="O104" s="4"/>
      <c r="P104" s="3">
        <f ca="1">IF(COUNTIF(INDIRECT(O$2&amp;"[N°1]"),$A104)&lt;&gt;0,SUMIFS(INDIRECT(O$2&amp;"[Score1]"),INDIRECT(O$2&amp;"[N°1]"),$A104),SUMIFS(INDIRECT(O$2&amp;"[Score2]"),INDIRECT(O$2&amp;"[N°2]"),$A104))</f>
        <v>0</v>
      </c>
      <c r="Q104" s="3">
        <f ca="1">IF(COUNTIF(INDIRECT(O$2&amp;"[N°1]"),$A104)&lt;&gt;0,SUMIFS(INDIRECT(O$2&amp;"[Score2]"),INDIRECT(O$2&amp;"[N°1]"),$A104),SUMIFS(INDIRECT(O$2&amp;"[Score1]"),INDIRECT(O$2&amp;"[N°2]"),$A104))</f>
        <v>0</v>
      </c>
      <c r="R104" s="3">
        <f t="shared" ca="1" si="14"/>
        <v>0</v>
      </c>
      <c r="S104" s="3">
        <f ca="1">RANK(R104,$R$5:$R$182,0)+ROW()/1000</f>
        <v>1.1040000000000001</v>
      </c>
      <c r="T104" s="3">
        <f ca="1">RANK(S104,$S$5:$S$182,1)</f>
        <v>34</v>
      </c>
      <c r="U104" s="4"/>
      <c r="V104" s="3">
        <f ca="1">IF(COUNTIF(INDIRECT(U$2&amp;"[N°1]"),$A104)&lt;&gt;0,SUMIFS(INDIRECT(U$2&amp;"[Score1]"),INDIRECT(U$2&amp;"[N°1]"),$A104),SUMIFS(INDIRECT(U$2&amp;"[Score2]"),INDIRECT(U$2&amp;"[N°2]"),$A104))</f>
        <v>0</v>
      </c>
      <c r="W104" s="3">
        <f ca="1">IF(COUNTIF(INDIRECT(U$2&amp;"[N°1]"),$A104)&lt;&gt;0,SUMIFS(INDIRECT(U$2&amp;"[Score2]"),INDIRECT(U$2&amp;"[N°1]"),$A104),SUMIFS(INDIRECT(U$2&amp;"[Score1]"),INDIRECT(U$2&amp;"[N°2]"),$A104))</f>
        <v>0</v>
      </c>
      <c r="X104" s="3">
        <f t="shared" ca="1" si="15"/>
        <v>0</v>
      </c>
      <c r="Y104" s="3">
        <f ca="1">RANK(X104,$X$5:$X$182,0)+ROW()/1000</f>
        <v>1.1040000000000001</v>
      </c>
      <c r="Z104" s="3">
        <f ca="1">RANK(Y104,$Y$5:$Y$182,1)</f>
        <v>34</v>
      </c>
      <c r="AA104" s="4"/>
      <c r="AB104" s="3">
        <f ca="1">IF(COUNTIF(INDIRECT(AA$2&amp;"[N°1]"),$A104)&lt;&gt;0,SUMIFS(INDIRECT(AA$2&amp;"[Score1]"),INDIRECT(AA$2&amp;"[N°1]"),$A104),SUMIFS(INDIRECT(AA$2&amp;"[Score2]"),INDIRECT(AA$2&amp;"[N°2]"),$A104))</f>
        <v>0</v>
      </c>
      <c r="AC104" s="3">
        <f ca="1">IF(COUNTIF(INDIRECT(AA$2&amp;"[N°1]"),$A104)&lt;&gt;0,SUMIFS(INDIRECT(AA$2&amp;"[Score2]"),INDIRECT(AA$2&amp;"[N°1]"),$A104),SUMIFS(INDIRECT(AA$2&amp;"[Score1]"),INDIRECT(AA$2&amp;"[N°2]"),$A104))</f>
        <v>0</v>
      </c>
      <c r="AD104" s="3">
        <f t="shared" ca="1" si="16"/>
        <v>0</v>
      </c>
      <c r="AE104" s="3">
        <f ca="1">RANK(AD104,$AD$5:$AD$182,0)+ROW()/1000</f>
        <v>1.1040000000000001</v>
      </c>
      <c r="AF104" s="3">
        <f ca="1">RANK(AE104,$AE$5:$AE$182,1)</f>
        <v>34</v>
      </c>
      <c r="AG104" s="4"/>
      <c r="AH104" s="3">
        <f ca="1">IF(COUNTIF(INDIRECT(AG$2&amp;"[N°1]"),$A104)&lt;&gt;0,SUMIFS(INDIRECT(AG$2&amp;"[Score1]"),INDIRECT(AG$2&amp;"[N°1]"),$A104),SUMIFS(INDIRECT(AG$2&amp;"[Score2]"),INDIRECT(AG$2&amp;"[N°2]"),$A104))</f>
        <v>0</v>
      </c>
      <c r="AI104" s="3">
        <f ca="1">IF(COUNTIF(INDIRECT(AG$2&amp;"[N°1]"),$A104)&lt;&gt;0,SUMIFS(INDIRECT(AG$2&amp;"[Score2]"),INDIRECT(AG$2&amp;"[N°1]"),$A104),SUMIFS(INDIRECT(AG$2&amp;"[Score1]"),INDIRECT(AG$2&amp;"[N°2]"),$A104))</f>
        <v>0</v>
      </c>
      <c r="AJ104" s="3">
        <f t="shared" ca="1" si="17"/>
        <v>0</v>
      </c>
      <c r="AK104" s="3">
        <f ca="1">RANK(AJ104,$AJ$5:$AJ$182,0)+ROW()/1000</f>
        <v>1.1040000000000001</v>
      </c>
      <c r="AL104" s="3">
        <f ca="1">RANK(AK104,$AK$5:$AK$182,1)</f>
        <v>34</v>
      </c>
      <c r="AM104" s="4"/>
      <c r="AN104" s="3">
        <f ca="1">IF(COUNTIF(INDIRECT(AM$2&amp;"[N°1]"),$A104)&lt;&gt;0,SUMIFS(INDIRECT(AM$2&amp;"[Score1]"),INDIRECT(AM$2&amp;"[N°1]"),$A104),SUMIFS(INDIRECT(AM$2&amp;"[Score2]"),INDIRECT(AM$2&amp;"[N°2]"),$A104))</f>
        <v>0</v>
      </c>
      <c r="AO104" s="3">
        <f ca="1">IF(COUNTIF(INDIRECT(AM$2&amp;"[N°1]"),$A104)&lt;&gt;0,SUMIFS(INDIRECT(AM$2&amp;"[Score2]"),INDIRECT(AM$2&amp;"[N°1]"),$A104),SUMIFS(INDIRECT(AM$2&amp;"[Score1]"),INDIRECT(AM$2&amp;"[N°2]"),$A104))</f>
        <v>0</v>
      </c>
      <c r="AP104" s="3">
        <f t="shared" ca="1" si="18"/>
        <v>0</v>
      </c>
      <c r="AQ104" s="3">
        <f ca="1">RANK(AP104,$AP$5:$AP$182,0)+ROW()/1000</f>
        <v>1.1040000000000001</v>
      </c>
      <c r="AR104" s="3">
        <f ca="1">RANK(AQ104,$AQ$5:$AQ$182,1)</f>
        <v>34</v>
      </c>
      <c r="AS104" s="4"/>
      <c r="AT104" s="3">
        <f ca="1">IF(COUNTIF(INDIRECT(AS$2&amp;"[N°1]"),$A104)&lt;&gt;0,SUMIFS(INDIRECT(AS$2&amp;"[Score1]"),INDIRECT(AS$2&amp;"[N°1]"),$A104),SUMIFS(INDIRECT(AS$2&amp;"[Score2]"),INDIRECT(AS$2&amp;"[N°2]"),$A104))</f>
        <v>0</v>
      </c>
      <c r="AU104" s="3">
        <f ca="1">IF(COUNTIF(INDIRECT(AS$2&amp;"[N°1]"),$A104)&lt;&gt;0,SUMIFS(INDIRECT(AS$2&amp;"[Score2]"),INDIRECT(AS$2&amp;"[N°1]"),$A104),SUMIFS(INDIRECT(AS$2&amp;"[Score1]"),INDIRECT(AS$2&amp;"[N°2]"),$A104))</f>
        <v>0</v>
      </c>
      <c r="AV104" s="3">
        <f t="shared" ca="1" si="19"/>
        <v>0</v>
      </c>
      <c r="AW104" s="3">
        <f ca="1">RANK(AV104,$AV$5:$AV$182,0)+ROW()/1000</f>
        <v>1.1040000000000001</v>
      </c>
      <c r="AX104" s="3">
        <f ca="1">RANK(AW104,$AW$5:$AW$182,1)</f>
        <v>34</v>
      </c>
      <c r="AY104" s="4"/>
      <c r="AZ104" s="3">
        <f ca="1">IF(COUNTIF(INDIRECT(AY$2&amp;"[N°1]"),$A104)&lt;&gt;0,SUMIFS(INDIRECT(AY$2&amp;"[Score1]"),INDIRECT(AY$2&amp;"[N°1]"),$A104),SUMIFS(INDIRECT(AY$2&amp;"[Score2]"),INDIRECT(AY$2&amp;"[N°2]"),$A104))</f>
        <v>0</v>
      </c>
      <c r="BA104" s="3">
        <f ca="1">IF(COUNTIF(INDIRECT(AY$2&amp;"[N°1]"),$A104)&lt;&gt;0,SUMIFS(INDIRECT(AY$2&amp;"[Score2]"),INDIRECT(AY$2&amp;"[N°1]"),$A104),SUMIFS(INDIRECT(AY$2&amp;"[Score1]"),INDIRECT(AY$2&amp;"[N°2]"),$A104))</f>
        <v>0</v>
      </c>
      <c r="BB104" s="3">
        <f t="shared" ca="1" si="20"/>
        <v>0</v>
      </c>
      <c r="BC104" s="3">
        <f ca="1">RANK(BB104,$BB$5:$BB$182,0)+ROW()/1000</f>
        <v>1.1040000000000001</v>
      </c>
      <c r="BD104" s="3">
        <f ca="1">RANK(BC104,$BC$5:$BC$182,1)</f>
        <v>34</v>
      </c>
      <c r="BE104" s="4"/>
      <c r="BF104" s="3">
        <f ca="1">IF(COUNTIF(INDIRECT(BE$2&amp;"[N°1]"),$A104)&lt;&gt;0,SUMIFS(INDIRECT(BE$2&amp;"[Score1]"),INDIRECT(BE$2&amp;"[N°1]"),$A104),SUMIFS(INDIRECT(BE$2&amp;"[Score2]"),INDIRECT(BE$2&amp;"[N°2]"),$A104))</f>
        <v>0</v>
      </c>
      <c r="BG104" s="3">
        <f ca="1">IF(COUNTIF(INDIRECT(BE$2&amp;"[N°1]"),$A104)&lt;&gt;0,SUMIFS(INDIRECT(BE$2&amp;"[Score2]"),INDIRECT(BE$2&amp;"[N°1]"),$A104),SUMIFS(INDIRECT(BE$2&amp;"[Score1]"),INDIRECT(BE$2&amp;"[N°2]"),$A104))</f>
        <v>0</v>
      </c>
      <c r="BH104" s="3">
        <f t="shared" ca="1" si="21"/>
        <v>0</v>
      </c>
      <c r="BI104" s="3">
        <f ca="1">RANK(BH104,$BH$5:$BH$182,0)+ROW()/1000</f>
        <v>1.1040000000000001</v>
      </c>
      <c r="BJ104" s="3">
        <f ca="1">RANK(BI104,$BI$5:$BI$182,1)</f>
        <v>34</v>
      </c>
      <c r="BK104" s="4"/>
      <c r="BL104" s="3">
        <f ca="1">IF(COUNTIF(INDIRECT(BK$2&amp;"[N°1]"),$A104)&lt;&gt;0,SUMIFS(INDIRECT(BK$2&amp;"[Score1]"),INDIRECT(BK$2&amp;"[N°1]"),$A104),SUMIFS(INDIRECT(BK$2&amp;"[Score2]"),INDIRECT(BK$2&amp;"[N°2]"),$A104))</f>
        <v>0</v>
      </c>
      <c r="BM104" s="3">
        <f ca="1">IF(COUNTIF(INDIRECT(BK$2&amp;"[N°1]"),$A104)&lt;&gt;0,SUMIFS(INDIRECT(BK$2&amp;"[Score2]"),INDIRECT(BK$2&amp;"[N°1]"),$A104),SUMIFS(INDIRECT(BK$2&amp;"[Score1]"),INDIRECT(BK$2&amp;"[N°2]"),$A104))</f>
        <v>0</v>
      </c>
      <c r="BN104" s="3">
        <f t="shared" ca="1" si="22"/>
        <v>0</v>
      </c>
      <c r="BO104" s="3">
        <f ca="1">RANK(BN104,$BN$5:$BN$182,0)+ROW()/1000</f>
        <v>1.1040000000000001</v>
      </c>
      <c r="BP104" s="3">
        <f ca="1">RANK(BO104,$BO$5:$BO$182,1)</f>
        <v>34</v>
      </c>
      <c r="BQ104" s="4"/>
      <c r="BR104" s="3">
        <f ca="1">IF(COUNTIF(INDIRECT(BQ$2&amp;"[N°1]"),$A104)&lt;&gt;0,SUMIFS(INDIRECT(BQ$2&amp;"[Score1]"),INDIRECT(BQ$2&amp;"[N°1]"),$A104),SUMIFS(INDIRECT(BQ$2&amp;"[Score2]"),INDIRECT(BQ$2&amp;"[N°2]"),$A104))</f>
        <v>0</v>
      </c>
      <c r="BS104" s="3">
        <f ca="1">IF(COUNTIF(INDIRECT(BQ$2&amp;"[N°1]"),$A104)&lt;&gt;0,SUMIFS(INDIRECT(BQ$2&amp;"[Score2]"),INDIRECT(BQ$2&amp;"[N°1]"),$A104),SUMIFS(INDIRECT(BQ$2&amp;"[Score1]"),INDIRECT(BQ$2&amp;"[N°2]"),$A104))</f>
        <v>0</v>
      </c>
      <c r="BT104" s="3">
        <f t="shared" ca="1" si="23"/>
        <v>0</v>
      </c>
      <c r="BU104" s="3">
        <f ca="1">RANK(BT104,$BT$5:$BT$182,0)+ROW()/1000</f>
        <v>1.1040000000000001</v>
      </c>
      <c r="BV104" s="3">
        <f ca="1">RANK(BU104,$BU$5:$BU$182,1)</f>
        <v>34</v>
      </c>
      <c r="BW104" s="2"/>
      <c r="BX104" s="5">
        <f>C104+I104+O104+U104+AA104+AG104+AM104+AS104+AY104+BE104+BK104+BQ104</f>
        <v>0</v>
      </c>
      <c r="BY104" s="8">
        <f ca="1">COUNTIF(D103,"=13")+COUNTIF(D104,"=13")+COUNTIF(D105,"=13")+COUNTIF(J103,"=13")+COUNTIF(J104,"=13")+COUNTIF(J105,"=13")+COUNTIF(P103,"=13")+COUNTIF(P104,"=13")+COUNTIF(P105,"=13")+COUNTIF(V103,"=13")+COUNTIF(V104,"=13")+COUNTIF(V105,"=13")+COUNTIF(AB103,"=13")+COUNTIF(AB104,"=13")+COUNTIF(AB105,"=13")+COUNTIF(AH103,"=13")+COUNTIF(AH104,"=13")+COUNTIF(AH105,"=13")+COUNTIF(AN103,"=13")+COUNTIF(AN104,"=13")+COUNTIF(AN105,"=13")+COUNTIF(AT103,"=13")+COUNTIF(AT104,"=13")+COUNTIF(AT105,"=13")+COUNTIF(AZ103,"=13")+COUNTIF(AZ104,"=13")+COUNTIF(AZ105,"=13")+COUNTIF(BF103,"=13")+COUNTIF(BF104,"=13")+COUNTIF(BF105,"=13")+COUNTIF(BL103,"=13")+COUNTIF(BL104,"=13")+COUNTIF(BL105,"=13")+COUNTIF(BR103,"=13")+COUNTIF(BR104,"=13")+COUNTIF(BR105,"=13")</f>
        <v>0</v>
      </c>
      <c r="BZ104" s="9">
        <f ca="1">F103+F104+F105+L103+L104+L105+R103+R104+R105+X103+X104+X105+AD103+AD104+AD105+AJ103+AJ104+AJ105+AP103+AP104+AP105+AV103+AV104+AV105+BB103+BB104+BB105+BH103+BH104+BH105+BN103+BN104+BN105+BT103+BT104+BT105</f>
        <v>0</v>
      </c>
      <c r="CA104" s="5">
        <f ca="1">RANK(BY104,$BY$5:$BY$183,0)+RANK(BZ104,$BZ$5:$BZ$183,1)/1000</f>
        <v>1.0009999999999999</v>
      </c>
      <c r="CB104" s="5">
        <f ca="1">RANK(CA104,$CA$5:$CA$183,1)</f>
        <v>1</v>
      </c>
      <c r="CD104" s="20">
        <v>34</v>
      </c>
      <c r="CE104" s="20" t="str">
        <f ca="1">IF(N($CN104)&gt;0,INDEX($B$4:$B$183,$CN104),"")</f>
        <v/>
      </c>
      <c r="CF104" s="20" t="str">
        <f ca="1">IF(N($CN104)&gt;0,INDEX($BX$4:$BX$183,$CN104),"")</f>
        <v/>
      </c>
      <c r="CG104" s="20" t="str">
        <f ca="1">IF(N($CN104)&gt;0,INDEX($BY$4:$BY$183,$CN104),"")</f>
        <v/>
      </c>
      <c r="CH104" s="40"/>
      <c r="CJ104" s="19" t="str">
        <f>IF(BX104&gt;0,BX104*100000+BY104*1000+BZ104+500,"")</f>
        <v/>
      </c>
      <c r="CK104" s="19" t="str">
        <f>IF(BX104&gt;0,RANK(CJ104,$CJ$4:$CJ$183,0),"")</f>
        <v/>
      </c>
      <c r="CL104" s="19" t="str">
        <f>IF(N(CK104)&gt;0,CK104+COUNTIF($CK$4:$CK103,CK104),"")</f>
        <v/>
      </c>
      <c r="CM104" s="19">
        <f>INT(ROWS($CM$3:$CM104)/3)</f>
        <v>34</v>
      </c>
      <c r="CN104" s="19" t="str">
        <f ca="1">IFERROR(MATCH(CM104,$CL$4:$CL$183,0),"")</f>
        <v/>
      </c>
    </row>
    <row r="105" spans="1:92" ht="21" x14ac:dyDescent="0.35">
      <c r="A105" s="3"/>
      <c r="B105" s="3"/>
      <c r="C105" s="4"/>
      <c r="D105" s="3"/>
      <c r="E105" s="3"/>
      <c r="F105" s="3"/>
      <c r="G105" s="3"/>
      <c r="H105" s="3"/>
      <c r="I105" s="4"/>
      <c r="J105" s="3"/>
      <c r="K105" s="3"/>
      <c r="L105" s="3"/>
      <c r="M105" s="3"/>
      <c r="N105" s="3"/>
      <c r="O105" s="4"/>
      <c r="P105" s="3"/>
      <c r="Q105" s="3"/>
      <c r="R105" s="3"/>
      <c r="S105" s="3"/>
      <c r="T105" s="3"/>
      <c r="U105" s="4"/>
      <c r="V105" s="3"/>
      <c r="W105" s="3"/>
      <c r="X105" s="3"/>
      <c r="Y105" s="3"/>
      <c r="Z105" s="3"/>
      <c r="AA105" s="4"/>
      <c r="AB105" s="3"/>
      <c r="AC105" s="3"/>
      <c r="AD105" s="3"/>
      <c r="AE105" s="3"/>
      <c r="AF105" s="3"/>
      <c r="AG105" s="4"/>
      <c r="AH105" s="3"/>
      <c r="AI105" s="3"/>
      <c r="AJ105" s="3"/>
      <c r="AK105" s="3"/>
      <c r="AL105" s="3"/>
      <c r="AM105" s="4"/>
      <c r="AN105" s="3"/>
      <c r="AO105" s="3"/>
      <c r="AP105" s="3"/>
      <c r="AQ105" s="3"/>
      <c r="AR105" s="3"/>
      <c r="AS105" s="4"/>
      <c r="AT105" s="3"/>
      <c r="AU105" s="3"/>
      <c r="AV105" s="3"/>
      <c r="AW105" s="3"/>
      <c r="AX105" s="3"/>
      <c r="AY105" s="4"/>
      <c r="AZ105" s="3"/>
      <c r="BA105" s="3"/>
      <c r="BB105" s="3"/>
      <c r="BC105" s="3"/>
      <c r="BD105" s="3"/>
      <c r="BE105" s="4"/>
      <c r="BF105" s="3"/>
      <c r="BG105" s="3"/>
      <c r="BH105" s="3"/>
      <c r="BI105" s="3"/>
      <c r="BJ105" s="3"/>
      <c r="BK105" s="4"/>
      <c r="BL105" s="3"/>
      <c r="BM105" s="3"/>
      <c r="BN105" s="3"/>
      <c r="BO105" s="3"/>
      <c r="BP105" s="3"/>
      <c r="BQ105" s="4"/>
      <c r="BR105" s="3"/>
      <c r="BS105" s="3"/>
      <c r="BT105" s="3"/>
      <c r="BU105" s="3"/>
      <c r="BV105" s="3"/>
      <c r="BW105" s="2"/>
      <c r="BX105" s="10"/>
      <c r="BY105" s="11"/>
      <c r="BZ105" s="13"/>
      <c r="CA105" s="10"/>
      <c r="CB105" s="10"/>
      <c r="CD105" s="21"/>
      <c r="CE105" s="21"/>
      <c r="CF105" s="21"/>
      <c r="CG105" s="21"/>
      <c r="CH105" s="41"/>
      <c r="CJ105" s="19"/>
      <c r="CK105" s="19"/>
      <c r="CL105" s="19"/>
      <c r="CM105" s="19"/>
      <c r="CN105" s="19"/>
    </row>
    <row r="106" spans="1:92" ht="21" x14ac:dyDescent="0.35">
      <c r="A106" s="3"/>
      <c r="B106" s="3"/>
      <c r="C106" s="4"/>
      <c r="D106" s="3"/>
      <c r="E106" s="3"/>
      <c r="F106" s="3"/>
      <c r="G106" s="3"/>
      <c r="H106" s="3"/>
      <c r="I106" s="4"/>
      <c r="J106" s="3"/>
      <c r="K106" s="3"/>
      <c r="L106" s="3"/>
      <c r="M106" s="3"/>
      <c r="N106" s="3"/>
      <c r="O106" s="4"/>
      <c r="P106" s="3"/>
      <c r="Q106" s="3"/>
      <c r="R106" s="3"/>
      <c r="S106" s="3"/>
      <c r="T106" s="3"/>
      <c r="U106" s="4"/>
      <c r="V106" s="3"/>
      <c r="W106" s="3"/>
      <c r="X106" s="3"/>
      <c r="Y106" s="3"/>
      <c r="Z106" s="3"/>
      <c r="AA106" s="4"/>
      <c r="AB106" s="3"/>
      <c r="AC106" s="3"/>
      <c r="AD106" s="3"/>
      <c r="AE106" s="3"/>
      <c r="AF106" s="3"/>
      <c r="AG106" s="4"/>
      <c r="AH106" s="3"/>
      <c r="AI106" s="3"/>
      <c r="AJ106" s="3"/>
      <c r="AK106" s="3"/>
      <c r="AL106" s="3"/>
      <c r="AM106" s="4"/>
      <c r="AN106" s="3"/>
      <c r="AO106" s="3"/>
      <c r="AP106" s="3"/>
      <c r="AQ106" s="3"/>
      <c r="AR106" s="3"/>
      <c r="AS106" s="4"/>
      <c r="AT106" s="3"/>
      <c r="AU106" s="3"/>
      <c r="AV106" s="3"/>
      <c r="AW106" s="3"/>
      <c r="AX106" s="3"/>
      <c r="AY106" s="4"/>
      <c r="AZ106" s="3"/>
      <c r="BA106" s="3"/>
      <c r="BB106" s="3"/>
      <c r="BC106" s="3"/>
      <c r="BD106" s="3"/>
      <c r="BE106" s="4"/>
      <c r="BF106" s="3"/>
      <c r="BG106" s="3"/>
      <c r="BH106" s="3"/>
      <c r="BI106" s="3"/>
      <c r="BJ106" s="3"/>
      <c r="BK106" s="4"/>
      <c r="BL106" s="3"/>
      <c r="BM106" s="3"/>
      <c r="BN106" s="3"/>
      <c r="BO106" s="3"/>
      <c r="BP106" s="3"/>
      <c r="BQ106" s="4"/>
      <c r="BR106" s="3"/>
      <c r="BS106" s="3"/>
      <c r="BT106" s="3"/>
      <c r="BU106" s="3"/>
      <c r="BV106" s="3"/>
      <c r="BW106" s="2"/>
      <c r="BX106" s="5"/>
      <c r="BY106" s="12"/>
      <c r="BZ106" s="7"/>
      <c r="CA106" s="5"/>
      <c r="CB106" s="5"/>
      <c r="CD106" s="22"/>
      <c r="CE106" s="22"/>
      <c r="CF106" s="22"/>
      <c r="CG106" s="22"/>
      <c r="CH106" s="39" t="str">
        <f ca="1">IF(N($CN107)&gt;0,INDEX($BZ$4:$BZ$183,$CN107),"")</f>
        <v/>
      </c>
      <c r="CJ106" s="19"/>
      <c r="CK106" s="19"/>
      <c r="CL106" s="19"/>
      <c r="CM106" s="19"/>
      <c r="CN106" s="19"/>
    </row>
    <row r="107" spans="1:92" ht="21" x14ac:dyDescent="0.35">
      <c r="A107" s="3">
        <v>35</v>
      </c>
      <c r="B107" s="3"/>
      <c r="C107" s="4"/>
      <c r="D107" s="3">
        <f ca="1">IF(COUNTIF(INDIRECT(C$2&amp;"[N°1]"),$A107)&lt;&gt;0,SUMIFS(INDIRECT(C$2&amp;"[Score1]"),INDIRECT(C$2&amp;"[N°1]"),$A107),SUMIFS(INDIRECT(C$2&amp;"[Score2]"),INDIRECT(C$2&amp;"[N°2]"),$A107))</f>
        <v>0</v>
      </c>
      <c r="E107" s="3">
        <f ca="1">IF(COUNTIF(INDIRECT(C$2&amp;"[N°1]"),$A107)&lt;&gt;0,SUMIFS(INDIRECT(C$2&amp;"[Score2]"),INDIRECT(C$2&amp;"[N°1]"),$A107),SUMIFS(INDIRECT(C$2&amp;"[Score1]"),INDIRECT(C$2&amp;"[N°2]"),$A107))</f>
        <v>0</v>
      </c>
      <c r="F107" s="3">
        <f t="shared" ca="1" si="12"/>
        <v>0</v>
      </c>
      <c r="G107" s="3">
        <f ca="1">RANK(F107,$F$5:$F$182,0)+ROW()/1000</f>
        <v>1.107</v>
      </c>
      <c r="H107" s="3">
        <f ca="1">RANK(G107,$G$5:$G$182,1)</f>
        <v>35</v>
      </c>
      <c r="I107" s="4"/>
      <c r="J107" s="3">
        <f ca="1">IF(COUNTIF(INDIRECT(I$2&amp;"[N°1]"),$A107)&lt;&gt;0,SUMIFS(INDIRECT(I$2&amp;"[Score1]"),INDIRECT(I$2&amp;"[N°1]"),$A107),SUMIFS(INDIRECT(I$2&amp;"[Score2]"),INDIRECT(I$2&amp;"[N°2]"),$A107))</f>
        <v>0</v>
      </c>
      <c r="K107" s="3">
        <f ca="1">IF(COUNTIF(INDIRECT(I$2&amp;"[N°1]"),$A107)&lt;&gt;0,SUMIFS(INDIRECT(I$2&amp;"[Score2]"),INDIRECT(I$2&amp;"[N°1]"),$A107),SUMIFS(INDIRECT(I$2&amp;"[Score1]"),INDIRECT(I$2&amp;"[N°2]"),$A107))</f>
        <v>0</v>
      </c>
      <c r="L107" s="3">
        <f t="shared" ca="1" si="13"/>
        <v>0</v>
      </c>
      <c r="M107" s="3">
        <f ca="1">RANK(L107,$L$5:$L$182,0)+ROW()/1000</f>
        <v>1.107</v>
      </c>
      <c r="N107" s="3">
        <f ca="1">RANK(M107,$M$5:$M$182,1)</f>
        <v>35</v>
      </c>
      <c r="O107" s="4"/>
      <c r="P107" s="3">
        <f ca="1">IF(COUNTIF(INDIRECT(O$2&amp;"[N°1]"),$A107)&lt;&gt;0,SUMIFS(INDIRECT(O$2&amp;"[Score1]"),INDIRECT(O$2&amp;"[N°1]"),$A107),SUMIFS(INDIRECT(O$2&amp;"[Score2]"),INDIRECT(O$2&amp;"[N°2]"),$A107))</f>
        <v>0</v>
      </c>
      <c r="Q107" s="3">
        <f ca="1">IF(COUNTIF(INDIRECT(O$2&amp;"[N°1]"),$A107)&lt;&gt;0,SUMIFS(INDIRECT(O$2&amp;"[Score2]"),INDIRECT(O$2&amp;"[N°1]"),$A107),SUMIFS(INDIRECT(O$2&amp;"[Score1]"),INDIRECT(O$2&amp;"[N°2]"),$A107))</f>
        <v>0</v>
      </c>
      <c r="R107" s="3">
        <f t="shared" ca="1" si="14"/>
        <v>0</v>
      </c>
      <c r="S107" s="3">
        <f ca="1">RANK(R107,$R$5:$R$182,0)+ROW()/1000</f>
        <v>1.107</v>
      </c>
      <c r="T107" s="3">
        <f ca="1">RANK(S107,$S$5:$S$182,1)</f>
        <v>35</v>
      </c>
      <c r="U107" s="4"/>
      <c r="V107" s="3">
        <f ca="1">IF(COUNTIF(INDIRECT(U$2&amp;"[N°1]"),$A107)&lt;&gt;0,SUMIFS(INDIRECT(U$2&amp;"[Score1]"),INDIRECT(U$2&amp;"[N°1]"),$A107),SUMIFS(INDIRECT(U$2&amp;"[Score2]"),INDIRECT(U$2&amp;"[N°2]"),$A107))</f>
        <v>0</v>
      </c>
      <c r="W107" s="3">
        <f ca="1">IF(COUNTIF(INDIRECT(U$2&amp;"[N°1]"),$A107)&lt;&gt;0,SUMIFS(INDIRECT(U$2&amp;"[Score2]"),INDIRECT(U$2&amp;"[N°1]"),$A107),SUMIFS(INDIRECT(U$2&amp;"[Score1]"),INDIRECT(U$2&amp;"[N°2]"),$A107))</f>
        <v>0</v>
      </c>
      <c r="X107" s="3">
        <f t="shared" ca="1" si="15"/>
        <v>0</v>
      </c>
      <c r="Y107" s="3">
        <f ca="1">RANK(X107,$X$5:$X$182,0)+ROW()/1000</f>
        <v>1.107</v>
      </c>
      <c r="Z107" s="3">
        <f ca="1">RANK(Y107,$Y$5:$Y$182,1)</f>
        <v>35</v>
      </c>
      <c r="AA107" s="4"/>
      <c r="AB107" s="3">
        <f ca="1">IF(COUNTIF(INDIRECT(AA$2&amp;"[N°1]"),$A107)&lt;&gt;0,SUMIFS(INDIRECT(AA$2&amp;"[Score1]"),INDIRECT(AA$2&amp;"[N°1]"),$A107),SUMIFS(INDIRECT(AA$2&amp;"[Score2]"),INDIRECT(AA$2&amp;"[N°2]"),$A107))</f>
        <v>0</v>
      </c>
      <c r="AC107" s="3">
        <f ca="1">IF(COUNTIF(INDIRECT(AA$2&amp;"[N°1]"),$A107)&lt;&gt;0,SUMIFS(INDIRECT(AA$2&amp;"[Score2]"),INDIRECT(AA$2&amp;"[N°1]"),$A107),SUMIFS(INDIRECT(AA$2&amp;"[Score1]"),INDIRECT(AA$2&amp;"[N°2]"),$A107))</f>
        <v>0</v>
      </c>
      <c r="AD107" s="3">
        <f t="shared" ca="1" si="16"/>
        <v>0</v>
      </c>
      <c r="AE107" s="3">
        <f ca="1">RANK(AD107,$AD$5:$AD$182,0)+ROW()/1000</f>
        <v>1.107</v>
      </c>
      <c r="AF107" s="3">
        <f ca="1">RANK(AE107,$AE$5:$AE$182,1)</f>
        <v>35</v>
      </c>
      <c r="AG107" s="4"/>
      <c r="AH107" s="3">
        <f ca="1">IF(COUNTIF(INDIRECT(AG$2&amp;"[N°1]"),$A107)&lt;&gt;0,SUMIFS(INDIRECT(AG$2&amp;"[Score1]"),INDIRECT(AG$2&amp;"[N°1]"),$A107),SUMIFS(INDIRECT(AG$2&amp;"[Score2]"),INDIRECT(AG$2&amp;"[N°2]"),$A107))</f>
        <v>0</v>
      </c>
      <c r="AI107" s="3">
        <f ca="1">IF(COUNTIF(INDIRECT(AG$2&amp;"[N°1]"),$A107)&lt;&gt;0,SUMIFS(INDIRECT(AG$2&amp;"[Score2]"),INDIRECT(AG$2&amp;"[N°1]"),$A107),SUMIFS(INDIRECT(AG$2&amp;"[Score1]"),INDIRECT(AG$2&amp;"[N°2]"),$A107))</f>
        <v>0</v>
      </c>
      <c r="AJ107" s="3">
        <f t="shared" ca="1" si="17"/>
        <v>0</v>
      </c>
      <c r="AK107" s="3">
        <f ca="1">RANK(AJ107,$AJ$5:$AJ$182,0)+ROW()/1000</f>
        <v>1.107</v>
      </c>
      <c r="AL107" s="3">
        <f ca="1">RANK(AK107,$AK$5:$AK$182,1)</f>
        <v>35</v>
      </c>
      <c r="AM107" s="4"/>
      <c r="AN107" s="3">
        <f ca="1">IF(COUNTIF(INDIRECT(AM$2&amp;"[N°1]"),$A107)&lt;&gt;0,SUMIFS(INDIRECT(AM$2&amp;"[Score1]"),INDIRECT(AM$2&amp;"[N°1]"),$A107),SUMIFS(INDIRECT(AM$2&amp;"[Score2]"),INDIRECT(AM$2&amp;"[N°2]"),$A107))</f>
        <v>0</v>
      </c>
      <c r="AO107" s="3">
        <f ca="1">IF(COUNTIF(INDIRECT(AM$2&amp;"[N°1]"),$A107)&lt;&gt;0,SUMIFS(INDIRECT(AM$2&amp;"[Score2]"),INDIRECT(AM$2&amp;"[N°1]"),$A107),SUMIFS(INDIRECT(AM$2&amp;"[Score1]"),INDIRECT(AM$2&amp;"[N°2]"),$A107))</f>
        <v>0</v>
      </c>
      <c r="AP107" s="3">
        <f t="shared" ca="1" si="18"/>
        <v>0</v>
      </c>
      <c r="AQ107" s="3">
        <f ca="1">RANK(AP107,$AP$5:$AP$182,0)+ROW()/1000</f>
        <v>1.107</v>
      </c>
      <c r="AR107" s="3">
        <f ca="1">RANK(AQ107,$AQ$5:$AQ$182,1)</f>
        <v>35</v>
      </c>
      <c r="AS107" s="4"/>
      <c r="AT107" s="3">
        <f ca="1">IF(COUNTIF(INDIRECT(AS$2&amp;"[N°1]"),$A107)&lt;&gt;0,SUMIFS(INDIRECT(AS$2&amp;"[Score1]"),INDIRECT(AS$2&amp;"[N°1]"),$A107),SUMIFS(INDIRECT(AS$2&amp;"[Score2]"),INDIRECT(AS$2&amp;"[N°2]"),$A107))</f>
        <v>0</v>
      </c>
      <c r="AU107" s="3">
        <f ca="1">IF(COUNTIF(INDIRECT(AS$2&amp;"[N°1]"),$A107)&lt;&gt;0,SUMIFS(INDIRECT(AS$2&amp;"[Score2]"),INDIRECT(AS$2&amp;"[N°1]"),$A107),SUMIFS(INDIRECT(AS$2&amp;"[Score1]"),INDIRECT(AS$2&amp;"[N°2]"),$A107))</f>
        <v>0</v>
      </c>
      <c r="AV107" s="3">
        <f t="shared" ca="1" si="19"/>
        <v>0</v>
      </c>
      <c r="AW107" s="3">
        <f ca="1">RANK(AV107,$AV$5:$AV$182,0)+ROW()/1000</f>
        <v>1.107</v>
      </c>
      <c r="AX107" s="3">
        <f ca="1">RANK(AW107,$AW$5:$AW$182,1)</f>
        <v>35</v>
      </c>
      <c r="AY107" s="4"/>
      <c r="AZ107" s="3">
        <f ca="1">IF(COUNTIF(INDIRECT(AY$2&amp;"[N°1]"),$A107)&lt;&gt;0,SUMIFS(INDIRECT(AY$2&amp;"[Score1]"),INDIRECT(AY$2&amp;"[N°1]"),$A107),SUMIFS(INDIRECT(AY$2&amp;"[Score2]"),INDIRECT(AY$2&amp;"[N°2]"),$A107))</f>
        <v>0</v>
      </c>
      <c r="BA107" s="3">
        <f ca="1">IF(COUNTIF(INDIRECT(AY$2&amp;"[N°1]"),$A107)&lt;&gt;0,SUMIFS(INDIRECT(AY$2&amp;"[Score2]"),INDIRECT(AY$2&amp;"[N°1]"),$A107),SUMIFS(INDIRECT(AY$2&amp;"[Score1]"),INDIRECT(AY$2&amp;"[N°2]"),$A107))</f>
        <v>0</v>
      </c>
      <c r="BB107" s="3">
        <f t="shared" ca="1" si="20"/>
        <v>0</v>
      </c>
      <c r="BC107" s="3">
        <f ca="1">RANK(BB107,$BB$5:$BB$182,0)+ROW()/1000</f>
        <v>1.107</v>
      </c>
      <c r="BD107" s="3">
        <f ca="1">RANK(BC107,$BC$5:$BC$182,1)</f>
        <v>35</v>
      </c>
      <c r="BE107" s="4"/>
      <c r="BF107" s="3">
        <f ca="1">IF(COUNTIF(INDIRECT(BE$2&amp;"[N°1]"),$A107)&lt;&gt;0,SUMIFS(INDIRECT(BE$2&amp;"[Score1]"),INDIRECT(BE$2&amp;"[N°1]"),$A107),SUMIFS(INDIRECT(BE$2&amp;"[Score2]"),INDIRECT(BE$2&amp;"[N°2]"),$A107))</f>
        <v>0</v>
      </c>
      <c r="BG107" s="3">
        <f ca="1">IF(COUNTIF(INDIRECT(BE$2&amp;"[N°1]"),$A107)&lt;&gt;0,SUMIFS(INDIRECT(BE$2&amp;"[Score2]"),INDIRECT(BE$2&amp;"[N°1]"),$A107),SUMIFS(INDIRECT(BE$2&amp;"[Score1]"),INDIRECT(BE$2&amp;"[N°2]"),$A107))</f>
        <v>0</v>
      </c>
      <c r="BH107" s="3">
        <f t="shared" ca="1" si="21"/>
        <v>0</v>
      </c>
      <c r="BI107" s="3">
        <f ca="1">RANK(BH107,$BH$5:$BH$182,0)+ROW()/1000</f>
        <v>1.107</v>
      </c>
      <c r="BJ107" s="3">
        <f ca="1">RANK(BI107,$BI$5:$BI$182,1)</f>
        <v>35</v>
      </c>
      <c r="BK107" s="4"/>
      <c r="BL107" s="3">
        <f ca="1">IF(COUNTIF(INDIRECT(BK$2&amp;"[N°1]"),$A107)&lt;&gt;0,SUMIFS(INDIRECT(BK$2&amp;"[Score1]"),INDIRECT(BK$2&amp;"[N°1]"),$A107),SUMIFS(INDIRECT(BK$2&amp;"[Score2]"),INDIRECT(BK$2&amp;"[N°2]"),$A107))</f>
        <v>0</v>
      </c>
      <c r="BM107" s="3">
        <f ca="1">IF(COUNTIF(INDIRECT(BK$2&amp;"[N°1]"),$A107)&lt;&gt;0,SUMIFS(INDIRECT(BK$2&amp;"[Score2]"),INDIRECT(BK$2&amp;"[N°1]"),$A107),SUMIFS(INDIRECT(BK$2&amp;"[Score1]"),INDIRECT(BK$2&amp;"[N°2]"),$A107))</f>
        <v>0</v>
      </c>
      <c r="BN107" s="3">
        <f t="shared" ca="1" si="22"/>
        <v>0</v>
      </c>
      <c r="BO107" s="3">
        <f ca="1">RANK(BN107,$BN$5:$BN$182,0)+ROW()/1000</f>
        <v>1.107</v>
      </c>
      <c r="BP107" s="3">
        <f ca="1">RANK(BO107,$BO$5:$BO$182,1)</f>
        <v>35</v>
      </c>
      <c r="BQ107" s="4"/>
      <c r="BR107" s="3">
        <f ca="1">IF(COUNTIF(INDIRECT(BQ$2&amp;"[N°1]"),$A107)&lt;&gt;0,SUMIFS(INDIRECT(BQ$2&amp;"[Score1]"),INDIRECT(BQ$2&amp;"[N°1]"),$A107),SUMIFS(INDIRECT(BQ$2&amp;"[Score2]"),INDIRECT(BQ$2&amp;"[N°2]"),$A107))</f>
        <v>0</v>
      </c>
      <c r="BS107" s="3">
        <f ca="1">IF(COUNTIF(INDIRECT(BQ$2&amp;"[N°1]"),$A107)&lt;&gt;0,SUMIFS(INDIRECT(BQ$2&amp;"[Score2]"),INDIRECT(BQ$2&amp;"[N°1]"),$A107),SUMIFS(INDIRECT(BQ$2&amp;"[Score1]"),INDIRECT(BQ$2&amp;"[N°2]"),$A107))</f>
        <v>0</v>
      </c>
      <c r="BT107" s="3">
        <f t="shared" ca="1" si="23"/>
        <v>0</v>
      </c>
      <c r="BU107" s="3">
        <f ca="1">RANK(BT107,$BT$5:$BT$182,0)+ROW()/1000</f>
        <v>1.107</v>
      </c>
      <c r="BV107" s="3">
        <f ca="1">RANK(BU107,$BU$5:$BU$182,1)</f>
        <v>35</v>
      </c>
      <c r="BW107" s="2"/>
      <c r="BX107" s="5">
        <f>C107+I107+O107+U107+AA107+AG107+AM107+AS107+AY107+BE107+BK107+BQ107</f>
        <v>0</v>
      </c>
      <c r="BY107" s="8">
        <f ca="1">COUNTIF(D106,"=13")+COUNTIF(D107,"=13")+COUNTIF(D108,"=13")+COUNTIF(J106,"=13")+COUNTIF(J107,"=13")+COUNTIF(J108,"=13")+COUNTIF(P106,"=13")+COUNTIF(P107,"=13")+COUNTIF(P108,"=13")+COUNTIF(V106,"=13")+COUNTIF(V107,"=13")+COUNTIF(V108,"=13")+COUNTIF(AB106,"=13")+COUNTIF(AB107,"=13")+COUNTIF(AB108,"=13")+COUNTIF(AH106,"=13")+COUNTIF(AH107,"=13")+COUNTIF(AH108,"=13")+COUNTIF(AN106,"=13")+COUNTIF(AN107,"=13")+COUNTIF(AN108,"=13")+COUNTIF(AT106,"=13")+COUNTIF(AT107,"=13")+COUNTIF(AT108,"=13")+COUNTIF(AZ106,"=13")+COUNTIF(AZ107,"=13")+COUNTIF(AZ108,"=13")+COUNTIF(BF106,"=13")+COUNTIF(BF107,"=13")+COUNTIF(BF108,"=13")+COUNTIF(BL106,"=13")+COUNTIF(BL107,"=13")+COUNTIF(BL108,"=13")+COUNTIF(BR106,"=13")+COUNTIF(BR107,"=13")+COUNTIF(BR108,"=13")</f>
        <v>0</v>
      </c>
      <c r="BZ107" s="9">
        <f ca="1">F106+F107+F108+L106+L107+L108+R106+R107+R108+X106+X107+X108+AD106+AD107+AD108+AJ106+AJ107+AJ108+AP106+AP107+AP108+AV106+AV107+AV108+BB106+BB107+BB108+BH106+BH107+BH108+BN106+BN107+BN108+BT106+BT107+BT108</f>
        <v>0</v>
      </c>
      <c r="CA107" s="5">
        <f ca="1">RANK(BY107,$BY$5:$BY$183,0)+RANK(BZ107,$BZ$5:$BZ$183,1)/1000</f>
        <v>1.0009999999999999</v>
      </c>
      <c r="CB107" s="5">
        <f ca="1">RANK(CA107,$CA$5:$CA$183,1)</f>
        <v>1</v>
      </c>
      <c r="CD107" s="20">
        <v>35</v>
      </c>
      <c r="CE107" s="20" t="str">
        <f ca="1">IF(N($CN107)&gt;0,INDEX($B$4:$B$183,$CN107),"")</f>
        <v/>
      </c>
      <c r="CF107" s="20" t="str">
        <f ca="1">IF(N($CN107)&gt;0,INDEX($BX$4:$BX$183,$CN107),"")</f>
        <v/>
      </c>
      <c r="CG107" s="20" t="str">
        <f ca="1">IF(N($CN107)&gt;0,INDEX($BY$4:$BY$183,$CN107),"")</f>
        <v/>
      </c>
      <c r="CH107" s="40"/>
      <c r="CJ107" s="19" t="str">
        <f>IF(BX107&gt;0,BX107*100000+BY107*1000+BZ107+500,"")</f>
        <v/>
      </c>
      <c r="CK107" s="19" t="str">
        <f>IF(BX107&gt;0,RANK(CJ107,$CJ$4:$CJ$183,0),"")</f>
        <v/>
      </c>
      <c r="CL107" s="19" t="str">
        <f>IF(N(CK107)&gt;0,CK107+COUNTIF($CK$4:$CK106,CK107),"")</f>
        <v/>
      </c>
      <c r="CM107" s="19">
        <f>INT(ROWS($CM$3:$CM107)/3)</f>
        <v>35</v>
      </c>
      <c r="CN107" s="19" t="str">
        <f ca="1">IFERROR(MATCH(CM107,$CL$4:$CL$183,0),"")</f>
        <v/>
      </c>
    </row>
    <row r="108" spans="1:92" ht="21" x14ac:dyDescent="0.35">
      <c r="A108" s="3"/>
      <c r="B108" s="3"/>
      <c r="C108" s="4"/>
      <c r="D108" s="3"/>
      <c r="E108" s="3"/>
      <c r="F108" s="3"/>
      <c r="G108" s="3"/>
      <c r="H108" s="3"/>
      <c r="I108" s="4"/>
      <c r="J108" s="3"/>
      <c r="K108" s="3"/>
      <c r="L108" s="3"/>
      <c r="M108" s="3"/>
      <c r="N108" s="3"/>
      <c r="O108" s="4"/>
      <c r="P108" s="3"/>
      <c r="Q108" s="3"/>
      <c r="R108" s="3"/>
      <c r="S108" s="3"/>
      <c r="T108" s="3"/>
      <c r="U108" s="4"/>
      <c r="V108" s="3"/>
      <c r="W108" s="3"/>
      <c r="X108" s="3"/>
      <c r="Y108" s="3"/>
      <c r="Z108" s="3"/>
      <c r="AA108" s="4"/>
      <c r="AB108" s="3"/>
      <c r="AC108" s="3"/>
      <c r="AD108" s="3"/>
      <c r="AE108" s="3"/>
      <c r="AF108" s="3"/>
      <c r="AG108" s="4"/>
      <c r="AH108" s="3"/>
      <c r="AI108" s="3"/>
      <c r="AJ108" s="3"/>
      <c r="AK108" s="3"/>
      <c r="AL108" s="3"/>
      <c r="AM108" s="4"/>
      <c r="AN108" s="3"/>
      <c r="AO108" s="3"/>
      <c r="AP108" s="3"/>
      <c r="AQ108" s="3"/>
      <c r="AR108" s="3"/>
      <c r="AS108" s="4"/>
      <c r="AT108" s="3"/>
      <c r="AU108" s="3"/>
      <c r="AV108" s="3"/>
      <c r="AW108" s="3"/>
      <c r="AX108" s="3"/>
      <c r="AY108" s="4"/>
      <c r="AZ108" s="3"/>
      <c r="BA108" s="3"/>
      <c r="BB108" s="3"/>
      <c r="BC108" s="3"/>
      <c r="BD108" s="3"/>
      <c r="BE108" s="4"/>
      <c r="BF108" s="3"/>
      <c r="BG108" s="3"/>
      <c r="BH108" s="3"/>
      <c r="BI108" s="3"/>
      <c r="BJ108" s="3"/>
      <c r="BK108" s="4"/>
      <c r="BL108" s="3"/>
      <c r="BM108" s="3"/>
      <c r="BN108" s="3"/>
      <c r="BO108" s="3"/>
      <c r="BP108" s="3"/>
      <c r="BQ108" s="4"/>
      <c r="BR108" s="3"/>
      <c r="BS108" s="3"/>
      <c r="BT108" s="3"/>
      <c r="BU108" s="3"/>
      <c r="BV108" s="3"/>
      <c r="BW108" s="2"/>
      <c r="BX108" s="10"/>
      <c r="BY108" s="11"/>
      <c r="BZ108" s="13"/>
      <c r="CA108" s="10"/>
      <c r="CB108" s="10"/>
      <c r="CD108" s="21"/>
      <c r="CE108" s="21"/>
      <c r="CF108" s="21"/>
      <c r="CG108" s="21"/>
      <c r="CH108" s="41"/>
      <c r="CJ108" s="19"/>
      <c r="CK108" s="19"/>
      <c r="CL108" s="19"/>
      <c r="CM108" s="19"/>
      <c r="CN108" s="19"/>
    </row>
    <row r="109" spans="1:92" ht="21" x14ac:dyDescent="0.35">
      <c r="A109" s="3"/>
      <c r="B109" s="3"/>
      <c r="C109" s="4"/>
      <c r="D109" s="3"/>
      <c r="E109" s="3"/>
      <c r="F109" s="3"/>
      <c r="G109" s="3"/>
      <c r="H109" s="3"/>
      <c r="I109" s="4"/>
      <c r="J109" s="3"/>
      <c r="K109" s="3"/>
      <c r="L109" s="3"/>
      <c r="M109" s="3"/>
      <c r="N109" s="3"/>
      <c r="O109" s="4"/>
      <c r="P109" s="3"/>
      <c r="Q109" s="3"/>
      <c r="R109" s="3"/>
      <c r="S109" s="3"/>
      <c r="T109" s="3"/>
      <c r="U109" s="4"/>
      <c r="V109" s="3"/>
      <c r="W109" s="3"/>
      <c r="X109" s="3"/>
      <c r="Y109" s="3"/>
      <c r="Z109" s="3"/>
      <c r="AA109" s="4"/>
      <c r="AB109" s="3"/>
      <c r="AC109" s="3"/>
      <c r="AD109" s="3"/>
      <c r="AE109" s="3"/>
      <c r="AF109" s="3"/>
      <c r="AG109" s="4"/>
      <c r="AH109" s="3"/>
      <c r="AI109" s="3"/>
      <c r="AJ109" s="3"/>
      <c r="AK109" s="3"/>
      <c r="AL109" s="3"/>
      <c r="AM109" s="4"/>
      <c r="AN109" s="3"/>
      <c r="AO109" s="3"/>
      <c r="AP109" s="3"/>
      <c r="AQ109" s="3"/>
      <c r="AR109" s="3"/>
      <c r="AS109" s="4"/>
      <c r="AT109" s="3"/>
      <c r="AU109" s="3"/>
      <c r="AV109" s="3"/>
      <c r="AW109" s="3"/>
      <c r="AX109" s="3"/>
      <c r="AY109" s="4"/>
      <c r="AZ109" s="3"/>
      <c r="BA109" s="3"/>
      <c r="BB109" s="3"/>
      <c r="BC109" s="3"/>
      <c r="BD109" s="3"/>
      <c r="BE109" s="4"/>
      <c r="BF109" s="3"/>
      <c r="BG109" s="3"/>
      <c r="BH109" s="3"/>
      <c r="BI109" s="3"/>
      <c r="BJ109" s="3"/>
      <c r="BK109" s="4"/>
      <c r="BL109" s="3"/>
      <c r="BM109" s="3"/>
      <c r="BN109" s="3"/>
      <c r="BO109" s="3"/>
      <c r="BP109" s="3"/>
      <c r="BQ109" s="4"/>
      <c r="BR109" s="3"/>
      <c r="BS109" s="3"/>
      <c r="BT109" s="3"/>
      <c r="BU109" s="3"/>
      <c r="BV109" s="3"/>
      <c r="BW109" s="2"/>
      <c r="BX109" s="5"/>
      <c r="BY109" s="12"/>
      <c r="BZ109" s="7"/>
      <c r="CA109" s="5"/>
      <c r="CB109" s="5"/>
      <c r="CD109" s="22"/>
      <c r="CE109" s="22"/>
      <c r="CF109" s="22"/>
      <c r="CG109" s="22"/>
      <c r="CH109" s="39" t="str">
        <f ca="1">IF(N($CN110)&gt;0,INDEX($BZ$4:$BZ$183,$CN110),"")</f>
        <v/>
      </c>
      <c r="CJ109" s="19"/>
      <c r="CK109" s="19"/>
      <c r="CL109" s="19"/>
      <c r="CM109" s="19"/>
      <c r="CN109" s="19"/>
    </row>
    <row r="110" spans="1:92" ht="21" x14ac:dyDescent="0.35">
      <c r="A110" s="3">
        <v>36</v>
      </c>
      <c r="B110" s="3"/>
      <c r="C110" s="4"/>
      <c r="D110" s="3">
        <f ca="1">IF(COUNTIF(INDIRECT(C$2&amp;"[N°1]"),$A110)&lt;&gt;0,SUMIFS(INDIRECT(C$2&amp;"[Score1]"),INDIRECT(C$2&amp;"[N°1]"),$A110),SUMIFS(INDIRECT(C$2&amp;"[Score2]"),INDIRECT(C$2&amp;"[N°2]"),$A110))</f>
        <v>0</v>
      </c>
      <c r="E110" s="3">
        <f ca="1">IF(COUNTIF(INDIRECT(C$2&amp;"[N°1]"),$A110)&lt;&gt;0,SUMIFS(INDIRECT(C$2&amp;"[Score2]"),INDIRECT(C$2&amp;"[N°1]"),$A110),SUMIFS(INDIRECT(C$2&amp;"[Score1]"),INDIRECT(C$2&amp;"[N°2]"),$A110))</f>
        <v>0</v>
      </c>
      <c r="F110" s="3">
        <f t="shared" ca="1" si="12"/>
        <v>0</v>
      </c>
      <c r="G110" s="3">
        <f ca="1">RANK(F110,$F$5:$F$182,0)+ROW()/1000</f>
        <v>1.1100000000000001</v>
      </c>
      <c r="H110" s="3">
        <f ca="1">RANK(G110,$G$5:$G$182,1)</f>
        <v>36</v>
      </c>
      <c r="I110" s="4"/>
      <c r="J110" s="3">
        <f ca="1">IF(COUNTIF(INDIRECT(I$2&amp;"[N°1]"),$A110)&lt;&gt;0,SUMIFS(INDIRECT(I$2&amp;"[Score1]"),INDIRECT(I$2&amp;"[N°1]"),$A110),SUMIFS(INDIRECT(I$2&amp;"[Score2]"),INDIRECT(I$2&amp;"[N°2]"),$A110))</f>
        <v>0</v>
      </c>
      <c r="K110" s="3">
        <f ca="1">IF(COUNTIF(INDIRECT(I$2&amp;"[N°1]"),$A110)&lt;&gt;0,SUMIFS(INDIRECT(I$2&amp;"[Score2]"),INDIRECT(I$2&amp;"[N°1]"),$A110),SUMIFS(INDIRECT(I$2&amp;"[Score1]"),INDIRECT(I$2&amp;"[N°2]"),$A110))</f>
        <v>0</v>
      </c>
      <c r="L110" s="3">
        <f t="shared" ca="1" si="13"/>
        <v>0</v>
      </c>
      <c r="M110" s="3">
        <f ca="1">RANK(L110,$L$5:$L$182,0)+ROW()/1000</f>
        <v>1.1100000000000001</v>
      </c>
      <c r="N110" s="3">
        <f ca="1">RANK(M110,$M$5:$M$182,1)</f>
        <v>36</v>
      </c>
      <c r="O110" s="4"/>
      <c r="P110" s="3">
        <f ca="1">IF(COUNTIF(INDIRECT(O$2&amp;"[N°1]"),$A110)&lt;&gt;0,SUMIFS(INDIRECT(O$2&amp;"[Score1]"),INDIRECT(O$2&amp;"[N°1]"),$A110),SUMIFS(INDIRECT(O$2&amp;"[Score2]"),INDIRECT(O$2&amp;"[N°2]"),$A110))</f>
        <v>0</v>
      </c>
      <c r="Q110" s="3">
        <f ca="1">IF(COUNTIF(INDIRECT(O$2&amp;"[N°1]"),$A110)&lt;&gt;0,SUMIFS(INDIRECT(O$2&amp;"[Score2]"),INDIRECT(O$2&amp;"[N°1]"),$A110),SUMIFS(INDIRECT(O$2&amp;"[Score1]"),INDIRECT(O$2&amp;"[N°2]"),$A110))</f>
        <v>0</v>
      </c>
      <c r="R110" s="3">
        <f t="shared" ca="1" si="14"/>
        <v>0</v>
      </c>
      <c r="S110" s="3">
        <f ca="1">RANK(R110,$R$5:$R$182,0)+ROW()/1000</f>
        <v>1.1100000000000001</v>
      </c>
      <c r="T110" s="3">
        <f ca="1">RANK(S110,$S$5:$S$182,1)</f>
        <v>36</v>
      </c>
      <c r="U110" s="4"/>
      <c r="V110" s="3">
        <f ca="1">IF(COUNTIF(INDIRECT(U$2&amp;"[N°1]"),$A110)&lt;&gt;0,SUMIFS(INDIRECT(U$2&amp;"[Score1]"),INDIRECT(U$2&amp;"[N°1]"),$A110),SUMIFS(INDIRECT(U$2&amp;"[Score2]"),INDIRECT(U$2&amp;"[N°2]"),$A110))</f>
        <v>0</v>
      </c>
      <c r="W110" s="3">
        <f ca="1">IF(COUNTIF(INDIRECT(U$2&amp;"[N°1]"),$A110)&lt;&gt;0,SUMIFS(INDIRECT(U$2&amp;"[Score2]"),INDIRECT(U$2&amp;"[N°1]"),$A110),SUMIFS(INDIRECT(U$2&amp;"[Score1]"),INDIRECT(U$2&amp;"[N°2]"),$A110))</f>
        <v>0</v>
      </c>
      <c r="X110" s="3">
        <f t="shared" ca="1" si="15"/>
        <v>0</v>
      </c>
      <c r="Y110" s="3">
        <f ca="1">RANK(X110,$X$5:$X$182,0)+ROW()/1000</f>
        <v>1.1100000000000001</v>
      </c>
      <c r="Z110" s="3">
        <f ca="1">RANK(Y110,$Y$5:$Y$182,1)</f>
        <v>36</v>
      </c>
      <c r="AA110" s="4"/>
      <c r="AB110" s="3">
        <f ca="1">IF(COUNTIF(INDIRECT(AA$2&amp;"[N°1]"),$A110)&lt;&gt;0,SUMIFS(INDIRECT(AA$2&amp;"[Score1]"),INDIRECT(AA$2&amp;"[N°1]"),$A110),SUMIFS(INDIRECT(AA$2&amp;"[Score2]"),INDIRECT(AA$2&amp;"[N°2]"),$A110))</f>
        <v>0</v>
      </c>
      <c r="AC110" s="3">
        <f ca="1">IF(COUNTIF(INDIRECT(AA$2&amp;"[N°1]"),$A110)&lt;&gt;0,SUMIFS(INDIRECT(AA$2&amp;"[Score2]"),INDIRECT(AA$2&amp;"[N°1]"),$A110),SUMIFS(INDIRECT(AA$2&amp;"[Score1]"),INDIRECT(AA$2&amp;"[N°2]"),$A110))</f>
        <v>0</v>
      </c>
      <c r="AD110" s="3">
        <f t="shared" ca="1" si="16"/>
        <v>0</v>
      </c>
      <c r="AE110" s="3">
        <f ca="1">RANK(AD110,$AD$5:$AD$182,0)+ROW()/1000</f>
        <v>1.1100000000000001</v>
      </c>
      <c r="AF110" s="3">
        <f ca="1">RANK(AE110,$AE$5:$AE$182,1)</f>
        <v>36</v>
      </c>
      <c r="AG110" s="4"/>
      <c r="AH110" s="3">
        <f ca="1">IF(COUNTIF(INDIRECT(AG$2&amp;"[N°1]"),$A110)&lt;&gt;0,SUMIFS(INDIRECT(AG$2&amp;"[Score1]"),INDIRECT(AG$2&amp;"[N°1]"),$A110),SUMIFS(INDIRECT(AG$2&amp;"[Score2]"),INDIRECT(AG$2&amp;"[N°2]"),$A110))</f>
        <v>0</v>
      </c>
      <c r="AI110" s="3">
        <f ca="1">IF(COUNTIF(INDIRECT(AG$2&amp;"[N°1]"),$A110)&lt;&gt;0,SUMIFS(INDIRECT(AG$2&amp;"[Score2]"),INDIRECT(AG$2&amp;"[N°1]"),$A110),SUMIFS(INDIRECT(AG$2&amp;"[Score1]"),INDIRECT(AG$2&amp;"[N°2]"),$A110))</f>
        <v>0</v>
      </c>
      <c r="AJ110" s="3">
        <f t="shared" ca="1" si="17"/>
        <v>0</v>
      </c>
      <c r="AK110" s="3">
        <f ca="1">RANK(AJ110,$AJ$5:$AJ$182,0)+ROW()/1000</f>
        <v>1.1100000000000001</v>
      </c>
      <c r="AL110" s="3">
        <f ca="1">RANK(AK110,$AK$5:$AK$182,1)</f>
        <v>36</v>
      </c>
      <c r="AM110" s="4"/>
      <c r="AN110" s="3">
        <f ca="1">IF(COUNTIF(INDIRECT(AM$2&amp;"[N°1]"),$A110)&lt;&gt;0,SUMIFS(INDIRECT(AM$2&amp;"[Score1]"),INDIRECT(AM$2&amp;"[N°1]"),$A110),SUMIFS(INDIRECT(AM$2&amp;"[Score2]"),INDIRECT(AM$2&amp;"[N°2]"),$A110))</f>
        <v>0</v>
      </c>
      <c r="AO110" s="3">
        <f ca="1">IF(COUNTIF(INDIRECT(AM$2&amp;"[N°1]"),$A110)&lt;&gt;0,SUMIFS(INDIRECT(AM$2&amp;"[Score2]"),INDIRECT(AM$2&amp;"[N°1]"),$A110),SUMIFS(INDIRECT(AM$2&amp;"[Score1]"),INDIRECT(AM$2&amp;"[N°2]"),$A110))</f>
        <v>0</v>
      </c>
      <c r="AP110" s="3">
        <f t="shared" ca="1" si="18"/>
        <v>0</v>
      </c>
      <c r="AQ110" s="3">
        <f ca="1">RANK(AP110,$AP$5:$AP$182,0)+ROW()/1000</f>
        <v>1.1100000000000001</v>
      </c>
      <c r="AR110" s="3">
        <f ca="1">RANK(AQ110,$AQ$5:$AQ$182,1)</f>
        <v>36</v>
      </c>
      <c r="AS110" s="4"/>
      <c r="AT110" s="3">
        <f ca="1">IF(COUNTIF(INDIRECT(AS$2&amp;"[N°1]"),$A110)&lt;&gt;0,SUMIFS(INDIRECT(AS$2&amp;"[Score1]"),INDIRECT(AS$2&amp;"[N°1]"),$A110),SUMIFS(INDIRECT(AS$2&amp;"[Score2]"),INDIRECT(AS$2&amp;"[N°2]"),$A110))</f>
        <v>0</v>
      </c>
      <c r="AU110" s="3">
        <f ca="1">IF(COUNTIF(INDIRECT(AS$2&amp;"[N°1]"),$A110)&lt;&gt;0,SUMIFS(INDIRECT(AS$2&amp;"[Score2]"),INDIRECT(AS$2&amp;"[N°1]"),$A110),SUMIFS(INDIRECT(AS$2&amp;"[Score1]"),INDIRECT(AS$2&amp;"[N°2]"),$A110))</f>
        <v>0</v>
      </c>
      <c r="AV110" s="3">
        <f t="shared" ca="1" si="19"/>
        <v>0</v>
      </c>
      <c r="AW110" s="3">
        <f ca="1">RANK(AV110,$AV$5:$AV$182,0)+ROW()/1000</f>
        <v>1.1100000000000001</v>
      </c>
      <c r="AX110" s="3">
        <f ca="1">RANK(AW110,$AW$5:$AW$182,1)</f>
        <v>36</v>
      </c>
      <c r="AY110" s="4"/>
      <c r="AZ110" s="3">
        <f ca="1">IF(COUNTIF(INDIRECT(AY$2&amp;"[N°1]"),$A110)&lt;&gt;0,SUMIFS(INDIRECT(AY$2&amp;"[Score1]"),INDIRECT(AY$2&amp;"[N°1]"),$A110),SUMIFS(INDIRECT(AY$2&amp;"[Score2]"),INDIRECT(AY$2&amp;"[N°2]"),$A110))</f>
        <v>0</v>
      </c>
      <c r="BA110" s="3">
        <f ca="1">IF(COUNTIF(INDIRECT(AY$2&amp;"[N°1]"),$A110)&lt;&gt;0,SUMIFS(INDIRECT(AY$2&amp;"[Score2]"),INDIRECT(AY$2&amp;"[N°1]"),$A110),SUMIFS(INDIRECT(AY$2&amp;"[Score1]"),INDIRECT(AY$2&amp;"[N°2]"),$A110))</f>
        <v>0</v>
      </c>
      <c r="BB110" s="3">
        <f t="shared" ca="1" si="20"/>
        <v>0</v>
      </c>
      <c r="BC110" s="3">
        <f ca="1">RANK(BB110,$BB$5:$BB$182,0)+ROW()/1000</f>
        <v>1.1100000000000001</v>
      </c>
      <c r="BD110" s="3">
        <f ca="1">RANK(BC110,$BC$5:$BC$182,1)</f>
        <v>36</v>
      </c>
      <c r="BE110" s="4"/>
      <c r="BF110" s="3">
        <f ca="1">IF(COUNTIF(INDIRECT(BE$2&amp;"[N°1]"),$A110)&lt;&gt;0,SUMIFS(INDIRECT(BE$2&amp;"[Score1]"),INDIRECT(BE$2&amp;"[N°1]"),$A110),SUMIFS(INDIRECT(BE$2&amp;"[Score2]"),INDIRECT(BE$2&amp;"[N°2]"),$A110))</f>
        <v>0</v>
      </c>
      <c r="BG110" s="3">
        <f ca="1">IF(COUNTIF(INDIRECT(BE$2&amp;"[N°1]"),$A110)&lt;&gt;0,SUMIFS(INDIRECT(BE$2&amp;"[Score2]"),INDIRECT(BE$2&amp;"[N°1]"),$A110),SUMIFS(INDIRECT(BE$2&amp;"[Score1]"),INDIRECT(BE$2&amp;"[N°2]"),$A110))</f>
        <v>0</v>
      </c>
      <c r="BH110" s="3">
        <f t="shared" ca="1" si="21"/>
        <v>0</v>
      </c>
      <c r="BI110" s="3">
        <f ca="1">RANK(BH110,$BH$5:$BH$182,0)+ROW()/1000</f>
        <v>1.1100000000000001</v>
      </c>
      <c r="BJ110" s="3">
        <f ca="1">RANK(BI110,$BI$5:$BI$182,1)</f>
        <v>36</v>
      </c>
      <c r="BK110" s="4"/>
      <c r="BL110" s="3">
        <f ca="1">IF(COUNTIF(INDIRECT(BK$2&amp;"[N°1]"),$A110)&lt;&gt;0,SUMIFS(INDIRECT(BK$2&amp;"[Score1]"),INDIRECT(BK$2&amp;"[N°1]"),$A110),SUMIFS(INDIRECT(BK$2&amp;"[Score2]"),INDIRECT(BK$2&amp;"[N°2]"),$A110))</f>
        <v>0</v>
      </c>
      <c r="BM110" s="3">
        <f ca="1">IF(COUNTIF(INDIRECT(BK$2&amp;"[N°1]"),$A110)&lt;&gt;0,SUMIFS(INDIRECT(BK$2&amp;"[Score2]"),INDIRECT(BK$2&amp;"[N°1]"),$A110),SUMIFS(INDIRECT(BK$2&amp;"[Score1]"),INDIRECT(BK$2&amp;"[N°2]"),$A110))</f>
        <v>0</v>
      </c>
      <c r="BN110" s="3">
        <f t="shared" ca="1" si="22"/>
        <v>0</v>
      </c>
      <c r="BO110" s="3">
        <f ca="1">RANK(BN110,$BN$5:$BN$182,0)+ROW()/1000</f>
        <v>1.1100000000000001</v>
      </c>
      <c r="BP110" s="3">
        <f ca="1">RANK(BO110,$BO$5:$BO$182,1)</f>
        <v>36</v>
      </c>
      <c r="BQ110" s="4"/>
      <c r="BR110" s="3">
        <f ca="1">IF(COUNTIF(INDIRECT(BQ$2&amp;"[N°1]"),$A110)&lt;&gt;0,SUMIFS(INDIRECT(BQ$2&amp;"[Score1]"),INDIRECT(BQ$2&amp;"[N°1]"),$A110),SUMIFS(INDIRECT(BQ$2&amp;"[Score2]"),INDIRECT(BQ$2&amp;"[N°2]"),$A110))</f>
        <v>0</v>
      </c>
      <c r="BS110" s="3">
        <f ca="1">IF(COUNTIF(INDIRECT(BQ$2&amp;"[N°1]"),$A110)&lt;&gt;0,SUMIFS(INDIRECT(BQ$2&amp;"[Score2]"),INDIRECT(BQ$2&amp;"[N°1]"),$A110),SUMIFS(INDIRECT(BQ$2&amp;"[Score1]"),INDIRECT(BQ$2&amp;"[N°2]"),$A110))</f>
        <v>0</v>
      </c>
      <c r="BT110" s="3">
        <f t="shared" ca="1" si="23"/>
        <v>0</v>
      </c>
      <c r="BU110" s="3">
        <f ca="1">RANK(BT110,$BT$5:$BT$182,0)+ROW()/1000</f>
        <v>1.1100000000000001</v>
      </c>
      <c r="BV110" s="3">
        <f ca="1">RANK(BU110,$BU$5:$BU$182,1)</f>
        <v>36</v>
      </c>
      <c r="BW110" s="2"/>
      <c r="BX110" s="5">
        <f>C110+I110+O110+U110+AA110+AG110+AM110+AS110+AY110+BE110+BK110+BQ110</f>
        <v>0</v>
      </c>
      <c r="BY110" s="8">
        <f ca="1">COUNTIF(D109,"=13")+COUNTIF(D110,"=13")+COUNTIF(D111,"=13")+COUNTIF(J109,"=13")+COUNTIF(J110,"=13")+COUNTIF(J111,"=13")+COUNTIF(P109,"=13")+COUNTIF(P110,"=13")+COUNTIF(P111,"=13")+COUNTIF(V109,"=13")+COUNTIF(V110,"=13")+COUNTIF(V111,"=13")+COUNTIF(AB109,"=13")+COUNTIF(AB110,"=13")+COUNTIF(AB111,"=13")+COUNTIF(AH109,"=13")+COUNTIF(AH110,"=13")+COUNTIF(AH111,"=13")+COUNTIF(AN109,"=13")+COUNTIF(AN110,"=13")+COUNTIF(AN111,"=13")+COUNTIF(AT109,"=13")+COUNTIF(AT110,"=13")+COUNTIF(AT111,"=13")+COUNTIF(AZ109,"=13")+COUNTIF(AZ110,"=13")+COUNTIF(AZ111,"=13")+COUNTIF(BF109,"=13")+COUNTIF(BF110,"=13")+COUNTIF(BF111,"=13")+COUNTIF(BL109,"=13")+COUNTIF(BL110,"=13")+COUNTIF(BL111,"=13")+COUNTIF(BR109,"=13")+COUNTIF(BR110,"=13")+COUNTIF(BR111,"=13")</f>
        <v>0</v>
      </c>
      <c r="BZ110" s="9">
        <f ca="1">F109+F110+F111+L109+L110+L111+R109+R110+R111+X109+X110+X111+AD109+AD110+AD111+AJ109+AJ110+AJ111+AP109+AP110+AP111+AV109+AV110+AV111+BB109+BB110+BB111+BH109+BH110+BH111+BN109+BN110+BN111+BT109+BT110+BT111</f>
        <v>0</v>
      </c>
      <c r="CA110" s="5">
        <f ca="1">RANK(BY110,$BY$5:$BY$183,0)+RANK(BZ110,$BZ$5:$BZ$183,1)/1000</f>
        <v>1.0009999999999999</v>
      </c>
      <c r="CB110" s="5">
        <f ca="1">RANK(CA110,$CA$5:$CA$183,1)</f>
        <v>1</v>
      </c>
      <c r="CD110" s="20">
        <v>36</v>
      </c>
      <c r="CE110" s="20" t="str">
        <f ca="1">IF(N($CN110)&gt;0,INDEX($B$4:$B$183,$CN110),"")</f>
        <v/>
      </c>
      <c r="CF110" s="20" t="str">
        <f ca="1">IF(N($CN110)&gt;0,INDEX($BX$4:$BX$183,$CN110),"")</f>
        <v/>
      </c>
      <c r="CG110" s="20" t="str">
        <f ca="1">IF(N($CN110)&gt;0,INDEX($BY$4:$BY$183,$CN110),"")</f>
        <v/>
      </c>
      <c r="CH110" s="40"/>
      <c r="CJ110" s="19" t="str">
        <f>IF(BX110&gt;0,BX110*100000+BY110*1000+BZ110+500,"")</f>
        <v/>
      </c>
      <c r="CK110" s="19" t="str">
        <f>IF(BX110&gt;0,RANK(CJ110,$CJ$4:$CJ$183,0),"")</f>
        <v/>
      </c>
      <c r="CL110" s="19" t="str">
        <f>IF(N(CK110)&gt;0,CK110+COUNTIF($CK$4:$CK109,CK110),"")</f>
        <v/>
      </c>
      <c r="CM110" s="19">
        <f>INT(ROWS($CM$3:$CM110)/3)</f>
        <v>36</v>
      </c>
      <c r="CN110" s="19" t="str">
        <f ca="1">IFERROR(MATCH(CM110,$CL$4:$CL$183,0),"")</f>
        <v/>
      </c>
    </row>
    <row r="111" spans="1:92" ht="21" x14ac:dyDescent="0.35">
      <c r="A111" s="3"/>
      <c r="B111" s="3"/>
      <c r="C111" s="4"/>
      <c r="D111" s="3"/>
      <c r="E111" s="3"/>
      <c r="F111" s="3"/>
      <c r="G111" s="3"/>
      <c r="H111" s="3"/>
      <c r="I111" s="4"/>
      <c r="J111" s="3"/>
      <c r="K111" s="3"/>
      <c r="L111" s="3"/>
      <c r="M111" s="3"/>
      <c r="N111" s="3"/>
      <c r="O111" s="4"/>
      <c r="P111" s="3"/>
      <c r="Q111" s="3"/>
      <c r="R111" s="3"/>
      <c r="S111" s="3"/>
      <c r="T111" s="3"/>
      <c r="U111" s="4"/>
      <c r="V111" s="3"/>
      <c r="W111" s="3"/>
      <c r="X111" s="3"/>
      <c r="Y111" s="3"/>
      <c r="Z111" s="3"/>
      <c r="AA111" s="4"/>
      <c r="AB111" s="3"/>
      <c r="AC111" s="3"/>
      <c r="AD111" s="3"/>
      <c r="AE111" s="3"/>
      <c r="AF111" s="3"/>
      <c r="AG111" s="4"/>
      <c r="AH111" s="3"/>
      <c r="AI111" s="3"/>
      <c r="AJ111" s="3"/>
      <c r="AK111" s="3"/>
      <c r="AL111" s="3"/>
      <c r="AM111" s="4"/>
      <c r="AN111" s="3"/>
      <c r="AO111" s="3"/>
      <c r="AP111" s="3"/>
      <c r="AQ111" s="3"/>
      <c r="AR111" s="3"/>
      <c r="AS111" s="4"/>
      <c r="AT111" s="3"/>
      <c r="AU111" s="3"/>
      <c r="AV111" s="3"/>
      <c r="AW111" s="3"/>
      <c r="AX111" s="3"/>
      <c r="AY111" s="4"/>
      <c r="AZ111" s="3"/>
      <c r="BA111" s="3"/>
      <c r="BB111" s="3"/>
      <c r="BC111" s="3"/>
      <c r="BD111" s="3"/>
      <c r="BE111" s="4"/>
      <c r="BF111" s="3"/>
      <c r="BG111" s="3"/>
      <c r="BH111" s="3"/>
      <c r="BI111" s="3"/>
      <c r="BJ111" s="3"/>
      <c r="BK111" s="4"/>
      <c r="BL111" s="3"/>
      <c r="BM111" s="3"/>
      <c r="BN111" s="3"/>
      <c r="BO111" s="3"/>
      <c r="BP111" s="3"/>
      <c r="BQ111" s="4"/>
      <c r="BR111" s="3"/>
      <c r="BS111" s="3"/>
      <c r="BT111" s="3"/>
      <c r="BU111" s="3"/>
      <c r="BV111" s="3"/>
      <c r="BW111" s="2"/>
      <c r="BX111" s="10"/>
      <c r="BY111" s="11"/>
      <c r="BZ111" s="13"/>
      <c r="CA111" s="10"/>
      <c r="CB111" s="10"/>
      <c r="CD111" s="21"/>
      <c r="CE111" s="21"/>
      <c r="CF111" s="21"/>
      <c r="CG111" s="21"/>
      <c r="CH111" s="41"/>
      <c r="CJ111" s="19"/>
      <c r="CK111" s="19"/>
      <c r="CL111" s="19"/>
      <c r="CM111" s="19"/>
      <c r="CN111" s="19"/>
    </row>
    <row r="112" spans="1:92" ht="21" x14ac:dyDescent="0.35">
      <c r="A112" s="3"/>
      <c r="B112" s="3"/>
      <c r="C112" s="4"/>
      <c r="D112" s="3"/>
      <c r="E112" s="3"/>
      <c r="F112" s="3"/>
      <c r="G112" s="3"/>
      <c r="H112" s="3"/>
      <c r="I112" s="4"/>
      <c r="J112" s="3"/>
      <c r="K112" s="3"/>
      <c r="L112" s="3"/>
      <c r="M112" s="3"/>
      <c r="N112" s="3"/>
      <c r="O112" s="4"/>
      <c r="P112" s="3"/>
      <c r="Q112" s="3"/>
      <c r="R112" s="3"/>
      <c r="S112" s="3"/>
      <c r="T112" s="3"/>
      <c r="U112" s="4"/>
      <c r="V112" s="3"/>
      <c r="W112" s="3"/>
      <c r="X112" s="3"/>
      <c r="Y112" s="3"/>
      <c r="Z112" s="3"/>
      <c r="AA112" s="4"/>
      <c r="AB112" s="3"/>
      <c r="AC112" s="3"/>
      <c r="AD112" s="3"/>
      <c r="AE112" s="3"/>
      <c r="AF112" s="3"/>
      <c r="AG112" s="4"/>
      <c r="AH112" s="3"/>
      <c r="AI112" s="3"/>
      <c r="AJ112" s="3"/>
      <c r="AK112" s="3"/>
      <c r="AL112" s="3"/>
      <c r="AM112" s="4"/>
      <c r="AN112" s="3"/>
      <c r="AO112" s="3"/>
      <c r="AP112" s="3"/>
      <c r="AQ112" s="3"/>
      <c r="AR112" s="3"/>
      <c r="AS112" s="4"/>
      <c r="AT112" s="3"/>
      <c r="AU112" s="3"/>
      <c r="AV112" s="3"/>
      <c r="AW112" s="3"/>
      <c r="AX112" s="3"/>
      <c r="AY112" s="4"/>
      <c r="AZ112" s="3"/>
      <c r="BA112" s="3"/>
      <c r="BB112" s="3"/>
      <c r="BC112" s="3"/>
      <c r="BD112" s="3"/>
      <c r="BE112" s="4"/>
      <c r="BF112" s="3"/>
      <c r="BG112" s="3"/>
      <c r="BH112" s="3"/>
      <c r="BI112" s="3"/>
      <c r="BJ112" s="3"/>
      <c r="BK112" s="4"/>
      <c r="BL112" s="3"/>
      <c r="BM112" s="3"/>
      <c r="BN112" s="3"/>
      <c r="BO112" s="3"/>
      <c r="BP112" s="3"/>
      <c r="BQ112" s="4"/>
      <c r="BR112" s="3"/>
      <c r="BS112" s="3"/>
      <c r="BT112" s="3"/>
      <c r="BU112" s="3"/>
      <c r="BV112" s="3"/>
      <c r="BW112" s="2"/>
      <c r="BX112" s="5"/>
      <c r="BY112" s="12"/>
      <c r="BZ112" s="7"/>
      <c r="CA112" s="5"/>
      <c r="CB112" s="5"/>
      <c r="CD112" s="22"/>
      <c r="CE112" s="20"/>
      <c r="CF112" s="22"/>
      <c r="CG112" s="22"/>
      <c r="CH112" s="39" t="str">
        <f ca="1">IF(N($CN113)&gt;0,INDEX($BZ$4:$BZ$183,$CN113),"")</f>
        <v/>
      </c>
      <c r="CJ112" s="19"/>
      <c r="CK112" s="19"/>
      <c r="CL112" s="19"/>
      <c r="CM112" s="19"/>
      <c r="CN112" s="19"/>
    </row>
    <row r="113" spans="1:92" ht="21" x14ac:dyDescent="0.35">
      <c r="A113" s="3">
        <v>37</v>
      </c>
      <c r="B113" s="3"/>
      <c r="C113" s="4"/>
      <c r="D113" s="3">
        <f ca="1">IF(COUNTIF(INDIRECT(C$2&amp;"[N°1]"),$A113)&lt;&gt;0,SUMIFS(INDIRECT(C$2&amp;"[Score1]"),INDIRECT(C$2&amp;"[N°1]"),$A113),SUMIFS(INDIRECT(C$2&amp;"[Score2]"),INDIRECT(C$2&amp;"[N°2]"),$A113))</f>
        <v>0</v>
      </c>
      <c r="E113" s="3">
        <f ca="1">IF(COUNTIF(INDIRECT(C$2&amp;"[N°1]"),$A113)&lt;&gt;0,SUMIFS(INDIRECT(C$2&amp;"[Score2]"),INDIRECT(C$2&amp;"[N°1]"),$A113),SUMIFS(INDIRECT(C$2&amp;"[Score1]"),INDIRECT(C$2&amp;"[N°2]"),$A113))</f>
        <v>0</v>
      </c>
      <c r="F113" s="3">
        <f t="shared" ca="1" si="12"/>
        <v>0</v>
      </c>
      <c r="G113" s="3">
        <f ca="1">RANK(F113,$F$5:$F$182,0)+ROW()/1000</f>
        <v>1.113</v>
      </c>
      <c r="H113" s="3">
        <f ca="1">RANK(G113,$G$5:$G$182,1)</f>
        <v>37</v>
      </c>
      <c r="I113" s="4"/>
      <c r="J113" s="3">
        <f ca="1">IF(COUNTIF(INDIRECT(I$2&amp;"[N°1]"),$A113)&lt;&gt;0,SUMIFS(INDIRECT(I$2&amp;"[Score1]"),INDIRECT(I$2&amp;"[N°1]"),$A113),SUMIFS(INDIRECT(I$2&amp;"[Score2]"),INDIRECT(I$2&amp;"[N°2]"),$A113))</f>
        <v>0</v>
      </c>
      <c r="K113" s="3">
        <f ca="1">IF(COUNTIF(INDIRECT(I$2&amp;"[N°1]"),$A113)&lt;&gt;0,SUMIFS(INDIRECT(I$2&amp;"[Score2]"),INDIRECT(I$2&amp;"[N°1]"),$A113),SUMIFS(INDIRECT(I$2&amp;"[Score1]"),INDIRECT(I$2&amp;"[N°2]"),$A113))</f>
        <v>0</v>
      </c>
      <c r="L113" s="3">
        <f t="shared" ca="1" si="13"/>
        <v>0</v>
      </c>
      <c r="M113" s="3">
        <f ca="1">RANK(L113,$L$5:$L$182,0)+ROW()/1000</f>
        <v>1.113</v>
      </c>
      <c r="N113" s="3">
        <f ca="1">RANK(M113,$M$5:$M$182,1)</f>
        <v>37</v>
      </c>
      <c r="O113" s="4"/>
      <c r="P113" s="3">
        <f ca="1">IF(COUNTIF(INDIRECT(O$2&amp;"[N°1]"),$A113)&lt;&gt;0,SUMIFS(INDIRECT(O$2&amp;"[Score1]"),INDIRECT(O$2&amp;"[N°1]"),$A113),SUMIFS(INDIRECT(O$2&amp;"[Score2]"),INDIRECT(O$2&amp;"[N°2]"),$A113))</f>
        <v>0</v>
      </c>
      <c r="Q113" s="3">
        <f ca="1">IF(COUNTIF(INDIRECT(O$2&amp;"[N°1]"),$A113)&lt;&gt;0,SUMIFS(INDIRECT(O$2&amp;"[Score2]"),INDIRECT(O$2&amp;"[N°1]"),$A113),SUMIFS(INDIRECT(O$2&amp;"[Score1]"),INDIRECT(O$2&amp;"[N°2]"),$A113))</f>
        <v>0</v>
      </c>
      <c r="R113" s="3">
        <f t="shared" ca="1" si="14"/>
        <v>0</v>
      </c>
      <c r="S113" s="3">
        <f ca="1">RANK(R113,$R$5:$R$182,0)+ROW()/1000</f>
        <v>1.113</v>
      </c>
      <c r="T113" s="3">
        <f ca="1">RANK(S113,$S$5:$S$182,1)</f>
        <v>37</v>
      </c>
      <c r="U113" s="4"/>
      <c r="V113" s="3">
        <f ca="1">IF(COUNTIF(INDIRECT(U$2&amp;"[N°1]"),$A113)&lt;&gt;0,SUMIFS(INDIRECT(U$2&amp;"[Score1]"),INDIRECT(U$2&amp;"[N°1]"),$A113),SUMIFS(INDIRECT(U$2&amp;"[Score2]"),INDIRECT(U$2&amp;"[N°2]"),$A113))</f>
        <v>0</v>
      </c>
      <c r="W113" s="3">
        <f ca="1">IF(COUNTIF(INDIRECT(U$2&amp;"[N°1]"),$A113)&lt;&gt;0,SUMIFS(INDIRECT(U$2&amp;"[Score2]"),INDIRECT(U$2&amp;"[N°1]"),$A113),SUMIFS(INDIRECT(U$2&amp;"[Score1]"),INDIRECT(U$2&amp;"[N°2]"),$A113))</f>
        <v>0</v>
      </c>
      <c r="X113" s="3">
        <f t="shared" ca="1" si="15"/>
        <v>0</v>
      </c>
      <c r="Y113" s="3">
        <f ca="1">RANK(X113,$X$5:$X$182,0)+ROW()/1000</f>
        <v>1.113</v>
      </c>
      <c r="Z113" s="3">
        <f ca="1">RANK(Y113,$Y$5:$Y$182,1)</f>
        <v>37</v>
      </c>
      <c r="AA113" s="4"/>
      <c r="AB113" s="3">
        <f ca="1">IF(COUNTIF(INDIRECT(AA$2&amp;"[N°1]"),$A113)&lt;&gt;0,SUMIFS(INDIRECT(AA$2&amp;"[Score1]"),INDIRECT(AA$2&amp;"[N°1]"),$A113),SUMIFS(INDIRECT(AA$2&amp;"[Score2]"),INDIRECT(AA$2&amp;"[N°2]"),$A113))</f>
        <v>0</v>
      </c>
      <c r="AC113" s="3">
        <f ca="1">IF(COUNTIF(INDIRECT(AA$2&amp;"[N°1]"),$A113)&lt;&gt;0,SUMIFS(INDIRECT(AA$2&amp;"[Score2]"),INDIRECT(AA$2&amp;"[N°1]"),$A113),SUMIFS(INDIRECT(AA$2&amp;"[Score1]"),INDIRECT(AA$2&amp;"[N°2]"),$A113))</f>
        <v>0</v>
      </c>
      <c r="AD113" s="3">
        <f t="shared" ca="1" si="16"/>
        <v>0</v>
      </c>
      <c r="AE113" s="3">
        <f ca="1">RANK(AD113,$AD$5:$AD$182,0)+ROW()/1000</f>
        <v>1.113</v>
      </c>
      <c r="AF113" s="3">
        <f ca="1">RANK(AE113,$AE$5:$AE$182,1)</f>
        <v>37</v>
      </c>
      <c r="AG113" s="4"/>
      <c r="AH113" s="3">
        <f ca="1">IF(COUNTIF(INDIRECT(AG$2&amp;"[N°1]"),$A113)&lt;&gt;0,SUMIFS(INDIRECT(AG$2&amp;"[Score1]"),INDIRECT(AG$2&amp;"[N°1]"),$A113),SUMIFS(INDIRECT(AG$2&amp;"[Score2]"),INDIRECT(AG$2&amp;"[N°2]"),$A113))</f>
        <v>0</v>
      </c>
      <c r="AI113" s="3">
        <f ca="1">IF(COUNTIF(INDIRECT(AG$2&amp;"[N°1]"),$A113)&lt;&gt;0,SUMIFS(INDIRECT(AG$2&amp;"[Score2]"),INDIRECT(AG$2&amp;"[N°1]"),$A113),SUMIFS(INDIRECT(AG$2&amp;"[Score1]"),INDIRECT(AG$2&amp;"[N°2]"),$A113))</f>
        <v>0</v>
      </c>
      <c r="AJ113" s="3">
        <f t="shared" ca="1" si="17"/>
        <v>0</v>
      </c>
      <c r="AK113" s="3">
        <f ca="1">RANK(AJ113,$AJ$5:$AJ$182,0)+ROW()/1000</f>
        <v>1.113</v>
      </c>
      <c r="AL113" s="3">
        <f ca="1">RANK(AK113,$AK$5:$AK$182,1)</f>
        <v>37</v>
      </c>
      <c r="AM113" s="4"/>
      <c r="AN113" s="3">
        <f ca="1">IF(COUNTIF(INDIRECT(AM$2&amp;"[N°1]"),$A113)&lt;&gt;0,SUMIFS(INDIRECT(AM$2&amp;"[Score1]"),INDIRECT(AM$2&amp;"[N°1]"),$A113),SUMIFS(INDIRECT(AM$2&amp;"[Score2]"),INDIRECT(AM$2&amp;"[N°2]"),$A113))</f>
        <v>0</v>
      </c>
      <c r="AO113" s="3">
        <f ca="1">IF(COUNTIF(INDIRECT(AM$2&amp;"[N°1]"),$A113)&lt;&gt;0,SUMIFS(INDIRECT(AM$2&amp;"[Score2]"),INDIRECT(AM$2&amp;"[N°1]"),$A113),SUMIFS(INDIRECT(AM$2&amp;"[Score1]"),INDIRECT(AM$2&amp;"[N°2]"),$A113))</f>
        <v>0</v>
      </c>
      <c r="AP113" s="3">
        <f t="shared" ca="1" si="18"/>
        <v>0</v>
      </c>
      <c r="AQ113" s="3">
        <f ca="1">RANK(AP113,$AP$5:$AP$182,0)+ROW()/1000</f>
        <v>1.113</v>
      </c>
      <c r="AR113" s="3">
        <f ca="1">RANK(AQ113,$AQ$5:$AQ$182,1)</f>
        <v>37</v>
      </c>
      <c r="AS113" s="4"/>
      <c r="AT113" s="3">
        <f ca="1">IF(COUNTIF(INDIRECT(AS$2&amp;"[N°1]"),$A113)&lt;&gt;0,SUMIFS(INDIRECT(AS$2&amp;"[Score1]"),INDIRECT(AS$2&amp;"[N°1]"),$A113),SUMIFS(INDIRECT(AS$2&amp;"[Score2]"),INDIRECT(AS$2&amp;"[N°2]"),$A113))</f>
        <v>0</v>
      </c>
      <c r="AU113" s="3">
        <f ca="1">IF(COUNTIF(INDIRECT(AS$2&amp;"[N°1]"),$A113)&lt;&gt;0,SUMIFS(INDIRECT(AS$2&amp;"[Score2]"),INDIRECT(AS$2&amp;"[N°1]"),$A113),SUMIFS(INDIRECT(AS$2&amp;"[Score1]"),INDIRECT(AS$2&amp;"[N°2]"),$A113))</f>
        <v>0</v>
      </c>
      <c r="AV113" s="3">
        <f t="shared" ca="1" si="19"/>
        <v>0</v>
      </c>
      <c r="AW113" s="3">
        <f ca="1">RANK(AV113,$AV$5:$AV$182,0)+ROW()/1000</f>
        <v>1.113</v>
      </c>
      <c r="AX113" s="3">
        <f ca="1">RANK(AW113,$AW$5:$AW$182,1)</f>
        <v>37</v>
      </c>
      <c r="AY113" s="4"/>
      <c r="AZ113" s="3">
        <f ca="1">IF(COUNTIF(INDIRECT(AY$2&amp;"[N°1]"),$A113)&lt;&gt;0,SUMIFS(INDIRECT(AY$2&amp;"[Score1]"),INDIRECT(AY$2&amp;"[N°1]"),$A113),SUMIFS(INDIRECT(AY$2&amp;"[Score2]"),INDIRECT(AY$2&amp;"[N°2]"),$A113))</f>
        <v>0</v>
      </c>
      <c r="BA113" s="3">
        <f ca="1">IF(COUNTIF(INDIRECT(AY$2&amp;"[N°1]"),$A113)&lt;&gt;0,SUMIFS(INDIRECT(AY$2&amp;"[Score2]"),INDIRECT(AY$2&amp;"[N°1]"),$A113),SUMIFS(INDIRECT(AY$2&amp;"[Score1]"),INDIRECT(AY$2&amp;"[N°2]"),$A113))</f>
        <v>0</v>
      </c>
      <c r="BB113" s="3">
        <f t="shared" ca="1" si="20"/>
        <v>0</v>
      </c>
      <c r="BC113" s="3">
        <f ca="1">RANK(BB113,$BB$5:$BB$182,0)+ROW()/1000</f>
        <v>1.113</v>
      </c>
      <c r="BD113" s="3">
        <f ca="1">RANK(BC113,$BC$5:$BC$182,1)</f>
        <v>37</v>
      </c>
      <c r="BE113" s="4"/>
      <c r="BF113" s="3">
        <f ca="1">IF(COUNTIF(INDIRECT(BE$2&amp;"[N°1]"),$A113)&lt;&gt;0,SUMIFS(INDIRECT(BE$2&amp;"[Score1]"),INDIRECT(BE$2&amp;"[N°1]"),$A113),SUMIFS(INDIRECT(BE$2&amp;"[Score2]"),INDIRECT(BE$2&amp;"[N°2]"),$A113))</f>
        <v>0</v>
      </c>
      <c r="BG113" s="3">
        <f ca="1">IF(COUNTIF(INDIRECT(BE$2&amp;"[N°1]"),$A113)&lt;&gt;0,SUMIFS(INDIRECT(BE$2&amp;"[Score2]"),INDIRECT(BE$2&amp;"[N°1]"),$A113),SUMIFS(INDIRECT(BE$2&amp;"[Score1]"),INDIRECT(BE$2&amp;"[N°2]"),$A113))</f>
        <v>0</v>
      </c>
      <c r="BH113" s="3">
        <f t="shared" ca="1" si="21"/>
        <v>0</v>
      </c>
      <c r="BI113" s="3">
        <f ca="1">RANK(BH113,$BH$5:$BH$182,0)+ROW()/1000</f>
        <v>1.113</v>
      </c>
      <c r="BJ113" s="3">
        <f ca="1">RANK(BI113,$BI$5:$BI$182,1)</f>
        <v>37</v>
      </c>
      <c r="BK113" s="4"/>
      <c r="BL113" s="3">
        <f ca="1">IF(COUNTIF(INDIRECT(BK$2&amp;"[N°1]"),$A113)&lt;&gt;0,SUMIFS(INDIRECT(BK$2&amp;"[Score1]"),INDIRECT(BK$2&amp;"[N°1]"),$A113),SUMIFS(INDIRECT(BK$2&amp;"[Score2]"),INDIRECT(BK$2&amp;"[N°2]"),$A113))</f>
        <v>0</v>
      </c>
      <c r="BM113" s="3">
        <f ca="1">IF(COUNTIF(INDIRECT(BK$2&amp;"[N°1]"),$A113)&lt;&gt;0,SUMIFS(INDIRECT(BK$2&amp;"[Score2]"),INDIRECT(BK$2&amp;"[N°1]"),$A113),SUMIFS(INDIRECT(BK$2&amp;"[Score1]"),INDIRECT(BK$2&amp;"[N°2]"),$A113))</f>
        <v>0</v>
      </c>
      <c r="BN113" s="3">
        <f t="shared" ca="1" si="22"/>
        <v>0</v>
      </c>
      <c r="BO113" s="3">
        <f ca="1">RANK(BN113,$BN$5:$BN$182,0)+ROW()/1000</f>
        <v>1.113</v>
      </c>
      <c r="BP113" s="3">
        <f ca="1">RANK(BO113,$BO$5:$BO$182,1)</f>
        <v>37</v>
      </c>
      <c r="BQ113" s="4"/>
      <c r="BR113" s="3">
        <f ca="1">IF(COUNTIF(INDIRECT(BQ$2&amp;"[N°1]"),$A113)&lt;&gt;0,SUMIFS(INDIRECT(BQ$2&amp;"[Score1]"),INDIRECT(BQ$2&amp;"[N°1]"),$A113),SUMIFS(INDIRECT(BQ$2&amp;"[Score2]"),INDIRECT(BQ$2&amp;"[N°2]"),$A113))</f>
        <v>0</v>
      </c>
      <c r="BS113" s="3">
        <f ca="1">IF(COUNTIF(INDIRECT(BQ$2&amp;"[N°1]"),$A113)&lt;&gt;0,SUMIFS(INDIRECT(BQ$2&amp;"[Score2]"),INDIRECT(BQ$2&amp;"[N°1]"),$A113),SUMIFS(INDIRECT(BQ$2&amp;"[Score1]"),INDIRECT(BQ$2&amp;"[N°2]"),$A113))</f>
        <v>0</v>
      </c>
      <c r="BT113" s="3">
        <f t="shared" ca="1" si="23"/>
        <v>0</v>
      </c>
      <c r="BU113" s="3">
        <f ca="1">RANK(BT113,$BT$5:$BT$182,0)+ROW()/1000</f>
        <v>1.113</v>
      </c>
      <c r="BV113" s="3">
        <f ca="1">RANK(BU113,$BU$5:$BU$182,1)</f>
        <v>37</v>
      </c>
      <c r="BW113" s="2"/>
      <c r="BX113" s="5">
        <f>C113+I113+O113+U113+AA113+AG113+AM113+AS113+AY113+BE113+BK113+BQ113</f>
        <v>0</v>
      </c>
      <c r="BY113" s="8">
        <f ca="1">COUNTIF(D112,"=13")+COUNTIF(D113,"=13")+COUNTIF(D114,"=13")+COUNTIF(J112,"=13")+COUNTIF(J113,"=13")+COUNTIF(J114,"=13")+COUNTIF(P112,"=13")+COUNTIF(P113,"=13")+COUNTIF(P114,"=13")+COUNTIF(V112,"=13")+COUNTIF(V113,"=13")+COUNTIF(V114,"=13")+COUNTIF(AB112,"=13")+COUNTIF(AB113,"=13")+COUNTIF(AB114,"=13")+COUNTIF(AH112,"=13")+COUNTIF(AH113,"=13")+COUNTIF(AH114,"=13")+COUNTIF(AN112,"=13")+COUNTIF(AN113,"=13")+COUNTIF(AN114,"=13")+COUNTIF(AT112,"=13")+COUNTIF(AT113,"=13")+COUNTIF(AT114,"=13")+COUNTIF(AZ112,"=13")+COUNTIF(AZ113,"=13")+COUNTIF(AZ114,"=13")+COUNTIF(BF112,"=13")+COUNTIF(BF113,"=13")+COUNTIF(BF114,"=13")+COUNTIF(BL112,"=13")+COUNTIF(BL113,"=13")+COUNTIF(BL114,"=13")+COUNTIF(BR112,"=13")+COUNTIF(BR113,"=13")+COUNTIF(BR114,"=13")</f>
        <v>0</v>
      </c>
      <c r="BZ113" s="9">
        <f ca="1">F112+F113+F114+L112+L113+L114+R112+R113+R114+X112+X113+X114+AD112+AD113+AD114+AJ112+AJ113+AJ114+AP112+AP113+AP114+AV112+AV113+AV114+BB112+BB113+BB114+BH112+BH113+BH114+BN112+BN113+BN114+BT112+BT113+BT114</f>
        <v>0</v>
      </c>
      <c r="CA113" s="5">
        <f ca="1">RANK(BY113,$BY$5:$BY$183,0)+RANK(BZ113,$BZ$5:$BZ$183,1)/1000</f>
        <v>1.0009999999999999</v>
      </c>
      <c r="CB113" s="5">
        <f ca="1">RANK(CA113,$CA$5:$CA$183,1)</f>
        <v>1</v>
      </c>
      <c r="CD113" s="20">
        <v>37</v>
      </c>
      <c r="CE113" s="20" t="str">
        <f ca="1">IF(N($CN113)&gt;0,INDEX($B$4:$B$183,$CN113),"")</f>
        <v/>
      </c>
      <c r="CF113" s="20" t="str">
        <f ca="1">IF(N($CN113)&gt;0,INDEX($BX$4:$BX$183,$CN113),"")</f>
        <v/>
      </c>
      <c r="CG113" s="20" t="str">
        <f ca="1">IF(N($CN113)&gt;0,INDEX($BY$4:$BY$183,$CN113),"")</f>
        <v/>
      </c>
      <c r="CH113" s="40"/>
      <c r="CJ113" s="19" t="str">
        <f>IF(BX113&gt;0,BX113*100000+BY113*1000+BZ113+500,"")</f>
        <v/>
      </c>
      <c r="CK113" s="19" t="str">
        <f>IF(BX113&gt;0,RANK(CJ113,$CJ$4:$CJ$183,0),"")</f>
        <v/>
      </c>
      <c r="CL113" s="19" t="str">
        <f>IF(N(CK113)&gt;0,CK113+COUNTIF($CK$4:$CK112,CK113),"")</f>
        <v/>
      </c>
      <c r="CM113" s="19">
        <f>INT(ROWS($CM$3:$CM113)/3)</f>
        <v>37</v>
      </c>
      <c r="CN113" s="19" t="str">
        <f ca="1">IFERROR(MATCH(CM113,$CL$4:$CL$183,0),"")</f>
        <v/>
      </c>
    </row>
    <row r="114" spans="1:92" ht="21" x14ac:dyDescent="0.35">
      <c r="A114" s="3"/>
      <c r="B114" s="3"/>
      <c r="C114" s="4"/>
      <c r="D114" s="3"/>
      <c r="E114" s="3"/>
      <c r="F114" s="3"/>
      <c r="G114" s="3"/>
      <c r="H114" s="3"/>
      <c r="I114" s="4"/>
      <c r="J114" s="3"/>
      <c r="K114" s="3"/>
      <c r="L114" s="3"/>
      <c r="M114" s="3"/>
      <c r="N114" s="3"/>
      <c r="O114" s="4"/>
      <c r="P114" s="3"/>
      <c r="Q114" s="3"/>
      <c r="R114" s="3"/>
      <c r="S114" s="3"/>
      <c r="T114" s="3"/>
      <c r="U114" s="4"/>
      <c r="V114" s="3"/>
      <c r="W114" s="3"/>
      <c r="X114" s="3"/>
      <c r="Y114" s="3"/>
      <c r="Z114" s="3"/>
      <c r="AA114" s="4"/>
      <c r="AB114" s="3"/>
      <c r="AC114" s="3"/>
      <c r="AD114" s="3"/>
      <c r="AE114" s="3"/>
      <c r="AF114" s="3"/>
      <c r="AG114" s="4"/>
      <c r="AH114" s="3"/>
      <c r="AI114" s="3"/>
      <c r="AJ114" s="3"/>
      <c r="AK114" s="3"/>
      <c r="AL114" s="3"/>
      <c r="AM114" s="4"/>
      <c r="AN114" s="3"/>
      <c r="AO114" s="3"/>
      <c r="AP114" s="3"/>
      <c r="AQ114" s="3"/>
      <c r="AR114" s="3"/>
      <c r="AS114" s="4"/>
      <c r="AT114" s="3"/>
      <c r="AU114" s="3"/>
      <c r="AV114" s="3"/>
      <c r="AW114" s="3"/>
      <c r="AX114" s="3"/>
      <c r="AY114" s="4"/>
      <c r="AZ114" s="3"/>
      <c r="BA114" s="3"/>
      <c r="BB114" s="3"/>
      <c r="BC114" s="3"/>
      <c r="BD114" s="3"/>
      <c r="BE114" s="4"/>
      <c r="BF114" s="3"/>
      <c r="BG114" s="3"/>
      <c r="BH114" s="3"/>
      <c r="BI114" s="3"/>
      <c r="BJ114" s="3"/>
      <c r="BK114" s="4"/>
      <c r="BL114" s="3"/>
      <c r="BM114" s="3"/>
      <c r="BN114" s="3"/>
      <c r="BO114" s="3"/>
      <c r="BP114" s="3"/>
      <c r="BQ114" s="4"/>
      <c r="BR114" s="3"/>
      <c r="BS114" s="3"/>
      <c r="BT114" s="3"/>
      <c r="BU114" s="3"/>
      <c r="BV114" s="3"/>
      <c r="BW114" s="2"/>
      <c r="BX114" s="10"/>
      <c r="BY114" s="11"/>
      <c r="BZ114" s="13"/>
      <c r="CA114" s="10"/>
      <c r="CB114" s="10"/>
      <c r="CD114" s="21"/>
      <c r="CE114" s="21"/>
      <c r="CF114" s="21"/>
      <c r="CG114" s="21"/>
      <c r="CH114" s="41"/>
      <c r="CJ114" s="19"/>
      <c r="CK114" s="19"/>
      <c r="CL114" s="19"/>
      <c r="CM114" s="19"/>
      <c r="CN114" s="19"/>
    </row>
    <row r="115" spans="1:92" ht="21" x14ac:dyDescent="0.35">
      <c r="A115" s="3"/>
      <c r="B115" s="3"/>
      <c r="C115" s="4"/>
      <c r="D115" s="3"/>
      <c r="E115" s="3"/>
      <c r="F115" s="3"/>
      <c r="G115" s="3"/>
      <c r="H115" s="3"/>
      <c r="I115" s="4"/>
      <c r="J115" s="3"/>
      <c r="K115" s="3"/>
      <c r="L115" s="3"/>
      <c r="M115" s="3"/>
      <c r="N115" s="3"/>
      <c r="O115" s="4"/>
      <c r="P115" s="3"/>
      <c r="Q115" s="3"/>
      <c r="R115" s="3"/>
      <c r="S115" s="3"/>
      <c r="T115" s="3"/>
      <c r="U115" s="4"/>
      <c r="V115" s="3"/>
      <c r="W115" s="3"/>
      <c r="X115" s="3"/>
      <c r="Y115" s="3"/>
      <c r="Z115" s="3"/>
      <c r="AA115" s="4"/>
      <c r="AB115" s="3"/>
      <c r="AC115" s="3"/>
      <c r="AD115" s="3"/>
      <c r="AE115" s="3"/>
      <c r="AF115" s="3"/>
      <c r="AG115" s="4"/>
      <c r="AH115" s="3"/>
      <c r="AI115" s="3"/>
      <c r="AJ115" s="3"/>
      <c r="AK115" s="3"/>
      <c r="AL115" s="3"/>
      <c r="AM115" s="4"/>
      <c r="AN115" s="3"/>
      <c r="AO115" s="3"/>
      <c r="AP115" s="3"/>
      <c r="AQ115" s="3"/>
      <c r="AR115" s="3"/>
      <c r="AS115" s="4"/>
      <c r="AT115" s="3"/>
      <c r="AU115" s="3"/>
      <c r="AV115" s="3"/>
      <c r="AW115" s="3"/>
      <c r="AX115" s="3"/>
      <c r="AY115" s="4"/>
      <c r="AZ115" s="3"/>
      <c r="BA115" s="3"/>
      <c r="BB115" s="3"/>
      <c r="BC115" s="3"/>
      <c r="BD115" s="3"/>
      <c r="BE115" s="4"/>
      <c r="BF115" s="3"/>
      <c r="BG115" s="3"/>
      <c r="BH115" s="3"/>
      <c r="BI115" s="3"/>
      <c r="BJ115" s="3"/>
      <c r="BK115" s="4"/>
      <c r="BL115" s="3"/>
      <c r="BM115" s="3"/>
      <c r="BN115" s="3"/>
      <c r="BO115" s="3"/>
      <c r="BP115" s="3"/>
      <c r="BQ115" s="4"/>
      <c r="BR115" s="3"/>
      <c r="BS115" s="3"/>
      <c r="BT115" s="3"/>
      <c r="BU115" s="3"/>
      <c r="BV115" s="3"/>
      <c r="BW115" s="2"/>
      <c r="BX115" s="5"/>
      <c r="BY115" s="12"/>
      <c r="BZ115" s="7"/>
      <c r="CA115" s="5"/>
      <c r="CB115" s="5"/>
      <c r="CD115" s="22"/>
      <c r="CE115" s="22"/>
      <c r="CF115" s="22"/>
      <c r="CG115" s="22"/>
      <c r="CH115" s="39" t="str">
        <f ca="1">IF(N($CN116)&gt;0,INDEX($BZ$4:$BZ$183,$CN116),"")</f>
        <v/>
      </c>
      <c r="CJ115" s="19"/>
      <c r="CK115" s="19"/>
      <c r="CL115" s="19"/>
      <c r="CM115" s="19"/>
      <c r="CN115" s="19"/>
    </row>
    <row r="116" spans="1:92" ht="21" x14ac:dyDescent="0.35">
      <c r="A116" s="3">
        <v>38</v>
      </c>
      <c r="B116" s="3"/>
      <c r="C116" s="4"/>
      <c r="D116" s="3">
        <f ca="1">IF(COUNTIF(INDIRECT(C$2&amp;"[N°1]"),$A116)&lt;&gt;0,SUMIFS(INDIRECT(C$2&amp;"[Score1]"),INDIRECT(C$2&amp;"[N°1]"),$A116),SUMIFS(INDIRECT(C$2&amp;"[Score2]"),INDIRECT(C$2&amp;"[N°2]"),$A116))</f>
        <v>0</v>
      </c>
      <c r="E116" s="3">
        <f ca="1">IF(COUNTIF(INDIRECT(C$2&amp;"[N°1]"),$A116)&lt;&gt;0,SUMIFS(INDIRECT(C$2&amp;"[Score2]"),INDIRECT(C$2&amp;"[N°1]"),$A116),SUMIFS(INDIRECT(C$2&amp;"[Score1]"),INDIRECT(C$2&amp;"[N°2]"),$A116))</f>
        <v>0</v>
      </c>
      <c r="F116" s="3">
        <f t="shared" ca="1" si="12"/>
        <v>0</v>
      </c>
      <c r="G116" s="3">
        <f ca="1">RANK(F116,$F$5:$F$182,0)+ROW()/1000</f>
        <v>1.1160000000000001</v>
      </c>
      <c r="H116" s="3">
        <f ca="1">RANK(G116,$G$5:$G$182,1)</f>
        <v>38</v>
      </c>
      <c r="I116" s="4"/>
      <c r="J116" s="3">
        <f ca="1">IF(COUNTIF(INDIRECT(I$2&amp;"[N°1]"),$A116)&lt;&gt;0,SUMIFS(INDIRECT(I$2&amp;"[Score1]"),INDIRECT(I$2&amp;"[N°1]"),$A116),SUMIFS(INDIRECT(I$2&amp;"[Score2]"),INDIRECT(I$2&amp;"[N°2]"),$A116))</f>
        <v>0</v>
      </c>
      <c r="K116" s="3">
        <f ca="1">IF(COUNTIF(INDIRECT(I$2&amp;"[N°1]"),$A116)&lt;&gt;0,SUMIFS(INDIRECT(I$2&amp;"[Score2]"),INDIRECT(I$2&amp;"[N°1]"),$A116),SUMIFS(INDIRECT(I$2&amp;"[Score1]"),INDIRECT(I$2&amp;"[N°2]"),$A116))</f>
        <v>0</v>
      </c>
      <c r="L116" s="3">
        <f t="shared" ca="1" si="13"/>
        <v>0</v>
      </c>
      <c r="M116" s="3">
        <f ca="1">RANK(L116,$L$5:$L$182,0)+ROW()/1000</f>
        <v>1.1160000000000001</v>
      </c>
      <c r="N116" s="3">
        <f ca="1">RANK(M116,$M$5:$M$182,1)</f>
        <v>38</v>
      </c>
      <c r="O116" s="4"/>
      <c r="P116" s="3">
        <f ca="1">IF(COUNTIF(INDIRECT(O$2&amp;"[N°1]"),$A116)&lt;&gt;0,SUMIFS(INDIRECT(O$2&amp;"[Score1]"),INDIRECT(O$2&amp;"[N°1]"),$A116),SUMIFS(INDIRECT(O$2&amp;"[Score2]"),INDIRECT(O$2&amp;"[N°2]"),$A116))</f>
        <v>0</v>
      </c>
      <c r="Q116" s="3">
        <f ca="1">IF(COUNTIF(INDIRECT(O$2&amp;"[N°1]"),$A116)&lt;&gt;0,SUMIFS(INDIRECT(O$2&amp;"[Score2]"),INDIRECT(O$2&amp;"[N°1]"),$A116),SUMIFS(INDIRECT(O$2&amp;"[Score1]"),INDIRECT(O$2&amp;"[N°2]"),$A116))</f>
        <v>0</v>
      </c>
      <c r="R116" s="3">
        <f t="shared" ca="1" si="14"/>
        <v>0</v>
      </c>
      <c r="S116" s="3">
        <f ca="1">RANK(R116,$R$5:$R$182,0)+ROW()/1000</f>
        <v>1.1160000000000001</v>
      </c>
      <c r="T116" s="3">
        <f ca="1">RANK(S116,$S$5:$S$182,1)</f>
        <v>38</v>
      </c>
      <c r="U116" s="4"/>
      <c r="V116" s="3">
        <f ca="1">IF(COUNTIF(INDIRECT(U$2&amp;"[N°1]"),$A116)&lt;&gt;0,SUMIFS(INDIRECT(U$2&amp;"[Score1]"),INDIRECT(U$2&amp;"[N°1]"),$A116),SUMIFS(INDIRECT(U$2&amp;"[Score2]"),INDIRECT(U$2&amp;"[N°2]"),$A116))</f>
        <v>0</v>
      </c>
      <c r="W116" s="3">
        <f ca="1">IF(COUNTIF(INDIRECT(U$2&amp;"[N°1]"),$A116)&lt;&gt;0,SUMIFS(INDIRECT(U$2&amp;"[Score2]"),INDIRECT(U$2&amp;"[N°1]"),$A116),SUMIFS(INDIRECT(U$2&amp;"[Score1]"),INDIRECT(U$2&amp;"[N°2]"),$A116))</f>
        <v>0</v>
      </c>
      <c r="X116" s="3">
        <f t="shared" ca="1" si="15"/>
        <v>0</v>
      </c>
      <c r="Y116" s="3">
        <f ca="1">RANK(X116,$X$5:$X$182,0)+ROW()/1000</f>
        <v>1.1160000000000001</v>
      </c>
      <c r="Z116" s="3">
        <f ca="1">RANK(Y116,$Y$5:$Y$182,1)</f>
        <v>38</v>
      </c>
      <c r="AA116" s="4"/>
      <c r="AB116" s="3">
        <f ca="1">IF(COUNTIF(INDIRECT(AA$2&amp;"[N°1]"),$A116)&lt;&gt;0,SUMIFS(INDIRECT(AA$2&amp;"[Score1]"),INDIRECT(AA$2&amp;"[N°1]"),$A116),SUMIFS(INDIRECT(AA$2&amp;"[Score2]"),INDIRECT(AA$2&amp;"[N°2]"),$A116))</f>
        <v>0</v>
      </c>
      <c r="AC116" s="3">
        <f ca="1">IF(COUNTIF(INDIRECT(AA$2&amp;"[N°1]"),$A116)&lt;&gt;0,SUMIFS(INDIRECT(AA$2&amp;"[Score2]"),INDIRECT(AA$2&amp;"[N°1]"),$A116),SUMIFS(INDIRECT(AA$2&amp;"[Score1]"),INDIRECT(AA$2&amp;"[N°2]"),$A116))</f>
        <v>0</v>
      </c>
      <c r="AD116" s="3">
        <f t="shared" ca="1" si="16"/>
        <v>0</v>
      </c>
      <c r="AE116" s="3">
        <f ca="1">RANK(AD116,$AD$5:$AD$182,0)+ROW()/1000</f>
        <v>1.1160000000000001</v>
      </c>
      <c r="AF116" s="3">
        <f ca="1">RANK(AE116,$AE$5:$AE$182,1)</f>
        <v>38</v>
      </c>
      <c r="AG116" s="4"/>
      <c r="AH116" s="3">
        <f ca="1">IF(COUNTIF(INDIRECT(AG$2&amp;"[N°1]"),$A116)&lt;&gt;0,SUMIFS(INDIRECT(AG$2&amp;"[Score1]"),INDIRECT(AG$2&amp;"[N°1]"),$A116),SUMIFS(INDIRECT(AG$2&amp;"[Score2]"),INDIRECT(AG$2&amp;"[N°2]"),$A116))</f>
        <v>0</v>
      </c>
      <c r="AI116" s="3">
        <f ca="1">IF(COUNTIF(INDIRECT(AG$2&amp;"[N°1]"),$A116)&lt;&gt;0,SUMIFS(INDIRECT(AG$2&amp;"[Score2]"),INDIRECT(AG$2&amp;"[N°1]"),$A116),SUMIFS(INDIRECT(AG$2&amp;"[Score1]"),INDIRECT(AG$2&amp;"[N°2]"),$A116))</f>
        <v>0</v>
      </c>
      <c r="AJ116" s="3">
        <f t="shared" ca="1" si="17"/>
        <v>0</v>
      </c>
      <c r="AK116" s="3">
        <f ca="1">RANK(AJ116,$AJ$5:$AJ$182,0)+ROW()/1000</f>
        <v>1.1160000000000001</v>
      </c>
      <c r="AL116" s="3">
        <f ca="1">RANK(AK116,$AK$5:$AK$182,1)</f>
        <v>38</v>
      </c>
      <c r="AM116" s="4"/>
      <c r="AN116" s="3">
        <f ca="1">IF(COUNTIF(INDIRECT(AM$2&amp;"[N°1]"),$A116)&lt;&gt;0,SUMIFS(INDIRECT(AM$2&amp;"[Score1]"),INDIRECT(AM$2&amp;"[N°1]"),$A116),SUMIFS(INDIRECT(AM$2&amp;"[Score2]"),INDIRECT(AM$2&amp;"[N°2]"),$A116))</f>
        <v>0</v>
      </c>
      <c r="AO116" s="3">
        <f ca="1">IF(COUNTIF(INDIRECT(AM$2&amp;"[N°1]"),$A116)&lt;&gt;0,SUMIFS(INDIRECT(AM$2&amp;"[Score2]"),INDIRECT(AM$2&amp;"[N°1]"),$A116),SUMIFS(INDIRECT(AM$2&amp;"[Score1]"),INDIRECT(AM$2&amp;"[N°2]"),$A116))</f>
        <v>0</v>
      </c>
      <c r="AP116" s="3">
        <f t="shared" ca="1" si="18"/>
        <v>0</v>
      </c>
      <c r="AQ116" s="3">
        <f ca="1">RANK(AP116,$AP$5:$AP$182,0)+ROW()/1000</f>
        <v>1.1160000000000001</v>
      </c>
      <c r="AR116" s="3">
        <f ca="1">RANK(AQ116,$AQ$5:$AQ$182,1)</f>
        <v>38</v>
      </c>
      <c r="AS116" s="4"/>
      <c r="AT116" s="3">
        <f ca="1">IF(COUNTIF(INDIRECT(AS$2&amp;"[N°1]"),$A116)&lt;&gt;0,SUMIFS(INDIRECT(AS$2&amp;"[Score1]"),INDIRECT(AS$2&amp;"[N°1]"),$A116),SUMIFS(INDIRECT(AS$2&amp;"[Score2]"),INDIRECT(AS$2&amp;"[N°2]"),$A116))</f>
        <v>0</v>
      </c>
      <c r="AU116" s="3">
        <f ca="1">IF(COUNTIF(INDIRECT(AS$2&amp;"[N°1]"),$A116)&lt;&gt;0,SUMIFS(INDIRECT(AS$2&amp;"[Score2]"),INDIRECT(AS$2&amp;"[N°1]"),$A116),SUMIFS(INDIRECT(AS$2&amp;"[Score1]"),INDIRECT(AS$2&amp;"[N°2]"),$A116))</f>
        <v>0</v>
      </c>
      <c r="AV116" s="3">
        <f t="shared" ca="1" si="19"/>
        <v>0</v>
      </c>
      <c r="AW116" s="3">
        <f ca="1">RANK(AV116,$AV$5:$AV$182,0)+ROW()/1000</f>
        <v>1.1160000000000001</v>
      </c>
      <c r="AX116" s="3">
        <f ca="1">RANK(AW116,$AW$5:$AW$182,1)</f>
        <v>38</v>
      </c>
      <c r="AY116" s="4"/>
      <c r="AZ116" s="3">
        <f ca="1">IF(COUNTIF(INDIRECT(AY$2&amp;"[N°1]"),$A116)&lt;&gt;0,SUMIFS(INDIRECT(AY$2&amp;"[Score1]"),INDIRECT(AY$2&amp;"[N°1]"),$A116),SUMIFS(INDIRECT(AY$2&amp;"[Score2]"),INDIRECT(AY$2&amp;"[N°2]"),$A116))</f>
        <v>0</v>
      </c>
      <c r="BA116" s="3">
        <f ca="1">IF(COUNTIF(INDIRECT(AY$2&amp;"[N°1]"),$A116)&lt;&gt;0,SUMIFS(INDIRECT(AY$2&amp;"[Score2]"),INDIRECT(AY$2&amp;"[N°1]"),$A116),SUMIFS(INDIRECT(AY$2&amp;"[Score1]"),INDIRECT(AY$2&amp;"[N°2]"),$A116))</f>
        <v>0</v>
      </c>
      <c r="BB116" s="3">
        <f t="shared" ca="1" si="20"/>
        <v>0</v>
      </c>
      <c r="BC116" s="3">
        <f ca="1">RANK(BB116,$BB$5:$BB$182,0)+ROW()/1000</f>
        <v>1.1160000000000001</v>
      </c>
      <c r="BD116" s="3">
        <f ca="1">RANK(BC116,$BC$5:$BC$182,1)</f>
        <v>38</v>
      </c>
      <c r="BE116" s="4"/>
      <c r="BF116" s="3">
        <f ca="1">IF(COUNTIF(INDIRECT(BE$2&amp;"[N°1]"),$A116)&lt;&gt;0,SUMIFS(INDIRECT(BE$2&amp;"[Score1]"),INDIRECT(BE$2&amp;"[N°1]"),$A116),SUMIFS(INDIRECT(BE$2&amp;"[Score2]"),INDIRECT(BE$2&amp;"[N°2]"),$A116))</f>
        <v>0</v>
      </c>
      <c r="BG116" s="3">
        <f ca="1">IF(COUNTIF(INDIRECT(BE$2&amp;"[N°1]"),$A116)&lt;&gt;0,SUMIFS(INDIRECT(BE$2&amp;"[Score2]"),INDIRECT(BE$2&amp;"[N°1]"),$A116),SUMIFS(INDIRECT(BE$2&amp;"[Score1]"),INDIRECT(BE$2&amp;"[N°2]"),$A116))</f>
        <v>0</v>
      </c>
      <c r="BH116" s="3">
        <f t="shared" ca="1" si="21"/>
        <v>0</v>
      </c>
      <c r="BI116" s="3">
        <f ca="1">RANK(BH116,$BH$5:$BH$182,0)+ROW()/1000</f>
        <v>1.1160000000000001</v>
      </c>
      <c r="BJ116" s="3">
        <f ca="1">RANK(BI116,$BI$5:$BI$182,1)</f>
        <v>38</v>
      </c>
      <c r="BK116" s="4"/>
      <c r="BL116" s="3">
        <f ca="1">IF(COUNTIF(INDIRECT(BK$2&amp;"[N°1]"),$A116)&lt;&gt;0,SUMIFS(INDIRECT(BK$2&amp;"[Score1]"),INDIRECT(BK$2&amp;"[N°1]"),$A116),SUMIFS(INDIRECT(BK$2&amp;"[Score2]"),INDIRECT(BK$2&amp;"[N°2]"),$A116))</f>
        <v>0</v>
      </c>
      <c r="BM116" s="3">
        <f ca="1">IF(COUNTIF(INDIRECT(BK$2&amp;"[N°1]"),$A116)&lt;&gt;0,SUMIFS(INDIRECT(BK$2&amp;"[Score2]"),INDIRECT(BK$2&amp;"[N°1]"),$A116),SUMIFS(INDIRECT(BK$2&amp;"[Score1]"),INDIRECT(BK$2&amp;"[N°2]"),$A116))</f>
        <v>0</v>
      </c>
      <c r="BN116" s="3">
        <f t="shared" ca="1" si="22"/>
        <v>0</v>
      </c>
      <c r="BO116" s="3">
        <f ca="1">RANK(BN116,$BN$5:$BN$182,0)+ROW()/1000</f>
        <v>1.1160000000000001</v>
      </c>
      <c r="BP116" s="3">
        <f ca="1">RANK(BO116,$BO$5:$BO$182,1)</f>
        <v>38</v>
      </c>
      <c r="BQ116" s="4"/>
      <c r="BR116" s="3">
        <f ca="1">IF(COUNTIF(INDIRECT(BQ$2&amp;"[N°1]"),$A116)&lt;&gt;0,SUMIFS(INDIRECT(BQ$2&amp;"[Score1]"),INDIRECT(BQ$2&amp;"[N°1]"),$A116),SUMIFS(INDIRECT(BQ$2&amp;"[Score2]"),INDIRECT(BQ$2&amp;"[N°2]"),$A116))</f>
        <v>0</v>
      </c>
      <c r="BS116" s="3">
        <f ca="1">IF(COUNTIF(INDIRECT(BQ$2&amp;"[N°1]"),$A116)&lt;&gt;0,SUMIFS(INDIRECT(BQ$2&amp;"[Score2]"),INDIRECT(BQ$2&amp;"[N°1]"),$A116),SUMIFS(INDIRECT(BQ$2&amp;"[Score1]"),INDIRECT(BQ$2&amp;"[N°2]"),$A116))</f>
        <v>0</v>
      </c>
      <c r="BT116" s="3">
        <f t="shared" ca="1" si="23"/>
        <v>0</v>
      </c>
      <c r="BU116" s="3">
        <f ca="1">RANK(BT116,$BT$5:$BT$182,0)+ROW()/1000</f>
        <v>1.1160000000000001</v>
      </c>
      <c r="BV116" s="3">
        <f ca="1">RANK(BU116,$BU$5:$BU$182,1)</f>
        <v>38</v>
      </c>
      <c r="BW116" s="2"/>
      <c r="BX116" s="5">
        <f>C116+I116+O116+U116+AA116+AG116+AM116+AS116+AY116+BE116+BK116+BQ116</f>
        <v>0</v>
      </c>
      <c r="BY116" s="8">
        <f ca="1">COUNTIF(D115,"=13")+COUNTIF(D116,"=13")+COUNTIF(D117,"=13")+COUNTIF(J115,"=13")+COUNTIF(J116,"=13")+COUNTIF(J117,"=13")+COUNTIF(P115,"=13")+COUNTIF(P116,"=13")+COUNTIF(P117,"=13")+COUNTIF(V115,"=13")+COUNTIF(V116,"=13")+COUNTIF(V117,"=13")+COUNTIF(AB115,"=13")+COUNTIF(AB116,"=13")+COUNTIF(AB117,"=13")+COUNTIF(AH115,"=13")+COUNTIF(AH116,"=13")+COUNTIF(AH117,"=13")+COUNTIF(AN115,"=13")+COUNTIF(AN116,"=13")+COUNTIF(AN117,"=13")+COUNTIF(AT115,"=13")+COUNTIF(AT116,"=13")+COUNTIF(AT117,"=13")+COUNTIF(AZ115,"=13")+COUNTIF(AZ116,"=13")+COUNTIF(AZ117,"=13")+COUNTIF(BF115,"=13")+COUNTIF(BF116,"=13")+COUNTIF(BF117,"=13")+COUNTIF(BL115,"=13")+COUNTIF(BL116,"=13")+COUNTIF(BL117,"=13")+COUNTIF(BR115,"=13")+COUNTIF(BR116,"=13")+COUNTIF(BR117,"=13")</f>
        <v>0</v>
      </c>
      <c r="BZ116" s="9">
        <f ca="1">F115+F116+F117+L115+L116+L117+R115+R116+R117+X115+X116+X117+AD115+AD116+AD117+AJ115+AJ116+AJ117+AP115+AP116+AP117+AV115+AV116+AV117+BB115+BB116+BB117+BH115+BH116+BH117+BN115+BN116+BN117+BT115+BT116+BT117</f>
        <v>0</v>
      </c>
      <c r="CA116" s="5">
        <f ca="1">RANK(BY116,$BY$5:$BY$183,0)+RANK(BZ116,$BZ$5:$BZ$183,1)/1000</f>
        <v>1.0009999999999999</v>
      </c>
      <c r="CB116" s="5">
        <f ca="1">RANK(CA116,$CA$5:$CA$183,1)</f>
        <v>1</v>
      </c>
      <c r="CD116" s="20">
        <v>38</v>
      </c>
      <c r="CE116" s="20" t="str">
        <f ca="1">IF(N($CN116)&gt;0,INDEX($B$4:$B$183,$CN116),"")</f>
        <v/>
      </c>
      <c r="CF116" s="20" t="str">
        <f ca="1">IF(N($CN116)&gt;0,INDEX($BX$4:$BX$183,$CN116),"")</f>
        <v/>
      </c>
      <c r="CG116" s="20" t="str">
        <f ca="1">IF(N($CN116)&gt;0,INDEX($BY$4:$BY$183,$CN116),"")</f>
        <v/>
      </c>
      <c r="CH116" s="40"/>
      <c r="CJ116" s="19" t="str">
        <f>IF(BX116&gt;0,BX116*100000+BY116*1000+BZ116+500,"")</f>
        <v/>
      </c>
      <c r="CK116" s="19" t="str">
        <f>IF(BX116&gt;0,RANK(CJ116,$CJ$4:$CJ$183,0),"")</f>
        <v/>
      </c>
      <c r="CL116" s="19" t="str">
        <f>IF(N(CK116)&gt;0,CK116+COUNTIF($CK$4:$CK115,CK116),"")</f>
        <v/>
      </c>
      <c r="CM116" s="19">
        <f>INT(ROWS($CM$3:$CM116)/3)</f>
        <v>38</v>
      </c>
      <c r="CN116" s="19" t="str">
        <f ca="1">IFERROR(MATCH(CM116,$CL$4:$CL$183,0),"")</f>
        <v/>
      </c>
    </row>
    <row r="117" spans="1:92" ht="21" x14ac:dyDescent="0.35">
      <c r="A117" s="3"/>
      <c r="B117" s="3"/>
      <c r="C117" s="4"/>
      <c r="D117" s="3"/>
      <c r="E117" s="3"/>
      <c r="F117" s="3"/>
      <c r="G117" s="3"/>
      <c r="H117" s="3"/>
      <c r="I117" s="4"/>
      <c r="J117" s="3"/>
      <c r="K117" s="3"/>
      <c r="L117" s="3"/>
      <c r="M117" s="3"/>
      <c r="N117" s="3"/>
      <c r="O117" s="4"/>
      <c r="P117" s="3"/>
      <c r="Q117" s="3"/>
      <c r="R117" s="3"/>
      <c r="S117" s="3"/>
      <c r="T117" s="3"/>
      <c r="U117" s="4"/>
      <c r="V117" s="3"/>
      <c r="W117" s="3"/>
      <c r="X117" s="3"/>
      <c r="Y117" s="3"/>
      <c r="Z117" s="3"/>
      <c r="AA117" s="4"/>
      <c r="AB117" s="3"/>
      <c r="AC117" s="3"/>
      <c r="AD117" s="3"/>
      <c r="AE117" s="3"/>
      <c r="AF117" s="3"/>
      <c r="AG117" s="4"/>
      <c r="AH117" s="3"/>
      <c r="AI117" s="3"/>
      <c r="AJ117" s="3"/>
      <c r="AK117" s="3"/>
      <c r="AL117" s="3"/>
      <c r="AM117" s="4"/>
      <c r="AN117" s="3"/>
      <c r="AO117" s="3"/>
      <c r="AP117" s="3"/>
      <c r="AQ117" s="3"/>
      <c r="AR117" s="3"/>
      <c r="AS117" s="4"/>
      <c r="AT117" s="3"/>
      <c r="AU117" s="3"/>
      <c r="AV117" s="3"/>
      <c r="AW117" s="3"/>
      <c r="AX117" s="3"/>
      <c r="AY117" s="4"/>
      <c r="AZ117" s="3"/>
      <c r="BA117" s="3"/>
      <c r="BB117" s="3"/>
      <c r="BC117" s="3"/>
      <c r="BD117" s="3"/>
      <c r="BE117" s="4"/>
      <c r="BF117" s="3"/>
      <c r="BG117" s="3"/>
      <c r="BH117" s="3"/>
      <c r="BI117" s="3"/>
      <c r="BJ117" s="3"/>
      <c r="BK117" s="4"/>
      <c r="BL117" s="3"/>
      <c r="BM117" s="3"/>
      <c r="BN117" s="3"/>
      <c r="BO117" s="3"/>
      <c r="BP117" s="3"/>
      <c r="BQ117" s="4"/>
      <c r="BR117" s="3"/>
      <c r="BS117" s="3"/>
      <c r="BT117" s="3"/>
      <c r="BU117" s="3"/>
      <c r="BV117" s="3"/>
      <c r="BW117" s="2"/>
      <c r="BX117" s="10"/>
      <c r="BY117" s="11"/>
      <c r="BZ117" s="13"/>
      <c r="CA117" s="10"/>
      <c r="CB117" s="10"/>
      <c r="CD117" s="21"/>
      <c r="CE117" s="21"/>
      <c r="CF117" s="21"/>
      <c r="CG117" s="21"/>
      <c r="CH117" s="41"/>
      <c r="CJ117" s="19"/>
      <c r="CK117" s="19"/>
      <c r="CL117" s="19"/>
      <c r="CM117" s="19"/>
      <c r="CN117" s="19"/>
    </row>
    <row r="118" spans="1:92" ht="21" x14ac:dyDescent="0.35">
      <c r="A118" s="3"/>
      <c r="B118" s="3"/>
      <c r="C118" s="4"/>
      <c r="D118" s="3"/>
      <c r="E118" s="3"/>
      <c r="F118" s="3"/>
      <c r="G118" s="3"/>
      <c r="H118" s="3"/>
      <c r="I118" s="4"/>
      <c r="J118" s="3"/>
      <c r="K118" s="3"/>
      <c r="L118" s="3"/>
      <c r="M118" s="3"/>
      <c r="N118" s="3"/>
      <c r="O118" s="4"/>
      <c r="P118" s="3"/>
      <c r="Q118" s="3"/>
      <c r="R118" s="3"/>
      <c r="S118" s="3"/>
      <c r="T118" s="3"/>
      <c r="U118" s="4"/>
      <c r="V118" s="3"/>
      <c r="W118" s="3"/>
      <c r="X118" s="3"/>
      <c r="Y118" s="3"/>
      <c r="Z118" s="3"/>
      <c r="AA118" s="4"/>
      <c r="AB118" s="3"/>
      <c r="AC118" s="3"/>
      <c r="AD118" s="3"/>
      <c r="AE118" s="3"/>
      <c r="AF118" s="3"/>
      <c r="AG118" s="4"/>
      <c r="AH118" s="3"/>
      <c r="AI118" s="3"/>
      <c r="AJ118" s="3"/>
      <c r="AK118" s="3"/>
      <c r="AL118" s="3"/>
      <c r="AM118" s="4"/>
      <c r="AN118" s="3"/>
      <c r="AO118" s="3"/>
      <c r="AP118" s="3"/>
      <c r="AQ118" s="3"/>
      <c r="AR118" s="3"/>
      <c r="AS118" s="4"/>
      <c r="AT118" s="3"/>
      <c r="AU118" s="3"/>
      <c r="AV118" s="3"/>
      <c r="AW118" s="3"/>
      <c r="AX118" s="3"/>
      <c r="AY118" s="4"/>
      <c r="AZ118" s="3"/>
      <c r="BA118" s="3"/>
      <c r="BB118" s="3"/>
      <c r="BC118" s="3"/>
      <c r="BD118" s="3"/>
      <c r="BE118" s="4"/>
      <c r="BF118" s="3"/>
      <c r="BG118" s="3"/>
      <c r="BH118" s="3"/>
      <c r="BI118" s="3"/>
      <c r="BJ118" s="3"/>
      <c r="BK118" s="4"/>
      <c r="BL118" s="3"/>
      <c r="BM118" s="3"/>
      <c r="BN118" s="3"/>
      <c r="BO118" s="3"/>
      <c r="BP118" s="3"/>
      <c r="BQ118" s="4"/>
      <c r="BR118" s="3"/>
      <c r="BS118" s="3"/>
      <c r="BT118" s="3"/>
      <c r="BU118" s="3"/>
      <c r="BV118" s="3"/>
      <c r="BW118" s="2"/>
      <c r="BX118" s="5"/>
      <c r="BY118" s="12"/>
      <c r="BZ118" s="7"/>
      <c r="CA118" s="5"/>
      <c r="CB118" s="5"/>
      <c r="CD118" s="22"/>
      <c r="CE118" s="22"/>
      <c r="CF118" s="22"/>
      <c r="CG118" s="22"/>
      <c r="CH118" s="39" t="str">
        <f ca="1">IF(N($CN119)&gt;0,INDEX($BZ$4:$BZ$183,$CN119),"")</f>
        <v/>
      </c>
      <c r="CJ118" s="19"/>
      <c r="CK118" s="19"/>
      <c r="CL118" s="19"/>
      <c r="CM118" s="19"/>
      <c r="CN118" s="19"/>
    </row>
    <row r="119" spans="1:92" ht="21" x14ac:dyDescent="0.35">
      <c r="A119" s="3">
        <v>39</v>
      </c>
      <c r="B119" s="3"/>
      <c r="C119" s="4"/>
      <c r="D119" s="3">
        <f ca="1">IF(COUNTIF(INDIRECT(C$2&amp;"[N°1]"),$A119)&lt;&gt;0,SUMIFS(INDIRECT(C$2&amp;"[Score1]"),INDIRECT(C$2&amp;"[N°1]"),$A119),SUMIFS(INDIRECT(C$2&amp;"[Score2]"),INDIRECT(C$2&amp;"[N°2]"),$A119))</f>
        <v>0</v>
      </c>
      <c r="E119" s="3">
        <f ca="1">IF(COUNTIF(INDIRECT(C$2&amp;"[N°1]"),$A119)&lt;&gt;0,SUMIFS(INDIRECT(C$2&amp;"[Score2]"),INDIRECT(C$2&amp;"[N°1]"),$A119),SUMIFS(INDIRECT(C$2&amp;"[Score1]"),INDIRECT(C$2&amp;"[N°2]"),$A119))</f>
        <v>0</v>
      </c>
      <c r="F119" s="3">
        <f t="shared" ca="1" si="12"/>
        <v>0</v>
      </c>
      <c r="G119" s="3">
        <f ca="1">RANK(F119,$F$5:$F$182,0)+ROW()/1000</f>
        <v>1.119</v>
      </c>
      <c r="H119" s="3">
        <f ca="1">RANK(G119,$G$5:$G$182,1)</f>
        <v>39</v>
      </c>
      <c r="I119" s="4"/>
      <c r="J119" s="3">
        <f ca="1">IF(COUNTIF(INDIRECT(I$2&amp;"[N°1]"),$A119)&lt;&gt;0,SUMIFS(INDIRECT(I$2&amp;"[Score1]"),INDIRECT(I$2&amp;"[N°1]"),$A119),SUMIFS(INDIRECT(I$2&amp;"[Score2]"),INDIRECT(I$2&amp;"[N°2]"),$A119))</f>
        <v>0</v>
      </c>
      <c r="K119" s="3">
        <f ca="1">IF(COUNTIF(INDIRECT(I$2&amp;"[N°1]"),$A119)&lt;&gt;0,SUMIFS(INDIRECT(I$2&amp;"[Score2]"),INDIRECT(I$2&amp;"[N°1]"),$A119),SUMIFS(INDIRECT(I$2&amp;"[Score1]"),INDIRECT(I$2&amp;"[N°2]"),$A119))</f>
        <v>0</v>
      </c>
      <c r="L119" s="3">
        <f t="shared" ca="1" si="13"/>
        <v>0</v>
      </c>
      <c r="M119" s="3">
        <f ca="1">RANK(L119,$L$5:$L$182,0)+ROW()/1000</f>
        <v>1.119</v>
      </c>
      <c r="N119" s="3">
        <f ca="1">RANK(M119,$M$5:$M$182,1)</f>
        <v>39</v>
      </c>
      <c r="O119" s="4"/>
      <c r="P119" s="3">
        <f ca="1">IF(COUNTIF(INDIRECT(O$2&amp;"[N°1]"),$A119)&lt;&gt;0,SUMIFS(INDIRECT(O$2&amp;"[Score1]"),INDIRECT(O$2&amp;"[N°1]"),$A119),SUMIFS(INDIRECT(O$2&amp;"[Score2]"),INDIRECT(O$2&amp;"[N°2]"),$A119))</f>
        <v>0</v>
      </c>
      <c r="Q119" s="3">
        <f ca="1">IF(COUNTIF(INDIRECT(O$2&amp;"[N°1]"),$A119)&lt;&gt;0,SUMIFS(INDIRECT(O$2&amp;"[Score2]"),INDIRECT(O$2&amp;"[N°1]"),$A119),SUMIFS(INDIRECT(O$2&amp;"[Score1]"),INDIRECT(O$2&amp;"[N°2]"),$A119))</f>
        <v>0</v>
      </c>
      <c r="R119" s="3">
        <f t="shared" ca="1" si="14"/>
        <v>0</v>
      </c>
      <c r="S119" s="3">
        <f ca="1">RANK(R119,$R$5:$R$182,0)+ROW()/1000</f>
        <v>1.119</v>
      </c>
      <c r="T119" s="3">
        <f ca="1">RANK(S119,$S$5:$S$182,1)</f>
        <v>39</v>
      </c>
      <c r="U119" s="4"/>
      <c r="V119" s="3">
        <f ca="1">IF(COUNTIF(INDIRECT(U$2&amp;"[N°1]"),$A119)&lt;&gt;0,SUMIFS(INDIRECT(U$2&amp;"[Score1]"),INDIRECT(U$2&amp;"[N°1]"),$A119),SUMIFS(INDIRECT(U$2&amp;"[Score2]"),INDIRECT(U$2&amp;"[N°2]"),$A119))</f>
        <v>0</v>
      </c>
      <c r="W119" s="3">
        <f ca="1">IF(COUNTIF(INDIRECT(U$2&amp;"[N°1]"),$A119)&lt;&gt;0,SUMIFS(INDIRECT(U$2&amp;"[Score2]"),INDIRECT(U$2&amp;"[N°1]"),$A119),SUMIFS(INDIRECT(U$2&amp;"[Score1]"),INDIRECT(U$2&amp;"[N°2]"),$A119))</f>
        <v>0</v>
      </c>
      <c r="X119" s="3">
        <f t="shared" ca="1" si="15"/>
        <v>0</v>
      </c>
      <c r="Y119" s="3">
        <f ca="1">RANK(X119,$X$5:$X$182,0)+ROW()/1000</f>
        <v>1.119</v>
      </c>
      <c r="Z119" s="3">
        <f ca="1">RANK(Y119,$Y$5:$Y$182,1)</f>
        <v>39</v>
      </c>
      <c r="AA119" s="4"/>
      <c r="AB119" s="3">
        <f ca="1">IF(COUNTIF(INDIRECT(AA$2&amp;"[N°1]"),$A119)&lt;&gt;0,SUMIFS(INDIRECT(AA$2&amp;"[Score1]"),INDIRECT(AA$2&amp;"[N°1]"),$A119),SUMIFS(INDIRECT(AA$2&amp;"[Score2]"),INDIRECT(AA$2&amp;"[N°2]"),$A119))</f>
        <v>0</v>
      </c>
      <c r="AC119" s="3">
        <f ca="1">IF(COUNTIF(INDIRECT(AA$2&amp;"[N°1]"),$A119)&lt;&gt;0,SUMIFS(INDIRECT(AA$2&amp;"[Score2]"),INDIRECT(AA$2&amp;"[N°1]"),$A119),SUMIFS(INDIRECT(AA$2&amp;"[Score1]"),INDIRECT(AA$2&amp;"[N°2]"),$A119))</f>
        <v>0</v>
      </c>
      <c r="AD119" s="3">
        <f t="shared" ca="1" si="16"/>
        <v>0</v>
      </c>
      <c r="AE119" s="3">
        <f ca="1">RANK(AD119,$AD$5:$AD$182,0)+ROW()/1000</f>
        <v>1.119</v>
      </c>
      <c r="AF119" s="3">
        <f ca="1">RANK(AE119,$AE$5:$AE$182,1)</f>
        <v>39</v>
      </c>
      <c r="AG119" s="4"/>
      <c r="AH119" s="3">
        <f ca="1">IF(COUNTIF(INDIRECT(AG$2&amp;"[N°1]"),$A119)&lt;&gt;0,SUMIFS(INDIRECT(AG$2&amp;"[Score1]"),INDIRECT(AG$2&amp;"[N°1]"),$A119),SUMIFS(INDIRECT(AG$2&amp;"[Score2]"),INDIRECT(AG$2&amp;"[N°2]"),$A119))</f>
        <v>0</v>
      </c>
      <c r="AI119" s="3">
        <f ca="1">IF(COUNTIF(INDIRECT(AG$2&amp;"[N°1]"),$A119)&lt;&gt;0,SUMIFS(INDIRECT(AG$2&amp;"[Score2]"),INDIRECT(AG$2&amp;"[N°1]"),$A119),SUMIFS(INDIRECT(AG$2&amp;"[Score1]"),INDIRECT(AG$2&amp;"[N°2]"),$A119))</f>
        <v>0</v>
      </c>
      <c r="AJ119" s="3">
        <f t="shared" ca="1" si="17"/>
        <v>0</v>
      </c>
      <c r="AK119" s="3">
        <f ca="1">RANK(AJ119,$AJ$5:$AJ$182,0)+ROW()/1000</f>
        <v>1.119</v>
      </c>
      <c r="AL119" s="3">
        <f ca="1">RANK(AK119,$AK$5:$AK$182,1)</f>
        <v>39</v>
      </c>
      <c r="AM119" s="4"/>
      <c r="AN119" s="3">
        <f ca="1">IF(COUNTIF(INDIRECT(AM$2&amp;"[N°1]"),$A119)&lt;&gt;0,SUMIFS(INDIRECT(AM$2&amp;"[Score1]"),INDIRECT(AM$2&amp;"[N°1]"),$A119),SUMIFS(INDIRECT(AM$2&amp;"[Score2]"),INDIRECT(AM$2&amp;"[N°2]"),$A119))</f>
        <v>0</v>
      </c>
      <c r="AO119" s="3">
        <f ca="1">IF(COUNTIF(INDIRECT(AM$2&amp;"[N°1]"),$A119)&lt;&gt;0,SUMIFS(INDIRECT(AM$2&amp;"[Score2]"),INDIRECT(AM$2&amp;"[N°1]"),$A119),SUMIFS(INDIRECT(AM$2&amp;"[Score1]"),INDIRECT(AM$2&amp;"[N°2]"),$A119))</f>
        <v>0</v>
      </c>
      <c r="AP119" s="3">
        <f t="shared" ca="1" si="18"/>
        <v>0</v>
      </c>
      <c r="AQ119" s="3">
        <f ca="1">RANK(AP119,$AP$5:$AP$182,0)+ROW()/1000</f>
        <v>1.119</v>
      </c>
      <c r="AR119" s="3">
        <f ca="1">RANK(AQ119,$AQ$5:$AQ$182,1)</f>
        <v>39</v>
      </c>
      <c r="AS119" s="4"/>
      <c r="AT119" s="3">
        <f ca="1">IF(COUNTIF(INDIRECT(AS$2&amp;"[N°1]"),$A119)&lt;&gt;0,SUMIFS(INDIRECT(AS$2&amp;"[Score1]"),INDIRECT(AS$2&amp;"[N°1]"),$A119),SUMIFS(INDIRECT(AS$2&amp;"[Score2]"),INDIRECT(AS$2&amp;"[N°2]"),$A119))</f>
        <v>0</v>
      </c>
      <c r="AU119" s="3">
        <f ca="1">IF(COUNTIF(INDIRECT(AS$2&amp;"[N°1]"),$A119)&lt;&gt;0,SUMIFS(INDIRECT(AS$2&amp;"[Score2]"),INDIRECT(AS$2&amp;"[N°1]"),$A119),SUMIFS(INDIRECT(AS$2&amp;"[Score1]"),INDIRECT(AS$2&amp;"[N°2]"),$A119))</f>
        <v>0</v>
      </c>
      <c r="AV119" s="3">
        <f t="shared" ca="1" si="19"/>
        <v>0</v>
      </c>
      <c r="AW119" s="3">
        <f ca="1">RANK(AV119,$AV$5:$AV$182,0)+ROW()/1000</f>
        <v>1.119</v>
      </c>
      <c r="AX119" s="3">
        <f ca="1">RANK(AW119,$AW$5:$AW$182,1)</f>
        <v>39</v>
      </c>
      <c r="AY119" s="4"/>
      <c r="AZ119" s="3">
        <f ca="1">IF(COUNTIF(INDIRECT(AY$2&amp;"[N°1]"),$A119)&lt;&gt;0,SUMIFS(INDIRECT(AY$2&amp;"[Score1]"),INDIRECT(AY$2&amp;"[N°1]"),$A119),SUMIFS(INDIRECT(AY$2&amp;"[Score2]"),INDIRECT(AY$2&amp;"[N°2]"),$A119))</f>
        <v>0</v>
      </c>
      <c r="BA119" s="3">
        <f ca="1">IF(COUNTIF(INDIRECT(AY$2&amp;"[N°1]"),$A119)&lt;&gt;0,SUMIFS(INDIRECT(AY$2&amp;"[Score2]"),INDIRECT(AY$2&amp;"[N°1]"),$A119),SUMIFS(INDIRECT(AY$2&amp;"[Score1]"),INDIRECT(AY$2&amp;"[N°2]"),$A119))</f>
        <v>0</v>
      </c>
      <c r="BB119" s="3">
        <f t="shared" ca="1" si="20"/>
        <v>0</v>
      </c>
      <c r="BC119" s="3">
        <f ca="1">RANK(BB119,$BB$5:$BB$182,0)+ROW()/1000</f>
        <v>1.119</v>
      </c>
      <c r="BD119" s="3">
        <f ca="1">RANK(BC119,$BC$5:$BC$182,1)</f>
        <v>39</v>
      </c>
      <c r="BE119" s="4"/>
      <c r="BF119" s="3">
        <f ca="1">IF(COUNTIF(INDIRECT(BE$2&amp;"[N°1]"),$A119)&lt;&gt;0,SUMIFS(INDIRECT(BE$2&amp;"[Score1]"),INDIRECT(BE$2&amp;"[N°1]"),$A119),SUMIFS(INDIRECT(BE$2&amp;"[Score2]"),INDIRECT(BE$2&amp;"[N°2]"),$A119))</f>
        <v>0</v>
      </c>
      <c r="BG119" s="3">
        <f ca="1">IF(COUNTIF(INDIRECT(BE$2&amp;"[N°1]"),$A119)&lt;&gt;0,SUMIFS(INDIRECT(BE$2&amp;"[Score2]"),INDIRECT(BE$2&amp;"[N°1]"),$A119),SUMIFS(INDIRECT(BE$2&amp;"[Score1]"),INDIRECT(BE$2&amp;"[N°2]"),$A119))</f>
        <v>0</v>
      </c>
      <c r="BH119" s="3">
        <f t="shared" ca="1" si="21"/>
        <v>0</v>
      </c>
      <c r="BI119" s="3">
        <f ca="1">RANK(BH119,$BH$5:$BH$182,0)+ROW()/1000</f>
        <v>1.119</v>
      </c>
      <c r="BJ119" s="3">
        <f ca="1">RANK(BI119,$BI$5:$BI$182,1)</f>
        <v>39</v>
      </c>
      <c r="BK119" s="4"/>
      <c r="BL119" s="3">
        <f ca="1">IF(COUNTIF(INDIRECT(BK$2&amp;"[N°1]"),$A119)&lt;&gt;0,SUMIFS(INDIRECT(BK$2&amp;"[Score1]"),INDIRECT(BK$2&amp;"[N°1]"),$A119),SUMIFS(INDIRECT(BK$2&amp;"[Score2]"),INDIRECT(BK$2&amp;"[N°2]"),$A119))</f>
        <v>0</v>
      </c>
      <c r="BM119" s="3">
        <f ca="1">IF(COUNTIF(INDIRECT(BK$2&amp;"[N°1]"),$A119)&lt;&gt;0,SUMIFS(INDIRECT(BK$2&amp;"[Score2]"),INDIRECT(BK$2&amp;"[N°1]"),$A119),SUMIFS(INDIRECT(BK$2&amp;"[Score1]"),INDIRECT(BK$2&amp;"[N°2]"),$A119))</f>
        <v>0</v>
      </c>
      <c r="BN119" s="3">
        <f t="shared" ca="1" si="22"/>
        <v>0</v>
      </c>
      <c r="BO119" s="3">
        <f ca="1">RANK(BN119,$BN$5:$BN$182,0)+ROW()/1000</f>
        <v>1.119</v>
      </c>
      <c r="BP119" s="3">
        <f ca="1">RANK(BO119,$BO$5:$BO$182,1)</f>
        <v>39</v>
      </c>
      <c r="BQ119" s="4"/>
      <c r="BR119" s="3">
        <f ca="1">IF(COUNTIF(INDIRECT(BQ$2&amp;"[N°1]"),$A119)&lt;&gt;0,SUMIFS(INDIRECT(BQ$2&amp;"[Score1]"),INDIRECT(BQ$2&amp;"[N°1]"),$A119),SUMIFS(INDIRECT(BQ$2&amp;"[Score2]"),INDIRECT(BQ$2&amp;"[N°2]"),$A119))</f>
        <v>0</v>
      </c>
      <c r="BS119" s="3">
        <f ca="1">IF(COUNTIF(INDIRECT(BQ$2&amp;"[N°1]"),$A119)&lt;&gt;0,SUMIFS(INDIRECT(BQ$2&amp;"[Score2]"),INDIRECT(BQ$2&amp;"[N°1]"),$A119),SUMIFS(INDIRECT(BQ$2&amp;"[Score1]"),INDIRECT(BQ$2&amp;"[N°2]"),$A119))</f>
        <v>0</v>
      </c>
      <c r="BT119" s="3">
        <f t="shared" ca="1" si="23"/>
        <v>0</v>
      </c>
      <c r="BU119" s="3">
        <f ca="1">RANK(BT119,$BT$5:$BT$182,0)+ROW()/1000</f>
        <v>1.119</v>
      </c>
      <c r="BV119" s="3">
        <f ca="1">RANK(BU119,$BU$5:$BU$182,1)</f>
        <v>39</v>
      </c>
      <c r="BW119" s="2"/>
      <c r="BX119" s="5">
        <f>C119+I119+O119+U119+AA119+AG119+AM119+AS119+AY119+BE119+BK119+BQ119</f>
        <v>0</v>
      </c>
      <c r="BY119" s="8">
        <f ca="1">COUNTIF(D118,"=13")+COUNTIF(D119,"=13")+COUNTIF(D120,"=13")+COUNTIF(J118,"=13")+COUNTIF(J119,"=13")+COUNTIF(J120,"=13")+COUNTIF(P118,"=13")+COUNTIF(P119,"=13")+COUNTIF(P120,"=13")+COUNTIF(V118,"=13")+COUNTIF(V119,"=13")+COUNTIF(V120,"=13")+COUNTIF(AB118,"=13")+COUNTIF(AB119,"=13")+COUNTIF(AB120,"=13")+COUNTIF(AH118,"=13")+COUNTIF(AH119,"=13")+COUNTIF(AH120,"=13")+COUNTIF(AN118,"=13")+COUNTIF(AN119,"=13")+COUNTIF(AN120,"=13")+COUNTIF(AT118,"=13")+COUNTIF(AT119,"=13")+COUNTIF(AT120,"=13")+COUNTIF(AZ118,"=13")+COUNTIF(AZ119,"=13")+COUNTIF(AZ120,"=13")+COUNTIF(BF118,"=13")+COUNTIF(BF119,"=13")+COUNTIF(BF120,"=13")+COUNTIF(BL118,"=13")+COUNTIF(BL119,"=13")+COUNTIF(BL120,"=13")+COUNTIF(BR118,"=13")+COUNTIF(BR119,"=13")+COUNTIF(BR120,"=13")</f>
        <v>0</v>
      </c>
      <c r="BZ119" s="9">
        <f ca="1">F118+F119+F120+L118+L119+L120+R118+R119+R120+X118+X119+X120+AD118+AD119+AD120+AJ118+AJ119+AJ120+AP118+AP119+AP120+AV118+AV119+AV120+BB118+BB119+BB120+BH118+BH119+BH120+BN118+BN119+BN120+BT118+BT119+BT120</f>
        <v>0</v>
      </c>
      <c r="CA119" s="5">
        <f ca="1">RANK(BY119,$BY$5:$BY$183,0)+RANK(BZ119,$BZ$5:$BZ$183,1)/1000</f>
        <v>1.0009999999999999</v>
      </c>
      <c r="CB119" s="5">
        <f ca="1">RANK(CA119,$CA$5:$CA$183,1)</f>
        <v>1</v>
      </c>
      <c r="CD119" s="20">
        <v>39</v>
      </c>
      <c r="CE119" s="20" t="str">
        <f ca="1">IF(N($CN119)&gt;0,INDEX($B$4:$B$183,$CN119),"")</f>
        <v/>
      </c>
      <c r="CF119" s="20" t="str">
        <f ca="1">IF(N($CN119)&gt;0,INDEX($BX$4:$BX$183,$CN119),"")</f>
        <v/>
      </c>
      <c r="CG119" s="20" t="str">
        <f ca="1">IF(N($CN119)&gt;0,INDEX($BY$4:$BY$183,$CN119),"")</f>
        <v/>
      </c>
      <c r="CH119" s="40"/>
      <c r="CJ119" s="19" t="str">
        <f>IF(BX119&gt;0,BX119*100000+BY119*1000+BZ119+500,"")</f>
        <v/>
      </c>
      <c r="CK119" s="19" t="str">
        <f>IF(BX119&gt;0,RANK(CJ119,$CJ$4:$CJ$183,0),"")</f>
        <v/>
      </c>
      <c r="CL119" s="19" t="str">
        <f>IF(N(CK119)&gt;0,CK119+COUNTIF($CK$4:$CK118,CK119),"")</f>
        <v/>
      </c>
      <c r="CM119" s="19">
        <f>INT(ROWS($CM$3:$CM119)/3)</f>
        <v>39</v>
      </c>
      <c r="CN119" s="19" t="str">
        <f ca="1">IFERROR(MATCH(CM119,$CL$4:$CL$183,0),"")</f>
        <v/>
      </c>
    </row>
    <row r="120" spans="1:92" ht="21" x14ac:dyDescent="0.35">
      <c r="A120" s="3"/>
      <c r="B120" s="3"/>
      <c r="C120" s="4"/>
      <c r="D120" s="3"/>
      <c r="E120" s="3"/>
      <c r="F120" s="3"/>
      <c r="G120" s="3"/>
      <c r="H120" s="3"/>
      <c r="I120" s="4"/>
      <c r="J120" s="3"/>
      <c r="K120" s="3"/>
      <c r="L120" s="3"/>
      <c r="M120" s="3"/>
      <c r="N120" s="3"/>
      <c r="O120" s="4"/>
      <c r="P120" s="3"/>
      <c r="Q120" s="3"/>
      <c r="R120" s="3"/>
      <c r="S120" s="3"/>
      <c r="T120" s="3"/>
      <c r="U120" s="4"/>
      <c r="V120" s="3"/>
      <c r="W120" s="3"/>
      <c r="X120" s="3"/>
      <c r="Y120" s="3"/>
      <c r="Z120" s="3"/>
      <c r="AA120" s="4"/>
      <c r="AB120" s="3"/>
      <c r="AC120" s="3"/>
      <c r="AD120" s="3"/>
      <c r="AE120" s="3"/>
      <c r="AF120" s="3"/>
      <c r="AG120" s="4"/>
      <c r="AH120" s="3"/>
      <c r="AI120" s="3"/>
      <c r="AJ120" s="3"/>
      <c r="AK120" s="3"/>
      <c r="AL120" s="3"/>
      <c r="AM120" s="4"/>
      <c r="AN120" s="3"/>
      <c r="AO120" s="3"/>
      <c r="AP120" s="3"/>
      <c r="AQ120" s="3"/>
      <c r="AR120" s="3"/>
      <c r="AS120" s="4"/>
      <c r="AT120" s="3"/>
      <c r="AU120" s="3"/>
      <c r="AV120" s="3"/>
      <c r="AW120" s="3"/>
      <c r="AX120" s="3"/>
      <c r="AY120" s="4"/>
      <c r="AZ120" s="3"/>
      <c r="BA120" s="3"/>
      <c r="BB120" s="3"/>
      <c r="BC120" s="3"/>
      <c r="BD120" s="3"/>
      <c r="BE120" s="4"/>
      <c r="BF120" s="3"/>
      <c r="BG120" s="3"/>
      <c r="BH120" s="3"/>
      <c r="BI120" s="3"/>
      <c r="BJ120" s="3"/>
      <c r="BK120" s="4"/>
      <c r="BL120" s="3"/>
      <c r="BM120" s="3"/>
      <c r="BN120" s="3"/>
      <c r="BO120" s="3"/>
      <c r="BP120" s="3"/>
      <c r="BQ120" s="4"/>
      <c r="BR120" s="3"/>
      <c r="BS120" s="3"/>
      <c r="BT120" s="3"/>
      <c r="BU120" s="3"/>
      <c r="BV120" s="3"/>
      <c r="BW120" s="2"/>
      <c r="BX120" s="10"/>
      <c r="BY120" s="11"/>
      <c r="BZ120" s="13"/>
      <c r="CA120" s="10"/>
      <c r="CB120" s="10"/>
      <c r="CD120" s="21"/>
      <c r="CE120" s="21"/>
      <c r="CF120" s="21"/>
      <c r="CG120" s="21"/>
      <c r="CH120" s="41"/>
      <c r="CJ120" s="19"/>
      <c r="CK120" s="19"/>
      <c r="CL120" s="19"/>
      <c r="CM120" s="19"/>
      <c r="CN120" s="19"/>
    </row>
    <row r="121" spans="1:92" ht="21" x14ac:dyDescent="0.35">
      <c r="A121" s="3"/>
      <c r="B121" s="3"/>
      <c r="C121" s="4"/>
      <c r="D121" s="3"/>
      <c r="E121" s="3"/>
      <c r="F121" s="3"/>
      <c r="G121" s="3"/>
      <c r="H121" s="3"/>
      <c r="I121" s="4"/>
      <c r="J121" s="3"/>
      <c r="K121" s="3"/>
      <c r="L121" s="3"/>
      <c r="M121" s="3"/>
      <c r="N121" s="3"/>
      <c r="O121" s="4"/>
      <c r="P121" s="3"/>
      <c r="Q121" s="3"/>
      <c r="R121" s="3"/>
      <c r="S121" s="3"/>
      <c r="T121" s="3"/>
      <c r="U121" s="4"/>
      <c r="V121" s="3"/>
      <c r="W121" s="3"/>
      <c r="X121" s="3"/>
      <c r="Y121" s="3"/>
      <c r="Z121" s="3"/>
      <c r="AA121" s="4"/>
      <c r="AB121" s="3"/>
      <c r="AC121" s="3"/>
      <c r="AD121" s="3"/>
      <c r="AE121" s="3"/>
      <c r="AF121" s="3"/>
      <c r="AG121" s="4"/>
      <c r="AH121" s="3"/>
      <c r="AI121" s="3"/>
      <c r="AJ121" s="3"/>
      <c r="AK121" s="3"/>
      <c r="AL121" s="3"/>
      <c r="AM121" s="4"/>
      <c r="AN121" s="3"/>
      <c r="AO121" s="3"/>
      <c r="AP121" s="3"/>
      <c r="AQ121" s="3"/>
      <c r="AR121" s="3"/>
      <c r="AS121" s="4"/>
      <c r="AT121" s="3"/>
      <c r="AU121" s="3"/>
      <c r="AV121" s="3"/>
      <c r="AW121" s="3"/>
      <c r="AX121" s="3"/>
      <c r="AY121" s="4"/>
      <c r="AZ121" s="3"/>
      <c r="BA121" s="3"/>
      <c r="BB121" s="3"/>
      <c r="BC121" s="3"/>
      <c r="BD121" s="3"/>
      <c r="BE121" s="4"/>
      <c r="BF121" s="3"/>
      <c r="BG121" s="3"/>
      <c r="BH121" s="3"/>
      <c r="BI121" s="3"/>
      <c r="BJ121" s="3"/>
      <c r="BK121" s="4"/>
      <c r="BL121" s="3"/>
      <c r="BM121" s="3"/>
      <c r="BN121" s="3"/>
      <c r="BO121" s="3"/>
      <c r="BP121" s="3"/>
      <c r="BQ121" s="4"/>
      <c r="BR121" s="3"/>
      <c r="BS121" s="3"/>
      <c r="BT121" s="3"/>
      <c r="BU121" s="3"/>
      <c r="BV121" s="3"/>
      <c r="BW121" s="2"/>
      <c r="BX121" s="5"/>
      <c r="BY121" s="12"/>
      <c r="BZ121" s="7"/>
      <c r="CA121" s="5"/>
      <c r="CB121" s="5"/>
      <c r="CD121" s="22"/>
      <c r="CE121" s="22"/>
      <c r="CF121" s="22"/>
      <c r="CG121" s="22"/>
      <c r="CH121" s="39" t="str">
        <f ca="1">IF(N($CN122)&gt;0,INDEX($BZ$4:$BZ$183,$CN122),"")</f>
        <v/>
      </c>
      <c r="CJ121" s="19"/>
      <c r="CK121" s="19"/>
      <c r="CL121" s="19"/>
      <c r="CM121" s="19"/>
      <c r="CN121" s="19"/>
    </row>
    <row r="122" spans="1:92" ht="21" x14ac:dyDescent="0.35">
      <c r="A122" s="3">
        <v>40</v>
      </c>
      <c r="B122" s="3"/>
      <c r="C122" s="4"/>
      <c r="D122" s="3">
        <f ca="1">IF(COUNTIF(INDIRECT(C$2&amp;"[N°1]"),$A122)&lt;&gt;0,SUMIFS(INDIRECT(C$2&amp;"[Score1]"),INDIRECT(C$2&amp;"[N°1]"),$A122),SUMIFS(INDIRECT(C$2&amp;"[Score2]"),INDIRECT(C$2&amp;"[N°2]"),$A122))</f>
        <v>0</v>
      </c>
      <c r="E122" s="3">
        <f ca="1">IF(COUNTIF(INDIRECT(C$2&amp;"[N°1]"),$A122)&lt;&gt;0,SUMIFS(INDIRECT(C$2&amp;"[Score2]"),INDIRECT(C$2&amp;"[N°1]"),$A122),SUMIFS(INDIRECT(C$2&amp;"[Score1]"),INDIRECT(C$2&amp;"[N°2]"),$A122))</f>
        <v>0</v>
      </c>
      <c r="F122" s="3">
        <f t="shared" ca="1" si="12"/>
        <v>0</v>
      </c>
      <c r="G122" s="3">
        <f ca="1">RANK(F122,$F$5:$F$182,0)+ROW()/1000</f>
        <v>1.1219999999999999</v>
      </c>
      <c r="H122" s="3">
        <f ca="1">RANK(G122,$G$5:$G$182,1)</f>
        <v>40</v>
      </c>
      <c r="I122" s="4"/>
      <c r="J122" s="3">
        <f ca="1">IF(COUNTIF(INDIRECT(I$2&amp;"[N°1]"),$A122)&lt;&gt;0,SUMIFS(INDIRECT(I$2&amp;"[Score1]"),INDIRECT(I$2&amp;"[N°1]"),$A122),SUMIFS(INDIRECT(I$2&amp;"[Score2]"),INDIRECT(I$2&amp;"[N°2]"),$A122))</f>
        <v>0</v>
      </c>
      <c r="K122" s="3">
        <f ca="1">IF(COUNTIF(INDIRECT(I$2&amp;"[N°1]"),$A122)&lt;&gt;0,SUMIFS(INDIRECT(I$2&amp;"[Score2]"),INDIRECT(I$2&amp;"[N°1]"),$A122),SUMIFS(INDIRECT(I$2&amp;"[Score1]"),INDIRECT(I$2&amp;"[N°2]"),$A122))</f>
        <v>0</v>
      </c>
      <c r="L122" s="3">
        <f t="shared" ca="1" si="13"/>
        <v>0</v>
      </c>
      <c r="M122" s="3">
        <f ca="1">RANK(L122,$L$5:$L$182,0)+ROW()/1000</f>
        <v>1.1219999999999999</v>
      </c>
      <c r="N122" s="3">
        <f ca="1">RANK(M122,$M$5:$M$182,1)</f>
        <v>40</v>
      </c>
      <c r="O122" s="4"/>
      <c r="P122" s="3">
        <f ca="1">IF(COUNTIF(INDIRECT(O$2&amp;"[N°1]"),$A122)&lt;&gt;0,SUMIFS(INDIRECT(O$2&amp;"[Score1]"),INDIRECT(O$2&amp;"[N°1]"),$A122),SUMIFS(INDIRECT(O$2&amp;"[Score2]"),INDIRECT(O$2&amp;"[N°2]"),$A122))</f>
        <v>0</v>
      </c>
      <c r="Q122" s="3">
        <f ca="1">IF(COUNTIF(INDIRECT(O$2&amp;"[N°1]"),$A122)&lt;&gt;0,SUMIFS(INDIRECT(O$2&amp;"[Score2]"),INDIRECT(O$2&amp;"[N°1]"),$A122),SUMIFS(INDIRECT(O$2&amp;"[Score1]"),INDIRECT(O$2&amp;"[N°2]"),$A122))</f>
        <v>0</v>
      </c>
      <c r="R122" s="3">
        <f t="shared" ca="1" si="14"/>
        <v>0</v>
      </c>
      <c r="S122" s="3">
        <f ca="1">RANK(R122,$R$5:$R$182,0)+ROW()/1000</f>
        <v>1.1219999999999999</v>
      </c>
      <c r="T122" s="3">
        <f ca="1">RANK(S122,$S$5:$S$182,1)</f>
        <v>40</v>
      </c>
      <c r="U122" s="4"/>
      <c r="V122" s="3">
        <f ca="1">IF(COUNTIF(INDIRECT(U$2&amp;"[N°1]"),$A122)&lt;&gt;0,SUMIFS(INDIRECT(U$2&amp;"[Score1]"),INDIRECT(U$2&amp;"[N°1]"),$A122),SUMIFS(INDIRECT(U$2&amp;"[Score2]"),INDIRECT(U$2&amp;"[N°2]"),$A122))</f>
        <v>0</v>
      </c>
      <c r="W122" s="3">
        <f ca="1">IF(COUNTIF(INDIRECT(U$2&amp;"[N°1]"),$A122)&lt;&gt;0,SUMIFS(INDIRECT(U$2&amp;"[Score2]"),INDIRECT(U$2&amp;"[N°1]"),$A122),SUMIFS(INDIRECT(U$2&amp;"[Score1]"),INDIRECT(U$2&amp;"[N°2]"),$A122))</f>
        <v>0</v>
      </c>
      <c r="X122" s="3">
        <f t="shared" ca="1" si="15"/>
        <v>0</v>
      </c>
      <c r="Y122" s="3">
        <f ca="1">RANK(X122,$X$5:$X$182,0)+ROW()/1000</f>
        <v>1.1219999999999999</v>
      </c>
      <c r="Z122" s="3">
        <f ca="1">RANK(Y122,$Y$5:$Y$182,1)</f>
        <v>40</v>
      </c>
      <c r="AA122" s="4"/>
      <c r="AB122" s="3">
        <f ca="1">IF(COUNTIF(INDIRECT(AA$2&amp;"[N°1]"),$A122)&lt;&gt;0,SUMIFS(INDIRECT(AA$2&amp;"[Score1]"),INDIRECT(AA$2&amp;"[N°1]"),$A122),SUMIFS(INDIRECT(AA$2&amp;"[Score2]"),INDIRECT(AA$2&amp;"[N°2]"),$A122))</f>
        <v>0</v>
      </c>
      <c r="AC122" s="3">
        <f ca="1">IF(COUNTIF(INDIRECT(AA$2&amp;"[N°1]"),$A122)&lt;&gt;0,SUMIFS(INDIRECT(AA$2&amp;"[Score2]"),INDIRECT(AA$2&amp;"[N°1]"),$A122),SUMIFS(INDIRECT(AA$2&amp;"[Score1]"),INDIRECT(AA$2&amp;"[N°2]"),$A122))</f>
        <v>0</v>
      </c>
      <c r="AD122" s="3">
        <f t="shared" ca="1" si="16"/>
        <v>0</v>
      </c>
      <c r="AE122" s="3">
        <f ca="1">RANK(AD122,$AD$5:$AD$182,0)+ROW()/1000</f>
        <v>1.1219999999999999</v>
      </c>
      <c r="AF122" s="3">
        <f ca="1">RANK(AE122,$AE$5:$AE$182,1)</f>
        <v>40</v>
      </c>
      <c r="AG122" s="4"/>
      <c r="AH122" s="3">
        <f ca="1">IF(COUNTIF(INDIRECT(AG$2&amp;"[N°1]"),$A122)&lt;&gt;0,SUMIFS(INDIRECT(AG$2&amp;"[Score1]"),INDIRECT(AG$2&amp;"[N°1]"),$A122),SUMIFS(INDIRECT(AG$2&amp;"[Score2]"),INDIRECT(AG$2&amp;"[N°2]"),$A122))</f>
        <v>0</v>
      </c>
      <c r="AI122" s="3">
        <f ca="1">IF(COUNTIF(INDIRECT(AG$2&amp;"[N°1]"),$A122)&lt;&gt;0,SUMIFS(INDIRECT(AG$2&amp;"[Score2]"),INDIRECT(AG$2&amp;"[N°1]"),$A122),SUMIFS(INDIRECT(AG$2&amp;"[Score1]"),INDIRECT(AG$2&amp;"[N°2]"),$A122))</f>
        <v>0</v>
      </c>
      <c r="AJ122" s="3">
        <f t="shared" ca="1" si="17"/>
        <v>0</v>
      </c>
      <c r="AK122" s="3">
        <f ca="1">RANK(AJ122,$AJ$5:$AJ$182,0)+ROW()/1000</f>
        <v>1.1219999999999999</v>
      </c>
      <c r="AL122" s="3">
        <f ca="1">RANK(AK122,$AK$5:$AK$182,1)</f>
        <v>40</v>
      </c>
      <c r="AM122" s="4"/>
      <c r="AN122" s="3">
        <f ca="1">IF(COUNTIF(INDIRECT(AM$2&amp;"[N°1]"),$A122)&lt;&gt;0,SUMIFS(INDIRECT(AM$2&amp;"[Score1]"),INDIRECT(AM$2&amp;"[N°1]"),$A122),SUMIFS(INDIRECT(AM$2&amp;"[Score2]"),INDIRECT(AM$2&amp;"[N°2]"),$A122))</f>
        <v>0</v>
      </c>
      <c r="AO122" s="3">
        <f ca="1">IF(COUNTIF(INDIRECT(AM$2&amp;"[N°1]"),$A122)&lt;&gt;0,SUMIFS(INDIRECT(AM$2&amp;"[Score2]"),INDIRECT(AM$2&amp;"[N°1]"),$A122),SUMIFS(INDIRECT(AM$2&amp;"[Score1]"),INDIRECT(AM$2&amp;"[N°2]"),$A122))</f>
        <v>0</v>
      </c>
      <c r="AP122" s="3">
        <f t="shared" ca="1" si="18"/>
        <v>0</v>
      </c>
      <c r="AQ122" s="3">
        <f ca="1">RANK(AP122,$AP$5:$AP$182,0)+ROW()/1000</f>
        <v>1.1219999999999999</v>
      </c>
      <c r="AR122" s="3">
        <f ca="1">RANK(AQ122,$AQ$5:$AQ$182,1)</f>
        <v>40</v>
      </c>
      <c r="AS122" s="4"/>
      <c r="AT122" s="3">
        <f ca="1">IF(COUNTIF(INDIRECT(AS$2&amp;"[N°1]"),$A122)&lt;&gt;0,SUMIFS(INDIRECT(AS$2&amp;"[Score1]"),INDIRECT(AS$2&amp;"[N°1]"),$A122),SUMIFS(INDIRECT(AS$2&amp;"[Score2]"),INDIRECT(AS$2&amp;"[N°2]"),$A122))</f>
        <v>0</v>
      </c>
      <c r="AU122" s="3">
        <f ca="1">IF(COUNTIF(INDIRECT(AS$2&amp;"[N°1]"),$A122)&lt;&gt;0,SUMIFS(INDIRECT(AS$2&amp;"[Score2]"),INDIRECT(AS$2&amp;"[N°1]"),$A122),SUMIFS(INDIRECT(AS$2&amp;"[Score1]"),INDIRECT(AS$2&amp;"[N°2]"),$A122))</f>
        <v>0</v>
      </c>
      <c r="AV122" s="3">
        <f t="shared" ca="1" si="19"/>
        <v>0</v>
      </c>
      <c r="AW122" s="3">
        <f ca="1">RANK(AV122,$AV$5:$AV$182,0)+ROW()/1000</f>
        <v>1.1219999999999999</v>
      </c>
      <c r="AX122" s="3">
        <f ca="1">RANK(AW122,$AW$5:$AW$182,1)</f>
        <v>40</v>
      </c>
      <c r="AY122" s="4"/>
      <c r="AZ122" s="3">
        <f ca="1">IF(COUNTIF(INDIRECT(AY$2&amp;"[N°1]"),$A122)&lt;&gt;0,SUMIFS(INDIRECT(AY$2&amp;"[Score1]"),INDIRECT(AY$2&amp;"[N°1]"),$A122),SUMIFS(INDIRECT(AY$2&amp;"[Score2]"),INDIRECT(AY$2&amp;"[N°2]"),$A122))</f>
        <v>0</v>
      </c>
      <c r="BA122" s="3">
        <f ca="1">IF(COUNTIF(INDIRECT(AY$2&amp;"[N°1]"),$A122)&lt;&gt;0,SUMIFS(INDIRECT(AY$2&amp;"[Score2]"),INDIRECT(AY$2&amp;"[N°1]"),$A122),SUMIFS(INDIRECT(AY$2&amp;"[Score1]"),INDIRECT(AY$2&amp;"[N°2]"),$A122))</f>
        <v>0</v>
      </c>
      <c r="BB122" s="3">
        <f t="shared" ca="1" si="20"/>
        <v>0</v>
      </c>
      <c r="BC122" s="3">
        <f ca="1">RANK(BB122,$BB$5:$BB$182,0)+ROW()/1000</f>
        <v>1.1219999999999999</v>
      </c>
      <c r="BD122" s="3">
        <f ca="1">RANK(BC122,$BC$5:$BC$182,1)</f>
        <v>40</v>
      </c>
      <c r="BE122" s="4"/>
      <c r="BF122" s="3">
        <f ca="1">IF(COUNTIF(INDIRECT(BE$2&amp;"[N°1]"),$A122)&lt;&gt;0,SUMIFS(INDIRECT(BE$2&amp;"[Score1]"),INDIRECT(BE$2&amp;"[N°1]"),$A122),SUMIFS(INDIRECT(BE$2&amp;"[Score2]"),INDIRECT(BE$2&amp;"[N°2]"),$A122))</f>
        <v>0</v>
      </c>
      <c r="BG122" s="3">
        <f ca="1">IF(COUNTIF(INDIRECT(BE$2&amp;"[N°1]"),$A122)&lt;&gt;0,SUMIFS(INDIRECT(BE$2&amp;"[Score2]"),INDIRECT(BE$2&amp;"[N°1]"),$A122),SUMIFS(INDIRECT(BE$2&amp;"[Score1]"),INDIRECT(BE$2&amp;"[N°2]"),$A122))</f>
        <v>0</v>
      </c>
      <c r="BH122" s="3">
        <f t="shared" ca="1" si="21"/>
        <v>0</v>
      </c>
      <c r="BI122" s="3">
        <f ca="1">RANK(BH122,$BH$5:$BH$182,0)+ROW()/1000</f>
        <v>1.1219999999999999</v>
      </c>
      <c r="BJ122" s="3">
        <f ca="1">RANK(BI122,$BI$5:$BI$182,1)</f>
        <v>40</v>
      </c>
      <c r="BK122" s="4"/>
      <c r="BL122" s="3">
        <f ca="1">IF(COUNTIF(INDIRECT(BK$2&amp;"[N°1]"),$A122)&lt;&gt;0,SUMIFS(INDIRECT(BK$2&amp;"[Score1]"),INDIRECT(BK$2&amp;"[N°1]"),$A122),SUMIFS(INDIRECT(BK$2&amp;"[Score2]"),INDIRECT(BK$2&amp;"[N°2]"),$A122))</f>
        <v>0</v>
      </c>
      <c r="BM122" s="3">
        <f ca="1">IF(COUNTIF(INDIRECT(BK$2&amp;"[N°1]"),$A122)&lt;&gt;0,SUMIFS(INDIRECT(BK$2&amp;"[Score2]"),INDIRECT(BK$2&amp;"[N°1]"),$A122),SUMIFS(INDIRECT(BK$2&amp;"[Score1]"),INDIRECT(BK$2&amp;"[N°2]"),$A122))</f>
        <v>0</v>
      </c>
      <c r="BN122" s="3">
        <f t="shared" ca="1" si="22"/>
        <v>0</v>
      </c>
      <c r="BO122" s="3">
        <f ca="1">RANK(BN122,$BN$5:$BN$182,0)+ROW()/1000</f>
        <v>1.1219999999999999</v>
      </c>
      <c r="BP122" s="3">
        <f ca="1">RANK(BO122,$BO$5:$BO$182,1)</f>
        <v>40</v>
      </c>
      <c r="BQ122" s="4"/>
      <c r="BR122" s="3">
        <f ca="1">IF(COUNTIF(INDIRECT(BQ$2&amp;"[N°1]"),$A122)&lt;&gt;0,SUMIFS(INDIRECT(BQ$2&amp;"[Score1]"),INDIRECT(BQ$2&amp;"[N°1]"),$A122),SUMIFS(INDIRECT(BQ$2&amp;"[Score2]"),INDIRECT(BQ$2&amp;"[N°2]"),$A122))</f>
        <v>0</v>
      </c>
      <c r="BS122" s="3">
        <f ca="1">IF(COUNTIF(INDIRECT(BQ$2&amp;"[N°1]"),$A122)&lt;&gt;0,SUMIFS(INDIRECT(BQ$2&amp;"[Score2]"),INDIRECT(BQ$2&amp;"[N°1]"),$A122),SUMIFS(INDIRECT(BQ$2&amp;"[Score1]"),INDIRECT(BQ$2&amp;"[N°2]"),$A122))</f>
        <v>0</v>
      </c>
      <c r="BT122" s="3">
        <f t="shared" ca="1" si="23"/>
        <v>0</v>
      </c>
      <c r="BU122" s="3">
        <f ca="1">RANK(BT122,$BT$5:$BT$182,0)+ROW()/1000</f>
        <v>1.1219999999999999</v>
      </c>
      <c r="BV122" s="3">
        <f ca="1">RANK(BU122,$BU$5:$BU$182,1)</f>
        <v>40</v>
      </c>
      <c r="BW122" s="2"/>
      <c r="BX122" s="5">
        <f>C122+I122+O122+U122+AA122+AG122+AM122+AS122+AY122+BE122+BK122+BQ122</f>
        <v>0</v>
      </c>
      <c r="BY122" s="8">
        <f ca="1">COUNTIF(D121,"=13")+COUNTIF(D122,"=13")+COUNTIF(D123,"=13")+COUNTIF(J121,"=13")+COUNTIF(J122,"=13")+COUNTIF(J123,"=13")+COUNTIF(P121,"=13")+COUNTIF(P122,"=13")+COUNTIF(P123,"=13")+COUNTIF(V121,"=13")+COUNTIF(V122,"=13")+COUNTIF(V123,"=13")+COUNTIF(AB121,"=13")+COUNTIF(AB122,"=13")+COUNTIF(AB123,"=13")+COUNTIF(AH121,"=13")+COUNTIF(AH122,"=13")+COUNTIF(AH123,"=13")+COUNTIF(AN121,"=13")+COUNTIF(AN122,"=13")+COUNTIF(AN123,"=13")+COUNTIF(AT121,"=13")+COUNTIF(AT122,"=13")+COUNTIF(AT123,"=13")+COUNTIF(AZ121,"=13")+COUNTIF(AZ122,"=13")+COUNTIF(AZ123,"=13")+COUNTIF(BF121,"=13")+COUNTIF(BF122,"=13")+COUNTIF(BF123,"=13")+COUNTIF(BL121,"=13")+COUNTIF(BL122,"=13")+COUNTIF(BL123,"=13")+COUNTIF(BR121,"=13")+COUNTIF(BR122,"=13")+COUNTIF(BR123,"=13")</f>
        <v>0</v>
      </c>
      <c r="BZ122" s="9">
        <f ca="1">F121+F122+F123+L121+L122+L123+R121+R122+R123+X121+X122+X123+AD121+AD122+AD123+AJ121+AJ122+AJ123+AP121+AP122+AP123+AV121+AV122+AV123+BB121+BB122+BB123+BH121+BH122+BH123+BN121+BN122+BN123+BT121+BT122+BT123</f>
        <v>0</v>
      </c>
      <c r="CA122" s="5">
        <f ca="1">RANK(BY122,$BY$5:$BY$183,0)+RANK(BZ122,$BZ$5:$BZ$183,1)/1000</f>
        <v>1.0009999999999999</v>
      </c>
      <c r="CB122" s="5">
        <f ca="1">RANK(CA122,$CA$5:$CA$183,1)</f>
        <v>1</v>
      </c>
      <c r="CD122" s="20">
        <v>40</v>
      </c>
      <c r="CE122" s="20" t="str">
        <f ca="1">IF(N($CN122)&gt;0,INDEX($B$4:$B$183,$CN122),"")</f>
        <v/>
      </c>
      <c r="CF122" s="20" t="str">
        <f ca="1">IF(N($CN122)&gt;0,INDEX($BX$4:$BX$183,$CN122),"")</f>
        <v/>
      </c>
      <c r="CG122" s="20" t="str">
        <f ca="1">IF(N($CN122)&gt;0,INDEX($BY$4:$BY$183,$CN122),"")</f>
        <v/>
      </c>
      <c r="CH122" s="40"/>
      <c r="CJ122" s="19" t="str">
        <f>IF(BX122&gt;0,BX122*100000+BY122*1000+BZ122+500,"")</f>
        <v/>
      </c>
      <c r="CK122" s="19" t="str">
        <f>IF(BX122&gt;0,RANK(CJ122,$CJ$4:$CJ$183,0),"")</f>
        <v/>
      </c>
      <c r="CL122" s="19" t="str">
        <f>IF(N(CK122)&gt;0,CK122+COUNTIF($CK$4:$CK121,CK122),"")</f>
        <v/>
      </c>
      <c r="CM122" s="19">
        <f>INT(ROWS($CM$3:$CM122)/3)</f>
        <v>40</v>
      </c>
      <c r="CN122" s="19" t="str">
        <f ca="1">IFERROR(MATCH(CM122,$CL$4:$CL$183,0),"")</f>
        <v/>
      </c>
    </row>
    <row r="123" spans="1:92" ht="21" x14ac:dyDescent="0.35">
      <c r="A123" s="3"/>
      <c r="B123" s="3"/>
      <c r="C123" s="4"/>
      <c r="D123" s="3"/>
      <c r="E123" s="3"/>
      <c r="F123" s="3"/>
      <c r="G123" s="3"/>
      <c r="H123" s="3"/>
      <c r="I123" s="4"/>
      <c r="J123" s="3"/>
      <c r="K123" s="3"/>
      <c r="L123" s="3"/>
      <c r="M123" s="3"/>
      <c r="N123" s="3"/>
      <c r="O123" s="4"/>
      <c r="P123" s="3"/>
      <c r="Q123" s="3"/>
      <c r="R123" s="3"/>
      <c r="S123" s="3"/>
      <c r="T123" s="3"/>
      <c r="U123" s="4"/>
      <c r="V123" s="3"/>
      <c r="W123" s="3"/>
      <c r="X123" s="3"/>
      <c r="Y123" s="3"/>
      <c r="Z123" s="3"/>
      <c r="AA123" s="4"/>
      <c r="AB123" s="3"/>
      <c r="AC123" s="3"/>
      <c r="AD123" s="3"/>
      <c r="AE123" s="3"/>
      <c r="AF123" s="3"/>
      <c r="AG123" s="4"/>
      <c r="AH123" s="3"/>
      <c r="AI123" s="3"/>
      <c r="AJ123" s="3"/>
      <c r="AK123" s="3"/>
      <c r="AL123" s="3"/>
      <c r="AM123" s="4"/>
      <c r="AN123" s="3"/>
      <c r="AO123" s="3"/>
      <c r="AP123" s="3"/>
      <c r="AQ123" s="3"/>
      <c r="AR123" s="3"/>
      <c r="AS123" s="4"/>
      <c r="AT123" s="3"/>
      <c r="AU123" s="3"/>
      <c r="AV123" s="3"/>
      <c r="AW123" s="3"/>
      <c r="AX123" s="3"/>
      <c r="AY123" s="4"/>
      <c r="AZ123" s="3"/>
      <c r="BA123" s="3"/>
      <c r="BB123" s="3"/>
      <c r="BC123" s="3"/>
      <c r="BD123" s="3"/>
      <c r="BE123" s="4"/>
      <c r="BF123" s="3"/>
      <c r="BG123" s="3"/>
      <c r="BH123" s="3"/>
      <c r="BI123" s="3"/>
      <c r="BJ123" s="3"/>
      <c r="BK123" s="4"/>
      <c r="BL123" s="3"/>
      <c r="BM123" s="3"/>
      <c r="BN123" s="3"/>
      <c r="BO123" s="3"/>
      <c r="BP123" s="3"/>
      <c r="BQ123" s="4"/>
      <c r="BR123" s="3"/>
      <c r="BS123" s="3"/>
      <c r="BT123" s="3"/>
      <c r="BU123" s="3"/>
      <c r="BV123" s="3"/>
      <c r="BW123" s="2"/>
      <c r="BX123" s="10"/>
      <c r="BY123" s="11"/>
      <c r="BZ123" s="13"/>
      <c r="CA123" s="10"/>
      <c r="CB123" s="10"/>
      <c r="CD123" s="21"/>
      <c r="CE123" s="21"/>
      <c r="CF123" s="21"/>
      <c r="CG123" s="21"/>
      <c r="CH123" s="41"/>
      <c r="CJ123" s="19"/>
      <c r="CK123" s="19"/>
      <c r="CL123" s="19"/>
      <c r="CM123" s="19"/>
      <c r="CN123" s="19"/>
    </row>
    <row r="124" spans="1:92" ht="21" x14ac:dyDescent="0.35">
      <c r="A124" s="3"/>
      <c r="B124" s="3"/>
      <c r="C124" s="4"/>
      <c r="D124" s="3"/>
      <c r="E124" s="3"/>
      <c r="F124" s="3"/>
      <c r="G124" s="3"/>
      <c r="H124" s="3"/>
      <c r="I124" s="4"/>
      <c r="J124" s="3"/>
      <c r="K124" s="3"/>
      <c r="L124" s="3"/>
      <c r="M124" s="3"/>
      <c r="N124" s="3"/>
      <c r="O124" s="4"/>
      <c r="P124" s="3"/>
      <c r="Q124" s="3"/>
      <c r="R124" s="3"/>
      <c r="S124" s="3"/>
      <c r="T124" s="3"/>
      <c r="U124" s="4"/>
      <c r="V124" s="3"/>
      <c r="W124" s="3"/>
      <c r="X124" s="3"/>
      <c r="Y124" s="3"/>
      <c r="Z124" s="3"/>
      <c r="AA124" s="4"/>
      <c r="AB124" s="3"/>
      <c r="AC124" s="3"/>
      <c r="AD124" s="3"/>
      <c r="AE124" s="3"/>
      <c r="AF124" s="3"/>
      <c r="AG124" s="4"/>
      <c r="AH124" s="3"/>
      <c r="AI124" s="3"/>
      <c r="AJ124" s="3"/>
      <c r="AK124" s="3"/>
      <c r="AL124" s="3"/>
      <c r="AM124" s="4"/>
      <c r="AN124" s="3"/>
      <c r="AO124" s="3"/>
      <c r="AP124" s="3"/>
      <c r="AQ124" s="3"/>
      <c r="AR124" s="3"/>
      <c r="AS124" s="4"/>
      <c r="AT124" s="3"/>
      <c r="AU124" s="3"/>
      <c r="AV124" s="3"/>
      <c r="AW124" s="3"/>
      <c r="AX124" s="3"/>
      <c r="AY124" s="4"/>
      <c r="AZ124" s="3"/>
      <c r="BA124" s="3"/>
      <c r="BB124" s="3"/>
      <c r="BC124" s="3"/>
      <c r="BD124" s="3"/>
      <c r="BE124" s="4"/>
      <c r="BF124" s="3"/>
      <c r="BG124" s="3"/>
      <c r="BH124" s="3"/>
      <c r="BI124" s="3"/>
      <c r="BJ124" s="3"/>
      <c r="BK124" s="4"/>
      <c r="BL124" s="3"/>
      <c r="BM124" s="3"/>
      <c r="BN124" s="3"/>
      <c r="BO124" s="3"/>
      <c r="BP124" s="3"/>
      <c r="BQ124" s="4"/>
      <c r="BR124" s="3"/>
      <c r="BS124" s="3"/>
      <c r="BT124" s="3"/>
      <c r="BU124" s="3"/>
      <c r="BV124" s="3"/>
      <c r="BW124" s="2"/>
      <c r="BX124" s="5"/>
      <c r="BY124" s="12"/>
      <c r="BZ124" s="7"/>
      <c r="CA124" s="5"/>
      <c r="CB124" s="5"/>
      <c r="CD124" s="22"/>
      <c r="CE124" s="20"/>
      <c r="CF124" s="22"/>
      <c r="CG124" s="22"/>
      <c r="CH124" s="39" t="str">
        <f ca="1">IF(N($CN125)&gt;0,INDEX($BZ$4:$BZ$183,$CN125),"")</f>
        <v/>
      </c>
      <c r="CJ124" s="19"/>
      <c r="CK124" s="19"/>
      <c r="CL124" s="19"/>
      <c r="CM124" s="19"/>
      <c r="CN124" s="19"/>
    </row>
    <row r="125" spans="1:92" ht="21" x14ac:dyDescent="0.35">
      <c r="A125" s="3">
        <v>41</v>
      </c>
      <c r="B125" s="3"/>
      <c r="C125" s="4"/>
      <c r="D125" s="3">
        <f ca="1">IF(COUNTIF(INDIRECT(C$2&amp;"[N°1]"),$A125)&lt;&gt;0,SUMIFS(INDIRECT(C$2&amp;"[Score1]"),INDIRECT(C$2&amp;"[N°1]"),$A125),SUMIFS(INDIRECT(C$2&amp;"[Score2]"),INDIRECT(C$2&amp;"[N°2]"),$A125))</f>
        <v>0</v>
      </c>
      <c r="E125" s="3">
        <f ca="1">IF(COUNTIF(INDIRECT(C$2&amp;"[N°1]"),$A125)&lt;&gt;0,SUMIFS(INDIRECT(C$2&amp;"[Score2]"),INDIRECT(C$2&amp;"[N°1]"),$A125),SUMIFS(INDIRECT(C$2&amp;"[Score1]"),INDIRECT(C$2&amp;"[N°2]"),$A125))</f>
        <v>0</v>
      </c>
      <c r="F125" s="3">
        <f t="shared" ca="1" si="12"/>
        <v>0</v>
      </c>
      <c r="G125" s="3">
        <f ca="1">RANK(F125,$F$5:$F$182,0)+ROW()/1000</f>
        <v>1.125</v>
      </c>
      <c r="H125" s="3">
        <f ca="1">RANK(G125,$G$5:$G$182,1)</f>
        <v>41</v>
      </c>
      <c r="I125" s="4"/>
      <c r="J125" s="3">
        <f ca="1">IF(COUNTIF(INDIRECT(I$2&amp;"[N°1]"),$A125)&lt;&gt;0,SUMIFS(INDIRECT(I$2&amp;"[Score1]"),INDIRECT(I$2&amp;"[N°1]"),$A125),SUMIFS(INDIRECT(I$2&amp;"[Score2]"),INDIRECT(I$2&amp;"[N°2]"),$A125))</f>
        <v>0</v>
      </c>
      <c r="K125" s="3">
        <f ca="1">IF(COUNTIF(INDIRECT(I$2&amp;"[N°1]"),$A125)&lt;&gt;0,SUMIFS(INDIRECT(I$2&amp;"[Score2]"),INDIRECT(I$2&amp;"[N°1]"),$A125),SUMIFS(INDIRECT(I$2&amp;"[Score1]"),INDIRECT(I$2&amp;"[N°2]"),$A125))</f>
        <v>0</v>
      </c>
      <c r="L125" s="3">
        <f t="shared" ca="1" si="13"/>
        <v>0</v>
      </c>
      <c r="M125" s="3">
        <f ca="1">RANK(L125,$L$5:$L$182,0)+ROW()/1000</f>
        <v>1.125</v>
      </c>
      <c r="N125" s="3">
        <f ca="1">RANK(M125,$M$5:$M$182,1)</f>
        <v>41</v>
      </c>
      <c r="O125" s="4"/>
      <c r="P125" s="3">
        <f ca="1">IF(COUNTIF(INDIRECT(O$2&amp;"[N°1]"),$A125)&lt;&gt;0,SUMIFS(INDIRECT(O$2&amp;"[Score1]"),INDIRECT(O$2&amp;"[N°1]"),$A125),SUMIFS(INDIRECT(O$2&amp;"[Score2]"),INDIRECT(O$2&amp;"[N°2]"),$A125))</f>
        <v>0</v>
      </c>
      <c r="Q125" s="3">
        <f ca="1">IF(COUNTIF(INDIRECT(O$2&amp;"[N°1]"),$A125)&lt;&gt;0,SUMIFS(INDIRECT(O$2&amp;"[Score2]"),INDIRECT(O$2&amp;"[N°1]"),$A125),SUMIFS(INDIRECT(O$2&amp;"[Score1]"),INDIRECT(O$2&amp;"[N°2]"),$A125))</f>
        <v>0</v>
      </c>
      <c r="R125" s="3">
        <f t="shared" ca="1" si="14"/>
        <v>0</v>
      </c>
      <c r="S125" s="3">
        <f ca="1">RANK(R125,$R$5:$R$182,0)+ROW()/1000</f>
        <v>1.125</v>
      </c>
      <c r="T125" s="3">
        <f ca="1">RANK(S125,$S$5:$S$182,1)</f>
        <v>41</v>
      </c>
      <c r="U125" s="4"/>
      <c r="V125" s="3">
        <f ca="1">IF(COUNTIF(INDIRECT(U$2&amp;"[N°1]"),$A125)&lt;&gt;0,SUMIFS(INDIRECT(U$2&amp;"[Score1]"),INDIRECT(U$2&amp;"[N°1]"),$A125),SUMIFS(INDIRECT(U$2&amp;"[Score2]"),INDIRECT(U$2&amp;"[N°2]"),$A125))</f>
        <v>0</v>
      </c>
      <c r="W125" s="3">
        <f ca="1">IF(COUNTIF(INDIRECT(U$2&amp;"[N°1]"),$A125)&lt;&gt;0,SUMIFS(INDIRECT(U$2&amp;"[Score2]"),INDIRECT(U$2&amp;"[N°1]"),$A125),SUMIFS(INDIRECT(U$2&amp;"[Score1]"),INDIRECT(U$2&amp;"[N°2]"),$A125))</f>
        <v>0</v>
      </c>
      <c r="X125" s="3">
        <f t="shared" ca="1" si="15"/>
        <v>0</v>
      </c>
      <c r="Y125" s="3">
        <f ca="1">RANK(X125,$X$5:$X$182,0)+ROW()/1000</f>
        <v>1.125</v>
      </c>
      <c r="Z125" s="3">
        <f ca="1">RANK(Y125,$Y$5:$Y$182,1)</f>
        <v>41</v>
      </c>
      <c r="AA125" s="4"/>
      <c r="AB125" s="3">
        <f ca="1">IF(COUNTIF(INDIRECT(AA$2&amp;"[N°1]"),$A125)&lt;&gt;0,SUMIFS(INDIRECT(AA$2&amp;"[Score1]"),INDIRECT(AA$2&amp;"[N°1]"),$A125),SUMIFS(INDIRECT(AA$2&amp;"[Score2]"),INDIRECT(AA$2&amp;"[N°2]"),$A125))</f>
        <v>0</v>
      </c>
      <c r="AC125" s="3">
        <f ca="1">IF(COUNTIF(INDIRECT(AA$2&amp;"[N°1]"),$A125)&lt;&gt;0,SUMIFS(INDIRECT(AA$2&amp;"[Score2]"),INDIRECT(AA$2&amp;"[N°1]"),$A125),SUMIFS(INDIRECT(AA$2&amp;"[Score1]"),INDIRECT(AA$2&amp;"[N°2]"),$A125))</f>
        <v>0</v>
      </c>
      <c r="AD125" s="3">
        <f t="shared" ca="1" si="16"/>
        <v>0</v>
      </c>
      <c r="AE125" s="3">
        <f ca="1">RANK(AD125,$AD$5:$AD$182,0)+ROW()/1000</f>
        <v>1.125</v>
      </c>
      <c r="AF125" s="3">
        <f ca="1">RANK(AE125,$AE$5:$AE$182,1)</f>
        <v>41</v>
      </c>
      <c r="AG125" s="4"/>
      <c r="AH125" s="3">
        <f ca="1">IF(COUNTIF(INDIRECT(AG$2&amp;"[N°1]"),$A125)&lt;&gt;0,SUMIFS(INDIRECT(AG$2&amp;"[Score1]"),INDIRECT(AG$2&amp;"[N°1]"),$A125),SUMIFS(INDIRECT(AG$2&amp;"[Score2]"),INDIRECT(AG$2&amp;"[N°2]"),$A125))</f>
        <v>0</v>
      </c>
      <c r="AI125" s="3">
        <f ca="1">IF(COUNTIF(INDIRECT(AG$2&amp;"[N°1]"),$A125)&lt;&gt;0,SUMIFS(INDIRECT(AG$2&amp;"[Score2]"),INDIRECT(AG$2&amp;"[N°1]"),$A125),SUMIFS(INDIRECT(AG$2&amp;"[Score1]"),INDIRECT(AG$2&amp;"[N°2]"),$A125))</f>
        <v>0</v>
      </c>
      <c r="AJ125" s="3">
        <f t="shared" ca="1" si="17"/>
        <v>0</v>
      </c>
      <c r="AK125" s="3">
        <f ca="1">RANK(AJ125,$AJ$5:$AJ$182,0)+ROW()/1000</f>
        <v>1.125</v>
      </c>
      <c r="AL125" s="3">
        <f ca="1">RANK(AK125,$AK$5:$AK$182,1)</f>
        <v>41</v>
      </c>
      <c r="AM125" s="4"/>
      <c r="AN125" s="3">
        <f ca="1">IF(COUNTIF(INDIRECT(AM$2&amp;"[N°1]"),$A125)&lt;&gt;0,SUMIFS(INDIRECT(AM$2&amp;"[Score1]"),INDIRECT(AM$2&amp;"[N°1]"),$A125),SUMIFS(INDIRECT(AM$2&amp;"[Score2]"),INDIRECT(AM$2&amp;"[N°2]"),$A125))</f>
        <v>0</v>
      </c>
      <c r="AO125" s="3">
        <f ca="1">IF(COUNTIF(INDIRECT(AM$2&amp;"[N°1]"),$A125)&lt;&gt;0,SUMIFS(INDIRECT(AM$2&amp;"[Score2]"),INDIRECT(AM$2&amp;"[N°1]"),$A125),SUMIFS(INDIRECT(AM$2&amp;"[Score1]"),INDIRECT(AM$2&amp;"[N°2]"),$A125))</f>
        <v>0</v>
      </c>
      <c r="AP125" s="3">
        <f t="shared" ca="1" si="18"/>
        <v>0</v>
      </c>
      <c r="AQ125" s="3">
        <f ca="1">RANK(AP125,$AP$5:$AP$182,0)+ROW()/1000</f>
        <v>1.125</v>
      </c>
      <c r="AR125" s="3">
        <f ca="1">RANK(AQ125,$AQ$5:$AQ$182,1)</f>
        <v>41</v>
      </c>
      <c r="AS125" s="4"/>
      <c r="AT125" s="3">
        <f ca="1">IF(COUNTIF(INDIRECT(AS$2&amp;"[N°1]"),$A125)&lt;&gt;0,SUMIFS(INDIRECT(AS$2&amp;"[Score1]"),INDIRECT(AS$2&amp;"[N°1]"),$A125),SUMIFS(INDIRECT(AS$2&amp;"[Score2]"),INDIRECT(AS$2&amp;"[N°2]"),$A125))</f>
        <v>0</v>
      </c>
      <c r="AU125" s="3">
        <f ca="1">IF(COUNTIF(INDIRECT(AS$2&amp;"[N°1]"),$A125)&lt;&gt;0,SUMIFS(INDIRECT(AS$2&amp;"[Score2]"),INDIRECT(AS$2&amp;"[N°1]"),$A125),SUMIFS(INDIRECT(AS$2&amp;"[Score1]"),INDIRECT(AS$2&amp;"[N°2]"),$A125))</f>
        <v>0</v>
      </c>
      <c r="AV125" s="3">
        <f t="shared" ca="1" si="19"/>
        <v>0</v>
      </c>
      <c r="AW125" s="3">
        <f ca="1">RANK(AV125,$AV$5:$AV$182,0)+ROW()/1000</f>
        <v>1.125</v>
      </c>
      <c r="AX125" s="3">
        <f ca="1">RANK(AW125,$AW$5:$AW$182,1)</f>
        <v>41</v>
      </c>
      <c r="AY125" s="4"/>
      <c r="AZ125" s="3">
        <f ca="1">IF(COUNTIF(INDIRECT(AY$2&amp;"[N°1]"),$A125)&lt;&gt;0,SUMIFS(INDIRECT(AY$2&amp;"[Score1]"),INDIRECT(AY$2&amp;"[N°1]"),$A125),SUMIFS(INDIRECT(AY$2&amp;"[Score2]"),INDIRECT(AY$2&amp;"[N°2]"),$A125))</f>
        <v>0</v>
      </c>
      <c r="BA125" s="3">
        <f ca="1">IF(COUNTIF(INDIRECT(AY$2&amp;"[N°1]"),$A125)&lt;&gt;0,SUMIFS(INDIRECT(AY$2&amp;"[Score2]"),INDIRECT(AY$2&amp;"[N°1]"),$A125),SUMIFS(INDIRECT(AY$2&amp;"[Score1]"),INDIRECT(AY$2&amp;"[N°2]"),$A125))</f>
        <v>0</v>
      </c>
      <c r="BB125" s="3">
        <f t="shared" ca="1" si="20"/>
        <v>0</v>
      </c>
      <c r="BC125" s="3">
        <f ca="1">RANK(BB125,$BB$5:$BB$182,0)+ROW()/1000</f>
        <v>1.125</v>
      </c>
      <c r="BD125" s="3">
        <f ca="1">RANK(BC125,$BC$5:$BC$182,1)</f>
        <v>41</v>
      </c>
      <c r="BE125" s="4"/>
      <c r="BF125" s="3">
        <f ca="1">IF(COUNTIF(INDIRECT(BE$2&amp;"[N°1]"),$A125)&lt;&gt;0,SUMIFS(INDIRECT(BE$2&amp;"[Score1]"),INDIRECT(BE$2&amp;"[N°1]"),$A125),SUMIFS(INDIRECT(BE$2&amp;"[Score2]"),INDIRECT(BE$2&amp;"[N°2]"),$A125))</f>
        <v>0</v>
      </c>
      <c r="BG125" s="3">
        <f ca="1">IF(COUNTIF(INDIRECT(BE$2&amp;"[N°1]"),$A125)&lt;&gt;0,SUMIFS(INDIRECT(BE$2&amp;"[Score2]"),INDIRECT(BE$2&amp;"[N°1]"),$A125),SUMIFS(INDIRECT(BE$2&amp;"[Score1]"),INDIRECT(BE$2&amp;"[N°2]"),$A125))</f>
        <v>0</v>
      </c>
      <c r="BH125" s="3">
        <f t="shared" ca="1" si="21"/>
        <v>0</v>
      </c>
      <c r="BI125" s="3">
        <f ca="1">RANK(BH125,$BH$5:$BH$182,0)+ROW()/1000</f>
        <v>1.125</v>
      </c>
      <c r="BJ125" s="3">
        <f ca="1">RANK(BI125,$BI$5:$BI$182,1)</f>
        <v>41</v>
      </c>
      <c r="BK125" s="4"/>
      <c r="BL125" s="3">
        <f ca="1">IF(COUNTIF(INDIRECT(BK$2&amp;"[N°1]"),$A125)&lt;&gt;0,SUMIFS(INDIRECT(BK$2&amp;"[Score1]"),INDIRECT(BK$2&amp;"[N°1]"),$A125),SUMIFS(INDIRECT(BK$2&amp;"[Score2]"),INDIRECT(BK$2&amp;"[N°2]"),$A125))</f>
        <v>0</v>
      </c>
      <c r="BM125" s="3">
        <f ca="1">IF(COUNTIF(INDIRECT(BK$2&amp;"[N°1]"),$A125)&lt;&gt;0,SUMIFS(INDIRECT(BK$2&amp;"[Score2]"),INDIRECT(BK$2&amp;"[N°1]"),$A125),SUMIFS(INDIRECT(BK$2&amp;"[Score1]"),INDIRECT(BK$2&amp;"[N°2]"),$A125))</f>
        <v>0</v>
      </c>
      <c r="BN125" s="3">
        <f t="shared" ca="1" si="22"/>
        <v>0</v>
      </c>
      <c r="BO125" s="3">
        <f ca="1">RANK(BN125,$BN$5:$BN$182,0)+ROW()/1000</f>
        <v>1.125</v>
      </c>
      <c r="BP125" s="3">
        <f ca="1">RANK(BO125,$BO$5:$BO$182,1)</f>
        <v>41</v>
      </c>
      <c r="BQ125" s="4"/>
      <c r="BR125" s="3">
        <f ca="1">IF(COUNTIF(INDIRECT(BQ$2&amp;"[N°1]"),$A125)&lt;&gt;0,SUMIFS(INDIRECT(BQ$2&amp;"[Score1]"),INDIRECT(BQ$2&amp;"[N°1]"),$A125),SUMIFS(INDIRECT(BQ$2&amp;"[Score2]"),INDIRECT(BQ$2&amp;"[N°2]"),$A125))</f>
        <v>0</v>
      </c>
      <c r="BS125" s="3">
        <f ca="1">IF(COUNTIF(INDIRECT(BQ$2&amp;"[N°1]"),$A125)&lt;&gt;0,SUMIFS(INDIRECT(BQ$2&amp;"[Score2]"),INDIRECT(BQ$2&amp;"[N°1]"),$A125),SUMIFS(INDIRECT(BQ$2&amp;"[Score1]"),INDIRECT(BQ$2&amp;"[N°2]"),$A125))</f>
        <v>0</v>
      </c>
      <c r="BT125" s="3">
        <f t="shared" ca="1" si="23"/>
        <v>0</v>
      </c>
      <c r="BU125" s="3">
        <f ca="1">RANK(BT125,$BT$5:$BT$182,0)+ROW()/1000</f>
        <v>1.125</v>
      </c>
      <c r="BV125" s="3">
        <f ca="1">RANK(BU125,$BU$5:$BU$182,1)</f>
        <v>41</v>
      </c>
      <c r="BW125" s="2"/>
      <c r="BX125" s="5">
        <f>C125+I125+O125+U125+AA125+AG125+AM125+AS125+AY125+BE125+BK125+BQ125</f>
        <v>0</v>
      </c>
      <c r="BY125" s="8">
        <f ca="1">COUNTIF(D124,"=13")+COUNTIF(D125,"=13")+COUNTIF(D126,"=13")+COUNTIF(J124,"=13")+COUNTIF(J125,"=13")+COUNTIF(J126,"=13")+COUNTIF(P124,"=13")+COUNTIF(P125,"=13")+COUNTIF(P126,"=13")+COUNTIF(V124,"=13")+COUNTIF(V125,"=13")+COUNTIF(V126,"=13")+COUNTIF(AB124,"=13")+COUNTIF(AB125,"=13")+COUNTIF(AB126,"=13")+COUNTIF(AH124,"=13")+COUNTIF(AH125,"=13")+COUNTIF(AH126,"=13")+COUNTIF(AN124,"=13")+COUNTIF(AN125,"=13")+COUNTIF(AN126,"=13")+COUNTIF(AT124,"=13")+COUNTIF(AT125,"=13")+COUNTIF(AT126,"=13")+COUNTIF(AZ124,"=13")+COUNTIF(AZ125,"=13")+COUNTIF(AZ126,"=13")+COUNTIF(BF124,"=13")+COUNTIF(BF125,"=13")+COUNTIF(BF126,"=13")+COUNTIF(BL124,"=13")+COUNTIF(BL125,"=13")+COUNTIF(BL126,"=13")+COUNTIF(BR124,"=13")+COUNTIF(BR125,"=13")+COUNTIF(BR126,"=13")</f>
        <v>0</v>
      </c>
      <c r="BZ125" s="9">
        <f ca="1">F124+F125+F126+L124+L125+L126+R124+R125+R126+X124+X125+X126+AD124+AD125+AD126+AJ124+AJ125+AJ126+AP124+AP125+AP126+AV124+AV125+AV126+BB124+BB125+BB126+BH124+BH125+BH126+BN124+BN125+BN126+BT124+BT125+BT126</f>
        <v>0</v>
      </c>
      <c r="CA125" s="5">
        <f ca="1">RANK(BY125,$BY$5:$BY$183,0)+RANK(BZ125,$BZ$5:$BZ$183,1)/1000</f>
        <v>1.0009999999999999</v>
      </c>
      <c r="CB125" s="5">
        <f ca="1">RANK(CA125,$CA$5:$CA$183,1)</f>
        <v>1</v>
      </c>
      <c r="CD125" s="20">
        <v>41</v>
      </c>
      <c r="CE125" s="20" t="str">
        <f ca="1">IF(N($CN125)&gt;0,INDEX($B$4:$B$183,$CN125),"")</f>
        <v/>
      </c>
      <c r="CF125" s="20" t="str">
        <f ca="1">IF(N($CN125)&gt;0,INDEX($BX$4:$BX$183,$CN125),"")</f>
        <v/>
      </c>
      <c r="CG125" s="20" t="str">
        <f ca="1">IF(N($CN125)&gt;0,INDEX($BY$4:$BY$183,$CN125),"")</f>
        <v/>
      </c>
      <c r="CH125" s="40"/>
      <c r="CJ125" s="19" t="str">
        <f>IF(BX125&gt;0,BX125*100000+BY125*1000+BZ125+500,"")</f>
        <v/>
      </c>
      <c r="CK125" s="19" t="str">
        <f>IF(BX125&gt;0,RANK(CJ125,$CJ$4:$CJ$183,0),"")</f>
        <v/>
      </c>
      <c r="CL125" s="19" t="str">
        <f>IF(N(CK125)&gt;0,CK125+COUNTIF($CK$4:$CK124,CK125),"")</f>
        <v/>
      </c>
      <c r="CM125" s="19">
        <f>INT(ROWS($CM$3:$CM125)/3)</f>
        <v>41</v>
      </c>
      <c r="CN125" s="19" t="str">
        <f ca="1">IFERROR(MATCH(CM125,$CL$4:$CL$183,0),"")</f>
        <v/>
      </c>
    </row>
    <row r="126" spans="1:92" ht="21" x14ac:dyDescent="0.35">
      <c r="A126" s="3"/>
      <c r="B126" s="3"/>
      <c r="C126" s="4"/>
      <c r="D126" s="3"/>
      <c r="E126" s="3"/>
      <c r="F126" s="3"/>
      <c r="G126" s="3"/>
      <c r="H126" s="3"/>
      <c r="I126" s="4"/>
      <c r="J126" s="3"/>
      <c r="K126" s="3"/>
      <c r="L126" s="3"/>
      <c r="M126" s="3"/>
      <c r="N126" s="3"/>
      <c r="O126" s="4"/>
      <c r="P126" s="3"/>
      <c r="Q126" s="3"/>
      <c r="R126" s="3"/>
      <c r="S126" s="3"/>
      <c r="T126" s="3"/>
      <c r="U126" s="4"/>
      <c r="V126" s="3"/>
      <c r="W126" s="3"/>
      <c r="X126" s="3"/>
      <c r="Y126" s="3"/>
      <c r="Z126" s="3"/>
      <c r="AA126" s="4"/>
      <c r="AB126" s="3"/>
      <c r="AC126" s="3"/>
      <c r="AD126" s="3"/>
      <c r="AE126" s="3"/>
      <c r="AF126" s="3"/>
      <c r="AG126" s="4"/>
      <c r="AH126" s="3"/>
      <c r="AI126" s="3"/>
      <c r="AJ126" s="3"/>
      <c r="AK126" s="3"/>
      <c r="AL126" s="3"/>
      <c r="AM126" s="4"/>
      <c r="AN126" s="3"/>
      <c r="AO126" s="3"/>
      <c r="AP126" s="3"/>
      <c r="AQ126" s="3"/>
      <c r="AR126" s="3"/>
      <c r="AS126" s="4"/>
      <c r="AT126" s="3"/>
      <c r="AU126" s="3"/>
      <c r="AV126" s="3"/>
      <c r="AW126" s="3"/>
      <c r="AX126" s="3"/>
      <c r="AY126" s="4"/>
      <c r="AZ126" s="3"/>
      <c r="BA126" s="3"/>
      <c r="BB126" s="3"/>
      <c r="BC126" s="3"/>
      <c r="BD126" s="3"/>
      <c r="BE126" s="4"/>
      <c r="BF126" s="3"/>
      <c r="BG126" s="3"/>
      <c r="BH126" s="3"/>
      <c r="BI126" s="3"/>
      <c r="BJ126" s="3"/>
      <c r="BK126" s="4"/>
      <c r="BL126" s="3"/>
      <c r="BM126" s="3"/>
      <c r="BN126" s="3"/>
      <c r="BO126" s="3"/>
      <c r="BP126" s="3"/>
      <c r="BQ126" s="4"/>
      <c r="BR126" s="3"/>
      <c r="BS126" s="3"/>
      <c r="BT126" s="3"/>
      <c r="BU126" s="3"/>
      <c r="BV126" s="3"/>
      <c r="BW126" s="2"/>
      <c r="BX126" s="10"/>
      <c r="BY126" s="11"/>
      <c r="BZ126" s="13"/>
      <c r="CA126" s="10"/>
      <c r="CB126" s="10"/>
      <c r="CD126" s="21"/>
      <c r="CE126" s="21"/>
      <c r="CF126" s="21"/>
      <c r="CG126" s="21"/>
      <c r="CH126" s="41"/>
      <c r="CJ126" s="19"/>
      <c r="CK126" s="19"/>
      <c r="CL126" s="19"/>
      <c r="CM126" s="19"/>
      <c r="CN126" s="19"/>
    </row>
    <row r="127" spans="1:92" ht="21" x14ac:dyDescent="0.35">
      <c r="A127" s="3"/>
      <c r="B127" s="3"/>
      <c r="C127" s="4"/>
      <c r="D127" s="3"/>
      <c r="E127" s="3"/>
      <c r="F127" s="3"/>
      <c r="G127" s="3"/>
      <c r="H127" s="3"/>
      <c r="I127" s="4"/>
      <c r="J127" s="3"/>
      <c r="K127" s="3"/>
      <c r="L127" s="3"/>
      <c r="M127" s="3"/>
      <c r="N127" s="3"/>
      <c r="O127" s="4"/>
      <c r="P127" s="3"/>
      <c r="Q127" s="3"/>
      <c r="R127" s="3"/>
      <c r="S127" s="3"/>
      <c r="T127" s="3"/>
      <c r="U127" s="4"/>
      <c r="V127" s="3"/>
      <c r="W127" s="3"/>
      <c r="X127" s="3"/>
      <c r="Y127" s="3"/>
      <c r="Z127" s="3"/>
      <c r="AA127" s="4"/>
      <c r="AB127" s="3"/>
      <c r="AC127" s="3"/>
      <c r="AD127" s="3"/>
      <c r="AE127" s="3"/>
      <c r="AF127" s="3"/>
      <c r="AG127" s="4"/>
      <c r="AH127" s="3"/>
      <c r="AI127" s="3"/>
      <c r="AJ127" s="3"/>
      <c r="AK127" s="3"/>
      <c r="AL127" s="3"/>
      <c r="AM127" s="4"/>
      <c r="AN127" s="3"/>
      <c r="AO127" s="3"/>
      <c r="AP127" s="3"/>
      <c r="AQ127" s="3"/>
      <c r="AR127" s="3"/>
      <c r="AS127" s="4"/>
      <c r="AT127" s="3"/>
      <c r="AU127" s="3"/>
      <c r="AV127" s="3"/>
      <c r="AW127" s="3"/>
      <c r="AX127" s="3"/>
      <c r="AY127" s="4"/>
      <c r="AZ127" s="3"/>
      <c r="BA127" s="3"/>
      <c r="BB127" s="3"/>
      <c r="BC127" s="3"/>
      <c r="BD127" s="3"/>
      <c r="BE127" s="4"/>
      <c r="BF127" s="3"/>
      <c r="BG127" s="3"/>
      <c r="BH127" s="3"/>
      <c r="BI127" s="3"/>
      <c r="BJ127" s="3"/>
      <c r="BK127" s="4"/>
      <c r="BL127" s="3"/>
      <c r="BM127" s="3"/>
      <c r="BN127" s="3"/>
      <c r="BO127" s="3"/>
      <c r="BP127" s="3"/>
      <c r="BQ127" s="4"/>
      <c r="BR127" s="3"/>
      <c r="BS127" s="3"/>
      <c r="BT127" s="3"/>
      <c r="BU127" s="3"/>
      <c r="BV127" s="3"/>
      <c r="BW127" s="2"/>
      <c r="BX127" s="5"/>
      <c r="BY127" s="12"/>
      <c r="BZ127" s="7"/>
      <c r="CA127" s="5"/>
      <c r="CB127" s="5"/>
      <c r="CD127" s="22"/>
      <c r="CE127" s="22"/>
      <c r="CF127" s="22"/>
      <c r="CG127" s="22"/>
      <c r="CH127" s="39" t="str">
        <f ca="1">IF(N($CN128)&gt;0,INDEX($BZ$4:$BZ$183,$CN128),"")</f>
        <v/>
      </c>
      <c r="CJ127" s="19"/>
      <c r="CK127" s="19"/>
      <c r="CL127" s="19"/>
      <c r="CM127" s="19"/>
      <c r="CN127" s="19"/>
    </row>
    <row r="128" spans="1:92" ht="21" x14ac:dyDescent="0.35">
      <c r="A128" s="3">
        <v>42</v>
      </c>
      <c r="B128" s="3"/>
      <c r="C128" s="4"/>
      <c r="D128" s="3">
        <f ca="1">IF(COUNTIF(INDIRECT(C$2&amp;"[N°1]"),$A128)&lt;&gt;0,SUMIFS(INDIRECT(C$2&amp;"[Score1]"),INDIRECT(C$2&amp;"[N°1]"),$A128),SUMIFS(INDIRECT(C$2&amp;"[Score2]"),INDIRECT(C$2&amp;"[N°2]"),$A128))</f>
        <v>0</v>
      </c>
      <c r="E128" s="3">
        <f ca="1">IF(COUNTIF(INDIRECT(C$2&amp;"[N°1]"),$A128)&lt;&gt;0,SUMIFS(INDIRECT(C$2&amp;"[Score2]"),INDIRECT(C$2&amp;"[N°1]"),$A128),SUMIFS(INDIRECT(C$2&amp;"[Score1]"),INDIRECT(C$2&amp;"[N°2]"),$A128))</f>
        <v>0</v>
      </c>
      <c r="F128" s="3">
        <f t="shared" ca="1" si="12"/>
        <v>0</v>
      </c>
      <c r="G128" s="3">
        <f ca="1">RANK(F128,$F$5:$F$182,0)+ROW()/1000</f>
        <v>1.1280000000000001</v>
      </c>
      <c r="H128" s="3">
        <f ca="1">RANK(G128,$G$5:$G$182,1)</f>
        <v>42</v>
      </c>
      <c r="I128" s="4"/>
      <c r="J128" s="3">
        <f ca="1">IF(COUNTIF(INDIRECT(I$2&amp;"[N°1]"),$A128)&lt;&gt;0,SUMIFS(INDIRECT(I$2&amp;"[Score1]"),INDIRECT(I$2&amp;"[N°1]"),$A128),SUMIFS(INDIRECT(I$2&amp;"[Score2]"),INDIRECT(I$2&amp;"[N°2]"),$A128))</f>
        <v>0</v>
      </c>
      <c r="K128" s="3">
        <f ca="1">IF(COUNTIF(INDIRECT(I$2&amp;"[N°1]"),$A128)&lt;&gt;0,SUMIFS(INDIRECT(I$2&amp;"[Score2]"),INDIRECT(I$2&amp;"[N°1]"),$A128),SUMIFS(INDIRECT(I$2&amp;"[Score1]"),INDIRECT(I$2&amp;"[N°2]"),$A128))</f>
        <v>0</v>
      </c>
      <c r="L128" s="3">
        <f t="shared" ca="1" si="13"/>
        <v>0</v>
      </c>
      <c r="M128" s="3">
        <f ca="1">RANK(L128,$L$5:$L$182,0)+ROW()/1000</f>
        <v>1.1280000000000001</v>
      </c>
      <c r="N128" s="3">
        <f ca="1">RANK(M128,$M$5:$M$182,1)</f>
        <v>42</v>
      </c>
      <c r="O128" s="4"/>
      <c r="P128" s="3">
        <f ca="1">IF(COUNTIF(INDIRECT(O$2&amp;"[N°1]"),$A128)&lt;&gt;0,SUMIFS(INDIRECT(O$2&amp;"[Score1]"),INDIRECT(O$2&amp;"[N°1]"),$A128),SUMIFS(INDIRECT(O$2&amp;"[Score2]"),INDIRECT(O$2&amp;"[N°2]"),$A128))</f>
        <v>0</v>
      </c>
      <c r="Q128" s="3">
        <f ca="1">IF(COUNTIF(INDIRECT(O$2&amp;"[N°1]"),$A128)&lt;&gt;0,SUMIFS(INDIRECT(O$2&amp;"[Score2]"),INDIRECT(O$2&amp;"[N°1]"),$A128),SUMIFS(INDIRECT(O$2&amp;"[Score1]"),INDIRECT(O$2&amp;"[N°2]"),$A128))</f>
        <v>0</v>
      </c>
      <c r="R128" s="3">
        <f t="shared" ca="1" si="14"/>
        <v>0</v>
      </c>
      <c r="S128" s="3">
        <f ca="1">RANK(R128,$R$5:$R$182,0)+ROW()/1000</f>
        <v>1.1280000000000001</v>
      </c>
      <c r="T128" s="3">
        <f ca="1">RANK(S128,$S$5:$S$182,1)</f>
        <v>42</v>
      </c>
      <c r="U128" s="4"/>
      <c r="V128" s="3">
        <f ca="1">IF(COUNTIF(INDIRECT(U$2&amp;"[N°1]"),$A128)&lt;&gt;0,SUMIFS(INDIRECT(U$2&amp;"[Score1]"),INDIRECT(U$2&amp;"[N°1]"),$A128),SUMIFS(INDIRECT(U$2&amp;"[Score2]"),INDIRECT(U$2&amp;"[N°2]"),$A128))</f>
        <v>0</v>
      </c>
      <c r="W128" s="3">
        <f ca="1">IF(COUNTIF(INDIRECT(U$2&amp;"[N°1]"),$A128)&lt;&gt;0,SUMIFS(INDIRECT(U$2&amp;"[Score2]"),INDIRECT(U$2&amp;"[N°1]"),$A128),SUMIFS(INDIRECT(U$2&amp;"[Score1]"),INDIRECT(U$2&amp;"[N°2]"),$A128))</f>
        <v>0</v>
      </c>
      <c r="X128" s="3">
        <f t="shared" ca="1" si="15"/>
        <v>0</v>
      </c>
      <c r="Y128" s="3">
        <f ca="1">RANK(X128,$X$5:$X$182,0)+ROW()/1000</f>
        <v>1.1280000000000001</v>
      </c>
      <c r="Z128" s="3">
        <f ca="1">RANK(Y128,$Y$5:$Y$182,1)</f>
        <v>42</v>
      </c>
      <c r="AA128" s="4"/>
      <c r="AB128" s="3">
        <f ca="1">IF(COUNTIF(INDIRECT(AA$2&amp;"[N°1]"),$A128)&lt;&gt;0,SUMIFS(INDIRECT(AA$2&amp;"[Score1]"),INDIRECT(AA$2&amp;"[N°1]"),$A128),SUMIFS(INDIRECT(AA$2&amp;"[Score2]"),INDIRECT(AA$2&amp;"[N°2]"),$A128))</f>
        <v>0</v>
      </c>
      <c r="AC128" s="3">
        <f ca="1">IF(COUNTIF(INDIRECT(AA$2&amp;"[N°1]"),$A128)&lt;&gt;0,SUMIFS(INDIRECT(AA$2&amp;"[Score2]"),INDIRECT(AA$2&amp;"[N°1]"),$A128),SUMIFS(INDIRECT(AA$2&amp;"[Score1]"),INDIRECT(AA$2&amp;"[N°2]"),$A128))</f>
        <v>0</v>
      </c>
      <c r="AD128" s="3">
        <f t="shared" ca="1" si="16"/>
        <v>0</v>
      </c>
      <c r="AE128" s="3">
        <f ca="1">RANK(AD128,$AD$5:$AD$182,0)+ROW()/1000</f>
        <v>1.1280000000000001</v>
      </c>
      <c r="AF128" s="3">
        <f ca="1">RANK(AE128,$AE$5:$AE$182,1)</f>
        <v>42</v>
      </c>
      <c r="AG128" s="4"/>
      <c r="AH128" s="3">
        <f ca="1">IF(COUNTIF(INDIRECT(AG$2&amp;"[N°1]"),$A128)&lt;&gt;0,SUMIFS(INDIRECT(AG$2&amp;"[Score1]"),INDIRECT(AG$2&amp;"[N°1]"),$A128),SUMIFS(INDIRECT(AG$2&amp;"[Score2]"),INDIRECT(AG$2&amp;"[N°2]"),$A128))</f>
        <v>0</v>
      </c>
      <c r="AI128" s="3">
        <f ca="1">IF(COUNTIF(INDIRECT(AG$2&amp;"[N°1]"),$A128)&lt;&gt;0,SUMIFS(INDIRECT(AG$2&amp;"[Score2]"),INDIRECT(AG$2&amp;"[N°1]"),$A128),SUMIFS(INDIRECT(AG$2&amp;"[Score1]"),INDIRECT(AG$2&amp;"[N°2]"),$A128))</f>
        <v>0</v>
      </c>
      <c r="AJ128" s="3">
        <f t="shared" ca="1" si="17"/>
        <v>0</v>
      </c>
      <c r="AK128" s="3">
        <f ca="1">RANK(AJ128,$AJ$5:$AJ$182,0)+ROW()/1000</f>
        <v>1.1280000000000001</v>
      </c>
      <c r="AL128" s="3">
        <f ca="1">RANK(AK128,$AK$5:$AK$182,1)</f>
        <v>42</v>
      </c>
      <c r="AM128" s="4"/>
      <c r="AN128" s="3">
        <f ca="1">IF(COUNTIF(INDIRECT(AM$2&amp;"[N°1]"),$A128)&lt;&gt;0,SUMIFS(INDIRECT(AM$2&amp;"[Score1]"),INDIRECT(AM$2&amp;"[N°1]"),$A128),SUMIFS(INDIRECT(AM$2&amp;"[Score2]"),INDIRECT(AM$2&amp;"[N°2]"),$A128))</f>
        <v>0</v>
      </c>
      <c r="AO128" s="3">
        <f ca="1">IF(COUNTIF(INDIRECT(AM$2&amp;"[N°1]"),$A128)&lt;&gt;0,SUMIFS(INDIRECT(AM$2&amp;"[Score2]"),INDIRECT(AM$2&amp;"[N°1]"),$A128),SUMIFS(INDIRECT(AM$2&amp;"[Score1]"),INDIRECT(AM$2&amp;"[N°2]"),$A128))</f>
        <v>0</v>
      </c>
      <c r="AP128" s="3">
        <f t="shared" ca="1" si="18"/>
        <v>0</v>
      </c>
      <c r="AQ128" s="3">
        <f ca="1">RANK(AP128,$AP$5:$AP$182,0)+ROW()/1000</f>
        <v>1.1280000000000001</v>
      </c>
      <c r="AR128" s="3">
        <f ca="1">RANK(AQ128,$AQ$5:$AQ$182,1)</f>
        <v>42</v>
      </c>
      <c r="AS128" s="4"/>
      <c r="AT128" s="3">
        <f ca="1">IF(COUNTIF(INDIRECT(AS$2&amp;"[N°1]"),$A128)&lt;&gt;0,SUMIFS(INDIRECT(AS$2&amp;"[Score1]"),INDIRECT(AS$2&amp;"[N°1]"),$A128),SUMIFS(INDIRECT(AS$2&amp;"[Score2]"),INDIRECT(AS$2&amp;"[N°2]"),$A128))</f>
        <v>0</v>
      </c>
      <c r="AU128" s="3">
        <f ca="1">IF(COUNTIF(INDIRECT(AS$2&amp;"[N°1]"),$A128)&lt;&gt;0,SUMIFS(INDIRECT(AS$2&amp;"[Score2]"),INDIRECT(AS$2&amp;"[N°1]"),$A128),SUMIFS(INDIRECT(AS$2&amp;"[Score1]"),INDIRECT(AS$2&amp;"[N°2]"),$A128))</f>
        <v>0</v>
      </c>
      <c r="AV128" s="3">
        <f t="shared" ca="1" si="19"/>
        <v>0</v>
      </c>
      <c r="AW128" s="3">
        <f ca="1">RANK(AV128,$AV$5:$AV$182,0)+ROW()/1000</f>
        <v>1.1280000000000001</v>
      </c>
      <c r="AX128" s="3">
        <f ca="1">RANK(AW128,$AW$5:$AW$182,1)</f>
        <v>42</v>
      </c>
      <c r="AY128" s="4"/>
      <c r="AZ128" s="3">
        <f ca="1">IF(COUNTIF(INDIRECT(AY$2&amp;"[N°1]"),$A128)&lt;&gt;0,SUMIFS(INDIRECT(AY$2&amp;"[Score1]"),INDIRECT(AY$2&amp;"[N°1]"),$A128),SUMIFS(INDIRECT(AY$2&amp;"[Score2]"),INDIRECT(AY$2&amp;"[N°2]"),$A128))</f>
        <v>0</v>
      </c>
      <c r="BA128" s="3">
        <f ca="1">IF(COUNTIF(INDIRECT(AY$2&amp;"[N°1]"),$A128)&lt;&gt;0,SUMIFS(INDIRECT(AY$2&amp;"[Score2]"),INDIRECT(AY$2&amp;"[N°1]"),$A128),SUMIFS(INDIRECT(AY$2&amp;"[Score1]"),INDIRECT(AY$2&amp;"[N°2]"),$A128))</f>
        <v>0</v>
      </c>
      <c r="BB128" s="3">
        <f t="shared" ca="1" si="20"/>
        <v>0</v>
      </c>
      <c r="BC128" s="3">
        <f ca="1">RANK(BB128,$BB$5:$BB$182,0)+ROW()/1000</f>
        <v>1.1280000000000001</v>
      </c>
      <c r="BD128" s="3">
        <f ca="1">RANK(BC128,$BC$5:$BC$182,1)</f>
        <v>42</v>
      </c>
      <c r="BE128" s="4"/>
      <c r="BF128" s="3">
        <f ca="1">IF(COUNTIF(INDIRECT(BE$2&amp;"[N°1]"),$A128)&lt;&gt;0,SUMIFS(INDIRECT(BE$2&amp;"[Score1]"),INDIRECT(BE$2&amp;"[N°1]"),$A128),SUMIFS(INDIRECT(BE$2&amp;"[Score2]"),INDIRECT(BE$2&amp;"[N°2]"),$A128))</f>
        <v>0</v>
      </c>
      <c r="BG128" s="3">
        <f ca="1">IF(COUNTIF(INDIRECT(BE$2&amp;"[N°1]"),$A128)&lt;&gt;0,SUMIFS(INDIRECT(BE$2&amp;"[Score2]"),INDIRECT(BE$2&amp;"[N°1]"),$A128),SUMIFS(INDIRECT(BE$2&amp;"[Score1]"),INDIRECT(BE$2&amp;"[N°2]"),$A128))</f>
        <v>0</v>
      </c>
      <c r="BH128" s="3">
        <f t="shared" ca="1" si="21"/>
        <v>0</v>
      </c>
      <c r="BI128" s="3">
        <f ca="1">RANK(BH128,$BH$5:$BH$182,0)+ROW()/1000</f>
        <v>1.1280000000000001</v>
      </c>
      <c r="BJ128" s="3">
        <f ca="1">RANK(BI128,$BI$5:$BI$182,1)</f>
        <v>42</v>
      </c>
      <c r="BK128" s="4"/>
      <c r="BL128" s="3">
        <f ca="1">IF(COUNTIF(INDIRECT(BK$2&amp;"[N°1]"),$A128)&lt;&gt;0,SUMIFS(INDIRECT(BK$2&amp;"[Score1]"),INDIRECT(BK$2&amp;"[N°1]"),$A128),SUMIFS(INDIRECT(BK$2&amp;"[Score2]"),INDIRECT(BK$2&amp;"[N°2]"),$A128))</f>
        <v>0</v>
      </c>
      <c r="BM128" s="3">
        <f ca="1">IF(COUNTIF(INDIRECT(BK$2&amp;"[N°1]"),$A128)&lt;&gt;0,SUMIFS(INDIRECT(BK$2&amp;"[Score2]"),INDIRECT(BK$2&amp;"[N°1]"),$A128),SUMIFS(INDIRECT(BK$2&amp;"[Score1]"),INDIRECT(BK$2&amp;"[N°2]"),$A128))</f>
        <v>0</v>
      </c>
      <c r="BN128" s="3">
        <f t="shared" ca="1" si="22"/>
        <v>0</v>
      </c>
      <c r="BO128" s="3">
        <f ca="1">RANK(BN128,$BN$5:$BN$182,0)+ROW()/1000</f>
        <v>1.1280000000000001</v>
      </c>
      <c r="BP128" s="3">
        <f ca="1">RANK(BO128,$BO$5:$BO$182,1)</f>
        <v>42</v>
      </c>
      <c r="BQ128" s="4"/>
      <c r="BR128" s="3">
        <f ca="1">IF(COUNTIF(INDIRECT(BQ$2&amp;"[N°1]"),$A128)&lt;&gt;0,SUMIFS(INDIRECT(BQ$2&amp;"[Score1]"),INDIRECT(BQ$2&amp;"[N°1]"),$A128),SUMIFS(INDIRECT(BQ$2&amp;"[Score2]"),INDIRECT(BQ$2&amp;"[N°2]"),$A128))</f>
        <v>0</v>
      </c>
      <c r="BS128" s="3">
        <f ca="1">IF(COUNTIF(INDIRECT(BQ$2&amp;"[N°1]"),$A128)&lt;&gt;0,SUMIFS(INDIRECT(BQ$2&amp;"[Score2]"),INDIRECT(BQ$2&amp;"[N°1]"),$A128),SUMIFS(INDIRECT(BQ$2&amp;"[Score1]"),INDIRECT(BQ$2&amp;"[N°2]"),$A128))</f>
        <v>0</v>
      </c>
      <c r="BT128" s="3">
        <f t="shared" ca="1" si="23"/>
        <v>0</v>
      </c>
      <c r="BU128" s="3">
        <f ca="1">RANK(BT128,$BT$5:$BT$182,0)+ROW()/1000</f>
        <v>1.1280000000000001</v>
      </c>
      <c r="BV128" s="3">
        <f ca="1">RANK(BU128,$BU$5:$BU$182,1)</f>
        <v>42</v>
      </c>
      <c r="BW128" s="2"/>
      <c r="BX128" s="5">
        <f>C128+I128+O128+U128+AA128+AG128+AM128+AS128+AY128+BE128+BK128+BQ128</f>
        <v>0</v>
      </c>
      <c r="BY128" s="8">
        <f ca="1">COUNTIF(D127,"=13")+COUNTIF(D128,"=13")+COUNTIF(D129,"=13")+COUNTIF(J127,"=13")+COUNTIF(J128,"=13")+COUNTIF(J129,"=13")+COUNTIF(P127,"=13")+COUNTIF(P128,"=13")+COUNTIF(P129,"=13")+COUNTIF(V127,"=13")+COUNTIF(V128,"=13")+COUNTIF(V129,"=13")+COUNTIF(AB127,"=13")+COUNTIF(AB128,"=13")+COUNTIF(AB129,"=13")+COUNTIF(AH127,"=13")+COUNTIF(AH128,"=13")+COUNTIF(AH129,"=13")+COUNTIF(AN127,"=13")+COUNTIF(AN128,"=13")+COUNTIF(AN129,"=13")+COUNTIF(AT127,"=13")+COUNTIF(AT128,"=13")+COUNTIF(AT129,"=13")+COUNTIF(AZ127,"=13")+COUNTIF(AZ128,"=13")+COUNTIF(AZ129,"=13")+COUNTIF(BF127,"=13")+COUNTIF(BF128,"=13")+COUNTIF(BF129,"=13")+COUNTIF(BL127,"=13")+COUNTIF(BL128,"=13")+COUNTIF(BL129,"=13")+COUNTIF(BR127,"=13")+COUNTIF(BR128,"=13")+COUNTIF(BR129,"=13")</f>
        <v>0</v>
      </c>
      <c r="BZ128" s="9">
        <f ca="1">F127+F128+F129+L127+L128+L129+R127+R128+R129+X127+X128+X129+AD127+AD128+AD129+AJ127+AJ128+AJ129+AP127+AP128+AP129+AV127+AV128+AV129+BB127+BB128+BB129+BH127+BH128+BH129+BN127+BN128+BN129+BT127+BT128+BT129</f>
        <v>0</v>
      </c>
      <c r="CA128" s="5">
        <f ca="1">RANK(BY128,$BY$5:$BY$183,0)+RANK(BZ128,$BZ$5:$BZ$183,1)/1000</f>
        <v>1.0009999999999999</v>
      </c>
      <c r="CB128" s="5">
        <f ca="1">RANK(CA128,$CA$5:$CA$183,1)</f>
        <v>1</v>
      </c>
      <c r="CD128" s="20">
        <v>42</v>
      </c>
      <c r="CE128" s="20" t="str">
        <f ca="1">IF(N($CN128)&gt;0,INDEX($B$4:$B$183,$CN128),"")</f>
        <v/>
      </c>
      <c r="CF128" s="20" t="str">
        <f ca="1">IF(N($CN128)&gt;0,INDEX($BX$4:$BX$183,$CN128),"")</f>
        <v/>
      </c>
      <c r="CG128" s="20" t="str">
        <f ca="1">IF(N($CN128)&gt;0,INDEX($BY$4:$BY$183,$CN128),"")</f>
        <v/>
      </c>
      <c r="CH128" s="40"/>
      <c r="CJ128" s="19" t="str">
        <f>IF(BX128&gt;0,BX128*100000+BY128*1000+BZ128+500,"")</f>
        <v/>
      </c>
      <c r="CK128" s="19" t="str">
        <f>IF(BX128&gt;0,RANK(CJ128,$CJ$4:$CJ$183,0),"")</f>
        <v/>
      </c>
      <c r="CL128" s="19" t="str">
        <f>IF(N(CK128)&gt;0,CK128+COUNTIF($CK$4:$CK127,CK128),"")</f>
        <v/>
      </c>
      <c r="CM128" s="19">
        <f>INT(ROWS($CM$3:$CM128)/3)</f>
        <v>42</v>
      </c>
      <c r="CN128" s="19" t="str">
        <f ca="1">IFERROR(MATCH(CM128,$CL$4:$CL$183,0),"")</f>
        <v/>
      </c>
    </row>
    <row r="129" spans="1:92" ht="21" x14ac:dyDescent="0.35">
      <c r="A129" s="3"/>
      <c r="B129" s="3"/>
      <c r="C129" s="4"/>
      <c r="D129" s="3"/>
      <c r="E129" s="3"/>
      <c r="F129" s="3"/>
      <c r="G129" s="3"/>
      <c r="H129" s="3"/>
      <c r="I129" s="4"/>
      <c r="J129" s="3"/>
      <c r="K129" s="3"/>
      <c r="L129" s="3"/>
      <c r="M129" s="3"/>
      <c r="N129" s="3"/>
      <c r="O129" s="4"/>
      <c r="P129" s="3"/>
      <c r="Q129" s="3"/>
      <c r="R129" s="3"/>
      <c r="S129" s="3"/>
      <c r="T129" s="3"/>
      <c r="U129" s="4"/>
      <c r="V129" s="3"/>
      <c r="W129" s="3"/>
      <c r="X129" s="3"/>
      <c r="Y129" s="3"/>
      <c r="Z129" s="3"/>
      <c r="AA129" s="4"/>
      <c r="AB129" s="3"/>
      <c r="AC129" s="3"/>
      <c r="AD129" s="3"/>
      <c r="AE129" s="3"/>
      <c r="AF129" s="3"/>
      <c r="AG129" s="4"/>
      <c r="AH129" s="3"/>
      <c r="AI129" s="3"/>
      <c r="AJ129" s="3"/>
      <c r="AK129" s="3"/>
      <c r="AL129" s="3"/>
      <c r="AM129" s="4"/>
      <c r="AN129" s="3"/>
      <c r="AO129" s="3"/>
      <c r="AP129" s="3"/>
      <c r="AQ129" s="3"/>
      <c r="AR129" s="3"/>
      <c r="AS129" s="4"/>
      <c r="AT129" s="3"/>
      <c r="AU129" s="3"/>
      <c r="AV129" s="3"/>
      <c r="AW129" s="3"/>
      <c r="AX129" s="3"/>
      <c r="AY129" s="4"/>
      <c r="AZ129" s="3"/>
      <c r="BA129" s="3"/>
      <c r="BB129" s="3"/>
      <c r="BC129" s="3"/>
      <c r="BD129" s="3"/>
      <c r="BE129" s="4"/>
      <c r="BF129" s="3"/>
      <c r="BG129" s="3"/>
      <c r="BH129" s="3"/>
      <c r="BI129" s="3"/>
      <c r="BJ129" s="3"/>
      <c r="BK129" s="4"/>
      <c r="BL129" s="3"/>
      <c r="BM129" s="3"/>
      <c r="BN129" s="3"/>
      <c r="BO129" s="3"/>
      <c r="BP129" s="3"/>
      <c r="BQ129" s="4"/>
      <c r="BR129" s="3"/>
      <c r="BS129" s="3"/>
      <c r="BT129" s="3"/>
      <c r="BU129" s="3"/>
      <c r="BV129" s="3"/>
      <c r="BW129" s="2"/>
      <c r="BX129" s="10"/>
      <c r="BY129" s="11"/>
      <c r="BZ129" s="13"/>
      <c r="CA129" s="10"/>
      <c r="CB129" s="10"/>
      <c r="CD129" s="21"/>
      <c r="CE129" s="21"/>
      <c r="CF129" s="21"/>
      <c r="CG129" s="21"/>
      <c r="CH129" s="41"/>
      <c r="CJ129" s="19"/>
      <c r="CK129" s="19"/>
      <c r="CL129" s="19"/>
      <c r="CM129" s="19"/>
      <c r="CN129" s="19"/>
    </row>
    <row r="130" spans="1:92" ht="21" x14ac:dyDescent="0.35">
      <c r="A130" s="3"/>
      <c r="B130" s="3"/>
      <c r="C130" s="4"/>
      <c r="D130" s="3"/>
      <c r="E130" s="3"/>
      <c r="F130" s="3"/>
      <c r="G130" s="3"/>
      <c r="H130" s="3"/>
      <c r="I130" s="4"/>
      <c r="J130" s="3"/>
      <c r="K130" s="3"/>
      <c r="L130" s="3"/>
      <c r="M130" s="3"/>
      <c r="N130" s="3"/>
      <c r="O130" s="4"/>
      <c r="P130" s="3"/>
      <c r="Q130" s="3"/>
      <c r="R130" s="3"/>
      <c r="S130" s="3"/>
      <c r="T130" s="3"/>
      <c r="U130" s="4"/>
      <c r="V130" s="3"/>
      <c r="W130" s="3"/>
      <c r="X130" s="3"/>
      <c r="Y130" s="3"/>
      <c r="Z130" s="3"/>
      <c r="AA130" s="4"/>
      <c r="AB130" s="3"/>
      <c r="AC130" s="3"/>
      <c r="AD130" s="3"/>
      <c r="AE130" s="3"/>
      <c r="AF130" s="3"/>
      <c r="AG130" s="4"/>
      <c r="AH130" s="3"/>
      <c r="AI130" s="3"/>
      <c r="AJ130" s="3"/>
      <c r="AK130" s="3"/>
      <c r="AL130" s="3"/>
      <c r="AM130" s="4"/>
      <c r="AN130" s="3"/>
      <c r="AO130" s="3"/>
      <c r="AP130" s="3"/>
      <c r="AQ130" s="3"/>
      <c r="AR130" s="3"/>
      <c r="AS130" s="4"/>
      <c r="AT130" s="3"/>
      <c r="AU130" s="3"/>
      <c r="AV130" s="3"/>
      <c r="AW130" s="3"/>
      <c r="AX130" s="3"/>
      <c r="AY130" s="4"/>
      <c r="AZ130" s="3"/>
      <c r="BA130" s="3"/>
      <c r="BB130" s="3"/>
      <c r="BC130" s="3"/>
      <c r="BD130" s="3"/>
      <c r="BE130" s="4"/>
      <c r="BF130" s="3"/>
      <c r="BG130" s="3"/>
      <c r="BH130" s="3"/>
      <c r="BI130" s="3"/>
      <c r="BJ130" s="3"/>
      <c r="BK130" s="4"/>
      <c r="BL130" s="3"/>
      <c r="BM130" s="3"/>
      <c r="BN130" s="3"/>
      <c r="BO130" s="3"/>
      <c r="BP130" s="3"/>
      <c r="BQ130" s="4"/>
      <c r="BR130" s="3"/>
      <c r="BS130" s="3"/>
      <c r="BT130" s="3"/>
      <c r="BU130" s="3"/>
      <c r="BV130" s="3"/>
      <c r="BW130" s="2"/>
      <c r="BX130" s="5"/>
      <c r="BY130" s="12"/>
      <c r="BZ130" s="7"/>
      <c r="CA130" s="5"/>
      <c r="CB130" s="5"/>
      <c r="CD130" s="22"/>
      <c r="CE130" s="22"/>
      <c r="CF130" s="22"/>
      <c r="CG130" s="22"/>
      <c r="CH130" s="39" t="str">
        <f ca="1">IF(N($CN131)&gt;0,INDEX($BZ$4:$BZ$183,$CN131),"")</f>
        <v/>
      </c>
      <c r="CJ130" s="19"/>
      <c r="CK130" s="19"/>
      <c r="CL130" s="19"/>
      <c r="CM130" s="19"/>
      <c r="CN130" s="19"/>
    </row>
    <row r="131" spans="1:92" ht="21" x14ac:dyDescent="0.35">
      <c r="A131" s="3">
        <v>43</v>
      </c>
      <c r="B131" s="3"/>
      <c r="C131" s="4"/>
      <c r="D131" s="3">
        <f ca="1">IF(COUNTIF(INDIRECT(C$2&amp;"[N°1]"),$A131)&lt;&gt;0,SUMIFS(INDIRECT(C$2&amp;"[Score1]"),INDIRECT(C$2&amp;"[N°1]"),$A131),SUMIFS(INDIRECT(C$2&amp;"[Score2]"),INDIRECT(C$2&amp;"[N°2]"),$A131))</f>
        <v>0</v>
      </c>
      <c r="E131" s="3">
        <f ca="1">IF(COUNTIF(INDIRECT(C$2&amp;"[N°1]"),$A131)&lt;&gt;0,SUMIFS(INDIRECT(C$2&amp;"[Score2]"),INDIRECT(C$2&amp;"[N°1]"),$A131),SUMIFS(INDIRECT(C$2&amp;"[Score1]"),INDIRECT(C$2&amp;"[N°2]"),$A131))</f>
        <v>0</v>
      </c>
      <c r="F131" s="3">
        <f t="shared" ca="1" si="12"/>
        <v>0</v>
      </c>
      <c r="G131" s="3">
        <f ca="1">RANK(F131,$F$5:$F$182,0)+ROW()/1000</f>
        <v>1.131</v>
      </c>
      <c r="H131" s="3">
        <f ca="1">RANK(G131,$G$5:$G$182,1)</f>
        <v>43</v>
      </c>
      <c r="I131" s="4"/>
      <c r="J131" s="3">
        <f ca="1">IF(COUNTIF(INDIRECT(I$2&amp;"[N°1]"),$A131)&lt;&gt;0,SUMIFS(INDIRECT(I$2&amp;"[Score1]"),INDIRECT(I$2&amp;"[N°1]"),$A131),SUMIFS(INDIRECT(I$2&amp;"[Score2]"),INDIRECT(I$2&amp;"[N°2]"),$A131))</f>
        <v>0</v>
      </c>
      <c r="K131" s="3">
        <f ca="1">IF(COUNTIF(INDIRECT(I$2&amp;"[N°1]"),$A131)&lt;&gt;0,SUMIFS(INDIRECT(I$2&amp;"[Score2]"),INDIRECT(I$2&amp;"[N°1]"),$A131),SUMIFS(INDIRECT(I$2&amp;"[Score1]"),INDIRECT(I$2&amp;"[N°2]"),$A131))</f>
        <v>0</v>
      </c>
      <c r="L131" s="3">
        <f t="shared" ca="1" si="13"/>
        <v>0</v>
      </c>
      <c r="M131" s="3">
        <f ca="1">RANK(L131,$L$5:$L$182,0)+ROW()/1000</f>
        <v>1.131</v>
      </c>
      <c r="N131" s="3">
        <f ca="1">RANK(M131,$M$5:$M$182,1)</f>
        <v>43</v>
      </c>
      <c r="O131" s="4"/>
      <c r="P131" s="3">
        <f ca="1">IF(COUNTIF(INDIRECT(O$2&amp;"[N°1]"),$A131)&lt;&gt;0,SUMIFS(INDIRECT(O$2&amp;"[Score1]"),INDIRECT(O$2&amp;"[N°1]"),$A131),SUMIFS(INDIRECT(O$2&amp;"[Score2]"),INDIRECT(O$2&amp;"[N°2]"),$A131))</f>
        <v>0</v>
      </c>
      <c r="Q131" s="3">
        <f ca="1">IF(COUNTIF(INDIRECT(O$2&amp;"[N°1]"),$A131)&lt;&gt;0,SUMIFS(INDIRECT(O$2&amp;"[Score2]"),INDIRECT(O$2&amp;"[N°1]"),$A131),SUMIFS(INDIRECT(O$2&amp;"[Score1]"),INDIRECT(O$2&amp;"[N°2]"),$A131))</f>
        <v>0</v>
      </c>
      <c r="R131" s="3">
        <f t="shared" ca="1" si="14"/>
        <v>0</v>
      </c>
      <c r="S131" s="3">
        <f ca="1">RANK(R131,$R$5:$R$182,0)+ROW()/1000</f>
        <v>1.131</v>
      </c>
      <c r="T131" s="3">
        <f ca="1">RANK(S131,$S$5:$S$182,1)</f>
        <v>43</v>
      </c>
      <c r="U131" s="4"/>
      <c r="V131" s="3">
        <f ca="1">IF(COUNTIF(INDIRECT(U$2&amp;"[N°1]"),$A131)&lt;&gt;0,SUMIFS(INDIRECT(U$2&amp;"[Score1]"),INDIRECT(U$2&amp;"[N°1]"),$A131),SUMIFS(INDIRECT(U$2&amp;"[Score2]"),INDIRECT(U$2&amp;"[N°2]"),$A131))</f>
        <v>0</v>
      </c>
      <c r="W131" s="3">
        <f ca="1">IF(COUNTIF(INDIRECT(U$2&amp;"[N°1]"),$A131)&lt;&gt;0,SUMIFS(INDIRECT(U$2&amp;"[Score2]"),INDIRECT(U$2&amp;"[N°1]"),$A131),SUMIFS(INDIRECT(U$2&amp;"[Score1]"),INDIRECT(U$2&amp;"[N°2]"),$A131))</f>
        <v>0</v>
      </c>
      <c r="X131" s="3">
        <f t="shared" ca="1" si="15"/>
        <v>0</v>
      </c>
      <c r="Y131" s="3">
        <f ca="1">RANK(X131,$X$5:$X$182,0)+ROW()/1000</f>
        <v>1.131</v>
      </c>
      <c r="Z131" s="3">
        <f ca="1">RANK(Y131,$Y$5:$Y$182,1)</f>
        <v>43</v>
      </c>
      <c r="AA131" s="4"/>
      <c r="AB131" s="3">
        <f ca="1">IF(COUNTIF(INDIRECT(AA$2&amp;"[N°1]"),$A131)&lt;&gt;0,SUMIFS(INDIRECT(AA$2&amp;"[Score1]"),INDIRECT(AA$2&amp;"[N°1]"),$A131),SUMIFS(INDIRECT(AA$2&amp;"[Score2]"),INDIRECT(AA$2&amp;"[N°2]"),$A131))</f>
        <v>0</v>
      </c>
      <c r="AC131" s="3">
        <f ca="1">IF(COUNTIF(INDIRECT(AA$2&amp;"[N°1]"),$A131)&lt;&gt;0,SUMIFS(INDIRECT(AA$2&amp;"[Score2]"),INDIRECT(AA$2&amp;"[N°1]"),$A131),SUMIFS(INDIRECT(AA$2&amp;"[Score1]"),INDIRECT(AA$2&amp;"[N°2]"),$A131))</f>
        <v>0</v>
      </c>
      <c r="AD131" s="3">
        <f t="shared" ca="1" si="16"/>
        <v>0</v>
      </c>
      <c r="AE131" s="3">
        <f ca="1">RANK(AD131,$AD$5:$AD$182,0)+ROW()/1000</f>
        <v>1.131</v>
      </c>
      <c r="AF131" s="3">
        <f ca="1">RANK(AE131,$AE$5:$AE$182,1)</f>
        <v>43</v>
      </c>
      <c r="AG131" s="4"/>
      <c r="AH131" s="3">
        <f ca="1">IF(COUNTIF(INDIRECT(AG$2&amp;"[N°1]"),$A131)&lt;&gt;0,SUMIFS(INDIRECT(AG$2&amp;"[Score1]"),INDIRECT(AG$2&amp;"[N°1]"),$A131),SUMIFS(INDIRECT(AG$2&amp;"[Score2]"),INDIRECT(AG$2&amp;"[N°2]"),$A131))</f>
        <v>0</v>
      </c>
      <c r="AI131" s="3">
        <f ca="1">IF(COUNTIF(INDIRECT(AG$2&amp;"[N°1]"),$A131)&lt;&gt;0,SUMIFS(INDIRECT(AG$2&amp;"[Score2]"),INDIRECT(AG$2&amp;"[N°1]"),$A131),SUMIFS(INDIRECT(AG$2&amp;"[Score1]"),INDIRECT(AG$2&amp;"[N°2]"),$A131))</f>
        <v>0</v>
      </c>
      <c r="AJ131" s="3">
        <f t="shared" ca="1" si="17"/>
        <v>0</v>
      </c>
      <c r="AK131" s="3">
        <f ca="1">RANK(AJ131,$AJ$5:$AJ$182,0)+ROW()/1000</f>
        <v>1.131</v>
      </c>
      <c r="AL131" s="3">
        <f ca="1">RANK(AK131,$AK$5:$AK$182,1)</f>
        <v>43</v>
      </c>
      <c r="AM131" s="4"/>
      <c r="AN131" s="3">
        <f ca="1">IF(COUNTIF(INDIRECT(AM$2&amp;"[N°1]"),$A131)&lt;&gt;0,SUMIFS(INDIRECT(AM$2&amp;"[Score1]"),INDIRECT(AM$2&amp;"[N°1]"),$A131),SUMIFS(INDIRECT(AM$2&amp;"[Score2]"),INDIRECT(AM$2&amp;"[N°2]"),$A131))</f>
        <v>0</v>
      </c>
      <c r="AO131" s="3">
        <f ca="1">IF(COUNTIF(INDIRECT(AM$2&amp;"[N°1]"),$A131)&lt;&gt;0,SUMIFS(INDIRECT(AM$2&amp;"[Score2]"),INDIRECT(AM$2&amp;"[N°1]"),$A131),SUMIFS(INDIRECT(AM$2&amp;"[Score1]"),INDIRECT(AM$2&amp;"[N°2]"),$A131))</f>
        <v>0</v>
      </c>
      <c r="AP131" s="3">
        <f t="shared" ca="1" si="18"/>
        <v>0</v>
      </c>
      <c r="AQ131" s="3">
        <f ca="1">RANK(AP131,$AP$5:$AP$182,0)+ROW()/1000</f>
        <v>1.131</v>
      </c>
      <c r="AR131" s="3">
        <f ca="1">RANK(AQ131,$AQ$5:$AQ$182,1)</f>
        <v>43</v>
      </c>
      <c r="AS131" s="4"/>
      <c r="AT131" s="3">
        <f ca="1">IF(COUNTIF(INDIRECT(AS$2&amp;"[N°1]"),$A131)&lt;&gt;0,SUMIFS(INDIRECT(AS$2&amp;"[Score1]"),INDIRECT(AS$2&amp;"[N°1]"),$A131),SUMIFS(INDIRECT(AS$2&amp;"[Score2]"),INDIRECT(AS$2&amp;"[N°2]"),$A131))</f>
        <v>0</v>
      </c>
      <c r="AU131" s="3">
        <f ca="1">IF(COUNTIF(INDIRECT(AS$2&amp;"[N°1]"),$A131)&lt;&gt;0,SUMIFS(INDIRECT(AS$2&amp;"[Score2]"),INDIRECT(AS$2&amp;"[N°1]"),$A131),SUMIFS(INDIRECT(AS$2&amp;"[Score1]"),INDIRECT(AS$2&amp;"[N°2]"),$A131))</f>
        <v>0</v>
      </c>
      <c r="AV131" s="3">
        <f t="shared" ca="1" si="19"/>
        <v>0</v>
      </c>
      <c r="AW131" s="3">
        <f ca="1">RANK(AV131,$AV$5:$AV$182,0)+ROW()/1000</f>
        <v>1.131</v>
      </c>
      <c r="AX131" s="3">
        <f ca="1">RANK(AW131,$AW$5:$AW$182,1)</f>
        <v>43</v>
      </c>
      <c r="AY131" s="4"/>
      <c r="AZ131" s="3">
        <f ca="1">IF(COUNTIF(INDIRECT(AY$2&amp;"[N°1]"),$A131)&lt;&gt;0,SUMIFS(INDIRECT(AY$2&amp;"[Score1]"),INDIRECT(AY$2&amp;"[N°1]"),$A131),SUMIFS(INDIRECT(AY$2&amp;"[Score2]"),INDIRECT(AY$2&amp;"[N°2]"),$A131))</f>
        <v>0</v>
      </c>
      <c r="BA131" s="3">
        <f ca="1">IF(COUNTIF(INDIRECT(AY$2&amp;"[N°1]"),$A131)&lt;&gt;0,SUMIFS(INDIRECT(AY$2&amp;"[Score2]"),INDIRECT(AY$2&amp;"[N°1]"),$A131),SUMIFS(INDIRECT(AY$2&amp;"[Score1]"),INDIRECT(AY$2&amp;"[N°2]"),$A131))</f>
        <v>0</v>
      </c>
      <c r="BB131" s="3">
        <f t="shared" ca="1" si="20"/>
        <v>0</v>
      </c>
      <c r="BC131" s="3">
        <f ca="1">RANK(BB131,$BB$5:$BB$182,0)+ROW()/1000</f>
        <v>1.131</v>
      </c>
      <c r="BD131" s="3">
        <f ca="1">RANK(BC131,$BC$5:$BC$182,1)</f>
        <v>43</v>
      </c>
      <c r="BE131" s="4"/>
      <c r="BF131" s="3">
        <f ca="1">IF(COUNTIF(INDIRECT(BE$2&amp;"[N°1]"),$A131)&lt;&gt;0,SUMIFS(INDIRECT(BE$2&amp;"[Score1]"),INDIRECT(BE$2&amp;"[N°1]"),$A131),SUMIFS(INDIRECT(BE$2&amp;"[Score2]"),INDIRECT(BE$2&amp;"[N°2]"),$A131))</f>
        <v>0</v>
      </c>
      <c r="BG131" s="3">
        <f ca="1">IF(COUNTIF(INDIRECT(BE$2&amp;"[N°1]"),$A131)&lt;&gt;0,SUMIFS(INDIRECT(BE$2&amp;"[Score2]"),INDIRECT(BE$2&amp;"[N°1]"),$A131),SUMIFS(INDIRECT(BE$2&amp;"[Score1]"),INDIRECT(BE$2&amp;"[N°2]"),$A131))</f>
        <v>0</v>
      </c>
      <c r="BH131" s="3">
        <f t="shared" ca="1" si="21"/>
        <v>0</v>
      </c>
      <c r="BI131" s="3">
        <f ca="1">RANK(BH131,$BH$5:$BH$182,0)+ROW()/1000</f>
        <v>1.131</v>
      </c>
      <c r="BJ131" s="3">
        <f ca="1">RANK(BI131,$BI$5:$BI$182,1)</f>
        <v>43</v>
      </c>
      <c r="BK131" s="4"/>
      <c r="BL131" s="3">
        <f ca="1">IF(COUNTIF(INDIRECT(BK$2&amp;"[N°1]"),$A131)&lt;&gt;0,SUMIFS(INDIRECT(BK$2&amp;"[Score1]"),INDIRECT(BK$2&amp;"[N°1]"),$A131),SUMIFS(INDIRECT(BK$2&amp;"[Score2]"),INDIRECT(BK$2&amp;"[N°2]"),$A131))</f>
        <v>0</v>
      </c>
      <c r="BM131" s="3">
        <f ca="1">IF(COUNTIF(INDIRECT(BK$2&amp;"[N°1]"),$A131)&lt;&gt;0,SUMIFS(INDIRECT(BK$2&amp;"[Score2]"),INDIRECT(BK$2&amp;"[N°1]"),$A131),SUMIFS(INDIRECT(BK$2&amp;"[Score1]"),INDIRECT(BK$2&amp;"[N°2]"),$A131))</f>
        <v>0</v>
      </c>
      <c r="BN131" s="3">
        <f t="shared" ca="1" si="22"/>
        <v>0</v>
      </c>
      <c r="BO131" s="3">
        <f ca="1">RANK(BN131,$BN$5:$BN$182,0)+ROW()/1000</f>
        <v>1.131</v>
      </c>
      <c r="BP131" s="3">
        <f ca="1">RANK(BO131,$BO$5:$BO$182,1)</f>
        <v>43</v>
      </c>
      <c r="BQ131" s="4"/>
      <c r="BR131" s="3">
        <f ca="1">IF(COUNTIF(INDIRECT(BQ$2&amp;"[N°1]"),$A131)&lt;&gt;0,SUMIFS(INDIRECT(BQ$2&amp;"[Score1]"),INDIRECT(BQ$2&amp;"[N°1]"),$A131),SUMIFS(INDIRECT(BQ$2&amp;"[Score2]"),INDIRECT(BQ$2&amp;"[N°2]"),$A131))</f>
        <v>0</v>
      </c>
      <c r="BS131" s="3">
        <f ca="1">IF(COUNTIF(INDIRECT(BQ$2&amp;"[N°1]"),$A131)&lt;&gt;0,SUMIFS(INDIRECT(BQ$2&amp;"[Score2]"),INDIRECT(BQ$2&amp;"[N°1]"),$A131),SUMIFS(INDIRECT(BQ$2&amp;"[Score1]"),INDIRECT(BQ$2&amp;"[N°2]"),$A131))</f>
        <v>0</v>
      </c>
      <c r="BT131" s="3">
        <f t="shared" ca="1" si="23"/>
        <v>0</v>
      </c>
      <c r="BU131" s="3">
        <f ca="1">RANK(BT131,$BT$5:$BT$182,0)+ROW()/1000</f>
        <v>1.131</v>
      </c>
      <c r="BV131" s="3">
        <f ca="1">RANK(BU131,$BU$5:$BU$182,1)</f>
        <v>43</v>
      </c>
      <c r="BW131" s="2"/>
      <c r="BX131" s="5">
        <f>C131+I131+O131+U131+AA131+AG131+AM131+AS131+AY131+BE131+BK131+BQ131</f>
        <v>0</v>
      </c>
      <c r="BY131" s="8">
        <f ca="1">COUNTIF(D130,"=13")+COUNTIF(D131,"=13")+COUNTIF(D132,"=13")+COUNTIF(J130,"=13")+COUNTIF(J131,"=13")+COUNTIF(J132,"=13")+COUNTIF(P130,"=13")+COUNTIF(P131,"=13")+COUNTIF(P132,"=13")+COUNTIF(V130,"=13")+COUNTIF(V131,"=13")+COUNTIF(V132,"=13")+COUNTIF(AB130,"=13")+COUNTIF(AB131,"=13")+COUNTIF(AB132,"=13")+COUNTIF(AH130,"=13")+COUNTIF(AH131,"=13")+COUNTIF(AH132,"=13")+COUNTIF(AN130,"=13")+COUNTIF(AN131,"=13")+COUNTIF(AN132,"=13")+COUNTIF(AT130,"=13")+COUNTIF(AT131,"=13")+COUNTIF(AT132,"=13")+COUNTIF(AZ130,"=13")+COUNTIF(AZ131,"=13")+COUNTIF(AZ132,"=13")+COUNTIF(BF130,"=13")+COUNTIF(BF131,"=13")+COUNTIF(BF132,"=13")+COUNTIF(BL130,"=13")+COUNTIF(BL131,"=13")+COUNTIF(BL132,"=13")+COUNTIF(BR130,"=13")+COUNTIF(BR131,"=13")+COUNTIF(BR132,"=13")</f>
        <v>0</v>
      </c>
      <c r="BZ131" s="9">
        <f ca="1">F130+F131+F132+L130+L131+L132+R130+R131+R132+X130+X131+X132+AD130+AD131+AD132+AJ130+AJ131+AJ132+AP130+AP131+AP132+AV130+AV131+AV132+BB130+BB131+BB132+BH130+BH131+BH132+BN130+BN131+BN132+BT130+BT131+BT132</f>
        <v>0</v>
      </c>
      <c r="CA131" s="5">
        <f ca="1">RANK(BY131,$BY$5:$BY$183,0)+RANK(BZ131,$BZ$5:$BZ$183,1)/1000</f>
        <v>1.0009999999999999</v>
      </c>
      <c r="CB131" s="5">
        <f ca="1">RANK(CA131,$CA$5:$CA$183,1)</f>
        <v>1</v>
      </c>
      <c r="CD131" s="20">
        <v>43</v>
      </c>
      <c r="CE131" s="20" t="str">
        <f ca="1">IF(N($CN131)&gt;0,INDEX($B$4:$B$183,$CN131),"")</f>
        <v/>
      </c>
      <c r="CF131" s="20" t="str">
        <f ca="1">IF(N($CN131)&gt;0,INDEX($BX$4:$BX$183,$CN131),"")</f>
        <v/>
      </c>
      <c r="CG131" s="20" t="str">
        <f ca="1">IF(N($CN131)&gt;0,INDEX($BY$4:$BY$183,$CN131),"")</f>
        <v/>
      </c>
      <c r="CH131" s="40"/>
      <c r="CJ131" s="19" t="str">
        <f>IF(BX131&gt;0,BX131*100000+BY131*1000+BZ131+500,"")</f>
        <v/>
      </c>
      <c r="CK131" s="19" t="str">
        <f>IF(BX131&gt;0,RANK(CJ131,$CJ$4:$CJ$183,0),"")</f>
        <v/>
      </c>
      <c r="CL131" s="19" t="str">
        <f>IF(N(CK131)&gt;0,CK131+COUNTIF($CK$4:$CK130,CK131),"")</f>
        <v/>
      </c>
      <c r="CM131" s="19">
        <f>INT(ROWS($CM$3:$CM131)/3)</f>
        <v>43</v>
      </c>
      <c r="CN131" s="19" t="str">
        <f ca="1">IFERROR(MATCH(CM131,$CL$4:$CL$183,0),"")</f>
        <v/>
      </c>
    </row>
    <row r="132" spans="1:92" ht="21" x14ac:dyDescent="0.35">
      <c r="A132" s="3"/>
      <c r="B132" s="3"/>
      <c r="C132" s="4"/>
      <c r="D132" s="3"/>
      <c r="E132" s="3"/>
      <c r="F132" s="3"/>
      <c r="G132" s="3"/>
      <c r="H132" s="3"/>
      <c r="I132" s="4"/>
      <c r="J132" s="3"/>
      <c r="K132" s="3"/>
      <c r="L132" s="3"/>
      <c r="M132" s="3"/>
      <c r="N132" s="3"/>
      <c r="O132" s="4"/>
      <c r="P132" s="3"/>
      <c r="Q132" s="3"/>
      <c r="R132" s="3"/>
      <c r="S132" s="3"/>
      <c r="T132" s="3"/>
      <c r="U132" s="4"/>
      <c r="V132" s="3"/>
      <c r="W132" s="3"/>
      <c r="X132" s="3"/>
      <c r="Y132" s="3"/>
      <c r="Z132" s="3"/>
      <c r="AA132" s="4"/>
      <c r="AB132" s="3"/>
      <c r="AC132" s="3"/>
      <c r="AD132" s="3"/>
      <c r="AE132" s="3"/>
      <c r="AF132" s="3"/>
      <c r="AG132" s="4"/>
      <c r="AH132" s="3"/>
      <c r="AI132" s="3"/>
      <c r="AJ132" s="3"/>
      <c r="AK132" s="3"/>
      <c r="AL132" s="3"/>
      <c r="AM132" s="4"/>
      <c r="AN132" s="3"/>
      <c r="AO132" s="3"/>
      <c r="AP132" s="3"/>
      <c r="AQ132" s="3"/>
      <c r="AR132" s="3"/>
      <c r="AS132" s="4"/>
      <c r="AT132" s="3"/>
      <c r="AU132" s="3"/>
      <c r="AV132" s="3"/>
      <c r="AW132" s="3"/>
      <c r="AX132" s="3"/>
      <c r="AY132" s="4"/>
      <c r="AZ132" s="3"/>
      <c r="BA132" s="3"/>
      <c r="BB132" s="3"/>
      <c r="BC132" s="3"/>
      <c r="BD132" s="3"/>
      <c r="BE132" s="4"/>
      <c r="BF132" s="3"/>
      <c r="BG132" s="3"/>
      <c r="BH132" s="3"/>
      <c r="BI132" s="3"/>
      <c r="BJ132" s="3"/>
      <c r="BK132" s="4"/>
      <c r="BL132" s="3"/>
      <c r="BM132" s="3"/>
      <c r="BN132" s="3"/>
      <c r="BO132" s="3"/>
      <c r="BP132" s="3"/>
      <c r="BQ132" s="4"/>
      <c r="BR132" s="3"/>
      <c r="BS132" s="3"/>
      <c r="BT132" s="3"/>
      <c r="BU132" s="3"/>
      <c r="BV132" s="3"/>
      <c r="BW132" s="2"/>
      <c r="BX132" s="10"/>
      <c r="BY132" s="11"/>
      <c r="BZ132" s="13"/>
      <c r="CA132" s="10"/>
      <c r="CB132" s="10"/>
      <c r="CD132" s="21"/>
      <c r="CE132" s="21"/>
      <c r="CF132" s="21"/>
      <c r="CG132" s="21"/>
      <c r="CH132" s="41"/>
      <c r="CJ132" s="19"/>
      <c r="CK132" s="19"/>
      <c r="CL132" s="19"/>
      <c r="CM132" s="19"/>
      <c r="CN132" s="19"/>
    </row>
    <row r="133" spans="1:92" ht="21" x14ac:dyDescent="0.35">
      <c r="A133" s="3"/>
      <c r="B133" s="3"/>
      <c r="C133" s="4"/>
      <c r="D133" s="3"/>
      <c r="E133" s="3"/>
      <c r="F133" s="3"/>
      <c r="G133" s="3"/>
      <c r="H133" s="3"/>
      <c r="I133" s="4"/>
      <c r="J133" s="3"/>
      <c r="K133" s="3"/>
      <c r="L133" s="3"/>
      <c r="M133" s="3"/>
      <c r="N133" s="3"/>
      <c r="O133" s="4"/>
      <c r="P133" s="3"/>
      <c r="Q133" s="3"/>
      <c r="R133" s="3"/>
      <c r="S133" s="3"/>
      <c r="T133" s="3"/>
      <c r="U133" s="4"/>
      <c r="V133" s="3"/>
      <c r="W133" s="3"/>
      <c r="X133" s="3"/>
      <c r="Y133" s="3"/>
      <c r="Z133" s="3"/>
      <c r="AA133" s="4"/>
      <c r="AB133" s="3"/>
      <c r="AC133" s="3"/>
      <c r="AD133" s="3"/>
      <c r="AE133" s="3"/>
      <c r="AF133" s="3"/>
      <c r="AG133" s="4"/>
      <c r="AH133" s="3"/>
      <c r="AI133" s="3"/>
      <c r="AJ133" s="3"/>
      <c r="AK133" s="3"/>
      <c r="AL133" s="3"/>
      <c r="AM133" s="4"/>
      <c r="AN133" s="3"/>
      <c r="AO133" s="3"/>
      <c r="AP133" s="3"/>
      <c r="AQ133" s="3"/>
      <c r="AR133" s="3"/>
      <c r="AS133" s="4"/>
      <c r="AT133" s="3"/>
      <c r="AU133" s="3"/>
      <c r="AV133" s="3"/>
      <c r="AW133" s="3"/>
      <c r="AX133" s="3"/>
      <c r="AY133" s="4"/>
      <c r="AZ133" s="3"/>
      <c r="BA133" s="3"/>
      <c r="BB133" s="3"/>
      <c r="BC133" s="3"/>
      <c r="BD133" s="3"/>
      <c r="BE133" s="4"/>
      <c r="BF133" s="3"/>
      <c r="BG133" s="3"/>
      <c r="BH133" s="3"/>
      <c r="BI133" s="3"/>
      <c r="BJ133" s="3"/>
      <c r="BK133" s="4"/>
      <c r="BL133" s="3"/>
      <c r="BM133" s="3"/>
      <c r="BN133" s="3"/>
      <c r="BO133" s="3"/>
      <c r="BP133" s="3"/>
      <c r="BQ133" s="4"/>
      <c r="BR133" s="3"/>
      <c r="BS133" s="3"/>
      <c r="BT133" s="3"/>
      <c r="BU133" s="3"/>
      <c r="BV133" s="3"/>
      <c r="BW133" s="2"/>
      <c r="BX133" s="5"/>
      <c r="BY133" s="12"/>
      <c r="BZ133" s="7"/>
      <c r="CA133" s="5"/>
      <c r="CB133" s="5"/>
      <c r="CD133" s="22"/>
      <c r="CE133" s="22"/>
      <c r="CF133" s="22"/>
      <c r="CG133" s="22"/>
      <c r="CH133" s="39" t="str">
        <f ca="1">IF(N($CN134)&gt;0,INDEX($BZ$4:$BZ$183,$CN134),"")</f>
        <v/>
      </c>
      <c r="CJ133" s="19"/>
      <c r="CK133" s="19"/>
      <c r="CL133" s="19"/>
      <c r="CM133" s="19"/>
      <c r="CN133" s="19"/>
    </row>
    <row r="134" spans="1:92" ht="21" x14ac:dyDescent="0.35">
      <c r="A134" s="3">
        <v>44</v>
      </c>
      <c r="B134" s="3"/>
      <c r="C134" s="4"/>
      <c r="D134" s="3">
        <f ca="1">IF(COUNTIF(INDIRECT(C$2&amp;"[N°1]"),$A134)&lt;&gt;0,SUMIFS(INDIRECT(C$2&amp;"[Score1]"),INDIRECT(C$2&amp;"[N°1]"),$A134),SUMIFS(INDIRECT(C$2&amp;"[Score2]"),INDIRECT(C$2&amp;"[N°2]"),$A134))</f>
        <v>0</v>
      </c>
      <c r="E134" s="3">
        <f ca="1">IF(COUNTIF(INDIRECT(C$2&amp;"[N°1]"),$A134)&lt;&gt;0,SUMIFS(INDIRECT(C$2&amp;"[Score2]"),INDIRECT(C$2&amp;"[N°1]"),$A134),SUMIFS(INDIRECT(C$2&amp;"[Score1]"),INDIRECT(C$2&amp;"[N°2]"),$A134))</f>
        <v>0</v>
      </c>
      <c r="F134" s="3">
        <f t="shared" ref="F134:F164" ca="1" si="24">D134-E134</f>
        <v>0</v>
      </c>
      <c r="G134" s="3">
        <f ca="1">RANK(F134,$F$5:$F$182,0)+ROW()/1000</f>
        <v>1.1339999999999999</v>
      </c>
      <c r="H134" s="3">
        <f ca="1">RANK(G134,$G$5:$G$182,1)</f>
        <v>44</v>
      </c>
      <c r="I134" s="4"/>
      <c r="J134" s="3">
        <f ca="1">IF(COUNTIF(INDIRECT(I$2&amp;"[N°1]"),$A134)&lt;&gt;0,SUMIFS(INDIRECT(I$2&amp;"[Score1]"),INDIRECT(I$2&amp;"[N°1]"),$A134),SUMIFS(INDIRECT(I$2&amp;"[Score2]"),INDIRECT(I$2&amp;"[N°2]"),$A134))</f>
        <v>0</v>
      </c>
      <c r="K134" s="3">
        <f ca="1">IF(COUNTIF(INDIRECT(I$2&amp;"[N°1]"),$A134)&lt;&gt;0,SUMIFS(INDIRECT(I$2&amp;"[Score2]"),INDIRECT(I$2&amp;"[N°1]"),$A134),SUMIFS(INDIRECT(I$2&amp;"[Score1]"),INDIRECT(I$2&amp;"[N°2]"),$A134))</f>
        <v>0</v>
      </c>
      <c r="L134" s="3">
        <f t="shared" ref="L134:L164" ca="1" si="25">J134-K134</f>
        <v>0</v>
      </c>
      <c r="M134" s="3">
        <f ca="1">RANK(L134,$L$5:$L$182,0)+ROW()/1000</f>
        <v>1.1339999999999999</v>
      </c>
      <c r="N134" s="3">
        <f ca="1">RANK(M134,$M$5:$M$182,1)</f>
        <v>44</v>
      </c>
      <c r="O134" s="4"/>
      <c r="P134" s="3">
        <f ca="1">IF(COUNTIF(INDIRECT(O$2&amp;"[N°1]"),$A134)&lt;&gt;0,SUMIFS(INDIRECT(O$2&amp;"[Score1]"),INDIRECT(O$2&amp;"[N°1]"),$A134),SUMIFS(INDIRECT(O$2&amp;"[Score2]"),INDIRECT(O$2&amp;"[N°2]"),$A134))</f>
        <v>0</v>
      </c>
      <c r="Q134" s="3">
        <f ca="1">IF(COUNTIF(INDIRECT(O$2&amp;"[N°1]"),$A134)&lt;&gt;0,SUMIFS(INDIRECT(O$2&amp;"[Score2]"),INDIRECT(O$2&amp;"[N°1]"),$A134),SUMIFS(INDIRECT(O$2&amp;"[Score1]"),INDIRECT(O$2&amp;"[N°2]"),$A134))</f>
        <v>0</v>
      </c>
      <c r="R134" s="3">
        <f t="shared" ref="R134:R164" ca="1" si="26">P134-Q134</f>
        <v>0</v>
      </c>
      <c r="S134" s="3">
        <f ca="1">RANK(R134,$R$5:$R$182,0)+ROW()/1000</f>
        <v>1.1339999999999999</v>
      </c>
      <c r="T134" s="3">
        <f ca="1">RANK(S134,$S$5:$S$182,1)</f>
        <v>44</v>
      </c>
      <c r="U134" s="4"/>
      <c r="V134" s="3">
        <f ca="1">IF(COUNTIF(INDIRECT(U$2&amp;"[N°1]"),$A134)&lt;&gt;0,SUMIFS(INDIRECT(U$2&amp;"[Score1]"),INDIRECT(U$2&amp;"[N°1]"),$A134),SUMIFS(INDIRECT(U$2&amp;"[Score2]"),INDIRECT(U$2&amp;"[N°2]"),$A134))</f>
        <v>0</v>
      </c>
      <c r="W134" s="3">
        <f ca="1">IF(COUNTIF(INDIRECT(U$2&amp;"[N°1]"),$A134)&lt;&gt;0,SUMIFS(INDIRECT(U$2&amp;"[Score2]"),INDIRECT(U$2&amp;"[N°1]"),$A134),SUMIFS(INDIRECT(U$2&amp;"[Score1]"),INDIRECT(U$2&amp;"[N°2]"),$A134))</f>
        <v>0</v>
      </c>
      <c r="X134" s="3">
        <f t="shared" ref="X134:X164" ca="1" si="27">V134-W134</f>
        <v>0</v>
      </c>
      <c r="Y134" s="3">
        <f ca="1">RANK(X134,$X$5:$X$182,0)+ROW()/1000</f>
        <v>1.1339999999999999</v>
      </c>
      <c r="Z134" s="3">
        <f ca="1">RANK(Y134,$Y$5:$Y$182,1)</f>
        <v>44</v>
      </c>
      <c r="AA134" s="4"/>
      <c r="AB134" s="3">
        <f ca="1">IF(COUNTIF(INDIRECT(AA$2&amp;"[N°1]"),$A134)&lt;&gt;0,SUMIFS(INDIRECT(AA$2&amp;"[Score1]"),INDIRECT(AA$2&amp;"[N°1]"),$A134),SUMIFS(INDIRECT(AA$2&amp;"[Score2]"),INDIRECT(AA$2&amp;"[N°2]"),$A134))</f>
        <v>0</v>
      </c>
      <c r="AC134" s="3">
        <f ca="1">IF(COUNTIF(INDIRECT(AA$2&amp;"[N°1]"),$A134)&lt;&gt;0,SUMIFS(INDIRECT(AA$2&amp;"[Score2]"),INDIRECT(AA$2&amp;"[N°1]"),$A134),SUMIFS(INDIRECT(AA$2&amp;"[Score1]"),INDIRECT(AA$2&amp;"[N°2]"),$A134))</f>
        <v>0</v>
      </c>
      <c r="AD134" s="3">
        <f t="shared" ref="AD134:AD164" ca="1" si="28">AB134-AC134</f>
        <v>0</v>
      </c>
      <c r="AE134" s="3">
        <f ca="1">RANK(AD134,$AD$5:$AD$182,0)+ROW()/1000</f>
        <v>1.1339999999999999</v>
      </c>
      <c r="AF134" s="3">
        <f ca="1">RANK(AE134,$AE$5:$AE$182,1)</f>
        <v>44</v>
      </c>
      <c r="AG134" s="4"/>
      <c r="AH134" s="3">
        <f ca="1">IF(COUNTIF(INDIRECT(AG$2&amp;"[N°1]"),$A134)&lt;&gt;0,SUMIFS(INDIRECT(AG$2&amp;"[Score1]"),INDIRECT(AG$2&amp;"[N°1]"),$A134),SUMIFS(INDIRECT(AG$2&amp;"[Score2]"),INDIRECT(AG$2&amp;"[N°2]"),$A134))</f>
        <v>0</v>
      </c>
      <c r="AI134" s="3">
        <f ca="1">IF(COUNTIF(INDIRECT(AG$2&amp;"[N°1]"),$A134)&lt;&gt;0,SUMIFS(INDIRECT(AG$2&amp;"[Score2]"),INDIRECT(AG$2&amp;"[N°1]"),$A134),SUMIFS(INDIRECT(AG$2&amp;"[Score1]"),INDIRECT(AG$2&amp;"[N°2]"),$A134))</f>
        <v>0</v>
      </c>
      <c r="AJ134" s="3">
        <f t="shared" ref="AJ134:AJ164" ca="1" si="29">AH134-AI134</f>
        <v>0</v>
      </c>
      <c r="AK134" s="3">
        <f ca="1">RANK(AJ134,$AJ$5:$AJ$182,0)+ROW()/1000</f>
        <v>1.1339999999999999</v>
      </c>
      <c r="AL134" s="3">
        <f ca="1">RANK(AK134,$AK$5:$AK$182,1)</f>
        <v>44</v>
      </c>
      <c r="AM134" s="4"/>
      <c r="AN134" s="3">
        <f ca="1">IF(COUNTIF(INDIRECT(AM$2&amp;"[N°1]"),$A134)&lt;&gt;0,SUMIFS(INDIRECT(AM$2&amp;"[Score1]"),INDIRECT(AM$2&amp;"[N°1]"),$A134),SUMIFS(INDIRECT(AM$2&amp;"[Score2]"),INDIRECT(AM$2&amp;"[N°2]"),$A134))</f>
        <v>0</v>
      </c>
      <c r="AO134" s="3">
        <f ca="1">IF(COUNTIF(INDIRECT(AM$2&amp;"[N°1]"),$A134)&lt;&gt;0,SUMIFS(INDIRECT(AM$2&amp;"[Score2]"),INDIRECT(AM$2&amp;"[N°1]"),$A134),SUMIFS(INDIRECT(AM$2&amp;"[Score1]"),INDIRECT(AM$2&amp;"[N°2]"),$A134))</f>
        <v>0</v>
      </c>
      <c r="AP134" s="3">
        <f t="shared" ref="AP134:AP164" ca="1" si="30">AN134-AO134</f>
        <v>0</v>
      </c>
      <c r="AQ134" s="3">
        <f ca="1">RANK(AP134,$AP$5:$AP$182,0)+ROW()/1000</f>
        <v>1.1339999999999999</v>
      </c>
      <c r="AR134" s="3">
        <f ca="1">RANK(AQ134,$AQ$5:$AQ$182,1)</f>
        <v>44</v>
      </c>
      <c r="AS134" s="4"/>
      <c r="AT134" s="3">
        <f ca="1">IF(COUNTIF(INDIRECT(AS$2&amp;"[N°1]"),$A134)&lt;&gt;0,SUMIFS(INDIRECT(AS$2&amp;"[Score1]"),INDIRECT(AS$2&amp;"[N°1]"),$A134),SUMIFS(INDIRECT(AS$2&amp;"[Score2]"),INDIRECT(AS$2&amp;"[N°2]"),$A134))</f>
        <v>0</v>
      </c>
      <c r="AU134" s="3">
        <f ca="1">IF(COUNTIF(INDIRECT(AS$2&amp;"[N°1]"),$A134)&lt;&gt;0,SUMIFS(INDIRECT(AS$2&amp;"[Score2]"),INDIRECT(AS$2&amp;"[N°1]"),$A134),SUMIFS(INDIRECT(AS$2&amp;"[Score1]"),INDIRECT(AS$2&amp;"[N°2]"),$A134))</f>
        <v>0</v>
      </c>
      <c r="AV134" s="3">
        <f t="shared" ref="AV134:AV164" ca="1" si="31">AT134-AU134</f>
        <v>0</v>
      </c>
      <c r="AW134" s="3">
        <f ca="1">RANK(AV134,$AV$5:$AV$182,0)+ROW()/1000</f>
        <v>1.1339999999999999</v>
      </c>
      <c r="AX134" s="3">
        <f ca="1">RANK(AW134,$AW$5:$AW$182,1)</f>
        <v>44</v>
      </c>
      <c r="AY134" s="4"/>
      <c r="AZ134" s="3">
        <f ca="1">IF(COUNTIF(INDIRECT(AY$2&amp;"[N°1]"),$A134)&lt;&gt;0,SUMIFS(INDIRECT(AY$2&amp;"[Score1]"),INDIRECT(AY$2&amp;"[N°1]"),$A134),SUMIFS(INDIRECT(AY$2&amp;"[Score2]"),INDIRECT(AY$2&amp;"[N°2]"),$A134))</f>
        <v>0</v>
      </c>
      <c r="BA134" s="3">
        <f ca="1">IF(COUNTIF(INDIRECT(AY$2&amp;"[N°1]"),$A134)&lt;&gt;0,SUMIFS(INDIRECT(AY$2&amp;"[Score2]"),INDIRECT(AY$2&amp;"[N°1]"),$A134),SUMIFS(INDIRECT(AY$2&amp;"[Score1]"),INDIRECT(AY$2&amp;"[N°2]"),$A134))</f>
        <v>0</v>
      </c>
      <c r="BB134" s="3">
        <f t="shared" ref="BB134:BB164" ca="1" si="32">AZ134-BA134</f>
        <v>0</v>
      </c>
      <c r="BC134" s="3">
        <f ca="1">RANK(BB134,$BB$5:$BB$182,0)+ROW()/1000</f>
        <v>1.1339999999999999</v>
      </c>
      <c r="BD134" s="3">
        <f ca="1">RANK(BC134,$BC$5:$BC$182,1)</f>
        <v>44</v>
      </c>
      <c r="BE134" s="4"/>
      <c r="BF134" s="3">
        <f ca="1">IF(COUNTIF(INDIRECT(BE$2&amp;"[N°1]"),$A134)&lt;&gt;0,SUMIFS(INDIRECT(BE$2&amp;"[Score1]"),INDIRECT(BE$2&amp;"[N°1]"),$A134),SUMIFS(INDIRECT(BE$2&amp;"[Score2]"),INDIRECT(BE$2&amp;"[N°2]"),$A134))</f>
        <v>0</v>
      </c>
      <c r="BG134" s="3">
        <f ca="1">IF(COUNTIF(INDIRECT(BE$2&amp;"[N°1]"),$A134)&lt;&gt;0,SUMIFS(INDIRECT(BE$2&amp;"[Score2]"),INDIRECT(BE$2&amp;"[N°1]"),$A134),SUMIFS(INDIRECT(BE$2&amp;"[Score1]"),INDIRECT(BE$2&amp;"[N°2]"),$A134))</f>
        <v>0</v>
      </c>
      <c r="BH134" s="3">
        <f t="shared" ref="BH134:BH164" ca="1" si="33">BF134-BG134</f>
        <v>0</v>
      </c>
      <c r="BI134" s="3">
        <f ca="1">RANK(BH134,$BH$5:$BH$182,0)+ROW()/1000</f>
        <v>1.1339999999999999</v>
      </c>
      <c r="BJ134" s="3">
        <f ca="1">RANK(BI134,$BI$5:$BI$182,1)</f>
        <v>44</v>
      </c>
      <c r="BK134" s="4"/>
      <c r="BL134" s="3">
        <f ca="1">IF(COUNTIF(INDIRECT(BK$2&amp;"[N°1]"),$A134)&lt;&gt;0,SUMIFS(INDIRECT(BK$2&amp;"[Score1]"),INDIRECT(BK$2&amp;"[N°1]"),$A134),SUMIFS(INDIRECT(BK$2&amp;"[Score2]"),INDIRECT(BK$2&amp;"[N°2]"),$A134))</f>
        <v>0</v>
      </c>
      <c r="BM134" s="3">
        <f ca="1">IF(COUNTIF(INDIRECT(BK$2&amp;"[N°1]"),$A134)&lt;&gt;0,SUMIFS(INDIRECT(BK$2&amp;"[Score2]"),INDIRECT(BK$2&amp;"[N°1]"),$A134),SUMIFS(INDIRECT(BK$2&amp;"[Score1]"),INDIRECT(BK$2&amp;"[N°2]"),$A134))</f>
        <v>0</v>
      </c>
      <c r="BN134" s="3">
        <f t="shared" ref="BN134:BN164" ca="1" si="34">BL134-BM134</f>
        <v>0</v>
      </c>
      <c r="BO134" s="3">
        <f ca="1">RANK(BN134,$BN$5:$BN$182,0)+ROW()/1000</f>
        <v>1.1339999999999999</v>
      </c>
      <c r="BP134" s="3">
        <f ca="1">RANK(BO134,$BO$5:$BO$182,1)</f>
        <v>44</v>
      </c>
      <c r="BQ134" s="4"/>
      <c r="BR134" s="3">
        <f ca="1">IF(COUNTIF(INDIRECT(BQ$2&amp;"[N°1]"),$A134)&lt;&gt;0,SUMIFS(INDIRECT(BQ$2&amp;"[Score1]"),INDIRECT(BQ$2&amp;"[N°1]"),$A134),SUMIFS(INDIRECT(BQ$2&amp;"[Score2]"),INDIRECT(BQ$2&amp;"[N°2]"),$A134))</f>
        <v>0</v>
      </c>
      <c r="BS134" s="3">
        <f ca="1">IF(COUNTIF(INDIRECT(BQ$2&amp;"[N°1]"),$A134)&lt;&gt;0,SUMIFS(INDIRECT(BQ$2&amp;"[Score2]"),INDIRECT(BQ$2&amp;"[N°1]"),$A134),SUMIFS(INDIRECT(BQ$2&amp;"[Score1]"),INDIRECT(BQ$2&amp;"[N°2]"),$A134))</f>
        <v>0</v>
      </c>
      <c r="BT134" s="3">
        <f t="shared" ref="BT134:BT164" ca="1" si="35">BR134-BS134</f>
        <v>0</v>
      </c>
      <c r="BU134" s="3">
        <f ca="1">RANK(BT134,$BT$5:$BT$182,0)+ROW()/1000</f>
        <v>1.1339999999999999</v>
      </c>
      <c r="BV134" s="3">
        <f ca="1">RANK(BU134,$BU$5:$BU$182,1)</f>
        <v>44</v>
      </c>
      <c r="BW134" s="2"/>
      <c r="BX134" s="5">
        <f>C134+I134+O134+U134+AA134+AG134+AM134+AS134+AY134+BE134+BK134+BQ134</f>
        <v>0</v>
      </c>
      <c r="BY134" s="8">
        <f ca="1">COUNTIF(D133,"=13")+COUNTIF(D134,"=13")+COUNTIF(D135,"=13")+COUNTIF(J133,"=13")+COUNTIF(J134,"=13")+COUNTIF(J135,"=13")+COUNTIF(P133,"=13")+COUNTIF(P134,"=13")+COUNTIF(P135,"=13")+COUNTIF(V133,"=13")+COUNTIF(V134,"=13")+COUNTIF(V135,"=13")+COUNTIF(AB133,"=13")+COUNTIF(AB134,"=13")+COUNTIF(AB135,"=13")+COUNTIF(AH133,"=13")+COUNTIF(AH134,"=13")+COUNTIF(AH135,"=13")+COUNTIF(AN133,"=13")+COUNTIF(AN134,"=13")+COUNTIF(AN135,"=13")+COUNTIF(AT133,"=13")+COUNTIF(AT134,"=13")+COUNTIF(AT135,"=13")+COUNTIF(AZ133,"=13")+COUNTIF(AZ134,"=13")+COUNTIF(AZ135,"=13")+COUNTIF(BF133,"=13")+COUNTIF(BF134,"=13")+COUNTIF(BF135,"=13")+COUNTIF(BL133,"=13")+COUNTIF(BL134,"=13")+COUNTIF(BL135,"=13")+COUNTIF(BR133,"=13")+COUNTIF(BR134,"=13")+COUNTIF(BR135,"=13")</f>
        <v>0</v>
      </c>
      <c r="BZ134" s="9">
        <f ca="1">F133+F134+F135+L133+L134+L135+R133+R134+R135+X133+X134+X135+AD133+AD134+AD135+AJ133+AJ134+AJ135+AP133+AP134+AP135+AV133+AV134+AV135+BB133+BB134+BB135+BH133+BH134+BH135+BN133+BN134+BN135+BT133+BT134+BT135</f>
        <v>0</v>
      </c>
      <c r="CA134" s="5">
        <f ca="1">RANK(BY134,$BY$5:$BY$183,0)+RANK(BZ134,$BZ$5:$BZ$183,1)/1000</f>
        <v>1.0009999999999999</v>
      </c>
      <c r="CB134" s="5">
        <f ca="1">RANK(CA134,$CA$5:$CA$183,1)</f>
        <v>1</v>
      </c>
      <c r="CD134" s="20">
        <v>44</v>
      </c>
      <c r="CE134" s="20" t="str">
        <f ca="1">IF(N($CN134)&gt;0,INDEX($B$4:$B$183,$CN134),"")</f>
        <v/>
      </c>
      <c r="CF134" s="20" t="str">
        <f ca="1">IF(N($CN134)&gt;0,INDEX($BX$4:$BX$183,$CN134),"")</f>
        <v/>
      </c>
      <c r="CG134" s="20" t="str">
        <f ca="1">IF(N($CN134)&gt;0,INDEX($BY$4:$BY$183,$CN134),"")</f>
        <v/>
      </c>
      <c r="CH134" s="40"/>
      <c r="CJ134" s="19" t="str">
        <f>IF(BX134&gt;0,BX134*100000+BY134*1000+BZ134+500,"")</f>
        <v/>
      </c>
      <c r="CK134" s="19" t="str">
        <f>IF(BX134&gt;0,RANK(CJ134,$CJ$4:$CJ$183,0),"")</f>
        <v/>
      </c>
      <c r="CL134" s="19" t="str">
        <f>IF(N(CK134)&gt;0,CK134+COUNTIF($CK$4:$CK133,CK134),"")</f>
        <v/>
      </c>
      <c r="CM134" s="19">
        <f>INT(ROWS($CM$3:$CM134)/3)</f>
        <v>44</v>
      </c>
      <c r="CN134" s="19" t="str">
        <f ca="1">IFERROR(MATCH(CM134,$CL$4:$CL$183,0),"")</f>
        <v/>
      </c>
    </row>
    <row r="135" spans="1:92" ht="21" x14ac:dyDescent="0.35">
      <c r="A135" s="3"/>
      <c r="B135" s="3"/>
      <c r="C135" s="4"/>
      <c r="D135" s="3"/>
      <c r="E135" s="3"/>
      <c r="F135" s="3"/>
      <c r="G135" s="3"/>
      <c r="H135" s="3"/>
      <c r="I135" s="4"/>
      <c r="J135" s="3"/>
      <c r="K135" s="3"/>
      <c r="L135" s="3"/>
      <c r="M135" s="3"/>
      <c r="N135" s="3"/>
      <c r="O135" s="4"/>
      <c r="P135" s="3"/>
      <c r="Q135" s="3"/>
      <c r="R135" s="3"/>
      <c r="S135" s="3"/>
      <c r="T135" s="3"/>
      <c r="U135" s="4"/>
      <c r="V135" s="3"/>
      <c r="W135" s="3"/>
      <c r="X135" s="3"/>
      <c r="Y135" s="3"/>
      <c r="Z135" s="3"/>
      <c r="AA135" s="4"/>
      <c r="AB135" s="3"/>
      <c r="AC135" s="3"/>
      <c r="AD135" s="3"/>
      <c r="AE135" s="3"/>
      <c r="AF135" s="3"/>
      <c r="AG135" s="4"/>
      <c r="AH135" s="3"/>
      <c r="AI135" s="3"/>
      <c r="AJ135" s="3"/>
      <c r="AK135" s="3"/>
      <c r="AL135" s="3"/>
      <c r="AM135" s="4"/>
      <c r="AN135" s="3"/>
      <c r="AO135" s="3"/>
      <c r="AP135" s="3"/>
      <c r="AQ135" s="3"/>
      <c r="AR135" s="3"/>
      <c r="AS135" s="4"/>
      <c r="AT135" s="3"/>
      <c r="AU135" s="3"/>
      <c r="AV135" s="3"/>
      <c r="AW135" s="3"/>
      <c r="AX135" s="3"/>
      <c r="AY135" s="4"/>
      <c r="AZ135" s="3"/>
      <c r="BA135" s="3"/>
      <c r="BB135" s="3"/>
      <c r="BC135" s="3"/>
      <c r="BD135" s="3"/>
      <c r="BE135" s="4"/>
      <c r="BF135" s="3"/>
      <c r="BG135" s="3"/>
      <c r="BH135" s="3"/>
      <c r="BI135" s="3"/>
      <c r="BJ135" s="3"/>
      <c r="BK135" s="4"/>
      <c r="BL135" s="3"/>
      <c r="BM135" s="3"/>
      <c r="BN135" s="3"/>
      <c r="BO135" s="3"/>
      <c r="BP135" s="3"/>
      <c r="BQ135" s="4"/>
      <c r="BR135" s="3"/>
      <c r="BS135" s="3"/>
      <c r="BT135" s="3"/>
      <c r="BU135" s="3"/>
      <c r="BV135" s="3"/>
      <c r="BW135" s="2"/>
      <c r="BX135" s="10"/>
      <c r="BY135" s="11"/>
      <c r="BZ135" s="13"/>
      <c r="CA135" s="10"/>
      <c r="CB135" s="10"/>
      <c r="CD135" s="21"/>
      <c r="CE135" s="21"/>
      <c r="CF135" s="21"/>
      <c r="CG135" s="21"/>
      <c r="CH135" s="41"/>
      <c r="CJ135" s="19"/>
      <c r="CK135" s="19"/>
      <c r="CL135" s="19"/>
      <c r="CM135" s="19"/>
      <c r="CN135" s="19"/>
    </row>
    <row r="136" spans="1:92" ht="21" x14ac:dyDescent="0.35">
      <c r="A136" s="3"/>
      <c r="B136" s="3"/>
      <c r="C136" s="4"/>
      <c r="D136" s="3"/>
      <c r="E136" s="3"/>
      <c r="F136" s="3"/>
      <c r="G136" s="3"/>
      <c r="H136" s="3"/>
      <c r="I136" s="4"/>
      <c r="J136" s="3"/>
      <c r="K136" s="3"/>
      <c r="L136" s="3"/>
      <c r="M136" s="3"/>
      <c r="N136" s="3"/>
      <c r="O136" s="4"/>
      <c r="P136" s="3"/>
      <c r="Q136" s="3"/>
      <c r="R136" s="3"/>
      <c r="S136" s="3"/>
      <c r="T136" s="3"/>
      <c r="U136" s="4"/>
      <c r="V136" s="3"/>
      <c r="W136" s="3"/>
      <c r="X136" s="3"/>
      <c r="Y136" s="3"/>
      <c r="Z136" s="3"/>
      <c r="AA136" s="4"/>
      <c r="AB136" s="3"/>
      <c r="AC136" s="3"/>
      <c r="AD136" s="3"/>
      <c r="AE136" s="3"/>
      <c r="AF136" s="3"/>
      <c r="AG136" s="4"/>
      <c r="AH136" s="3"/>
      <c r="AI136" s="3"/>
      <c r="AJ136" s="3"/>
      <c r="AK136" s="3"/>
      <c r="AL136" s="3"/>
      <c r="AM136" s="4"/>
      <c r="AN136" s="3"/>
      <c r="AO136" s="3"/>
      <c r="AP136" s="3"/>
      <c r="AQ136" s="3"/>
      <c r="AR136" s="3"/>
      <c r="AS136" s="4"/>
      <c r="AT136" s="3"/>
      <c r="AU136" s="3"/>
      <c r="AV136" s="3"/>
      <c r="AW136" s="3"/>
      <c r="AX136" s="3"/>
      <c r="AY136" s="4"/>
      <c r="AZ136" s="3"/>
      <c r="BA136" s="3"/>
      <c r="BB136" s="3"/>
      <c r="BC136" s="3"/>
      <c r="BD136" s="3"/>
      <c r="BE136" s="4"/>
      <c r="BF136" s="3"/>
      <c r="BG136" s="3"/>
      <c r="BH136" s="3"/>
      <c r="BI136" s="3"/>
      <c r="BJ136" s="3"/>
      <c r="BK136" s="4"/>
      <c r="BL136" s="3"/>
      <c r="BM136" s="3"/>
      <c r="BN136" s="3"/>
      <c r="BO136" s="3"/>
      <c r="BP136" s="3"/>
      <c r="BQ136" s="4"/>
      <c r="BR136" s="3"/>
      <c r="BS136" s="3"/>
      <c r="BT136" s="3"/>
      <c r="BU136" s="3"/>
      <c r="BV136" s="3"/>
      <c r="BW136" s="2"/>
      <c r="BX136" s="5"/>
      <c r="BY136" s="12"/>
      <c r="BZ136" s="7"/>
      <c r="CA136" s="5"/>
      <c r="CB136" s="5"/>
      <c r="CD136" s="22"/>
      <c r="CE136" s="20"/>
      <c r="CF136" s="22"/>
      <c r="CG136" s="22"/>
      <c r="CH136" s="39" t="str">
        <f ca="1">IF(N($CN137)&gt;0,INDEX($BZ$4:$BZ$183,$CN137),"")</f>
        <v/>
      </c>
      <c r="CJ136" s="19"/>
      <c r="CK136" s="19"/>
      <c r="CL136" s="19"/>
      <c r="CM136" s="19"/>
      <c r="CN136" s="19"/>
    </row>
    <row r="137" spans="1:92" ht="21" x14ac:dyDescent="0.35">
      <c r="A137" s="3">
        <v>45</v>
      </c>
      <c r="B137" s="3"/>
      <c r="C137" s="4"/>
      <c r="D137" s="3">
        <f ca="1">IF(COUNTIF(INDIRECT(C$2&amp;"[N°1]"),$A137)&lt;&gt;0,SUMIFS(INDIRECT(C$2&amp;"[Score1]"),INDIRECT(C$2&amp;"[N°1]"),$A137),SUMIFS(INDIRECT(C$2&amp;"[Score2]"),INDIRECT(C$2&amp;"[N°2]"),$A137))</f>
        <v>0</v>
      </c>
      <c r="E137" s="3">
        <f ca="1">IF(COUNTIF(INDIRECT(C$2&amp;"[N°1]"),$A137)&lt;&gt;0,SUMIFS(INDIRECT(C$2&amp;"[Score2]"),INDIRECT(C$2&amp;"[N°1]"),$A137),SUMIFS(INDIRECT(C$2&amp;"[Score1]"),INDIRECT(C$2&amp;"[N°2]"),$A137))</f>
        <v>0</v>
      </c>
      <c r="F137" s="3">
        <f t="shared" ca="1" si="24"/>
        <v>0</v>
      </c>
      <c r="G137" s="3">
        <f ca="1">RANK(F137,$F$5:$F$182,0)+ROW()/1000</f>
        <v>1.137</v>
      </c>
      <c r="H137" s="3">
        <f ca="1">RANK(G137,$G$5:$G$182,1)</f>
        <v>45</v>
      </c>
      <c r="I137" s="4"/>
      <c r="J137" s="3">
        <f ca="1">IF(COUNTIF(INDIRECT(I$2&amp;"[N°1]"),$A137)&lt;&gt;0,SUMIFS(INDIRECT(I$2&amp;"[Score1]"),INDIRECT(I$2&amp;"[N°1]"),$A137),SUMIFS(INDIRECT(I$2&amp;"[Score2]"),INDIRECT(I$2&amp;"[N°2]"),$A137))</f>
        <v>0</v>
      </c>
      <c r="K137" s="3">
        <f ca="1">IF(COUNTIF(INDIRECT(I$2&amp;"[N°1]"),$A137)&lt;&gt;0,SUMIFS(INDIRECT(I$2&amp;"[Score2]"),INDIRECT(I$2&amp;"[N°1]"),$A137),SUMIFS(INDIRECT(I$2&amp;"[Score1]"),INDIRECT(I$2&amp;"[N°2]"),$A137))</f>
        <v>0</v>
      </c>
      <c r="L137" s="3">
        <f t="shared" ca="1" si="25"/>
        <v>0</v>
      </c>
      <c r="M137" s="3">
        <f ca="1">RANK(L137,$L$5:$L$182,0)+ROW()/1000</f>
        <v>1.137</v>
      </c>
      <c r="N137" s="3">
        <f ca="1">RANK(M137,$M$5:$M$182,1)</f>
        <v>45</v>
      </c>
      <c r="O137" s="4"/>
      <c r="P137" s="3">
        <f ca="1">IF(COUNTIF(INDIRECT(O$2&amp;"[N°1]"),$A137)&lt;&gt;0,SUMIFS(INDIRECT(O$2&amp;"[Score1]"),INDIRECT(O$2&amp;"[N°1]"),$A137),SUMIFS(INDIRECT(O$2&amp;"[Score2]"),INDIRECT(O$2&amp;"[N°2]"),$A137))</f>
        <v>0</v>
      </c>
      <c r="Q137" s="3">
        <f ca="1">IF(COUNTIF(INDIRECT(O$2&amp;"[N°1]"),$A137)&lt;&gt;0,SUMIFS(INDIRECT(O$2&amp;"[Score2]"),INDIRECT(O$2&amp;"[N°1]"),$A137),SUMIFS(INDIRECT(O$2&amp;"[Score1]"),INDIRECT(O$2&amp;"[N°2]"),$A137))</f>
        <v>0</v>
      </c>
      <c r="R137" s="3">
        <f t="shared" ca="1" si="26"/>
        <v>0</v>
      </c>
      <c r="S137" s="3">
        <f ca="1">RANK(R137,$R$5:$R$182,0)+ROW()/1000</f>
        <v>1.137</v>
      </c>
      <c r="T137" s="3">
        <f ca="1">RANK(S137,$S$5:$S$182,1)</f>
        <v>45</v>
      </c>
      <c r="U137" s="4"/>
      <c r="V137" s="3">
        <f ca="1">IF(COUNTIF(INDIRECT(U$2&amp;"[N°1]"),$A137)&lt;&gt;0,SUMIFS(INDIRECT(U$2&amp;"[Score1]"),INDIRECT(U$2&amp;"[N°1]"),$A137),SUMIFS(INDIRECT(U$2&amp;"[Score2]"),INDIRECT(U$2&amp;"[N°2]"),$A137))</f>
        <v>0</v>
      </c>
      <c r="W137" s="3">
        <f ca="1">IF(COUNTIF(INDIRECT(U$2&amp;"[N°1]"),$A137)&lt;&gt;0,SUMIFS(INDIRECT(U$2&amp;"[Score2]"),INDIRECT(U$2&amp;"[N°1]"),$A137),SUMIFS(INDIRECT(U$2&amp;"[Score1]"),INDIRECT(U$2&amp;"[N°2]"),$A137))</f>
        <v>0</v>
      </c>
      <c r="X137" s="3">
        <f t="shared" ca="1" si="27"/>
        <v>0</v>
      </c>
      <c r="Y137" s="3">
        <f ca="1">RANK(X137,$X$5:$X$182,0)+ROW()/1000</f>
        <v>1.137</v>
      </c>
      <c r="Z137" s="3">
        <f ca="1">RANK(Y137,$Y$5:$Y$182,1)</f>
        <v>45</v>
      </c>
      <c r="AA137" s="4"/>
      <c r="AB137" s="3">
        <f ca="1">IF(COUNTIF(INDIRECT(AA$2&amp;"[N°1]"),$A137)&lt;&gt;0,SUMIFS(INDIRECT(AA$2&amp;"[Score1]"),INDIRECT(AA$2&amp;"[N°1]"),$A137),SUMIFS(INDIRECT(AA$2&amp;"[Score2]"),INDIRECT(AA$2&amp;"[N°2]"),$A137))</f>
        <v>0</v>
      </c>
      <c r="AC137" s="3">
        <f ca="1">IF(COUNTIF(INDIRECT(AA$2&amp;"[N°1]"),$A137)&lt;&gt;0,SUMIFS(INDIRECT(AA$2&amp;"[Score2]"),INDIRECT(AA$2&amp;"[N°1]"),$A137),SUMIFS(INDIRECT(AA$2&amp;"[Score1]"),INDIRECT(AA$2&amp;"[N°2]"),$A137))</f>
        <v>0</v>
      </c>
      <c r="AD137" s="3">
        <f t="shared" ca="1" si="28"/>
        <v>0</v>
      </c>
      <c r="AE137" s="3">
        <f ca="1">RANK(AD137,$AD$5:$AD$182,0)+ROW()/1000</f>
        <v>1.137</v>
      </c>
      <c r="AF137" s="3">
        <f ca="1">RANK(AE137,$AE$5:$AE$182,1)</f>
        <v>45</v>
      </c>
      <c r="AG137" s="4"/>
      <c r="AH137" s="3">
        <f ca="1">IF(COUNTIF(INDIRECT(AG$2&amp;"[N°1]"),$A137)&lt;&gt;0,SUMIFS(INDIRECT(AG$2&amp;"[Score1]"),INDIRECT(AG$2&amp;"[N°1]"),$A137),SUMIFS(INDIRECT(AG$2&amp;"[Score2]"),INDIRECT(AG$2&amp;"[N°2]"),$A137))</f>
        <v>0</v>
      </c>
      <c r="AI137" s="3">
        <f ca="1">IF(COUNTIF(INDIRECT(AG$2&amp;"[N°1]"),$A137)&lt;&gt;0,SUMIFS(INDIRECT(AG$2&amp;"[Score2]"),INDIRECT(AG$2&amp;"[N°1]"),$A137),SUMIFS(INDIRECT(AG$2&amp;"[Score1]"),INDIRECT(AG$2&amp;"[N°2]"),$A137))</f>
        <v>0</v>
      </c>
      <c r="AJ137" s="3">
        <f t="shared" ca="1" si="29"/>
        <v>0</v>
      </c>
      <c r="AK137" s="3">
        <f ca="1">RANK(AJ137,$AJ$5:$AJ$182,0)+ROW()/1000</f>
        <v>1.137</v>
      </c>
      <c r="AL137" s="3">
        <f ca="1">RANK(AK137,$AK$5:$AK$182,1)</f>
        <v>45</v>
      </c>
      <c r="AM137" s="4"/>
      <c r="AN137" s="3">
        <f ca="1">IF(COUNTIF(INDIRECT(AM$2&amp;"[N°1]"),$A137)&lt;&gt;0,SUMIFS(INDIRECT(AM$2&amp;"[Score1]"),INDIRECT(AM$2&amp;"[N°1]"),$A137),SUMIFS(INDIRECT(AM$2&amp;"[Score2]"),INDIRECT(AM$2&amp;"[N°2]"),$A137))</f>
        <v>0</v>
      </c>
      <c r="AO137" s="3">
        <f ca="1">IF(COUNTIF(INDIRECT(AM$2&amp;"[N°1]"),$A137)&lt;&gt;0,SUMIFS(INDIRECT(AM$2&amp;"[Score2]"),INDIRECT(AM$2&amp;"[N°1]"),$A137),SUMIFS(INDIRECT(AM$2&amp;"[Score1]"),INDIRECT(AM$2&amp;"[N°2]"),$A137))</f>
        <v>0</v>
      </c>
      <c r="AP137" s="3">
        <f t="shared" ca="1" si="30"/>
        <v>0</v>
      </c>
      <c r="AQ137" s="3">
        <f ca="1">RANK(AP137,$AP$5:$AP$182,0)+ROW()/1000</f>
        <v>1.137</v>
      </c>
      <c r="AR137" s="3">
        <f ca="1">RANK(AQ137,$AQ$5:$AQ$182,1)</f>
        <v>45</v>
      </c>
      <c r="AS137" s="4"/>
      <c r="AT137" s="3">
        <f ca="1">IF(COUNTIF(INDIRECT(AS$2&amp;"[N°1]"),$A137)&lt;&gt;0,SUMIFS(INDIRECT(AS$2&amp;"[Score1]"),INDIRECT(AS$2&amp;"[N°1]"),$A137),SUMIFS(INDIRECT(AS$2&amp;"[Score2]"),INDIRECT(AS$2&amp;"[N°2]"),$A137))</f>
        <v>0</v>
      </c>
      <c r="AU137" s="3">
        <f ca="1">IF(COUNTIF(INDIRECT(AS$2&amp;"[N°1]"),$A137)&lt;&gt;0,SUMIFS(INDIRECT(AS$2&amp;"[Score2]"),INDIRECT(AS$2&amp;"[N°1]"),$A137),SUMIFS(INDIRECT(AS$2&amp;"[Score1]"),INDIRECT(AS$2&amp;"[N°2]"),$A137))</f>
        <v>0</v>
      </c>
      <c r="AV137" s="3">
        <f t="shared" ca="1" si="31"/>
        <v>0</v>
      </c>
      <c r="AW137" s="3">
        <f ca="1">RANK(AV137,$AV$5:$AV$182,0)+ROW()/1000</f>
        <v>1.137</v>
      </c>
      <c r="AX137" s="3">
        <f ca="1">RANK(AW137,$AW$5:$AW$182,1)</f>
        <v>45</v>
      </c>
      <c r="AY137" s="4"/>
      <c r="AZ137" s="3">
        <f ca="1">IF(COUNTIF(INDIRECT(AY$2&amp;"[N°1]"),$A137)&lt;&gt;0,SUMIFS(INDIRECT(AY$2&amp;"[Score1]"),INDIRECT(AY$2&amp;"[N°1]"),$A137),SUMIFS(INDIRECT(AY$2&amp;"[Score2]"),INDIRECT(AY$2&amp;"[N°2]"),$A137))</f>
        <v>0</v>
      </c>
      <c r="BA137" s="3">
        <f ca="1">IF(COUNTIF(INDIRECT(AY$2&amp;"[N°1]"),$A137)&lt;&gt;0,SUMIFS(INDIRECT(AY$2&amp;"[Score2]"),INDIRECT(AY$2&amp;"[N°1]"),$A137),SUMIFS(INDIRECT(AY$2&amp;"[Score1]"),INDIRECT(AY$2&amp;"[N°2]"),$A137))</f>
        <v>0</v>
      </c>
      <c r="BB137" s="3">
        <f t="shared" ca="1" si="32"/>
        <v>0</v>
      </c>
      <c r="BC137" s="3">
        <f ca="1">RANK(BB137,$BB$5:$BB$182,0)+ROW()/1000</f>
        <v>1.137</v>
      </c>
      <c r="BD137" s="3">
        <f ca="1">RANK(BC137,$BC$5:$BC$182,1)</f>
        <v>45</v>
      </c>
      <c r="BE137" s="4"/>
      <c r="BF137" s="3">
        <f ca="1">IF(COUNTIF(INDIRECT(BE$2&amp;"[N°1]"),$A137)&lt;&gt;0,SUMIFS(INDIRECT(BE$2&amp;"[Score1]"),INDIRECT(BE$2&amp;"[N°1]"),$A137),SUMIFS(INDIRECT(BE$2&amp;"[Score2]"),INDIRECT(BE$2&amp;"[N°2]"),$A137))</f>
        <v>0</v>
      </c>
      <c r="BG137" s="3">
        <f ca="1">IF(COUNTIF(INDIRECT(BE$2&amp;"[N°1]"),$A137)&lt;&gt;0,SUMIFS(INDIRECT(BE$2&amp;"[Score2]"),INDIRECT(BE$2&amp;"[N°1]"),$A137),SUMIFS(INDIRECT(BE$2&amp;"[Score1]"),INDIRECT(BE$2&amp;"[N°2]"),$A137))</f>
        <v>0</v>
      </c>
      <c r="BH137" s="3">
        <f t="shared" ca="1" si="33"/>
        <v>0</v>
      </c>
      <c r="BI137" s="3">
        <f ca="1">RANK(BH137,$BH$5:$BH$182,0)+ROW()/1000</f>
        <v>1.137</v>
      </c>
      <c r="BJ137" s="3">
        <f ca="1">RANK(BI137,$BI$5:$BI$182,1)</f>
        <v>45</v>
      </c>
      <c r="BK137" s="4"/>
      <c r="BL137" s="3">
        <f ca="1">IF(COUNTIF(INDIRECT(BK$2&amp;"[N°1]"),$A137)&lt;&gt;0,SUMIFS(INDIRECT(BK$2&amp;"[Score1]"),INDIRECT(BK$2&amp;"[N°1]"),$A137),SUMIFS(INDIRECT(BK$2&amp;"[Score2]"),INDIRECT(BK$2&amp;"[N°2]"),$A137))</f>
        <v>0</v>
      </c>
      <c r="BM137" s="3">
        <f ca="1">IF(COUNTIF(INDIRECT(BK$2&amp;"[N°1]"),$A137)&lt;&gt;0,SUMIFS(INDIRECT(BK$2&amp;"[Score2]"),INDIRECT(BK$2&amp;"[N°1]"),$A137),SUMIFS(INDIRECT(BK$2&amp;"[Score1]"),INDIRECT(BK$2&amp;"[N°2]"),$A137))</f>
        <v>0</v>
      </c>
      <c r="BN137" s="3">
        <f t="shared" ca="1" si="34"/>
        <v>0</v>
      </c>
      <c r="BO137" s="3">
        <f ca="1">RANK(BN137,$BN$5:$BN$182,0)+ROW()/1000</f>
        <v>1.137</v>
      </c>
      <c r="BP137" s="3">
        <f ca="1">RANK(BO137,$BO$5:$BO$182,1)</f>
        <v>45</v>
      </c>
      <c r="BQ137" s="4"/>
      <c r="BR137" s="3">
        <f ca="1">IF(COUNTIF(INDIRECT(BQ$2&amp;"[N°1]"),$A137)&lt;&gt;0,SUMIFS(INDIRECT(BQ$2&amp;"[Score1]"),INDIRECT(BQ$2&amp;"[N°1]"),$A137),SUMIFS(INDIRECT(BQ$2&amp;"[Score2]"),INDIRECT(BQ$2&amp;"[N°2]"),$A137))</f>
        <v>0</v>
      </c>
      <c r="BS137" s="3">
        <f ca="1">IF(COUNTIF(INDIRECT(BQ$2&amp;"[N°1]"),$A137)&lt;&gt;0,SUMIFS(INDIRECT(BQ$2&amp;"[Score2]"),INDIRECT(BQ$2&amp;"[N°1]"),$A137),SUMIFS(INDIRECT(BQ$2&amp;"[Score1]"),INDIRECT(BQ$2&amp;"[N°2]"),$A137))</f>
        <v>0</v>
      </c>
      <c r="BT137" s="3">
        <f t="shared" ca="1" si="35"/>
        <v>0</v>
      </c>
      <c r="BU137" s="3">
        <f ca="1">RANK(BT137,$BT$5:$BT$182,0)+ROW()/1000</f>
        <v>1.137</v>
      </c>
      <c r="BV137" s="3">
        <f ca="1">RANK(BU137,$BU$5:$BU$182,1)</f>
        <v>45</v>
      </c>
      <c r="BW137" s="2"/>
      <c r="BX137" s="5">
        <f>C137+I137+O137+U137+AA137+AG137+AM137+AS137+AY137+BE137+BK137+BQ137</f>
        <v>0</v>
      </c>
      <c r="BY137" s="8">
        <f ca="1">COUNTIF(D136,"=13")+COUNTIF(D137,"=13")+COUNTIF(D138,"=13")+COUNTIF(J136,"=13")+COUNTIF(J137,"=13")+COUNTIF(J138,"=13")+COUNTIF(P136,"=13")+COUNTIF(P137,"=13")+COUNTIF(P138,"=13")+COUNTIF(V136,"=13")+COUNTIF(V137,"=13")+COUNTIF(V138,"=13")+COUNTIF(AB136,"=13")+COUNTIF(AB137,"=13")+COUNTIF(AB138,"=13")+COUNTIF(AH136,"=13")+COUNTIF(AH137,"=13")+COUNTIF(AH138,"=13")+COUNTIF(AN136,"=13")+COUNTIF(AN137,"=13")+COUNTIF(AN138,"=13")+COUNTIF(AT136,"=13")+COUNTIF(AT137,"=13")+COUNTIF(AT138,"=13")+COUNTIF(AZ136,"=13")+COUNTIF(AZ137,"=13")+COUNTIF(AZ138,"=13")+COUNTIF(BF136,"=13")+COUNTIF(BF137,"=13")+COUNTIF(BF138,"=13")+COUNTIF(BL136,"=13")+COUNTIF(BL137,"=13")+COUNTIF(BL138,"=13")+COUNTIF(BR136,"=13")+COUNTIF(BR137,"=13")+COUNTIF(BR138,"=13")</f>
        <v>0</v>
      </c>
      <c r="BZ137" s="9">
        <f ca="1">F136+F137+F138+L136+L137+L138+R136+R137+R138+X136+X137+X138+AD136+AD137+AD138+AJ136+AJ137+AJ138+AP136+AP137+AP138+AV136+AV137+AV138+BB136+BB137+BB138+BH136+BH137+BH138+BN136+BN137+BN138+BT136+BT137+BT138</f>
        <v>0</v>
      </c>
      <c r="CA137" s="5">
        <f ca="1">RANK(BY137,$BY$5:$BY$183,0)+RANK(BZ137,$BZ$5:$BZ$183,1)/1000</f>
        <v>1.0009999999999999</v>
      </c>
      <c r="CB137" s="5">
        <f ca="1">RANK(CA137,$CA$5:$CA$183,1)</f>
        <v>1</v>
      </c>
      <c r="CD137" s="20">
        <v>45</v>
      </c>
      <c r="CE137" s="20" t="str">
        <f ca="1">IF(N($CN137)&gt;0,INDEX($B$4:$B$183,$CN137),"")</f>
        <v/>
      </c>
      <c r="CF137" s="20" t="str">
        <f ca="1">IF(N($CN137)&gt;0,INDEX($BX$4:$BX$183,$CN137),"")</f>
        <v/>
      </c>
      <c r="CG137" s="20" t="str">
        <f ca="1">IF(N($CN137)&gt;0,INDEX($BY$4:$BY$183,$CN137),"")</f>
        <v/>
      </c>
      <c r="CH137" s="40"/>
      <c r="CJ137" s="19" t="str">
        <f>IF(BX137&gt;0,BX137*100000+BY137*1000+BZ137+500,"")</f>
        <v/>
      </c>
      <c r="CK137" s="19" t="str">
        <f>IF(BX137&gt;0,RANK(CJ137,$CJ$4:$CJ$183,0),"")</f>
        <v/>
      </c>
      <c r="CL137" s="19" t="str">
        <f>IF(N(CK137)&gt;0,CK137+COUNTIF($CK$4:$CK136,CK137),"")</f>
        <v/>
      </c>
      <c r="CM137" s="19">
        <f>INT(ROWS($CM$3:$CM137)/3)</f>
        <v>45</v>
      </c>
      <c r="CN137" s="19" t="str">
        <f ca="1">IFERROR(MATCH(CM137,$CL$4:$CL$183,0),"")</f>
        <v/>
      </c>
    </row>
    <row r="138" spans="1:92" ht="21" x14ac:dyDescent="0.35">
      <c r="A138" s="3"/>
      <c r="B138" s="3"/>
      <c r="C138" s="4"/>
      <c r="D138" s="3"/>
      <c r="E138" s="3"/>
      <c r="F138" s="3"/>
      <c r="G138" s="3"/>
      <c r="H138" s="3"/>
      <c r="I138" s="4"/>
      <c r="J138" s="3"/>
      <c r="K138" s="3"/>
      <c r="L138" s="3"/>
      <c r="M138" s="3"/>
      <c r="N138" s="3"/>
      <c r="O138" s="4"/>
      <c r="P138" s="3"/>
      <c r="Q138" s="3"/>
      <c r="R138" s="3"/>
      <c r="S138" s="3"/>
      <c r="T138" s="3"/>
      <c r="U138" s="4"/>
      <c r="V138" s="3"/>
      <c r="W138" s="3"/>
      <c r="X138" s="3"/>
      <c r="Y138" s="3"/>
      <c r="Z138" s="3"/>
      <c r="AA138" s="4"/>
      <c r="AB138" s="3"/>
      <c r="AC138" s="3"/>
      <c r="AD138" s="3"/>
      <c r="AE138" s="3"/>
      <c r="AF138" s="3"/>
      <c r="AG138" s="4"/>
      <c r="AH138" s="3"/>
      <c r="AI138" s="3"/>
      <c r="AJ138" s="3"/>
      <c r="AK138" s="3"/>
      <c r="AL138" s="3"/>
      <c r="AM138" s="4"/>
      <c r="AN138" s="3"/>
      <c r="AO138" s="3"/>
      <c r="AP138" s="3"/>
      <c r="AQ138" s="3"/>
      <c r="AR138" s="3"/>
      <c r="AS138" s="4"/>
      <c r="AT138" s="3"/>
      <c r="AU138" s="3"/>
      <c r="AV138" s="3"/>
      <c r="AW138" s="3"/>
      <c r="AX138" s="3"/>
      <c r="AY138" s="4"/>
      <c r="AZ138" s="3"/>
      <c r="BA138" s="3"/>
      <c r="BB138" s="3"/>
      <c r="BC138" s="3"/>
      <c r="BD138" s="3"/>
      <c r="BE138" s="4"/>
      <c r="BF138" s="3"/>
      <c r="BG138" s="3"/>
      <c r="BH138" s="3"/>
      <c r="BI138" s="3"/>
      <c r="BJ138" s="3"/>
      <c r="BK138" s="4"/>
      <c r="BL138" s="3"/>
      <c r="BM138" s="3"/>
      <c r="BN138" s="3"/>
      <c r="BO138" s="3"/>
      <c r="BP138" s="3"/>
      <c r="BQ138" s="4"/>
      <c r="BR138" s="3"/>
      <c r="BS138" s="3"/>
      <c r="BT138" s="3"/>
      <c r="BU138" s="3"/>
      <c r="BV138" s="3"/>
      <c r="BW138" s="2"/>
      <c r="BX138" s="10"/>
      <c r="BY138" s="11"/>
      <c r="BZ138" s="13"/>
      <c r="CA138" s="10"/>
      <c r="CB138" s="10"/>
      <c r="CD138" s="21"/>
      <c r="CE138" s="21"/>
      <c r="CF138" s="21"/>
      <c r="CG138" s="21"/>
      <c r="CH138" s="41"/>
      <c r="CJ138" s="19"/>
      <c r="CK138" s="19"/>
      <c r="CL138" s="19"/>
      <c r="CM138" s="19"/>
      <c r="CN138" s="19"/>
    </row>
    <row r="139" spans="1:92" ht="21" x14ac:dyDescent="0.35">
      <c r="A139" s="3"/>
      <c r="B139" s="3"/>
      <c r="C139" s="4"/>
      <c r="D139" s="3"/>
      <c r="E139" s="3"/>
      <c r="F139" s="3"/>
      <c r="G139" s="3"/>
      <c r="H139" s="3"/>
      <c r="I139" s="4"/>
      <c r="J139" s="3"/>
      <c r="K139" s="3"/>
      <c r="L139" s="3"/>
      <c r="M139" s="3"/>
      <c r="N139" s="3"/>
      <c r="O139" s="4"/>
      <c r="P139" s="3"/>
      <c r="Q139" s="3"/>
      <c r="R139" s="3"/>
      <c r="S139" s="3"/>
      <c r="T139" s="3"/>
      <c r="U139" s="4"/>
      <c r="V139" s="3"/>
      <c r="W139" s="3"/>
      <c r="X139" s="3"/>
      <c r="Y139" s="3"/>
      <c r="Z139" s="3"/>
      <c r="AA139" s="4"/>
      <c r="AB139" s="3"/>
      <c r="AC139" s="3"/>
      <c r="AD139" s="3"/>
      <c r="AE139" s="3"/>
      <c r="AF139" s="3"/>
      <c r="AG139" s="4"/>
      <c r="AH139" s="3"/>
      <c r="AI139" s="3"/>
      <c r="AJ139" s="3"/>
      <c r="AK139" s="3"/>
      <c r="AL139" s="3"/>
      <c r="AM139" s="4"/>
      <c r="AN139" s="3"/>
      <c r="AO139" s="3"/>
      <c r="AP139" s="3"/>
      <c r="AQ139" s="3"/>
      <c r="AR139" s="3"/>
      <c r="AS139" s="4"/>
      <c r="AT139" s="3"/>
      <c r="AU139" s="3"/>
      <c r="AV139" s="3"/>
      <c r="AW139" s="3"/>
      <c r="AX139" s="3"/>
      <c r="AY139" s="4"/>
      <c r="AZ139" s="3"/>
      <c r="BA139" s="3"/>
      <c r="BB139" s="3"/>
      <c r="BC139" s="3"/>
      <c r="BD139" s="3"/>
      <c r="BE139" s="4"/>
      <c r="BF139" s="3"/>
      <c r="BG139" s="3"/>
      <c r="BH139" s="3"/>
      <c r="BI139" s="3"/>
      <c r="BJ139" s="3"/>
      <c r="BK139" s="4"/>
      <c r="BL139" s="3"/>
      <c r="BM139" s="3"/>
      <c r="BN139" s="3"/>
      <c r="BO139" s="3"/>
      <c r="BP139" s="3"/>
      <c r="BQ139" s="4"/>
      <c r="BR139" s="3"/>
      <c r="BS139" s="3"/>
      <c r="BT139" s="3"/>
      <c r="BU139" s="3"/>
      <c r="BV139" s="3"/>
      <c r="BW139" s="2"/>
      <c r="BX139" s="5"/>
      <c r="BY139" s="12"/>
      <c r="BZ139" s="7"/>
      <c r="CA139" s="5"/>
      <c r="CB139" s="5"/>
      <c r="CD139" s="22"/>
      <c r="CE139" s="22"/>
      <c r="CF139" s="22"/>
      <c r="CG139" s="22"/>
      <c r="CH139" s="39" t="str">
        <f ca="1">IF(N($CN140)&gt;0,INDEX($BZ$4:$BZ$183,$CN140),"")</f>
        <v/>
      </c>
      <c r="CJ139" s="19"/>
      <c r="CK139" s="19"/>
      <c r="CL139" s="19"/>
      <c r="CM139" s="19"/>
      <c r="CN139" s="19"/>
    </row>
    <row r="140" spans="1:92" ht="21" x14ac:dyDescent="0.35">
      <c r="A140" s="3">
        <v>46</v>
      </c>
      <c r="B140" s="3"/>
      <c r="C140" s="4"/>
      <c r="D140" s="3">
        <f ca="1">IF(COUNTIF(INDIRECT(C$2&amp;"[N°1]"),$A140)&lt;&gt;0,SUMIFS(INDIRECT(C$2&amp;"[Score1]"),INDIRECT(C$2&amp;"[N°1]"),$A140),SUMIFS(INDIRECT(C$2&amp;"[Score2]"),INDIRECT(C$2&amp;"[N°2]"),$A140))</f>
        <v>0</v>
      </c>
      <c r="E140" s="3">
        <f ca="1">IF(COUNTIF(INDIRECT(C$2&amp;"[N°1]"),$A140)&lt;&gt;0,SUMIFS(INDIRECT(C$2&amp;"[Score2]"),INDIRECT(C$2&amp;"[N°1]"),$A140),SUMIFS(INDIRECT(C$2&amp;"[Score1]"),INDIRECT(C$2&amp;"[N°2]"),$A140))</f>
        <v>0</v>
      </c>
      <c r="F140" s="3">
        <f t="shared" ca="1" si="24"/>
        <v>0</v>
      </c>
      <c r="G140" s="3">
        <f ca="1">RANK(F140,$F$5:$F$182,0)+ROW()/1000</f>
        <v>1.1400000000000001</v>
      </c>
      <c r="H140" s="3">
        <f ca="1">RANK(G140,$G$5:$G$182,1)</f>
        <v>46</v>
      </c>
      <c r="I140" s="4"/>
      <c r="J140" s="3">
        <f ca="1">IF(COUNTIF(INDIRECT(I$2&amp;"[N°1]"),$A140)&lt;&gt;0,SUMIFS(INDIRECT(I$2&amp;"[Score1]"),INDIRECT(I$2&amp;"[N°1]"),$A140),SUMIFS(INDIRECT(I$2&amp;"[Score2]"),INDIRECT(I$2&amp;"[N°2]"),$A140))</f>
        <v>0</v>
      </c>
      <c r="K140" s="3">
        <f ca="1">IF(COUNTIF(INDIRECT(I$2&amp;"[N°1]"),$A140)&lt;&gt;0,SUMIFS(INDIRECT(I$2&amp;"[Score2]"),INDIRECT(I$2&amp;"[N°1]"),$A140),SUMIFS(INDIRECT(I$2&amp;"[Score1]"),INDIRECT(I$2&amp;"[N°2]"),$A140))</f>
        <v>0</v>
      </c>
      <c r="L140" s="3">
        <f t="shared" ca="1" si="25"/>
        <v>0</v>
      </c>
      <c r="M140" s="3">
        <f ca="1">RANK(L140,$L$5:$L$182,0)+ROW()/1000</f>
        <v>1.1400000000000001</v>
      </c>
      <c r="N140" s="3">
        <f ca="1">RANK(M140,$M$5:$M$182,1)</f>
        <v>46</v>
      </c>
      <c r="O140" s="4"/>
      <c r="P140" s="3">
        <f ca="1">IF(COUNTIF(INDIRECT(O$2&amp;"[N°1]"),$A140)&lt;&gt;0,SUMIFS(INDIRECT(O$2&amp;"[Score1]"),INDIRECT(O$2&amp;"[N°1]"),$A140),SUMIFS(INDIRECT(O$2&amp;"[Score2]"),INDIRECT(O$2&amp;"[N°2]"),$A140))</f>
        <v>0</v>
      </c>
      <c r="Q140" s="3">
        <f ca="1">IF(COUNTIF(INDIRECT(O$2&amp;"[N°1]"),$A140)&lt;&gt;0,SUMIFS(INDIRECT(O$2&amp;"[Score2]"),INDIRECT(O$2&amp;"[N°1]"),$A140),SUMIFS(INDIRECT(O$2&amp;"[Score1]"),INDIRECT(O$2&amp;"[N°2]"),$A140))</f>
        <v>0</v>
      </c>
      <c r="R140" s="3">
        <f t="shared" ca="1" si="26"/>
        <v>0</v>
      </c>
      <c r="S140" s="3">
        <f ca="1">RANK(R140,$R$5:$R$182,0)+ROW()/1000</f>
        <v>1.1400000000000001</v>
      </c>
      <c r="T140" s="3">
        <f ca="1">RANK(S140,$S$5:$S$182,1)</f>
        <v>46</v>
      </c>
      <c r="U140" s="4"/>
      <c r="V140" s="3">
        <f ca="1">IF(COUNTIF(INDIRECT(U$2&amp;"[N°1]"),$A140)&lt;&gt;0,SUMIFS(INDIRECT(U$2&amp;"[Score1]"),INDIRECT(U$2&amp;"[N°1]"),$A140),SUMIFS(INDIRECT(U$2&amp;"[Score2]"),INDIRECT(U$2&amp;"[N°2]"),$A140))</f>
        <v>0</v>
      </c>
      <c r="W140" s="3">
        <f ca="1">IF(COUNTIF(INDIRECT(U$2&amp;"[N°1]"),$A140)&lt;&gt;0,SUMIFS(INDIRECT(U$2&amp;"[Score2]"),INDIRECT(U$2&amp;"[N°1]"),$A140),SUMIFS(INDIRECT(U$2&amp;"[Score1]"),INDIRECT(U$2&amp;"[N°2]"),$A140))</f>
        <v>0</v>
      </c>
      <c r="X140" s="3">
        <f t="shared" ca="1" si="27"/>
        <v>0</v>
      </c>
      <c r="Y140" s="3">
        <f ca="1">RANK(X140,$X$5:$X$182,0)+ROW()/1000</f>
        <v>1.1400000000000001</v>
      </c>
      <c r="Z140" s="3">
        <f ca="1">RANK(Y140,$Y$5:$Y$182,1)</f>
        <v>46</v>
      </c>
      <c r="AA140" s="4"/>
      <c r="AB140" s="3">
        <f ca="1">IF(COUNTIF(INDIRECT(AA$2&amp;"[N°1]"),$A140)&lt;&gt;0,SUMIFS(INDIRECT(AA$2&amp;"[Score1]"),INDIRECT(AA$2&amp;"[N°1]"),$A140),SUMIFS(INDIRECT(AA$2&amp;"[Score2]"),INDIRECT(AA$2&amp;"[N°2]"),$A140))</f>
        <v>0</v>
      </c>
      <c r="AC140" s="3">
        <f ca="1">IF(COUNTIF(INDIRECT(AA$2&amp;"[N°1]"),$A140)&lt;&gt;0,SUMIFS(INDIRECT(AA$2&amp;"[Score2]"),INDIRECT(AA$2&amp;"[N°1]"),$A140),SUMIFS(INDIRECT(AA$2&amp;"[Score1]"),INDIRECT(AA$2&amp;"[N°2]"),$A140))</f>
        <v>0</v>
      </c>
      <c r="AD140" s="3">
        <f t="shared" ca="1" si="28"/>
        <v>0</v>
      </c>
      <c r="AE140" s="3">
        <f ca="1">RANK(AD140,$AD$5:$AD$182,0)+ROW()/1000</f>
        <v>1.1400000000000001</v>
      </c>
      <c r="AF140" s="3">
        <f ca="1">RANK(AE140,$AE$5:$AE$182,1)</f>
        <v>46</v>
      </c>
      <c r="AG140" s="4"/>
      <c r="AH140" s="3">
        <f ca="1">IF(COUNTIF(INDIRECT(AG$2&amp;"[N°1]"),$A140)&lt;&gt;0,SUMIFS(INDIRECT(AG$2&amp;"[Score1]"),INDIRECT(AG$2&amp;"[N°1]"),$A140),SUMIFS(INDIRECT(AG$2&amp;"[Score2]"),INDIRECT(AG$2&amp;"[N°2]"),$A140))</f>
        <v>0</v>
      </c>
      <c r="AI140" s="3">
        <f ca="1">IF(COUNTIF(INDIRECT(AG$2&amp;"[N°1]"),$A140)&lt;&gt;0,SUMIFS(INDIRECT(AG$2&amp;"[Score2]"),INDIRECT(AG$2&amp;"[N°1]"),$A140),SUMIFS(INDIRECT(AG$2&amp;"[Score1]"),INDIRECT(AG$2&amp;"[N°2]"),$A140))</f>
        <v>0</v>
      </c>
      <c r="AJ140" s="3">
        <f t="shared" ca="1" si="29"/>
        <v>0</v>
      </c>
      <c r="AK140" s="3">
        <f ca="1">RANK(AJ140,$AJ$5:$AJ$182,0)+ROW()/1000</f>
        <v>1.1400000000000001</v>
      </c>
      <c r="AL140" s="3">
        <f ca="1">RANK(AK140,$AK$5:$AK$182,1)</f>
        <v>46</v>
      </c>
      <c r="AM140" s="4"/>
      <c r="AN140" s="3">
        <f ca="1">IF(COUNTIF(INDIRECT(AM$2&amp;"[N°1]"),$A140)&lt;&gt;0,SUMIFS(INDIRECT(AM$2&amp;"[Score1]"),INDIRECT(AM$2&amp;"[N°1]"),$A140),SUMIFS(INDIRECT(AM$2&amp;"[Score2]"),INDIRECT(AM$2&amp;"[N°2]"),$A140))</f>
        <v>0</v>
      </c>
      <c r="AO140" s="3">
        <f ca="1">IF(COUNTIF(INDIRECT(AM$2&amp;"[N°1]"),$A140)&lt;&gt;0,SUMIFS(INDIRECT(AM$2&amp;"[Score2]"),INDIRECT(AM$2&amp;"[N°1]"),$A140),SUMIFS(INDIRECT(AM$2&amp;"[Score1]"),INDIRECT(AM$2&amp;"[N°2]"),$A140))</f>
        <v>0</v>
      </c>
      <c r="AP140" s="3">
        <f t="shared" ca="1" si="30"/>
        <v>0</v>
      </c>
      <c r="AQ140" s="3">
        <f ca="1">RANK(AP140,$AP$5:$AP$182,0)+ROW()/1000</f>
        <v>1.1400000000000001</v>
      </c>
      <c r="AR140" s="3">
        <f ca="1">RANK(AQ140,$AQ$5:$AQ$182,1)</f>
        <v>46</v>
      </c>
      <c r="AS140" s="4"/>
      <c r="AT140" s="3">
        <f ca="1">IF(COUNTIF(INDIRECT(AS$2&amp;"[N°1]"),$A140)&lt;&gt;0,SUMIFS(INDIRECT(AS$2&amp;"[Score1]"),INDIRECT(AS$2&amp;"[N°1]"),$A140),SUMIFS(INDIRECT(AS$2&amp;"[Score2]"),INDIRECT(AS$2&amp;"[N°2]"),$A140))</f>
        <v>0</v>
      </c>
      <c r="AU140" s="3">
        <f ca="1">IF(COUNTIF(INDIRECT(AS$2&amp;"[N°1]"),$A140)&lt;&gt;0,SUMIFS(INDIRECT(AS$2&amp;"[Score2]"),INDIRECT(AS$2&amp;"[N°1]"),$A140),SUMIFS(INDIRECT(AS$2&amp;"[Score1]"),INDIRECT(AS$2&amp;"[N°2]"),$A140))</f>
        <v>0</v>
      </c>
      <c r="AV140" s="3">
        <f t="shared" ca="1" si="31"/>
        <v>0</v>
      </c>
      <c r="AW140" s="3">
        <f ca="1">RANK(AV140,$AV$5:$AV$182,0)+ROW()/1000</f>
        <v>1.1400000000000001</v>
      </c>
      <c r="AX140" s="3">
        <f ca="1">RANK(AW140,$AW$5:$AW$182,1)</f>
        <v>46</v>
      </c>
      <c r="AY140" s="4"/>
      <c r="AZ140" s="3">
        <f ca="1">IF(COUNTIF(INDIRECT(AY$2&amp;"[N°1]"),$A140)&lt;&gt;0,SUMIFS(INDIRECT(AY$2&amp;"[Score1]"),INDIRECT(AY$2&amp;"[N°1]"),$A140),SUMIFS(INDIRECT(AY$2&amp;"[Score2]"),INDIRECT(AY$2&amp;"[N°2]"),$A140))</f>
        <v>0</v>
      </c>
      <c r="BA140" s="3">
        <f ca="1">IF(COUNTIF(INDIRECT(AY$2&amp;"[N°1]"),$A140)&lt;&gt;0,SUMIFS(INDIRECT(AY$2&amp;"[Score2]"),INDIRECT(AY$2&amp;"[N°1]"),$A140),SUMIFS(INDIRECT(AY$2&amp;"[Score1]"),INDIRECT(AY$2&amp;"[N°2]"),$A140))</f>
        <v>0</v>
      </c>
      <c r="BB140" s="3">
        <f t="shared" ca="1" si="32"/>
        <v>0</v>
      </c>
      <c r="BC140" s="3">
        <f ca="1">RANK(BB140,$BB$5:$BB$182,0)+ROW()/1000</f>
        <v>1.1400000000000001</v>
      </c>
      <c r="BD140" s="3">
        <f ca="1">RANK(BC140,$BC$5:$BC$182,1)</f>
        <v>46</v>
      </c>
      <c r="BE140" s="4"/>
      <c r="BF140" s="3">
        <f ca="1">IF(COUNTIF(INDIRECT(BE$2&amp;"[N°1]"),$A140)&lt;&gt;0,SUMIFS(INDIRECT(BE$2&amp;"[Score1]"),INDIRECT(BE$2&amp;"[N°1]"),$A140),SUMIFS(INDIRECT(BE$2&amp;"[Score2]"),INDIRECT(BE$2&amp;"[N°2]"),$A140))</f>
        <v>0</v>
      </c>
      <c r="BG140" s="3">
        <f ca="1">IF(COUNTIF(INDIRECT(BE$2&amp;"[N°1]"),$A140)&lt;&gt;0,SUMIFS(INDIRECT(BE$2&amp;"[Score2]"),INDIRECT(BE$2&amp;"[N°1]"),$A140),SUMIFS(INDIRECT(BE$2&amp;"[Score1]"),INDIRECT(BE$2&amp;"[N°2]"),$A140))</f>
        <v>0</v>
      </c>
      <c r="BH140" s="3">
        <f t="shared" ca="1" si="33"/>
        <v>0</v>
      </c>
      <c r="BI140" s="3">
        <f ca="1">RANK(BH140,$BH$5:$BH$182,0)+ROW()/1000</f>
        <v>1.1400000000000001</v>
      </c>
      <c r="BJ140" s="3">
        <f ca="1">RANK(BI140,$BI$5:$BI$182,1)</f>
        <v>46</v>
      </c>
      <c r="BK140" s="4"/>
      <c r="BL140" s="3">
        <f ca="1">IF(COUNTIF(INDIRECT(BK$2&amp;"[N°1]"),$A140)&lt;&gt;0,SUMIFS(INDIRECT(BK$2&amp;"[Score1]"),INDIRECT(BK$2&amp;"[N°1]"),$A140),SUMIFS(INDIRECT(BK$2&amp;"[Score2]"),INDIRECT(BK$2&amp;"[N°2]"),$A140))</f>
        <v>0</v>
      </c>
      <c r="BM140" s="3">
        <f ca="1">IF(COUNTIF(INDIRECT(BK$2&amp;"[N°1]"),$A140)&lt;&gt;0,SUMIFS(INDIRECT(BK$2&amp;"[Score2]"),INDIRECT(BK$2&amp;"[N°1]"),$A140),SUMIFS(INDIRECT(BK$2&amp;"[Score1]"),INDIRECT(BK$2&amp;"[N°2]"),$A140))</f>
        <v>0</v>
      </c>
      <c r="BN140" s="3">
        <f t="shared" ca="1" si="34"/>
        <v>0</v>
      </c>
      <c r="BO140" s="3">
        <f ca="1">RANK(BN140,$BN$5:$BN$182,0)+ROW()/1000</f>
        <v>1.1400000000000001</v>
      </c>
      <c r="BP140" s="3">
        <f ca="1">RANK(BO140,$BO$5:$BO$182,1)</f>
        <v>46</v>
      </c>
      <c r="BQ140" s="4"/>
      <c r="BR140" s="3">
        <f ca="1">IF(COUNTIF(INDIRECT(BQ$2&amp;"[N°1]"),$A140)&lt;&gt;0,SUMIFS(INDIRECT(BQ$2&amp;"[Score1]"),INDIRECT(BQ$2&amp;"[N°1]"),$A140),SUMIFS(INDIRECT(BQ$2&amp;"[Score2]"),INDIRECT(BQ$2&amp;"[N°2]"),$A140))</f>
        <v>0</v>
      </c>
      <c r="BS140" s="3">
        <f ca="1">IF(COUNTIF(INDIRECT(BQ$2&amp;"[N°1]"),$A140)&lt;&gt;0,SUMIFS(INDIRECT(BQ$2&amp;"[Score2]"),INDIRECT(BQ$2&amp;"[N°1]"),$A140),SUMIFS(INDIRECT(BQ$2&amp;"[Score1]"),INDIRECT(BQ$2&amp;"[N°2]"),$A140))</f>
        <v>0</v>
      </c>
      <c r="BT140" s="3">
        <f t="shared" ca="1" si="35"/>
        <v>0</v>
      </c>
      <c r="BU140" s="3">
        <f ca="1">RANK(BT140,$BT$5:$BT$182,0)+ROW()/1000</f>
        <v>1.1400000000000001</v>
      </c>
      <c r="BV140" s="3">
        <f ca="1">RANK(BU140,$BU$5:$BU$182,1)</f>
        <v>46</v>
      </c>
      <c r="BW140" s="2"/>
      <c r="BX140" s="5">
        <f>C140+I140+O140+U140+AA140+AG140+AM140+AS140+AY140+BE140+BK140+BQ140</f>
        <v>0</v>
      </c>
      <c r="BY140" s="8">
        <f ca="1">COUNTIF(D139,"=13")+COUNTIF(D140,"=13")+COUNTIF(D141,"=13")+COUNTIF(J139,"=13")+COUNTIF(J140,"=13")+COUNTIF(J141,"=13")+COUNTIF(P139,"=13")+COUNTIF(P140,"=13")+COUNTIF(P141,"=13")+COUNTIF(V139,"=13")+COUNTIF(V140,"=13")+COUNTIF(V141,"=13")+COUNTIF(AB139,"=13")+COUNTIF(AB140,"=13")+COUNTIF(AB141,"=13")+COUNTIF(AH139,"=13")+COUNTIF(AH140,"=13")+COUNTIF(AH141,"=13")+COUNTIF(AN139,"=13")+COUNTIF(AN140,"=13")+COUNTIF(AN141,"=13")+COUNTIF(AT139,"=13")+COUNTIF(AT140,"=13")+COUNTIF(AT141,"=13")+COUNTIF(AZ139,"=13")+COUNTIF(AZ140,"=13")+COUNTIF(AZ141,"=13")+COUNTIF(BF139,"=13")+COUNTIF(BF140,"=13")+COUNTIF(BF141,"=13")+COUNTIF(BL139,"=13")+COUNTIF(BL140,"=13")+COUNTIF(BL141,"=13")+COUNTIF(BR139,"=13")+COUNTIF(BR140,"=13")+COUNTIF(BR141,"=13")</f>
        <v>0</v>
      </c>
      <c r="BZ140" s="9">
        <f ca="1">F139+F140+F141+L139+L140+L141+R139+R140+R141+X139+X140+X141+AD139+AD140+AD141+AJ139+AJ140+AJ141+AP139+AP140+AP141+AV139+AV140+AV141+BB139+BB140+BB141+BH139+BH140+BH141+BN139+BN140+BN141+BT139+BT140+BT141</f>
        <v>0</v>
      </c>
      <c r="CA140" s="5">
        <f ca="1">RANK(BY140,$BY$5:$BY$183,0)+RANK(BZ140,$BZ$5:$BZ$183,1)/1000</f>
        <v>1.0009999999999999</v>
      </c>
      <c r="CB140" s="5">
        <f ca="1">RANK(CA140,$CA$5:$CA$183,1)</f>
        <v>1</v>
      </c>
      <c r="CD140" s="20">
        <v>46</v>
      </c>
      <c r="CE140" s="20" t="str">
        <f ca="1">IF(N($CN140)&gt;0,INDEX($B$4:$B$183,$CN140),"")</f>
        <v/>
      </c>
      <c r="CF140" s="20" t="str">
        <f ca="1">IF(N($CN140)&gt;0,INDEX($BX$4:$BX$183,$CN140),"")</f>
        <v/>
      </c>
      <c r="CG140" s="20" t="str">
        <f ca="1">IF(N($CN140)&gt;0,INDEX($BY$4:$BY$183,$CN140),"")</f>
        <v/>
      </c>
      <c r="CH140" s="40"/>
      <c r="CJ140" s="19" t="str">
        <f>IF(BX140&gt;0,BX140*100000+BY140*1000+BZ140+500,"")</f>
        <v/>
      </c>
      <c r="CK140" s="19" t="str">
        <f>IF(BX140&gt;0,RANK(CJ140,$CJ$4:$CJ$183,0),"")</f>
        <v/>
      </c>
      <c r="CL140" s="19" t="str">
        <f>IF(N(CK140)&gt;0,CK140+COUNTIF($CK$4:$CK139,CK140),"")</f>
        <v/>
      </c>
      <c r="CM140" s="19">
        <f>INT(ROWS($CM$3:$CM140)/3)</f>
        <v>46</v>
      </c>
      <c r="CN140" s="19" t="str">
        <f ca="1">IFERROR(MATCH(CM140,$CL$4:$CL$183,0),"")</f>
        <v/>
      </c>
    </row>
    <row r="141" spans="1:92" ht="21" x14ac:dyDescent="0.35">
      <c r="A141" s="3"/>
      <c r="B141" s="3"/>
      <c r="C141" s="4"/>
      <c r="D141" s="3"/>
      <c r="E141" s="3"/>
      <c r="F141" s="3"/>
      <c r="G141" s="3"/>
      <c r="H141" s="3"/>
      <c r="I141" s="4"/>
      <c r="J141" s="3"/>
      <c r="K141" s="3"/>
      <c r="L141" s="3"/>
      <c r="M141" s="3"/>
      <c r="N141" s="3"/>
      <c r="O141" s="4"/>
      <c r="P141" s="3"/>
      <c r="Q141" s="3"/>
      <c r="R141" s="3"/>
      <c r="S141" s="3"/>
      <c r="T141" s="3"/>
      <c r="U141" s="4"/>
      <c r="V141" s="3"/>
      <c r="W141" s="3"/>
      <c r="X141" s="3"/>
      <c r="Y141" s="3"/>
      <c r="Z141" s="3"/>
      <c r="AA141" s="4"/>
      <c r="AB141" s="3"/>
      <c r="AC141" s="3"/>
      <c r="AD141" s="3"/>
      <c r="AE141" s="3"/>
      <c r="AF141" s="3"/>
      <c r="AG141" s="4"/>
      <c r="AH141" s="3"/>
      <c r="AI141" s="3"/>
      <c r="AJ141" s="3"/>
      <c r="AK141" s="3"/>
      <c r="AL141" s="3"/>
      <c r="AM141" s="4"/>
      <c r="AN141" s="3"/>
      <c r="AO141" s="3"/>
      <c r="AP141" s="3"/>
      <c r="AQ141" s="3"/>
      <c r="AR141" s="3"/>
      <c r="AS141" s="4"/>
      <c r="AT141" s="3"/>
      <c r="AU141" s="3"/>
      <c r="AV141" s="3"/>
      <c r="AW141" s="3"/>
      <c r="AX141" s="3"/>
      <c r="AY141" s="4"/>
      <c r="AZ141" s="3"/>
      <c r="BA141" s="3"/>
      <c r="BB141" s="3"/>
      <c r="BC141" s="3"/>
      <c r="BD141" s="3"/>
      <c r="BE141" s="4"/>
      <c r="BF141" s="3"/>
      <c r="BG141" s="3"/>
      <c r="BH141" s="3"/>
      <c r="BI141" s="3"/>
      <c r="BJ141" s="3"/>
      <c r="BK141" s="4"/>
      <c r="BL141" s="3"/>
      <c r="BM141" s="3"/>
      <c r="BN141" s="3"/>
      <c r="BO141" s="3"/>
      <c r="BP141" s="3"/>
      <c r="BQ141" s="4"/>
      <c r="BR141" s="3"/>
      <c r="BS141" s="3"/>
      <c r="BT141" s="3"/>
      <c r="BU141" s="3"/>
      <c r="BV141" s="3"/>
      <c r="BW141" s="2"/>
      <c r="BX141" s="10"/>
      <c r="BY141" s="11"/>
      <c r="BZ141" s="13"/>
      <c r="CA141" s="10"/>
      <c r="CB141" s="10"/>
      <c r="CD141" s="21"/>
      <c r="CE141" s="21"/>
      <c r="CF141" s="21"/>
      <c r="CG141" s="21"/>
      <c r="CH141" s="41"/>
      <c r="CJ141" s="19"/>
      <c r="CK141" s="19"/>
      <c r="CL141" s="19"/>
      <c r="CM141" s="19"/>
      <c r="CN141" s="19"/>
    </row>
    <row r="142" spans="1:92" ht="21" x14ac:dyDescent="0.35">
      <c r="A142" s="3"/>
      <c r="B142" s="3"/>
      <c r="C142" s="4"/>
      <c r="D142" s="3"/>
      <c r="E142" s="3"/>
      <c r="F142" s="3"/>
      <c r="G142" s="3"/>
      <c r="H142" s="3"/>
      <c r="I142" s="4"/>
      <c r="J142" s="3"/>
      <c r="K142" s="3"/>
      <c r="L142" s="3"/>
      <c r="M142" s="3"/>
      <c r="N142" s="3"/>
      <c r="O142" s="4"/>
      <c r="P142" s="3"/>
      <c r="Q142" s="3"/>
      <c r="R142" s="3"/>
      <c r="S142" s="3"/>
      <c r="T142" s="3"/>
      <c r="U142" s="4"/>
      <c r="V142" s="3"/>
      <c r="W142" s="3"/>
      <c r="X142" s="3"/>
      <c r="Y142" s="3"/>
      <c r="Z142" s="3"/>
      <c r="AA142" s="4"/>
      <c r="AB142" s="3"/>
      <c r="AC142" s="3"/>
      <c r="AD142" s="3"/>
      <c r="AE142" s="3"/>
      <c r="AF142" s="3"/>
      <c r="AG142" s="4"/>
      <c r="AH142" s="3"/>
      <c r="AI142" s="3"/>
      <c r="AJ142" s="3"/>
      <c r="AK142" s="3"/>
      <c r="AL142" s="3"/>
      <c r="AM142" s="4"/>
      <c r="AN142" s="3"/>
      <c r="AO142" s="3"/>
      <c r="AP142" s="3"/>
      <c r="AQ142" s="3"/>
      <c r="AR142" s="3"/>
      <c r="AS142" s="4"/>
      <c r="AT142" s="3"/>
      <c r="AU142" s="3"/>
      <c r="AV142" s="3"/>
      <c r="AW142" s="3"/>
      <c r="AX142" s="3"/>
      <c r="AY142" s="4"/>
      <c r="AZ142" s="3"/>
      <c r="BA142" s="3"/>
      <c r="BB142" s="3"/>
      <c r="BC142" s="3"/>
      <c r="BD142" s="3"/>
      <c r="BE142" s="4"/>
      <c r="BF142" s="3"/>
      <c r="BG142" s="3"/>
      <c r="BH142" s="3"/>
      <c r="BI142" s="3"/>
      <c r="BJ142" s="3"/>
      <c r="BK142" s="4"/>
      <c r="BL142" s="3"/>
      <c r="BM142" s="3"/>
      <c r="BN142" s="3"/>
      <c r="BO142" s="3"/>
      <c r="BP142" s="3"/>
      <c r="BQ142" s="4"/>
      <c r="BR142" s="3"/>
      <c r="BS142" s="3"/>
      <c r="BT142" s="3"/>
      <c r="BU142" s="3"/>
      <c r="BV142" s="3"/>
      <c r="BW142" s="2"/>
      <c r="BX142" s="5"/>
      <c r="BY142" s="12"/>
      <c r="BZ142" s="7"/>
      <c r="CA142" s="5"/>
      <c r="CB142" s="5"/>
      <c r="CD142" s="22"/>
      <c r="CE142" s="22"/>
      <c r="CF142" s="22"/>
      <c r="CG142" s="22"/>
      <c r="CH142" s="39" t="str">
        <f ca="1">IF(N($CN143)&gt;0,INDEX($BZ$4:$BZ$183,$CN143),"")</f>
        <v/>
      </c>
      <c r="CJ142" s="19"/>
      <c r="CK142" s="19"/>
      <c r="CL142" s="19"/>
      <c r="CM142" s="19"/>
      <c r="CN142" s="19"/>
    </row>
    <row r="143" spans="1:92" ht="21" x14ac:dyDescent="0.35">
      <c r="A143" s="3">
        <v>47</v>
      </c>
      <c r="B143" s="3"/>
      <c r="C143" s="4"/>
      <c r="D143" s="3">
        <f ca="1">IF(COUNTIF(INDIRECT(C$2&amp;"[N°1]"),$A143)&lt;&gt;0,SUMIFS(INDIRECT(C$2&amp;"[Score1]"),INDIRECT(C$2&amp;"[N°1]"),$A143),SUMIFS(INDIRECT(C$2&amp;"[Score2]"),INDIRECT(C$2&amp;"[N°2]"),$A143))</f>
        <v>0</v>
      </c>
      <c r="E143" s="3">
        <f ca="1">IF(COUNTIF(INDIRECT(C$2&amp;"[N°1]"),$A143)&lt;&gt;0,SUMIFS(INDIRECT(C$2&amp;"[Score2]"),INDIRECT(C$2&amp;"[N°1]"),$A143),SUMIFS(INDIRECT(C$2&amp;"[Score1]"),INDIRECT(C$2&amp;"[N°2]"),$A143))</f>
        <v>0</v>
      </c>
      <c r="F143" s="3">
        <f t="shared" ca="1" si="24"/>
        <v>0</v>
      </c>
      <c r="G143" s="3">
        <f ca="1">RANK(F143,$F$5:$F$182,0)+ROW()/1000</f>
        <v>1.143</v>
      </c>
      <c r="H143" s="3">
        <f ca="1">RANK(G143,$G$5:$G$182,1)</f>
        <v>47</v>
      </c>
      <c r="I143" s="4"/>
      <c r="J143" s="3">
        <f ca="1">IF(COUNTIF(INDIRECT(I$2&amp;"[N°1]"),$A143)&lt;&gt;0,SUMIFS(INDIRECT(I$2&amp;"[Score1]"),INDIRECT(I$2&amp;"[N°1]"),$A143),SUMIFS(INDIRECT(I$2&amp;"[Score2]"),INDIRECT(I$2&amp;"[N°2]"),$A143))</f>
        <v>0</v>
      </c>
      <c r="K143" s="3">
        <f ca="1">IF(COUNTIF(INDIRECT(I$2&amp;"[N°1]"),$A143)&lt;&gt;0,SUMIFS(INDIRECT(I$2&amp;"[Score2]"),INDIRECT(I$2&amp;"[N°1]"),$A143),SUMIFS(INDIRECT(I$2&amp;"[Score1]"),INDIRECT(I$2&amp;"[N°2]"),$A143))</f>
        <v>0</v>
      </c>
      <c r="L143" s="3">
        <f t="shared" ca="1" si="25"/>
        <v>0</v>
      </c>
      <c r="M143" s="3">
        <f ca="1">RANK(L143,$L$5:$L$182,0)+ROW()/1000</f>
        <v>1.143</v>
      </c>
      <c r="N143" s="3">
        <f ca="1">RANK(M143,$M$5:$M$182,1)</f>
        <v>47</v>
      </c>
      <c r="O143" s="4"/>
      <c r="P143" s="3">
        <f ca="1">IF(COUNTIF(INDIRECT(O$2&amp;"[N°1]"),$A143)&lt;&gt;0,SUMIFS(INDIRECT(O$2&amp;"[Score1]"),INDIRECT(O$2&amp;"[N°1]"),$A143),SUMIFS(INDIRECT(O$2&amp;"[Score2]"),INDIRECT(O$2&amp;"[N°2]"),$A143))</f>
        <v>0</v>
      </c>
      <c r="Q143" s="3">
        <f ca="1">IF(COUNTIF(INDIRECT(O$2&amp;"[N°1]"),$A143)&lt;&gt;0,SUMIFS(INDIRECT(O$2&amp;"[Score2]"),INDIRECT(O$2&amp;"[N°1]"),$A143),SUMIFS(INDIRECT(O$2&amp;"[Score1]"),INDIRECT(O$2&amp;"[N°2]"),$A143))</f>
        <v>0</v>
      </c>
      <c r="R143" s="3">
        <f t="shared" ca="1" si="26"/>
        <v>0</v>
      </c>
      <c r="S143" s="3">
        <f ca="1">RANK(R143,$R$5:$R$182,0)+ROW()/1000</f>
        <v>1.143</v>
      </c>
      <c r="T143" s="3">
        <f ca="1">RANK(S143,$S$5:$S$182,1)</f>
        <v>47</v>
      </c>
      <c r="U143" s="4"/>
      <c r="V143" s="3">
        <f ca="1">IF(COUNTIF(INDIRECT(U$2&amp;"[N°1]"),$A143)&lt;&gt;0,SUMIFS(INDIRECT(U$2&amp;"[Score1]"),INDIRECT(U$2&amp;"[N°1]"),$A143),SUMIFS(INDIRECT(U$2&amp;"[Score2]"),INDIRECT(U$2&amp;"[N°2]"),$A143))</f>
        <v>0</v>
      </c>
      <c r="W143" s="3">
        <f ca="1">IF(COUNTIF(INDIRECT(U$2&amp;"[N°1]"),$A143)&lt;&gt;0,SUMIFS(INDIRECT(U$2&amp;"[Score2]"),INDIRECT(U$2&amp;"[N°1]"),$A143),SUMIFS(INDIRECT(U$2&amp;"[Score1]"),INDIRECT(U$2&amp;"[N°2]"),$A143))</f>
        <v>0</v>
      </c>
      <c r="X143" s="3">
        <f t="shared" ca="1" si="27"/>
        <v>0</v>
      </c>
      <c r="Y143" s="3">
        <f ca="1">RANK(X143,$X$5:$X$182,0)+ROW()/1000</f>
        <v>1.143</v>
      </c>
      <c r="Z143" s="3">
        <f ca="1">RANK(Y143,$Y$5:$Y$182,1)</f>
        <v>47</v>
      </c>
      <c r="AA143" s="4"/>
      <c r="AB143" s="3">
        <f ca="1">IF(COUNTIF(INDIRECT(AA$2&amp;"[N°1]"),$A143)&lt;&gt;0,SUMIFS(INDIRECT(AA$2&amp;"[Score1]"),INDIRECT(AA$2&amp;"[N°1]"),$A143),SUMIFS(INDIRECT(AA$2&amp;"[Score2]"),INDIRECT(AA$2&amp;"[N°2]"),$A143))</f>
        <v>0</v>
      </c>
      <c r="AC143" s="3">
        <f ca="1">IF(COUNTIF(INDIRECT(AA$2&amp;"[N°1]"),$A143)&lt;&gt;0,SUMIFS(INDIRECT(AA$2&amp;"[Score2]"),INDIRECT(AA$2&amp;"[N°1]"),$A143),SUMIFS(INDIRECT(AA$2&amp;"[Score1]"),INDIRECT(AA$2&amp;"[N°2]"),$A143))</f>
        <v>0</v>
      </c>
      <c r="AD143" s="3">
        <f t="shared" ca="1" si="28"/>
        <v>0</v>
      </c>
      <c r="AE143" s="3">
        <f ca="1">RANK(AD143,$AD$5:$AD$182,0)+ROW()/1000</f>
        <v>1.143</v>
      </c>
      <c r="AF143" s="3">
        <f ca="1">RANK(AE143,$AE$5:$AE$182,1)</f>
        <v>47</v>
      </c>
      <c r="AG143" s="4"/>
      <c r="AH143" s="3">
        <f ca="1">IF(COUNTIF(INDIRECT(AG$2&amp;"[N°1]"),$A143)&lt;&gt;0,SUMIFS(INDIRECT(AG$2&amp;"[Score1]"),INDIRECT(AG$2&amp;"[N°1]"),$A143),SUMIFS(INDIRECT(AG$2&amp;"[Score2]"),INDIRECT(AG$2&amp;"[N°2]"),$A143))</f>
        <v>0</v>
      </c>
      <c r="AI143" s="3">
        <f ca="1">IF(COUNTIF(INDIRECT(AG$2&amp;"[N°1]"),$A143)&lt;&gt;0,SUMIFS(INDIRECT(AG$2&amp;"[Score2]"),INDIRECT(AG$2&amp;"[N°1]"),$A143),SUMIFS(INDIRECT(AG$2&amp;"[Score1]"),INDIRECT(AG$2&amp;"[N°2]"),$A143))</f>
        <v>0</v>
      </c>
      <c r="AJ143" s="3">
        <f t="shared" ca="1" si="29"/>
        <v>0</v>
      </c>
      <c r="AK143" s="3">
        <f ca="1">RANK(AJ143,$AJ$5:$AJ$182,0)+ROW()/1000</f>
        <v>1.143</v>
      </c>
      <c r="AL143" s="3">
        <f ca="1">RANK(AK143,$AK$5:$AK$182,1)</f>
        <v>47</v>
      </c>
      <c r="AM143" s="4"/>
      <c r="AN143" s="3">
        <f ca="1">IF(COUNTIF(INDIRECT(AM$2&amp;"[N°1]"),$A143)&lt;&gt;0,SUMIFS(INDIRECT(AM$2&amp;"[Score1]"),INDIRECT(AM$2&amp;"[N°1]"),$A143),SUMIFS(INDIRECT(AM$2&amp;"[Score2]"),INDIRECT(AM$2&amp;"[N°2]"),$A143))</f>
        <v>0</v>
      </c>
      <c r="AO143" s="3">
        <f ca="1">IF(COUNTIF(INDIRECT(AM$2&amp;"[N°1]"),$A143)&lt;&gt;0,SUMIFS(INDIRECT(AM$2&amp;"[Score2]"),INDIRECT(AM$2&amp;"[N°1]"),$A143),SUMIFS(INDIRECT(AM$2&amp;"[Score1]"),INDIRECT(AM$2&amp;"[N°2]"),$A143))</f>
        <v>0</v>
      </c>
      <c r="AP143" s="3">
        <f t="shared" ca="1" si="30"/>
        <v>0</v>
      </c>
      <c r="AQ143" s="3">
        <f ca="1">RANK(AP143,$AP$5:$AP$182,0)+ROW()/1000</f>
        <v>1.143</v>
      </c>
      <c r="AR143" s="3">
        <f ca="1">RANK(AQ143,$AQ$5:$AQ$182,1)</f>
        <v>47</v>
      </c>
      <c r="AS143" s="4"/>
      <c r="AT143" s="3">
        <f ca="1">IF(COUNTIF(INDIRECT(AS$2&amp;"[N°1]"),$A143)&lt;&gt;0,SUMIFS(INDIRECT(AS$2&amp;"[Score1]"),INDIRECT(AS$2&amp;"[N°1]"),$A143),SUMIFS(INDIRECT(AS$2&amp;"[Score2]"),INDIRECT(AS$2&amp;"[N°2]"),$A143))</f>
        <v>0</v>
      </c>
      <c r="AU143" s="3">
        <f ca="1">IF(COUNTIF(INDIRECT(AS$2&amp;"[N°1]"),$A143)&lt;&gt;0,SUMIFS(INDIRECT(AS$2&amp;"[Score2]"),INDIRECT(AS$2&amp;"[N°1]"),$A143),SUMIFS(INDIRECT(AS$2&amp;"[Score1]"),INDIRECT(AS$2&amp;"[N°2]"),$A143))</f>
        <v>0</v>
      </c>
      <c r="AV143" s="3">
        <f t="shared" ca="1" si="31"/>
        <v>0</v>
      </c>
      <c r="AW143" s="3">
        <f ca="1">RANK(AV143,$AV$5:$AV$182,0)+ROW()/1000</f>
        <v>1.143</v>
      </c>
      <c r="AX143" s="3">
        <f ca="1">RANK(AW143,$AW$5:$AW$182,1)</f>
        <v>47</v>
      </c>
      <c r="AY143" s="4"/>
      <c r="AZ143" s="3">
        <f ca="1">IF(COUNTIF(INDIRECT(AY$2&amp;"[N°1]"),$A143)&lt;&gt;0,SUMIFS(INDIRECT(AY$2&amp;"[Score1]"),INDIRECT(AY$2&amp;"[N°1]"),$A143),SUMIFS(INDIRECT(AY$2&amp;"[Score2]"),INDIRECT(AY$2&amp;"[N°2]"),$A143))</f>
        <v>0</v>
      </c>
      <c r="BA143" s="3">
        <f ca="1">IF(COUNTIF(INDIRECT(AY$2&amp;"[N°1]"),$A143)&lt;&gt;0,SUMIFS(INDIRECT(AY$2&amp;"[Score2]"),INDIRECT(AY$2&amp;"[N°1]"),$A143),SUMIFS(INDIRECT(AY$2&amp;"[Score1]"),INDIRECT(AY$2&amp;"[N°2]"),$A143))</f>
        <v>0</v>
      </c>
      <c r="BB143" s="3">
        <f t="shared" ca="1" si="32"/>
        <v>0</v>
      </c>
      <c r="BC143" s="3">
        <f ca="1">RANK(BB143,$BB$5:$BB$182,0)+ROW()/1000</f>
        <v>1.143</v>
      </c>
      <c r="BD143" s="3">
        <f ca="1">RANK(BC143,$BC$5:$BC$182,1)</f>
        <v>47</v>
      </c>
      <c r="BE143" s="4"/>
      <c r="BF143" s="3">
        <f ca="1">IF(COUNTIF(INDIRECT(BE$2&amp;"[N°1]"),$A143)&lt;&gt;0,SUMIFS(INDIRECT(BE$2&amp;"[Score1]"),INDIRECT(BE$2&amp;"[N°1]"),$A143),SUMIFS(INDIRECT(BE$2&amp;"[Score2]"),INDIRECT(BE$2&amp;"[N°2]"),$A143))</f>
        <v>0</v>
      </c>
      <c r="BG143" s="3">
        <f ca="1">IF(COUNTIF(INDIRECT(BE$2&amp;"[N°1]"),$A143)&lt;&gt;0,SUMIFS(INDIRECT(BE$2&amp;"[Score2]"),INDIRECT(BE$2&amp;"[N°1]"),$A143),SUMIFS(INDIRECT(BE$2&amp;"[Score1]"),INDIRECT(BE$2&amp;"[N°2]"),$A143))</f>
        <v>0</v>
      </c>
      <c r="BH143" s="3">
        <f t="shared" ca="1" si="33"/>
        <v>0</v>
      </c>
      <c r="BI143" s="3">
        <f ca="1">RANK(BH143,$BH$5:$BH$182,0)+ROW()/1000</f>
        <v>1.143</v>
      </c>
      <c r="BJ143" s="3">
        <f ca="1">RANK(BI143,$BI$5:$BI$182,1)</f>
        <v>47</v>
      </c>
      <c r="BK143" s="4"/>
      <c r="BL143" s="3">
        <f ca="1">IF(COUNTIF(INDIRECT(BK$2&amp;"[N°1]"),$A143)&lt;&gt;0,SUMIFS(INDIRECT(BK$2&amp;"[Score1]"),INDIRECT(BK$2&amp;"[N°1]"),$A143),SUMIFS(INDIRECT(BK$2&amp;"[Score2]"),INDIRECT(BK$2&amp;"[N°2]"),$A143))</f>
        <v>0</v>
      </c>
      <c r="BM143" s="3">
        <f ca="1">IF(COUNTIF(INDIRECT(BK$2&amp;"[N°1]"),$A143)&lt;&gt;0,SUMIFS(INDIRECT(BK$2&amp;"[Score2]"),INDIRECT(BK$2&amp;"[N°1]"),$A143),SUMIFS(INDIRECT(BK$2&amp;"[Score1]"),INDIRECT(BK$2&amp;"[N°2]"),$A143))</f>
        <v>0</v>
      </c>
      <c r="BN143" s="3">
        <f t="shared" ca="1" si="34"/>
        <v>0</v>
      </c>
      <c r="BO143" s="3">
        <f ca="1">RANK(BN143,$BN$5:$BN$182,0)+ROW()/1000</f>
        <v>1.143</v>
      </c>
      <c r="BP143" s="3">
        <f ca="1">RANK(BO143,$BO$5:$BO$182,1)</f>
        <v>47</v>
      </c>
      <c r="BQ143" s="4"/>
      <c r="BR143" s="3">
        <f ca="1">IF(COUNTIF(INDIRECT(BQ$2&amp;"[N°1]"),$A143)&lt;&gt;0,SUMIFS(INDIRECT(BQ$2&amp;"[Score1]"),INDIRECT(BQ$2&amp;"[N°1]"),$A143),SUMIFS(INDIRECT(BQ$2&amp;"[Score2]"),INDIRECT(BQ$2&amp;"[N°2]"),$A143))</f>
        <v>0</v>
      </c>
      <c r="BS143" s="3">
        <f ca="1">IF(COUNTIF(INDIRECT(BQ$2&amp;"[N°1]"),$A143)&lt;&gt;0,SUMIFS(INDIRECT(BQ$2&amp;"[Score2]"),INDIRECT(BQ$2&amp;"[N°1]"),$A143),SUMIFS(INDIRECT(BQ$2&amp;"[Score1]"),INDIRECT(BQ$2&amp;"[N°2]"),$A143))</f>
        <v>0</v>
      </c>
      <c r="BT143" s="3">
        <f t="shared" ca="1" si="35"/>
        <v>0</v>
      </c>
      <c r="BU143" s="3">
        <f ca="1">RANK(BT143,$BT$5:$BT$182,0)+ROW()/1000</f>
        <v>1.143</v>
      </c>
      <c r="BV143" s="3">
        <f ca="1">RANK(BU143,$BU$5:$BU$182,1)</f>
        <v>47</v>
      </c>
      <c r="BW143" s="2"/>
      <c r="BX143" s="5">
        <f>C143+I143+O143+U143+AA143+AG143+AM143+AS143+AY143+BE143+BK143+BQ143</f>
        <v>0</v>
      </c>
      <c r="BY143" s="8">
        <f ca="1">COUNTIF(D142,"=13")+COUNTIF(D143,"=13")+COUNTIF(D144,"=13")+COUNTIF(J142,"=13")+COUNTIF(J143,"=13")+COUNTIF(J144,"=13")+COUNTIF(P142,"=13")+COUNTIF(P143,"=13")+COUNTIF(P144,"=13")+COUNTIF(V142,"=13")+COUNTIF(V143,"=13")+COUNTIF(V144,"=13")+COUNTIF(AB142,"=13")+COUNTIF(AB143,"=13")+COUNTIF(AB144,"=13")+COUNTIF(AH142,"=13")+COUNTIF(AH143,"=13")+COUNTIF(AH144,"=13")+COUNTIF(AN142,"=13")+COUNTIF(AN143,"=13")+COUNTIF(AN144,"=13")+COUNTIF(AT142,"=13")+COUNTIF(AT143,"=13")+COUNTIF(AT144,"=13")+COUNTIF(AZ142,"=13")+COUNTIF(AZ143,"=13")+COUNTIF(AZ144,"=13")+COUNTIF(BF142,"=13")+COUNTIF(BF143,"=13")+COUNTIF(BF144,"=13")+COUNTIF(BL142,"=13")+COUNTIF(BL143,"=13")+COUNTIF(BL144,"=13")+COUNTIF(BR142,"=13")+COUNTIF(BR143,"=13")+COUNTIF(BR144,"=13")</f>
        <v>0</v>
      </c>
      <c r="BZ143" s="9">
        <f ca="1">F142+F143+F144+L142+L143+L144+R142+R143+R144+X142+X143+X144+AD142+AD143+AD144+AJ142+AJ143+AJ144+AP142+AP143+AP144+AV142+AV143+AV144+BB142+BB143+BB144+BH142+BH143+BH144+BN142+BN143+BN144+BT142+BT143+BT144</f>
        <v>0</v>
      </c>
      <c r="CA143" s="5">
        <f ca="1">RANK(BY143,$BY$5:$BY$183,0)+RANK(BZ143,$BZ$5:$BZ$183,1)/1000</f>
        <v>1.0009999999999999</v>
      </c>
      <c r="CB143" s="5">
        <f ca="1">RANK(CA143,$CA$5:$CA$183,1)</f>
        <v>1</v>
      </c>
      <c r="CD143" s="20">
        <v>47</v>
      </c>
      <c r="CE143" s="20" t="str">
        <f ca="1">IF(N($CN143)&gt;0,INDEX($B$4:$B$183,$CN143),"")</f>
        <v/>
      </c>
      <c r="CF143" s="20" t="str">
        <f ca="1">IF(N($CN143)&gt;0,INDEX($BX$4:$BX$183,$CN143),"")</f>
        <v/>
      </c>
      <c r="CG143" s="20" t="str">
        <f ca="1">IF(N($CN143)&gt;0,INDEX($BY$4:$BY$183,$CN143),"")</f>
        <v/>
      </c>
      <c r="CH143" s="40"/>
      <c r="CJ143" s="19" t="str">
        <f>IF(BX143&gt;0,BX143*100000+BY143*1000+BZ143+500,"")</f>
        <v/>
      </c>
      <c r="CK143" s="19" t="str">
        <f>IF(BX143&gt;0,RANK(CJ143,$CJ$4:$CJ$183,0),"")</f>
        <v/>
      </c>
      <c r="CL143" s="19" t="str">
        <f>IF(N(CK143)&gt;0,CK143+COUNTIF($CK$4:$CK142,CK143),"")</f>
        <v/>
      </c>
      <c r="CM143" s="19">
        <f>INT(ROWS($CM$3:$CM143)/3)</f>
        <v>47</v>
      </c>
      <c r="CN143" s="19" t="str">
        <f ca="1">IFERROR(MATCH(CM143,$CL$4:$CL$183,0),"")</f>
        <v/>
      </c>
    </row>
    <row r="144" spans="1:92" ht="21" x14ac:dyDescent="0.35">
      <c r="A144" s="3"/>
      <c r="B144" s="3"/>
      <c r="C144" s="4"/>
      <c r="D144" s="3"/>
      <c r="E144" s="3"/>
      <c r="F144" s="3"/>
      <c r="G144" s="3"/>
      <c r="H144" s="3"/>
      <c r="I144" s="4"/>
      <c r="J144" s="3"/>
      <c r="K144" s="3"/>
      <c r="L144" s="3"/>
      <c r="M144" s="3"/>
      <c r="N144" s="3"/>
      <c r="O144" s="4"/>
      <c r="P144" s="3"/>
      <c r="Q144" s="3"/>
      <c r="R144" s="3"/>
      <c r="S144" s="3"/>
      <c r="T144" s="3"/>
      <c r="U144" s="4"/>
      <c r="V144" s="3"/>
      <c r="W144" s="3"/>
      <c r="X144" s="3"/>
      <c r="Y144" s="3"/>
      <c r="Z144" s="3"/>
      <c r="AA144" s="4"/>
      <c r="AB144" s="3"/>
      <c r="AC144" s="3"/>
      <c r="AD144" s="3"/>
      <c r="AE144" s="3"/>
      <c r="AF144" s="3"/>
      <c r="AG144" s="4"/>
      <c r="AH144" s="3"/>
      <c r="AI144" s="3"/>
      <c r="AJ144" s="3"/>
      <c r="AK144" s="3"/>
      <c r="AL144" s="3"/>
      <c r="AM144" s="4"/>
      <c r="AN144" s="3"/>
      <c r="AO144" s="3"/>
      <c r="AP144" s="3"/>
      <c r="AQ144" s="3"/>
      <c r="AR144" s="3"/>
      <c r="AS144" s="4"/>
      <c r="AT144" s="3"/>
      <c r="AU144" s="3"/>
      <c r="AV144" s="3"/>
      <c r="AW144" s="3"/>
      <c r="AX144" s="3"/>
      <c r="AY144" s="4"/>
      <c r="AZ144" s="3"/>
      <c r="BA144" s="3"/>
      <c r="BB144" s="3"/>
      <c r="BC144" s="3"/>
      <c r="BD144" s="3"/>
      <c r="BE144" s="4"/>
      <c r="BF144" s="3"/>
      <c r="BG144" s="3"/>
      <c r="BH144" s="3"/>
      <c r="BI144" s="3"/>
      <c r="BJ144" s="3"/>
      <c r="BK144" s="4"/>
      <c r="BL144" s="3"/>
      <c r="BM144" s="3"/>
      <c r="BN144" s="3"/>
      <c r="BO144" s="3"/>
      <c r="BP144" s="3"/>
      <c r="BQ144" s="4"/>
      <c r="BR144" s="3"/>
      <c r="BS144" s="3"/>
      <c r="BT144" s="3"/>
      <c r="BU144" s="3"/>
      <c r="BV144" s="3"/>
      <c r="BW144" s="2"/>
      <c r="BX144" s="10"/>
      <c r="BY144" s="11"/>
      <c r="BZ144" s="13"/>
      <c r="CA144" s="10"/>
      <c r="CB144" s="10"/>
      <c r="CD144" s="21"/>
      <c r="CE144" s="21"/>
      <c r="CF144" s="21"/>
      <c r="CG144" s="21"/>
      <c r="CH144" s="41"/>
      <c r="CJ144" s="19"/>
      <c r="CK144" s="19"/>
      <c r="CL144" s="19"/>
      <c r="CM144" s="19"/>
      <c r="CN144" s="19"/>
    </row>
    <row r="145" spans="1:92" ht="21" x14ac:dyDescent="0.35">
      <c r="A145" s="3"/>
      <c r="B145" s="3"/>
      <c r="C145" s="4"/>
      <c r="D145" s="3"/>
      <c r="E145" s="3"/>
      <c r="F145" s="3"/>
      <c r="G145" s="3"/>
      <c r="H145" s="3"/>
      <c r="I145" s="4"/>
      <c r="J145" s="3"/>
      <c r="K145" s="3"/>
      <c r="L145" s="3"/>
      <c r="M145" s="3"/>
      <c r="N145" s="3"/>
      <c r="O145" s="4"/>
      <c r="P145" s="3"/>
      <c r="Q145" s="3"/>
      <c r="R145" s="3"/>
      <c r="S145" s="3"/>
      <c r="T145" s="3"/>
      <c r="U145" s="4"/>
      <c r="V145" s="3"/>
      <c r="W145" s="3"/>
      <c r="X145" s="3"/>
      <c r="Y145" s="3"/>
      <c r="Z145" s="3"/>
      <c r="AA145" s="4"/>
      <c r="AB145" s="3"/>
      <c r="AC145" s="3"/>
      <c r="AD145" s="3"/>
      <c r="AE145" s="3"/>
      <c r="AF145" s="3"/>
      <c r="AG145" s="4"/>
      <c r="AH145" s="3"/>
      <c r="AI145" s="3"/>
      <c r="AJ145" s="3"/>
      <c r="AK145" s="3"/>
      <c r="AL145" s="3"/>
      <c r="AM145" s="4"/>
      <c r="AN145" s="3"/>
      <c r="AO145" s="3"/>
      <c r="AP145" s="3"/>
      <c r="AQ145" s="3"/>
      <c r="AR145" s="3"/>
      <c r="AS145" s="4"/>
      <c r="AT145" s="3"/>
      <c r="AU145" s="3"/>
      <c r="AV145" s="3"/>
      <c r="AW145" s="3"/>
      <c r="AX145" s="3"/>
      <c r="AY145" s="4"/>
      <c r="AZ145" s="3"/>
      <c r="BA145" s="3"/>
      <c r="BB145" s="3"/>
      <c r="BC145" s="3"/>
      <c r="BD145" s="3"/>
      <c r="BE145" s="4"/>
      <c r="BF145" s="3"/>
      <c r="BG145" s="3"/>
      <c r="BH145" s="3"/>
      <c r="BI145" s="3"/>
      <c r="BJ145" s="3"/>
      <c r="BK145" s="4"/>
      <c r="BL145" s="3"/>
      <c r="BM145" s="3"/>
      <c r="BN145" s="3"/>
      <c r="BO145" s="3"/>
      <c r="BP145" s="3"/>
      <c r="BQ145" s="4"/>
      <c r="BR145" s="3"/>
      <c r="BS145" s="3"/>
      <c r="BT145" s="3"/>
      <c r="BU145" s="3"/>
      <c r="BV145" s="3"/>
      <c r="BW145" s="2"/>
      <c r="BX145" s="5"/>
      <c r="BY145" s="12"/>
      <c r="BZ145" s="7"/>
      <c r="CA145" s="5"/>
      <c r="CB145" s="5"/>
      <c r="CD145" s="22"/>
      <c r="CE145" s="22"/>
      <c r="CF145" s="22"/>
      <c r="CG145" s="22"/>
      <c r="CH145" s="39" t="str">
        <f ca="1">IF(N($CN146)&gt;0,INDEX($BZ$4:$BZ$183,$CN146),"")</f>
        <v/>
      </c>
      <c r="CJ145" s="19"/>
      <c r="CK145" s="19"/>
      <c r="CL145" s="19"/>
      <c r="CM145" s="19"/>
      <c r="CN145" s="19"/>
    </row>
    <row r="146" spans="1:92" ht="21" x14ac:dyDescent="0.35">
      <c r="A146" s="3">
        <v>48</v>
      </c>
      <c r="B146" s="3"/>
      <c r="C146" s="4"/>
      <c r="D146" s="3">
        <f ca="1">IF(COUNTIF(INDIRECT(C$2&amp;"[N°1]"),$A146)&lt;&gt;0,SUMIFS(INDIRECT(C$2&amp;"[Score1]"),INDIRECT(C$2&amp;"[N°1]"),$A146),SUMIFS(INDIRECT(C$2&amp;"[Score2]"),INDIRECT(C$2&amp;"[N°2]"),$A146))</f>
        <v>0</v>
      </c>
      <c r="E146" s="3">
        <f ca="1">IF(COUNTIF(INDIRECT(C$2&amp;"[N°1]"),$A146)&lt;&gt;0,SUMIFS(INDIRECT(C$2&amp;"[Score2]"),INDIRECT(C$2&amp;"[N°1]"),$A146),SUMIFS(INDIRECT(C$2&amp;"[Score1]"),INDIRECT(C$2&amp;"[N°2]"),$A146))</f>
        <v>0</v>
      </c>
      <c r="F146" s="3">
        <f t="shared" ca="1" si="24"/>
        <v>0</v>
      </c>
      <c r="G146" s="3">
        <f ca="1">RANK(F146,$F$5:$F$182,0)+ROW()/1000</f>
        <v>1.1459999999999999</v>
      </c>
      <c r="H146" s="3">
        <f ca="1">RANK(G146,$G$5:$G$182,1)</f>
        <v>48</v>
      </c>
      <c r="I146" s="4"/>
      <c r="J146" s="3">
        <f ca="1">IF(COUNTIF(INDIRECT(I$2&amp;"[N°1]"),$A146)&lt;&gt;0,SUMIFS(INDIRECT(I$2&amp;"[Score1]"),INDIRECT(I$2&amp;"[N°1]"),$A146),SUMIFS(INDIRECT(I$2&amp;"[Score2]"),INDIRECT(I$2&amp;"[N°2]"),$A146))</f>
        <v>0</v>
      </c>
      <c r="K146" s="3">
        <f ca="1">IF(COUNTIF(INDIRECT(I$2&amp;"[N°1]"),$A146)&lt;&gt;0,SUMIFS(INDIRECT(I$2&amp;"[Score2]"),INDIRECT(I$2&amp;"[N°1]"),$A146),SUMIFS(INDIRECT(I$2&amp;"[Score1]"),INDIRECT(I$2&amp;"[N°2]"),$A146))</f>
        <v>0</v>
      </c>
      <c r="L146" s="3">
        <f t="shared" ca="1" si="25"/>
        <v>0</v>
      </c>
      <c r="M146" s="3">
        <f ca="1">RANK(L146,$L$5:$L$182,0)+ROW()/1000</f>
        <v>1.1459999999999999</v>
      </c>
      <c r="N146" s="3">
        <f ca="1">RANK(M146,$M$5:$M$182,1)</f>
        <v>48</v>
      </c>
      <c r="O146" s="4"/>
      <c r="P146" s="3">
        <f ca="1">IF(COUNTIF(INDIRECT(O$2&amp;"[N°1]"),$A146)&lt;&gt;0,SUMIFS(INDIRECT(O$2&amp;"[Score1]"),INDIRECT(O$2&amp;"[N°1]"),$A146),SUMIFS(INDIRECT(O$2&amp;"[Score2]"),INDIRECT(O$2&amp;"[N°2]"),$A146))</f>
        <v>0</v>
      </c>
      <c r="Q146" s="3">
        <f ca="1">IF(COUNTIF(INDIRECT(O$2&amp;"[N°1]"),$A146)&lt;&gt;0,SUMIFS(INDIRECT(O$2&amp;"[Score2]"),INDIRECT(O$2&amp;"[N°1]"),$A146),SUMIFS(INDIRECT(O$2&amp;"[Score1]"),INDIRECT(O$2&amp;"[N°2]"),$A146))</f>
        <v>0</v>
      </c>
      <c r="R146" s="3">
        <f t="shared" ca="1" si="26"/>
        <v>0</v>
      </c>
      <c r="S146" s="3">
        <f ca="1">RANK(R146,$R$5:$R$182,0)+ROW()/1000</f>
        <v>1.1459999999999999</v>
      </c>
      <c r="T146" s="3">
        <f ca="1">RANK(S146,$S$5:$S$182,1)</f>
        <v>48</v>
      </c>
      <c r="U146" s="4"/>
      <c r="V146" s="3">
        <f ca="1">IF(COUNTIF(INDIRECT(U$2&amp;"[N°1]"),$A146)&lt;&gt;0,SUMIFS(INDIRECT(U$2&amp;"[Score1]"),INDIRECT(U$2&amp;"[N°1]"),$A146),SUMIFS(INDIRECT(U$2&amp;"[Score2]"),INDIRECT(U$2&amp;"[N°2]"),$A146))</f>
        <v>0</v>
      </c>
      <c r="W146" s="3">
        <f ca="1">IF(COUNTIF(INDIRECT(U$2&amp;"[N°1]"),$A146)&lt;&gt;0,SUMIFS(INDIRECT(U$2&amp;"[Score2]"),INDIRECT(U$2&amp;"[N°1]"),$A146),SUMIFS(INDIRECT(U$2&amp;"[Score1]"),INDIRECT(U$2&amp;"[N°2]"),$A146))</f>
        <v>0</v>
      </c>
      <c r="X146" s="3">
        <f t="shared" ca="1" si="27"/>
        <v>0</v>
      </c>
      <c r="Y146" s="3">
        <f ca="1">RANK(X146,$X$5:$X$182,0)+ROW()/1000</f>
        <v>1.1459999999999999</v>
      </c>
      <c r="Z146" s="3">
        <f ca="1">RANK(Y146,$Y$5:$Y$182,1)</f>
        <v>48</v>
      </c>
      <c r="AA146" s="4"/>
      <c r="AB146" s="3">
        <f ca="1">IF(COUNTIF(INDIRECT(AA$2&amp;"[N°1]"),$A146)&lt;&gt;0,SUMIFS(INDIRECT(AA$2&amp;"[Score1]"),INDIRECT(AA$2&amp;"[N°1]"),$A146),SUMIFS(INDIRECT(AA$2&amp;"[Score2]"),INDIRECT(AA$2&amp;"[N°2]"),$A146))</f>
        <v>0</v>
      </c>
      <c r="AC146" s="3">
        <f ca="1">IF(COUNTIF(INDIRECT(AA$2&amp;"[N°1]"),$A146)&lt;&gt;0,SUMIFS(INDIRECT(AA$2&amp;"[Score2]"),INDIRECT(AA$2&amp;"[N°1]"),$A146),SUMIFS(INDIRECT(AA$2&amp;"[Score1]"),INDIRECT(AA$2&amp;"[N°2]"),$A146))</f>
        <v>0</v>
      </c>
      <c r="AD146" s="3">
        <f t="shared" ca="1" si="28"/>
        <v>0</v>
      </c>
      <c r="AE146" s="3">
        <f ca="1">RANK(AD146,$AD$5:$AD$182,0)+ROW()/1000</f>
        <v>1.1459999999999999</v>
      </c>
      <c r="AF146" s="3">
        <f ca="1">RANK(AE146,$AE$5:$AE$182,1)</f>
        <v>48</v>
      </c>
      <c r="AG146" s="4"/>
      <c r="AH146" s="3">
        <f ca="1">IF(COUNTIF(INDIRECT(AG$2&amp;"[N°1]"),$A146)&lt;&gt;0,SUMIFS(INDIRECT(AG$2&amp;"[Score1]"),INDIRECT(AG$2&amp;"[N°1]"),$A146),SUMIFS(INDIRECT(AG$2&amp;"[Score2]"),INDIRECT(AG$2&amp;"[N°2]"),$A146))</f>
        <v>0</v>
      </c>
      <c r="AI146" s="3">
        <f ca="1">IF(COUNTIF(INDIRECT(AG$2&amp;"[N°1]"),$A146)&lt;&gt;0,SUMIFS(INDIRECT(AG$2&amp;"[Score2]"),INDIRECT(AG$2&amp;"[N°1]"),$A146),SUMIFS(INDIRECT(AG$2&amp;"[Score1]"),INDIRECT(AG$2&amp;"[N°2]"),$A146))</f>
        <v>0</v>
      </c>
      <c r="AJ146" s="3">
        <f t="shared" ca="1" si="29"/>
        <v>0</v>
      </c>
      <c r="AK146" s="3">
        <f ca="1">RANK(AJ146,$AJ$5:$AJ$182,0)+ROW()/1000</f>
        <v>1.1459999999999999</v>
      </c>
      <c r="AL146" s="3">
        <f ca="1">RANK(AK146,$AK$5:$AK$182,1)</f>
        <v>48</v>
      </c>
      <c r="AM146" s="4"/>
      <c r="AN146" s="3">
        <f ca="1">IF(COUNTIF(INDIRECT(AM$2&amp;"[N°1]"),$A146)&lt;&gt;0,SUMIFS(INDIRECT(AM$2&amp;"[Score1]"),INDIRECT(AM$2&amp;"[N°1]"),$A146),SUMIFS(INDIRECT(AM$2&amp;"[Score2]"),INDIRECT(AM$2&amp;"[N°2]"),$A146))</f>
        <v>0</v>
      </c>
      <c r="AO146" s="3">
        <f ca="1">IF(COUNTIF(INDIRECT(AM$2&amp;"[N°1]"),$A146)&lt;&gt;0,SUMIFS(INDIRECT(AM$2&amp;"[Score2]"),INDIRECT(AM$2&amp;"[N°1]"),$A146),SUMIFS(INDIRECT(AM$2&amp;"[Score1]"),INDIRECT(AM$2&amp;"[N°2]"),$A146))</f>
        <v>0</v>
      </c>
      <c r="AP146" s="3">
        <f t="shared" ca="1" si="30"/>
        <v>0</v>
      </c>
      <c r="AQ146" s="3">
        <f ca="1">RANK(AP146,$AP$5:$AP$182,0)+ROW()/1000</f>
        <v>1.1459999999999999</v>
      </c>
      <c r="AR146" s="3">
        <f ca="1">RANK(AQ146,$AQ$5:$AQ$182,1)</f>
        <v>48</v>
      </c>
      <c r="AS146" s="4"/>
      <c r="AT146" s="3">
        <f ca="1">IF(COUNTIF(INDIRECT(AS$2&amp;"[N°1]"),$A146)&lt;&gt;0,SUMIFS(INDIRECT(AS$2&amp;"[Score1]"),INDIRECT(AS$2&amp;"[N°1]"),$A146),SUMIFS(INDIRECT(AS$2&amp;"[Score2]"),INDIRECT(AS$2&amp;"[N°2]"),$A146))</f>
        <v>0</v>
      </c>
      <c r="AU146" s="3">
        <f ca="1">IF(COUNTIF(INDIRECT(AS$2&amp;"[N°1]"),$A146)&lt;&gt;0,SUMIFS(INDIRECT(AS$2&amp;"[Score2]"),INDIRECT(AS$2&amp;"[N°1]"),$A146),SUMIFS(INDIRECT(AS$2&amp;"[Score1]"),INDIRECT(AS$2&amp;"[N°2]"),$A146))</f>
        <v>0</v>
      </c>
      <c r="AV146" s="3">
        <f t="shared" ca="1" si="31"/>
        <v>0</v>
      </c>
      <c r="AW146" s="3">
        <f ca="1">RANK(AV146,$AV$5:$AV$182,0)+ROW()/1000</f>
        <v>1.1459999999999999</v>
      </c>
      <c r="AX146" s="3">
        <f ca="1">RANK(AW146,$AW$5:$AW$182,1)</f>
        <v>48</v>
      </c>
      <c r="AY146" s="4"/>
      <c r="AZ146" s="3">
        <f ca="1">IF(COUNTIF(INDIRECT(AY$2&amp;"[N°1]"),$A146)&lt;&gt;0,SUMIFS(INDIRECT(AY$2&amp;"[Score1]"),INDIRECT(AY$2&amp;"[N°1]"),$A146),SUMIFS(INDIRECT(AY$2&amp;"[Score2]"),INDIRECT(AY$2&amp;"[N°2]"),$A146))</f>
        <v>0</v>
      </c>
      <c r="BA146" s="3">
        <f ca="1">IF(COUNTIF(INDIRECT(AY$2&amp;"[N°1]"),$A146)&lt;&gt;0,SUMIFS(INDIRECT(AY$2&amp;"[Score2]"),INDIRECT(AY$2&amp;"[N°1]"),$A146),SUMIFS(INDIRECT(AY$2&amp;"[Score1]"),INDIRECT(AY$2&amp;"[N°2]"),$A146))</f>
        <v>0</v>
      </c>
      <c r="BB146" s="3">
        <f t="shared" ca="1" si="32"/>
        <v>0</v>
      </c>
      <c r="BC146" s="3">
        <f ca="1">RANK(BB146,$BB$5:$BB$182,0)+ROW()/1000</f>
        <v>1.1459999999999999</v>
      </c>
      <c r="BD146" s="3">
        <f ca="1">RANK(BC146,$BC$5:$BC$182,1)</f>
        <v>48</v>
      </c>
      <c r="BE146" s="4"/>
      <c r="BF146" s="3">
        <f ca="1">IF(COUNTIF(INDIRECT(BE$2&amp;"[N°1]"),$A146)&lt;&gt;0,SUMIFS(INDIRECT(BE$2&amp;"[Score1]"),INDIRECT(BE$2&amp;"[N°1]"),$A146),SUMIFS(INDIRECT(BE$2&amp;"[Score2]"),INDIRECT(BE$2&amp;"[N°2]"),$A146))</f>
        <v>0</v>
      </c>
      <c r="BG146" s="3">
        <f ca="1">IF(COUNTIF(INDIRECT(BE$2&amp;"[N°1]"),$A146)&lt;&gt;0,SUMIFS(INDIRECT(BE$2&amp;"[Score2]"),INDIRECT(BE$2&amp;"[N°1]"),$A146),SUMIFS(INDIRECT(BE$2&amp;"[Score1]"),INDIRECT(BE$2&amp;"[N°2]"),$A146))</f>
        <v>0</v>
      </c>
      <c r="BH146" s="3">
        <f t="shared" ca="1" si="33"/>
        <v>0</v>
      </c>
      <c r="BI146" s="3">
        <f ca="1">RANK(BH146,$BH$5:$BH$182,0)+ROW()/1000</f>
        <v>1.1459999999999999</v>
      </c>
      <c r="BJ146" s="3">
        <f ca="1">RANK(BI146,$BI$5:$BI$182,1)</f>
        <v>48</v>
      </c>
      <c r="BK146" s="4"/>
      <c r="BL146" s="3">
        <f ca="1">IF(COUNTIF(INDIRECT(BK$2&amp;"[N°1]"),$A146)&lt;&gt;0,SUMIFS(INDIRECT(BK$2&amp;"[Score1]"),INDIRECT(BK$2&amp;"[N°1]"),$A146),SUMIFS(INDIRECT(BK$2&amp;"[Score2]"),INDIRECT(BK$2&amp;"[N°2]"),$A146))</f>
        <v>0</v>
      </c>
      <c r="BM146" s="3">
        <f ca="1">IF(COUNTIF(INDIRECT(BK$2&amp;"[N°1]"),$A146)&lt;&gt;0,SUMIFS(INDIRECT(BK$2&amp;"[Score2]"),INDIRECT(BK$2&amp;"[N°1]"),$A146),SUMIFS(INDIRECT(BK$2&amp;"[Score1]"),INDIRECT(BK$2&amp;"[N°2]"),$A146))</f>
        <v>0</v>
      </c>
      <c r="BN146" s="3">
        <f t="shared" ca="1" si="34"/>
        <v>0</v>
      </c>
      <c r="BO146" s="3">
        <f ca="1">RANK(BN146,$BN$5:$BN$182,0)+ROW()/1000</f>
        <v>1.1459999999999999</v>
      </c>
      <c r="BP146" s="3">
        <f ca="1">RANK(BO146,$BO$5:$BO$182,1)</f>
        <v>48</v>
      </c>
      <c r="BQ146" s="4"/>
      <c r="BR146" s="3">
        <f ca="1">IF(COUNTIF(INDIRECT(BQ$2&amp;"[N°1]"),$A146)&lt;&gt;0,SUMIFS(INDIRECT(BQ$2&amp;"[Score1]"),INDIRECT(BQ$2&amp;"[N°1]"),$A146),SUMIFS(INDIRECT(BQ$2&amp;"[Score2]"),INDIRECT(BQ$2&amp;"[N°2]"),$A146))</f>
        <v>0</v>
      </c>
      <c r="BS146" s="3">
        <f ca="1">IF(COUNTIF(INDIRECT(BQ$2&amp;"[N°1]"),$A146)&lt;&gt;0,SUMIFS(INDIRECT(BQ$2&amp;"[Score2]"),INDIRECT(BQ$2&amp;"[N°1]"),$A146),SUMIFS(INDIRECT(BQ$2&amp;"[Score1]"),INDIRECT(BQ$2&amp;"[N°2]"),$A146))</f>
        <v>0</v>
      </c>
      <c r="BT146" s="3">
        <f t="shared" ca="1" si="35"/>
        <v>0</v>
      </c>
      <c r="BU146" s="3">
        <f ca="1">RANK(BT146,$BT$5:$BT$182,0)+ROW()/1000</f>
        <v>1.1459999999999999</v>
      </c>
      <c r="BV146" s="3">
        <f ca="1">RANK(BU146,$BU$5:$BU$182,1)</f>
        <v>48</v>
      </c>
      <c r="BW146" s="2"/>
      <c r="BX146" s="5">
        <f>C146+I146+O146+U146+AA146+AG146+AM146+AS146+AY146+BE146+BK146+BQ146</f>
        <v>0</v>
      </c>
      <c r="BY146" s="8">
        <f ca="1">COUNTIF(D145,"=13")+COUNTIF(D146,"=13")+COUNTIF(D147,"=13")+COUNTIF(J145,"=13")+COUNTIF(J146,"=13")+COUNTIF(J147,"=13")+COUNTIF(P145,"=13")+COUNTIF(P146,"=13")+COUNTIF(P147,"=13")+COUNTIF(V145,"=13")+COUNTIF(V146,"=13")+COUNTIF(V147,"=13")+COUNTIF(AB145,"=13")+COUNTIF(AB146,"=13")+COUNTIF(AB147,"=13")+COUNTIF(AH145,"=13")+COUNTIF(AH146,"=13")+COUNTIF(AH147,"=13")+COUNTIF(AN145,"=13")+COUNTIF(AN146,"=13")+COUNTIF(AN147,"=13")+COUNTIF(AT145,"=13")+COUNTIF(AT146,"=13")+COUNTIF(AT147,"=13")+COUNTIF(AZ145,"=13")+COUNTIF(AZ146,"=13")+COUNTIF(AZ147,"=13")+COUNTIF(BF145,"=13")+COUNTIF(BF146,"=13")+COUNTIF(BF147,"=13")+COUNTIF(BL145,"=13")+COUNTIF(BL146,"=13")+COUNTIF(BL147,"=13")+COUNTIF(BR145,"=13")+COUNTIF(BR146,"=13")+COUNTIF(BR147,"=13")</f>
        <v>0</v>
      </c>
      <c r="BZ146" s="9">
        <f ca="1">F145+F146+F147+L145+L146+L147+R145+R146+R147+X145+X146+X147+AD145+AD146+AD147+AJ145+AJ146+AJ147+AP145+AP146+AP147+AV145+AV146+AV147+BB145+BB146+BB147+BH145+BH146+BH147+BN145+BN146+BN147+BT145+BT146+BT147</f>
        <v>0</v>
      </c>
      <c r="CA146" s="5">
        <f ca="1">RANK(BY146,$BY$5:$BY$183,0)+RANK(BZ146,$BZ$5:$BZ$183,1)/1000</f>
        <v>1.0009999999999999</v>
      </c>
      <c r="CB146" s="5">
        <f ca="1">RANK(CA146,$CA$5:$CA$183,1)</f>
        <v>1</v>
      </c>
      <c r="CD146" s="20">
        <v>48</v>
      </c>
      <c r="CE146" s="20" t="str">
        <f ca="1">IF(N($CN146)&gt;0,INDEX($B$4:$B$183,$CN146),"")</f>
        <v/>
      </c>
      <c r="CF146" s="20" t="str">
        <f ca="1">IF(N($CN146)&gt;0,INDEX($BX$4:$BX$183,$CN146),"")</f>
        <v/>
      </c>
      <c r="CG146" s="20" t="str">
        <f ca="1">IF(N($CN146)&gt;0,INDEX($BY$4:$BY$183,$CN146),"")</f>
        <v/>
      </c>
      <c r="CH146" s="40"/>
      <c r="CJ146" s="19" t="str">
        <f>IF(BX146&gt;0,BX146*100000+BY146*1000+BZ146+500,"")</f>
        <v/>
      </c>
      <c r="CK146" s="19" t="str">
        <f>IF(BX146&gt;0,RANK(CJ146,$CJ$4:$CJ$183,0),"")</f>
        <v/>
      </c>
      <c r="CL146" s="19" t="str">
        <f>IF(N(CK146)&gt;0,CK146+COUNTIF($CK$4:$CK145,CK146),"")</f>
        <v/>
      </c>
      <c r="CM146" s="19">
        <f>INT(ROWS($CM$3:$CM146)/3)</f>
        <v>48</v>
      </c>
      <c r="CN146" s="19" t="str">
        <f ca="1">IFERROR(MATCH(CM146,$CL$4:$CL$183,0),"")</f>
        <v/>
      </c>
    </row>
    <row r="147" spans="1:92" ht="21" x14ac:dyDescent="0.35">
      <c r="A147" s="3"/>
      <c r="B147" s="3"/>
      <c r="C147" s="4"/>
      <c r="D147" s="3"/>
      <c r="E147" s="3"/>
      <c r="F147" s="3"/>
      <c r="G147" s="3"/>
      <c r="H147" s="3"/>
      <c r="I147" s="4"/>
      <c r="J147" s="3"/>
      <c r="K147" s="3"/>
      <c r="L147" s="3"/>
      <c r="M147" s="3"/>
      <c r="N147" s="3"/>
      <c r="O147" s="4"/>
      <c r="P147" s="3"/>
      <c r="Q147" s="3"/>
      <c r="R147" s="3"/>
      <c r="S147" s="3"/>
      <c r="T147" s="3"/>
      <c r="U147" s="4"/>
      <c r="V147" s="3"/>
      <c r="W147" s="3"/>
      <c r="X147" s="3"/>
      <c r="Y147" s="3"/>
      <c r="Z147" s="3"/>
      <c r="AA147" s="4"/>
      <c r="AB147" s="3"/>
      <c r="AC147" s="3"/>
      <c r="AD147" s="3"/>
      <c r="AE147" s="3"/>
      <c r="AF147" s="3"/>
      <c r="AG147" s="4"/>
      <c r="AH147" s="3"/>
      <c r="AI147" s="3"/>
      <c r="AJ147" s="3"/>
      <c r="AK147" s="3"/>
      <c r="AL147" s="3"/>
      <c r="AM147" s="4"/>
      <c r="AN147" s="3"/>
      <c r="AO147" s="3"/>
      <c r="AP147" s="3"/>
      <c r="AQ147" s="3"/>
      <c r="AR147" s="3"/>
      <c r="AS147" s="4"/>
      <c r="AT147" s="3"/>
      <c r="AU147" s="3"/>
      <c r="AV147" s="3"/>
      <c r="AW147" s="3"/>
      <c r="AX147" s="3"/>
      <c r="AY147" s="4"/>
      <c r="AZ147" s="3"/>
      <c r="BA147" s="3"/>
      <c r="BB147" s="3"/>
      <c r="BC147" s="3"/>
      <c r="BD147" s="3"/>
      <c r="BE147" s="4"/>
      <c r="BF147" s="3"/>
      <c r="BG147" s="3"/>
      <c r="BH147" s="3"/>
      <c r="BI147" s="3"/>
      <c r="BJ147" s="3"/>
      <c r="BK147" s="4"/>
      <c r="BL147" s="3"/>
      <c r="BM147" s="3"/>
      <c r="BN147" s="3"/>
      <c r="BO147" s="3"/>
      <c r="BP147" s="3"/>
      <c r="BQ147" s="4"/>
      <c r="BR147" s="3"/>
      <c r="BS147" s="3"/>
      <c r="BT147" s="3"/>
      <c r="BU147" s="3"/>
      <c r="BV147" s="3"/>
      <c r="BW147" s="2"/>
      <c r="BX147" s="10"/>
      <c r="BY147" s="11"/>
      <c r="BZ147" s="13"/>
      <c r="CA147" s="10"/>
      <c r="CB147" s="10"/>
      <c r="CD147" s="21"/>
      <c r="CE147" s="21"/>
      <c r="CF147" s="21"/>
      <c r="CG147" s="21"/>
      <c r="CH147" s="41"/>
      <c r="CJ147" s="19"/>
      <c r="CK147" s="19"/>
      <c r="CL147" s="19"/>
      <c r="CM147" s="19"/>
      <c r="CN147" s="19"/>
    </row>
    <row r="148" spans="1:92" ht="21" x14ac:dyDescent="0.35">
      <c r="A148" s="3"/>
      <c r="B148" s="3"/>
      <c r="C148" s="4"/>
      <c r="D148" s="3"/>
      <c r="E148" s="3"/>
      <c r="F148" s="3"/>
      <c r="G148" s="3"/>
      <c r="H148" s="3"/>
      <c r="I148" s="4"/>
      <c r="J148" s="3"/>
      <c r="K148" s="3"/>
      <c r="L148" s="3"/>
      <c r="M148" s="3"/>
      <c r="N148" s="3"/>
      <c r="O148" s="4"/>
      <c r="P148" s="3"/>
      <c r="Q148" s="3"/>
      <c r="R148" s="3"/>
      <c r="S148" s="3"/>
      <c r="T148" s="3"/>
      <c r="U148" s="4"/>
      <c r="V148" s="3"/>
      <c r="W148" s="3"/>
      <c r="X148" s="3"/>
      <c r="Y148" s="3"/>
      <c r="Z148" s="3"/>
      <c r="AA148" s="4"/>
      <c r="AB148" s="3"/>
      <c r="AC148" s="3"/>
      <c r="AD148" s="3"/>
      <c r="AE148" s="3"/>
      <c r="AF148" s="3"/>
      <c r="AG148" s="4"/>
      <c r="AH148" s="3"/>
      <c r="AI148" s="3"/>
      <c r="AJ148" s="3"/>
      <c r="AK148" s="3"/>
      <c r="AL148" s="3"/>
      <c r="AM148" s="4"/>
      <c r="AN148" s="3"/>
      <c r="AO148" s="3"/>
      <c r="AP148" s="3"/>
      <c r="AQ148" s="3"/>
      <c r="AR148" s="3"/>
      <c r="AS148" s="4"/>
      <c r="AT148" s="3"/>
      <c r="AU148" s="3"/>
      <c r="AV148" s="3"/>
      <c r="AW148" s="3"/>
      <c r="AX148" s="3"/>
      <c r="AY148" s="4"/>
      <c r="AZ148" s="3"/>
      <c r="BA148" s="3"/>
      <c r="BB148" s="3"/>
      <c r="BC148" s="3"/>
      <c r="BD148" s="3"/>
      <c r="BE148" s="4"/>
      <c r="BF148" s="3"/>
      <c r="BG148" s="3"/>
      <c r="BH148" s="3"/>
      <c r="BI148" s="3"/>
      <c r="BJ148" s="3"/>
      <c r="BK148" s="4"/>
      <c r="BL148" s="3"/>
      <c r="BM148" s="3"/>
      <c r="BN148" s="3"/>
      <c r="BO148" s="3"/>
      <c r="BP148" s="3"/>
      <c r="BQ148" s="4"/>
      <c r="BR148" s="3"/>
      <c r="BS148" s="3"/>
      <c r="BT148" s="3"/>
      <c r="BU148" s="3"/>
      <c r="BV148" s="3"/>
      <c r="BW148" s="2"/>
      <c r="BX148" s="5"/>
      <c r="BY148" s="12"/>
      <c r="BZ148" s="7"/>
      <c r="CA148" s="5"/>
      <c r="CB148" s="5"/>
      <c r="CD148" s="22"/>
      <c r="CE148" s="20"/>
      <c r="CF148" s="22"/>
      <c r="CG148" s="22"/>
      <c r="CH148" s="39" t="str">
        <f ca="1">IF(N($CN149)&gt;0,INDEX($BZ$4:$BZ$183,$CN149),"")</f>
        <v/>
      </c>
      <c r="CJ148" s="19"/>
      <c r="CK148" s="19"/>
      <c r="CL148" s="19"/>
      <c r="CM148" s="19"/>
      <c r="CN148" s="19"/>
    </row>
    <row r="149" spans="1:92" ht="21" x14ac:dyDescent="0.35">
      <c r="A149" s="3">
        <v>49</v>
      </c>
      <c r="B149" s="3"/>
      <c r="C149" s="4"/>
      <c r="D149" s="3">
        <f ca="1">IF(COUNTIF(INDIRECT(C$2&amp;"[N°1]"),$A149)&lt;&gt;0,SUMIFS(INDIRECT(C$2&amp;"[Score1]"),INDIRECT(C$2&amp;"[N°1]"),$A149),SUMIFS(INDIRECT(C$2&amp;"[Score2]"),INDIRECT(C$2&amp;"[N°2]"),$A149))</f>
        <v>0</v>
      </c>
      <c r="E149" s="3">
        <f ca="1">IF(COUNTIF(INDIRECT(C$2&amp;"[N°1]"),$A149)&lt;&gt;0,SUMIFS(INDIRECT(C$2&amp;"[Score2]"),INDIRECT(C$2&amp;"[N°1]"),$A149),SUMIFS(INDIRECT(C$2&amp;"[Score1]"),INDIRECT(C$2&amp;"[N°2]"),$A149))</f>
        <v>0</v>
      </c>
      <c r="F149" s="3">
        <f t="shared" ca="1" si="24"/>
        <v>0</v>
      </c>
      <c r="G149" s="3">
        <f ca="1">RANK(F149,$F$5:$F$182,0)+ROW()/1000</f>
        <v>1.149</v>
      </c>
      <c r="H149" s="3">
        <f ca="1">RANK(G149,$G$5:$G$182,1)</f>
        <v>49</v>
      </c>
      <c r="I149" s="4"/>
      <c r="J149" s="3">
        <f ca="1">IF(COUNTIF(INDIRECT(I$2&amp;"[N°1]"),$A149)&lt;&gt;0,SUMIFS(INDIRECT(I$2&amp;"[Score1]"),INDIRECT(I$2&amp;"[N°1]"),$A149),SUMIFS(INDIRECT(I$2&amp;"[Score2]"),INDIRECT(I$2&amp;"[N°2]"),$A149))</f>
        <v>0</v>
      </c>
      <c r="K149" s="3">
        <f ca="1">IF(COUNTIF(INDIRECT(I$2&amp;"[N°1]"),$A149)&lt;&gt;0,SUMIFS(INDIRECT(I$2&amp;"[Score2]"),INDIRECT(I$2&amp;"[N°1]"),$A149),SUMIFS(INDIRECT(I$2&amp;"[Score1]"),INDIRECT(I$2&amp;"[N°2]"),$A149))</f>
        <v>0</v>
      </c>
      <c r="L149" s="3">
        <f t="shared" ca="1" si="25"/>
        <v>0</v>
      </c>
      <c r="M149" s="3">
        <f ca="1">RANK(L149,$L$5:$L$182,0)+ROW()/1000</f>
        <v>1.149</v>
      </c>
      <c r="N149" s="3">
        <f ca="1">RANK(M149,$M$5:$M$182,1)</f>
        <v>49</v>
      </c>
      <c r="O149" s="4"/>
      <c r="P149" s="3">
        <f ca="1">IF(COUNTIF(INDIRECT(O$2&amp;"[N°1]"),$A149)&lt;&gt;0,SUMIFS(INDIRECT(O$2&amp;"[Score1]"),INDIRECT(O$2&amp;"[N°1]"),$A149),SUMIFS(INDIRECT(O$2&amp;"[Score2]"),INDIRECT(O$2&amp;"[N°2]"),$A149))</f>
        <v>0</v>
      </c>
      <c r="Q149" s="3">
        <f ca="1">IF(COUNTIF(INDIRECT(O$2&amp;"[N°1]"),$A149)&lt;&gt;0,SUMIFS(INDIRECT(O$2&amp;"[Score2]"),INDIRECT(O$2&amp;"[N°1]"),$A149),SUMIFS(INDIRECT(O$2&amp;"[Score1]"),INDIRECT(O$2&amp;"[N°2]"),$A149))</f>
        <v>0</v>
      </c>
      <c r="R149" s="3">
        <f t="shared" ca="1" si="26"/>
        <v>0</v>
      </c>
      <c r="S149" s="3">
        <f ca="1">RANK(R149,$R$5:$R$182,0)+ROW()/1000</f>
        <v>1.149</v>
      </c>
      <c r="T149" s="3">
        <f ca="1">RANK(S149,$S$5:$S$182,1)</f>
        <v>49</v>
      </c>
      <c r="U149" s="4"/>
      <c r="V149" s="3">
        <f ca="1">IF(COUNTIF(INDIRECT(U$2&amp;"[N°1]"),$A149)&lt;&gt;0,SUMIFS(INDIRECT(U$2&amp;"[Score1]"),INDIRECT(U$2&amp;"[N°1]"),$A149),SUMIFS(INDIRECT(U$2&amp;"[Score2]"),INDIRECT(U$2&amp;"[N°2]"),$A149))</f>
        <v>0</v>
      </c>
      <c r="W149" s="3">
        <f ca="1">IF(COUNTIF(INDIRECT(U$2&amp;"[N°1]"),$A149)&lt;&gt;0,SUMIFS(INDIRECT(U$2&amp;"[Score2]"),INDIRECT(U$2&amp;"[N°1]"),$A149),SUMIFS(INDIRECT(U$2&amp;"[Score1]"),INDIRECT(U$2&amp;"[N°2]"),$A149))</f>
        <v>0</v>
      </c>
      <c r="X149" s="3">
        <f t="shared" ca="1" si="27"/>
        <v>0</v>
      </c>
      <c r="Y149" s="3">
        <f ca="1">RANK(X149,$X$5:$X$182,0)+ROW()/1000</f>
        <v>1.149</v>
      </c>
      <c r="Z149" s="3">
        <f ca="1">RANK(Y149,$Y$5:$Y$182,1)</f>
        <v>49</v>
      </c>
      <c r="AA149" s="4"/>
      <c r="AB149" s="3">
        <f ca="1">IF(COUNTIF(INDIRECT(AA$2&amp;"[N°1]"),$A149)&lt;&gt;0,SUMIFS(INDIRECT(AA$2&amp;"[Score1]"),INDIRECT(AA$2&amp;"[N°1]"),$A149),SUMIFS(INDIRECT(AA$2&amp;"[Score2]"),INDIRECT(AA$2&amp;"[N°2]"),$A149))</f>
        <v>0</v>
      </c>
      <c r="AC149" s="3">
        <f ca="1">IF(COUNTIF(INDIRECT(AA$2&amp;"[N°1]"),$A149)&lt;&gt;0,SUMIFS(INDIRECT(AA$2&amp;"[Score2]"),INDIRECT(AA$2&amp;"[N°1]"),$A149),SUMIFS(INDIRECT(AA$2&amp;"[Score1]"),INDIRECT(AA$2&amp;"[N°2]"),$A149))</f>
        <v>0</v>
      </c>
      <c r="AD149" s="3">
        <f t="shared" ca="1" si="28"/>
        <v>0</v>
      </c>
      <c r="AE149" s="3">
        <f ca="1">RANK(AD149,$AD$5:$AD$182,0)+ROW()/1000</f>
        <v>1.149</v>
      </c>
      <c r="AF149" s="3">
        <f ca="1">RANK(AE149,$AE$5:$AE$182,1)</f>
        <v>49</v>
      </c>
      <c r="AG149" s="4"/>
      <c r="AH149" s="3">
        <f ca="1">IF(COUNTIF(INDIRECT(AG$2&amp;"[N°1]"),$A149)&lt;&gt;0,SUMIFS(INDIRECT(AG$2&amp;"[Score1]"),INDIRECT(AG$2&amp;"[N°1]"),$A149),SUMIFS(INDIRECT(AG$2&amp;"[Score2]"),INDIRECT(AG$2&amp;"[N°2]"),$A149))</f>
        <v>0</v>
      </c>
      <c r="AI149" s="3">
        <f ca="1">IF(COUNTIF(INDIRECT(AG$2&amp;"[N°1]"),$A149)&lt;&gt;0,SUMIFS(INDIRECT(AG$2&amp;"[Score2]"),INDIRECT(AG$2&amp;"[N°1]"),$A149),SUMIFS(INDIRECT(AG$2&amp;"[Score1]"),INDIRECT(AG$2&amp;"[N°2]"),$A149))</f>
        <v>0</v>
      </c>
      <c r="AJ149" s="3">
        <f t="shared" ca="1" si="29"/>
        <v>0</v>
      </c>
      <c r="AK149" s="3">
        <f ca="1">RANK(AJ149,$AJ$5:$AJ$182,0)+ROW()/1000</f>
        <v>1.149</v>
      </c>
      <c r="AL149" s="3">
        <f ca="1">RANK(AK149,$AK$5:$AK$182,1)</f>
        <v>49</v>
      </c>
      <c r="AM149" s="4"/>
      <c r="AN149" s="3">
        <f ca="1">IF(COUNTIF(INDIRECT(AM$2&amp;"[N°1]"),$A149)&lt;&gt;0,SUMIFS(INDIRECT(AM$2&amp;"[Score1]"),INDIRECT(AM$2&amp;"[N°1]"),$A149),SUMIFS(INDIRECT(AM$2&amp;"[Score2]"),INDIRECT(AM$2&amp;"[N°2]"),$A149))</f>
        <v>0</v>
      </c>
      <c r="AO149" s="3">
        <f ca="1">IF(COUNTIF(INDIRECT(AM$2&amp;"[N°1]"),$A149)&lt;&gt;0,SUMIFS(INDIRECT(AM$2&amp;"[Score2]"),INDIRECT(AM$2&amp;"[N°1]"),$A149),SUMIFS(INDIRECT(AM$2&amp;"[Score1]"),INDIRECT(AM$2&amp;"[N°2]"),$A149))</f>
        <v>0</v>
      </c>
      <c r="AP149" s="3">
        <f t="shared" ca="1" si="30"/>
        <v>0</v>
      </c>
      <c r="AQ149" s="3">
        <f ca="1">RANK(AP149,$AP$5:$AP$182,0)+ROW()/1000</f>
        <v>1.149</v>
      </c>
      <c r="AR149" s="3">
        <f ca="1">RANK(AQ149,$AQ$5:$AQ$182,1)</f>
        <v>49</v>
      </c>
      <c r="AS149" s="4"/>
      <c r="AT149" s="3">
        <f ca="1">IF(COUNTIF(INDIRECT(AS$2&amp;"[N°1]"),$A149)&lt;&gt;0,SUMIFS(INDIRECT(AS$2&amp;"[Score1]"),INDIRECT(AS$2&amp;"[N°1]"),$A149),SUMIFS(INDIRECT(AS$2&amp;"[Score2]"),INDIRECT(AS$2&amp;"[N°2]"),$A149))</f>
        <v>0</v>
      </c>
      <c r="AU149" s="3">
        <f ca="1">IF(COUNTIF(INDIRECT(AS$2&amp;"[N°1]"),$A149)&lt;&gt;0,SUMIFS(INDIRECT(AS$2&amp;"[Score2]"),INDIRECT(AS$2&amp;"[N°1]"),$A149),SUMIFS(INDIRECT(AS$2&amp;"[Score1]"),INDIRECT(AS$2&amp;"[N°2]"),$A149))</f>
        <v>0</v>
      </c>
      <c r="AV149" s="3">
        <f t="shared" ca="1" si="31"/>
        <v>0</v>
      </c>
      <c r="AW149" s="3">
        <f ca="1">RANK(AV149,$AV$5:$AV$182,0)+ROW()/1000</f>
        <v>1.149</v>
      </c>
      <c r="AX149" s="3">
        <f ca="1">RANK(AW149,$AW$5:$AW$182,1)</f>
        <v>49</v>
      </c>
      <c r="AY149" s="4"/>
      <c r="AZ149" s="3">
        <f ca="1">IF(COUNTIF(INDIRECT(AY$2&amp;"[N°1]"),$A149)&lt;&gt;0,SUMIFS(INDIRECT(AY$2&amp;"[Score1]"),INDIRECT(AY$2&amp;"[N°1]"),$A149),SUMIFS(INDIRECT(AY$2&amp;"[Score2]"),INDIRECT(AY$2&amp;"[N°2]"),$A149))</f>
        <v>0</v>
      </c>
      <c r="BA149" s="3">
        <f ca="1">IF(COUNTIF(INDIRECT(AY$2&amp;"[N°1]"),$A149)&lt;&gt;0,SUMIFS(INDIRECT(AY$2&amp;"[Score2]"),INDIRECT(AY$2&amp;"[N°1]"),$A149),SUMIFS(INDIRECT(AY$2&amp;"[Score1]"),INDIRECT(AY$2&amp;"[N°2]"),$A149))</f>
        <v>0</v>
      </c>
      <c r="BB149" s="3">
        <f t="shared" ca="1" si="32"/>
        <v>0</v>
      </c>
      <c r="BC149" s="3">
        <f ca="1">RANK(BB149,$BB$5:$BB$182,0)+ROW()/1000</f>
        <v>1.149</v>
      </c>
      <c r="BD149" s="3">
        <f ca="1">RANK(BC149,$BC$5:$BC$182,1)</f>
        <v>49</v>
      </c>
      <c r="BE149" s="4"/>
      <c r="BF149" s="3">
        <f ca="1">IF(COUNTIF(INDIRECT(BE$2&amp;"[N°1]"),$A149)&lt;&gt;0,SUMIFS(INDIRECT(BE$2&amp;"[Score1]"),INDIRECT(BE$2&amp;"[N°1]"),$A149),SUMIFS(INDIRECT(BE$2&amp;"[Score2]"),INDIRECT(BE$2&amp;"[N°2]"),$A149))</f>
        <v>0</v>
      </c>
      <c r="BG149" s="3">
        <f ca="1">IF(COUNTIF(INDIRECT(BE$2&amp;"[N°1]"),$A149)&lt;&gt;0,SUMIFS(INDIRECT(BE$2&amp;"[Score2]"),INDIRECT(BE$2&amp;"[N°1]"),$A149),SUMIFS(INDIRECT(BE$2&amp;"[Score1]"),INDIRECT(BE$2&amp;"[N°2]"),$A149))</f>
        <v>0</v>
      </c>
      <c r="BH149" s="3">
        <f t="shared" ca="1" si="33"/>
        <v>0</v>
      </c>
      <c r="BI149" s="3">
        <f ca="1">RANK(BH149,$BH$5:$BH$182,0)+ROW()/1000</f>
        <v>1.149</v>
      </c>
      <c r="BJ149" s="3">
        <f ca="1">RANK(BI149,$BI$5:$BI$182,1)</f>
        <v>49</v>
      </c>
      <c r="BK149" s="4"/>
      <c r="BL149" s="3">
        <f ca="1">IF(COUNTIF(INDIRECT(BK$2&amp;"[N°1]"),$A149)&lt;&gt;0,SUMIFS(INDIRECT(BK$2&amp;"[Score1]"),INDIRECT(BK$2&amp;"[N°1]"),$A149),SUMIFS(INDIRECT(BK$2&amp;"[Score2]"),INDIRECT(BK$2&amp;"[N°2]"),$A149))</f>
        <v>0</v>
      </c>
      <c r="BM149" s="3">
        <f ca="1">IF(COUNTIF(INDIRECT(BK$2&amp;"[N°1]"),$A149)&lt;&gt;0,SUMIFS(INDIRECT(BK$2&amp;"[Score2]"),INDIRECT(BK$2&amp;"[N°1]"),$A149),SUMIFS(INDIRECT(BK$2&amp;"[Score1]"),INDIRECT(BK$2&amp;"[N°2]"),$A149))</f>
        <v>0</v>
      </c>
      <c r="BN149" s="3">
        <f t="shared" ca="1" si="34"/>
        <v>0</v>
      </c>
      <c r="BO149" s="3">
        <f ca="1">RANK(BN149,$BN$5:$BN$182,0)+ROW()/1000</f>
        <v>1.149</v>
      </c>
      <c r="BP149" s="3">
        <f ca="1">RANK(BO149,$BO$5:$BO$182,1)</f>
        <v>49</v>
      </c>
      <c r="BQ149" s="4"/>
      <c r="BR149" s="3">
        <f ca="1">IF(COUNTIF(INDIRECT(BQ$2&amp;"[N°1]"),$A149)&lt;&gt;0,SUMIFS(INDIRECT(BQ$2&amp;"[Score1]"),INDIRECT(BQ$2&amp;"[N°1]"),$A149),SUMIFS(INDIRECT(BQ$2&amp;"[Score2]"),INDIRECT(BQ$2&amp;"[N°2]"),$A149))</f>
        <v>0</v>
      </c>
      <c r="BS149" s="3">
        <f ca="1">IF(COUNTIF(INDIRECT(BQ$2&amp;"[N°1]"),$A149)&lt;&gt;0,SUMIFS(INDIRECT(BQ$2&amp;"[Score2]"),INDIRECT(BQ$2&amp;"[N°1]"),$A149),SUMIFS(INDIRECT(BQ$2&amp;"[Score1]"),INDIRECT(BQ$2&amp;"[N°2]"),$A149))</f>
        <v>0</v>
      </c>
      <c r="BT149" s="3">
        <f t="shared" ca="1" si="35"/>
        <v>0</v>
      </c>
      <c r="BU149" s="3">
        <f ca="1">RANK(BT149,$BT$5:$BT$182,0)+ROW()/1000</f>
        <v>1.149</v>
      </c>
      <c r="BV149" s="3">
        <f ca="1">RANK(BU149,$BU$5:$BU$182,1)</f>
        <v>49</v>
      </c>
      <c r="BW149" s="2"/>
      <c r="BX149" s="5">
        <f>C149+I149+O149+U149+AA149+AG149+AM149+AS149+AY149+BE149+BK149+BQ149</f>
        <v>0</v>
      </c>
      <c r="BY149" s="8">
        <f ca="1">COUNTIF(D148,"=13")+COUNTIF(D149,"=13")+COUNTIF(D150,"=13")+COUNTIF(J148,"=13")+COUNTIF(J149,"=13")+COUNTIF(J150,"=13")+COUNTIF(P148,"=13")+COUNTIF(P149,"=13")+COUNTIF(P150,"=13")+COUNTIF(V148,"=13")+COUNTIF(V149,"=13")+COUNTIF(V150,"=13")+COUNTIF(AB148,"=13")+COUNTIF(AB149,"=13")+COUNTIF(AB150,"=13")+COUNTIF(AH148,"=13")+COUNTIF(AH149,"=13")+COUNTIF(AH150,"=13")+COUNTIF(AN148,"=13")+COUNTIF(AN149,"=13")+COUNTIF(AN150,"=13")+COUNTIF(AT148,"=13")+COUNTIF(AT149,"=13")+COUNTIF(AT150,"=13")+COUNTIF(AZ148,"=13")+COUNTIF(AZ149,"=13")+COUNTIF(AZ150,"=13")+COUNTIF(BF148,"=13")+COUNTIF(BF149,"=13")+COUNTIF(BF150,"=13")+COUNTIF(BL148,"=13")+COUNTIF(BL149,"=13")+COUNTIF(BL150,"=13")+COUNTIF(BR148,"=13")+COUNTIF(BR149,"=13")+COUNTIF(BR150,"=13")</f>
        <v>0</v>
      </c>
      <c r="BZ149" s="9">
        <f ca="1">F148+F149+F150+L148+L149+L150+R148+R149+R150+X148+X149+X150+AD148+AD149+AD150+AJ148+AJ149+AJ150+AP148+AP149+AP150+AV148+AV149+AV150+BB148+BB149+BB150+BH148+BH149+BH150+BN148+BN149+BN150+BT148+BT149+BT150</f>
        <v>0</v>
      </c>
      <c r="CA149" s="5">
        <f ca="1">RANK(BY149,$BY$5:$BY$183,0)+RANK(BZ149,$BZ$5:$BZ$183,1)/1000</f>
        <v>1.0009999999999999</v>
      </c>
      <c r="CB149" s="5">
        <f ca="1">RANK(CA149,$CA$5:$CA$183,1)</f>
        <v>1</v>
      </c>
      <c r="CD149" s="20">
        <v>49</v>
      </c>
      <c r="CE149" s="20" t="str">
        <f ca="1">IF(N($CN149)&gt;0,INDEX($B$4:$B$183,$CN149),"")</f>
        <v/>
      </c>
      <c r="CF149" s="20" t="str">
        <f ca="1">IF(N($CN149)&gt;0,INDEX($BX$4:$BX$183,$CN149),"")</f>
        <v/>
      </c>
      <c r="CG149" s="20" t="str">
        <f ca="1">IF(N($CN149)&gt;0,INDEX($BY$4:$BY$183,$CN149),"")</f>
        <v/>
      </c>
      <c r="CH149" s="40"/>
      <c r="CJ149" s="19" t="str">
        <f>IF(BX149&gt;0,BX149*100000+BY149*1000+BZ149+500,"")</f>
        <v/>
      </c>
      <c r="CK149" s="19" t="str">
        <f>IF(BX149&gt;0,RANK(CJ149,$CJ$4:$CJ$183,0),"")</f>
        <v/>
      </c>
      <c r="CL149" s="19" t="str">
        <f>IF(N(CK149)&gt;0,CK149+COUNTIF($CK$4:$CK148,CK149),"")</f>
        <v/>
      </c>
      <c r="CM149" s="19">
        <f>INT(ROWS($CM$3:$CM149)/3)</f>
        <v>49</v>
      </c>
      <c r="CN149" s="19" t="str">
        <f ca="1">IFERROR(MATCH(CM149,$CL$4:$CL$183,0),"")</f>
        <v/>
      </c>
    </row>
    <row r="150" spans="1:92" ht="21" x14ac:dyDescent="0.35">
      <c r="A150" s="3"/>
      <c r="B150" s="3"/>
      <c r="C150" s="4"/>
      <c r="D150" s="3"/>
      <c r="E150" s="3"/>
      <c r="F150" s="3"/>
      <c r="G150" s="3"/>
      <c r="H150" s="3"/>
      <c r="I150" s="4"/>
      <c r="J150" s="3"/>
      <c r="K150" s="3"/>
      <c r="L150" s="3"/>
      <c r="M150" s="3"/>
      <c r="N150" s="3"/>
      <c r="O150" s="4"/>
      <c r="P150" s="3"/>
      <c r="Q150" s="3"/>
      <c r="R150" s="3"/>
      <c r="S150" s="3"/>
      <c r="T150" s="3"/>
      <c r="U150" s="4"/>
      <c r="V150" s="3"/>
      <c r="W150" s="3"/>
      <c r="X150" s="3"/>
      <c r="Y150" s="3"/>
      <c r="Z150" s="3"/>
      <c r="AA150" s="4"/>
      <c r="AB150" s="3"/>
      <c r="AC150" s="3"/>
      <c r="AD150" s="3"/>
      <c r="AE150" s="3"/>
      <c r="AF150" s="3"/>
      <c r="AG150" s="4"/>
      <c r="AH150" s="3"/>
      <c r="AI150" s="3"/>
      <c r="AJ150" s="3"/>
      <c r="AK150" s="3"/>
      <c r="AL150" s="3"/>
      <c r="AM150" s="4"/>
      <c r="AN150" s="3"/>
      <c r="AO150" s="3"/>
      <c r="AP150" s="3"/>
      <c r="AQ150" s="3"/>
      <c r="AR150" s="3"/>
      <c r="AS150" s="4"/>
      <c r="AT150" s="3"/>
      <c r="AU150" s="3"/>
      <c r="AV150" s="3"/>
      <c r="AW150" s="3"/>
      <c r="AX150" s="3"/>
      <c r="AY150" s="4"/>
      <c r="AZ150" s="3"/>
      <c r="BA150" s="3"/>
      <c r="BB150" s="3"/>
      <c r="BC150" s="3"/>
      <c r="BD150" s="3"/>
      <c r="BE150" s="4"/>
      <c r="BF150" s="3"/>
      <c r="BG150" s="3"/>
      <c r="BH150" s="3"/>
      <c r="BI150" s="3"/>
      <c r="BJ150" s="3"/>
      <c r="BK150" s="4"/>
      <c r="BL150" s="3"/>
      <c r="BM150" s="3"/>
      <c r="BN150" s="3"/>
      <c r="BO150" s="3"/>
      <c r="BP150" s="3"/>
      <c r="BQ150" s="4"/>
      <c r="BR150" s="3"/>
      <c r="BS150" s="3"/>
      <c r="BT150" s="3"/>
      <c r="BU150" s="3"/>
      <c r="BV150" s="3"/>
      <c r="BW150" s="2"/>
      <c r="BX150" s="10"/>
      <c r="BY150" s="11"/>
      <c r="BZ150" s="13"/>
      <c r="CA150" s="10"/>
      <c r="CB150" s="10"/>
      <c r="CD150" s="21"/>
      <c r="CE150" s="21"/>
      <c r="CF150" s="21"/>
      <c r="CG150" s="21"/>
      <c r="CH150" s="41"/>
      <c r="CJ150" s="19"/>
      <c r="CK150" s="19"/>
      <c r="CL150" s="19"/>
      <c r="CM150" s="19"/>
      <c r="CN150" s="19"/>
    </row>
    <row r="151" spans="1:92" ht="21" x14ac:dyDescent="0.35">
      <c r="A151" s="3"/>
      <c r="B151" s="3"/>
      <c r="C151" s="4"/>
      <c r="D151" s="3"/>
      <c r="E151" s="3"/>
      <c r="F151" s="3"/>
      <c r="G151" s="3"/>
      <c r="H151" s="3"/>
      <c r="I151" s="4"/>
      <c r="J151" s="3"/>
      <c r="K151" s="3"/>
      <c r="L151" s="3"/>
      <c r="M151" s="3"/>
      <c r="N151" s="3"/>
      <c r="O151" s="4"/>
      <c r="P151" s="3"/>
      <c r="Q151" s="3"/>
      <c r="R151" s="3"/>
      <c r="S151" s="3"/>
      <c r="T151" s="3"/>
      <c r="U151" s="4"/>
      <c r="V151" s="3"/>
      <c r="W151" s="3"/>
      <c r="X151" s="3"/>
      <c r="Y151" s="3"/>
      <c r="Z151" s="3"/>
      <c r="AA151" s="4"/>
      <c r="AB151" s="3"/>
      <c r="AC151" s="3"/>
      <c r="AD151" s="3"/>
      <c r="AE151" s="3"/>
      <c r="AF151" s="3"/>
      <c r="AG151" s="4"/>
      <c r="AH151" s="3"/>
      <c r="AI151" s="3"/>
      <c r="AJ151" s="3"/>
      <c r="AK151" s="3"/>
      <c r="AL151" s="3"/>
      <c r="AM151" s="4"/>
      <c r="AN151" s="3"/>
      <c r="AO151" s="3"/>
      <c r="AP151" s="3"/>
      <c r="AQ151" s="3"/>
      <c r="AR151" s="3"/>
      <c r="AS151" s="4"/>
      <c r="AT151" s="3"/>
      <c r="AU151" s="3"/>
      <c r="AV151" s="3"/>
      <c r="AW151" s="3"/>
      <c r="AX151" s="3"/>
      <c r="AY151" s="4"/>
      <c r="AZ151" s="3"/>
      <c r="BA151" s="3"/>
      <c r="BB151" s="3"/>
      <c r="BC151" s="3"/>
      <c r="BD151" s="3"/>
      <c r="BE151" s="4"/>
      <c r="BF151" s="3"/>
      <c r="BG151" s="3"/>
      <c r="BH151" s="3"/>
      <c r="BI151" s="3"/>
      <c r="BJ151" s="3"/>
      <c r="BK151" s="4"/>
      <c r="BL151" s="3"/>
      <c r="BM151" s="3"/>
      <c r="BN151" s="3"/>
      <c r="BO151" s="3"/>
      <c r="BP151" s="3"/>
      <c r="BQ151" s="4"/>
      <c r="BR151" s="3"/>
      <c r="BS151" s="3"/>
      <c r="BT151" s="3"/>
      <c r="BU151" s="3"/>
      <c r="BV151" s="3"/>
      <c r="BW151" s="2"/>
      <c r="BX151" s="5"/>
      <c r="BY151" s="12"/>
      <c r="BZ151" s="7"/>
      <c r="CA151" s="5"/>
      <c r="CB151" s="5"/>
      <c r="CD151" s="22"/>
      <c r="CE151" s="22"/>
      <c r="CF151" s="22"/>
      <c r="CG151" s="22"/>
      <c r="CH151" s="39" t="str">
        <f ca="1">IF(N($CN152)&gt;0,INDEX($BZ$4:$BZ$183,$CN152),"")</f>
        <v/>
      </c>
      <c r="CJ151" s="19"/>
      <c r="CK151" s="19"/>
      <c r="CL151" s="19"/>
      <c r="CM151" s="19"/>
      <c r="CN151" s="19"/>
    </row>
    <row r="152" spans="1:92" ht="21" x14ac:dyDescent="0.35">
      <c r="A152" s="3">
        <v>50</v>
      </c>
      <c r="B152" s="3"/>
      <c r="C152" s="4"/>
      <c r="D152" s="3">
        <f ca="1">IF(COUNTIF(INDIRECT(C$2&amp;"[N°1]"),$A152)&lt;&gt;0,SUMIFS(INDIRECT(C$2&amp;"[Score1]"),INDIRECT(C$2&amp;"[N°1]"),$A152),SUMIFS(INDIRECT(C$2&amp;"[Score2]"),INDIRECT(C$2&amp;"[N°2]"),$A152))</f>
        <v>0</v>
      </c>
      <c r="E152" s="3">
        <f ca="1">IF(COUNTIF(INDIRECT(C$2&amp;"[N°1]"),$A152)&lt;&gt;0,SUMIFS(INDIRECT(C$2&amp;"[Score2]"),INDIRECT(C$2&amp;"[N°1]"),$A152),SUMIFS(INDIRECT(C$2&amp;"[Score1]"),INDIRECT(C$2&amp;"[N°2]"),$A152))</f>
        <v>0</v>
      </c>
      <c r="F152" s="3">
        <f t="shared" ca="1" si="24"/>
        <v>0</v>
      </c>
      <c r="G152" s="3">
        <f ca="1">RANK(F152,$F$5:$F$182,0)+ROW()/1000</f>
        <v>1.1519999999999999</v>
      </c>
      <c r="H152" s="3">
        <f ca="1">RANK(G152,$G$5:$G$182,1)</f>
        <v>50</v>
      </c>
      <c r="I152" s="4"/>
      <c r="J152" s="3">
        <f ca="1">IF(COUNTIF(INDIRECT(I$2&amp;"[N°1]"),$A152)&lt;&gt;0,SUMIFS(INDIRECT(I$2&amp;"[Score1]"),INDIRECT(I$2&amp;"[N°1]"),$A152),SUMIFS(INDIRECT(I$2&amp;"[Score2]"),INDIRECT(I$2&amp;"[N°2]"),$A152))</f>
        <v>0</v>
      </c>
      <c r="K152" s="3">
        <f ca="1">IF(COUNTIF(INDIRECT(I$2&amp;"[N°1]"),$A152)&lt;&gt;0,SUMIFS(INDIRECT(I$2&amp;"[Score2]"),INDIRECT(I$2&amp;"[N°1]"),$A152),SUMIFS(INDIRECT(I$2&amp;"[Score1]"),INDIRECT(I$2&amp;"[N°2]"),$A152))</f>
        <v>0</v>
      </c>
      <c r="L152" s="3">
        <f t="shared" ca="1" si="25"/>
        <v>0</v>
      </c>
      <c r="M152" s="3">
        <f ca="1">RANK(L152,$L$5:$L$182,0)+ROW()/1000</f>
        <v>1.1519999999999999</v>
      </c>
      <c r="N152" s="3">
        <f ca="1">RANK(M152,$M$5:$M$182,1)</f>
        <v>50</v>
      </c>
      <c r="O152" s="4"/>
      <c r="P152" s="3">
        <f ca="1">IF(COUNTIF(INDIRECT(O$2&amp;"[N°1]"),$A152)&lt;&gt;0,SUMIFS(INDIRECT(O$2&amp;"[Score1]"),INDIRECT(O$2&amp;"[N°1]"),$A152),SUMIFS(INDIRECT(O$2&amp;"[Score2]"),INDIRECT(O$2&amp;"[N°2]"),$A152))</f>
        <v>0</v>
      </c>
      <c r="Q152" s="3">
        <f ca="1">IF(COUNTIF(INDIRECT(O$2&amp;"[N°1]"),$A152)&lt;&gt;0,SUMIFS(INDIRECT(O$2&amp;"[Score2]"),INDIRECT(O$2&amp;"[N°1]"),$A152),SUMIFS(INDIRECT(O$2&amp;"[Score1]"),INDIRECT(O$2&amp;"[N°2]"),$A152))</f>
        <v>0</v>
      </c>
      <c r="R152" s="3">
        <f t="shared" ca="1" si="26"/>
        <v>0</v>
      </c>
      <c r="S152" s="3">
        <f ca="1">RANK(R152,$R$5:$R$182,0)+ROW()/1000</f>
        <v>1.1519999999999999</v>
      </c>
      <c r="T152" s="3">
        <f ca="1">RANK(S152,$S$5:$S$182,1)</f>
        <v>50</v>
      </c>
      <c r="U152" s="4"/>
      <c r="V152" s="3">
        <f ca="1">IF(COUNTIF(INDIRECT(U$2&amp;"[N°1]"),$A152)&lt;&gt;0,SUMIFS(INDIRECT(U$2&amp;"[Score1]"),INDIRECT(U$2&amp;"[N°1]"),$A152),SUMIFS(INDIRECT(U$2&amp;"[Score2]"),INDIRECT(U$2&amp;"[N°2]"),$A152))</f>
        <v>0</v>
      </c>
      <c r="W152" s="3">
        <f ca="1">IF(COUNTIF(INDIRECT(U$2&amp;"[N°1]"),$A152)&lt;&gt;0,SUMIFS(INDIRECT(U$2&amp;"[Score2]"),INDIRECT(U$2&amp;"[N°1]"),$A152),SUMIFS(INDIRECT(U$2&amp;"[Score1]"),INDIRECT(U$2&amp;"[N°2]"),$A152))</f>
        <v>0</v>
      </c>
      <c r="X152" s="3">
        <f t="shared" ca="1" si="27"/>
        <v>0</v>
      </c>
      <c r="Y152" s="3">
        <f ca="1">RANK(X152,$X$5:$X$182,0)+ROW()/1000</f>
        <v>1.1519999999999999</v>
      </c>
      <c r="Z152" s="3">
        <f ca="1">RANK(Y152,$Y$5:$Y$182,1)</f>
        <v>50</v>
      </c>
      <c r="AA152" s="4"/>
      <c r="AB152" s="3">
        <f ca="1">IF(COUNTIF(INDIRECT(AA$2&amp;"[N°1]"),$A152)&lt;&gt;0,SUMIFS(INDIRECT(AA$2&amp;"[Score1]"),INDIRECT(AA$2&amp;"[N°1]"),$A152),SUMIFS(INDIRECT(AA$2&amp;"[Score2]"),INDIRECT(AA$2&amp;"[N°2]"),$A152))</f>
        <v>0</v>
      </c>
      <c r="AC152" s="3">
        <f ca="1">IF(COUNTIF(INDIRECT(AA$2&amp;"[N°1]"),$A152)&lt;&gt;0,SUMIFS(INDIRECT(AA$2&amp;"[Score2]"),INDIRECT(AA$2&amp;"[N°1]"),$A152),SUMIFS(INDIRECT(AA$2&amp;"[Score1]"),INDIRECT(AA$2&amp;"[N°2]"),$A152))</f>
        <v>0</v>
      </c>
      <c r="AD152" s="3">
        <f t="shared" ca="1" si="28"/>
        <v>0</v>
      </c>
      <c r="AE152" s="3">
        <f ca="1">RANK(AD152,$AD$5:$AD$182,0)+ROW()/1000</f>
        <v>1.1519999999999999</v>
      </c>
      <c r="AF152" s="3">
        <f ca="1">RANK(AE152,$AE$5:$AE$182,1)</f>
        <v>50</v>
      </c>
      <c r="AG152" s="4"/>
      <c r="AH152" s="3">
        <f ca="1">IF(COUNTIF(INDIRECT(AG$2&amp;"[N°1]"),$A152)&lt;&gt;0,SUMIFS(INDIRECT(AG$2&amp;"[Score1]"),INDIRECT(AG$2&amp;"[N°1]"),$A152),SUMIFS(INDIRECT(AG$2&amp;"[Score2]"),INDIRECT(AG$2&amp;"[N°2]"),$A152))</f>
        <v>0</v>
      </c>
      <c r="AI152" s="3">
        <f ca="1">IF(COUNTIF(INDIRECT(AG$2&amp;"[N°1]"),$A152)&lt;&gt;0,SUMIFS(INDIRECT(AG$2&amp;"[Score2]"),INDIRECT(AG$2&amp;"[N°1]"),$A152),SUMIFS(INDIRECT(AG$2&amp;"[Score1]"),INDIRECT(AG$2&amp;"[N°2]"),$A152))</f>
        <v>0</v>
      </c>
      <c r="AJ152" s="3">
        <f t="shared" ca="1" si="29"/>
        <v>0</v>
      </c>
      <c r="AK152" s="3">
        <f ca="1">RANK(AJ152,$AJ$5:$AJ$182,0)+ROW()/1000</f>
        <v>1.1519999999999999</v>
      </c>
      <c r="AL152" s="3">
        <f ca="1">RANK(AK152,$AK$5:$AK$182,1)</f>
        <v>50</v>
      </c>
      <c r="AM152" s="4"/>
      <c r="AN152" s="3">
        <f ca="1">IF(COUNTIF(INDIRECT(AM$2&amp;"[N°1]"),$A152)&lt;&gt;0,SUMIFS(INDIRECT(AM$2&amp;"[Score1]"),INDIRECT(AM$2&amp;"[N°1]"),$A152),SUMIFS(INDIRECT(AM$2&amp;"[Score2]"),INDIRECT(AM$2&amp;"[N°2]"),$A152))</f>
        <v>0</v>
      </c>
      <c r="AO152" s="3">
        <f ca="1">IF(COUNTIF(INDIRECT(AM$2&amp;"[N°1]"),$A152)&lt;&gt;0,SUMIFS(INDIRECT(AM$2&amp;"[Score2]"),INDIRECT(AM$2&amp;"[N°1]"),$A152),SUMIFS(INDIRECT(AM$2&amp;"[Score1]"),INDIRECT(AM$2&amp;"[N°2]"),$A152))</f>
        <v>0</v>
      </c>
      <c r="AP152" s="3">
        <f t="shared" ca="1" si="30"/>
        <v>0</v>
      </c>
      <c r="AQ152" s="3">
        <f ca="1">RANK(AP152,$AP$5:$AP$182,0)+ROW()/1000</f>
        <v>1.1519999999999999</v>
      </c>
      <c r="AR152" s="3">
        <f ca="1">RANK(AQ152,$AQ$5:$AQ$182,1)</f>
        <v>50</v>
      </c>
      <c r="AS152" s="4"/>
      <c r="AT152" s="3">
        <f ca="1">IF(COUNTIF(INDIRECT(AS$2&amp;"[N°1]"),$A152)&lt;&gt;0,SUMIFS(INDIRECT(AS$2&amp;"[Score1]"),INDIRECT(AS$2&amp;"[N°1]"),$A152),SUMIFS(INDIRECT(AS$2&amp;"[Score2]"),INDIRECT(AS$2&amp;"[N°2]"),$A152))</f>
        <v>0</v>
      </c>
      <c r="AU152" s="3">
        <f ca="1">IF(COUNTIF(INDIRECT(AS$2&amp;"[N°1]"),$A152)&lt;&gt;0,SUMIFS(INDIRECT(AS$2&amp;"[Score2]"),INDIRECT(AS$2&amp;"[N°1]"),$A152),SUMIFS(INDIRECT(AS$2&amp;"[Score1]"),INDIRECT(AS$2&amp;"[N°2]"),$A152))</f>
        <v>0</v>
      </c>
      <c r="AV152" s="3">
        <f t="shared" ca="1" si="31"/>
        <v>0</v>
      </c>
      <c r="AW152" s="3">
        <f ca="1">RANK(AV152,$AV$5:$AV$182,0)+ROW()/1000</f>
        <v>1.1519999999999999</v>
      </c>
      <c r="AX152" s="3">
        <f ca="1">RANK(AW152,$AW$5:$AW$182,1)</f>
        <v>50</v>
      </c>
      <c r="AY152" s="4"/>
      <c r="AZ152" s="3">
        <f ca="1">IF(COUNTIF(INDIRECT(AY$2&amp;"[N°1]"),$A152)&lt;&gt;0,SUMIFS(INDIRECT(AY$2&amp;"[Score1]"),INDIRECT(AY$2&amp;"[N°1]"),$A152),SUMIFS(INDIRECT(AY$2&amp;"[Score2]"),INDIRECT(AY$2&amp;"[N°2]"),$A152))</f>
        <v>0</v>
      </c>
      <c r="BA152" s="3">
        <f ca="1">IF(COUNTIF(INDIRECT(AY$2&amp;"[N°1]"),$A152)&lt;&gt;0,SUMIFS(INDIRECT(AY$2&amp;"[Score2]"),INDIRECT(AY$2&amp;"[N°1]"),$A152),SUMIFS(INDIRECT(AY$2&amp;"[Score1]"),INDIRECT(AY$2&amp;"[N°2]"),$A152))</f>
        <v>0</v>
      </c>
      <c r="BB152" s="3">
        <f t="shared" ca="1" si="32"/>
        <v>0</v>
      </c>
      <c r="BC152" s="3">
        <f ca="1">RANK(BB152,$BB$5:$BB$182,0)+ROW()/1000</f>
        <v>1.1519999999999999</v>
      </c>
      <c r="BD152" s="3">
        <f ca="1">RANK(BC152,$BC$5:$BC$182,1)</f>
        <v>50</v>
      </c>
      <c r="BE152" s="4"/>
      <c r="BF152" s="3">
        <f ca="1">IF(COUNTIF(INDIRECT(BE$2&amp;"[N°1]"),$A152)&lt;&gt;0,SUMIFS(INDIRECT(BE$2&amp;"[Score1]"),INDIRECT(BE$2&amp;"[N°1]"),$A152),SUMIFS(INDIRECT(BE$2&amp;"[Score2]"),INDIRECT(BE$2&amp;"[N°2]"),$A152))</f>
        <v>0</v>
      </c>
      <c r="BG152" s="3">
        <f ca="1">IF(COUNTIF(INDIRECT(BE$2&amp;"[N°1]"),$A152)&lt;&gt;0,SUMIFS(INDIRECT(BE$2&amp;"[Score2]"),INDIRECT(BE$2&amp;"[N°1]"),$A152),SUMIFS(INDIRECT(BE$2&amp;"[Score1]"),INDIRECT(BE$2&amp;"[N°2]"),$A152))</f>
        <v>0</v>
      </c>
      <c r="BH152" s="3">
        <f t="shared" ca="1" si="33"/>
        <v>0</v>
      </c>
      <c r="BI152" s="3">
        <f ca="1">RANK(BH152,$BH$5:$BH$182,0)+ROW()/1000</f>
        <v>1.1519999999999999</v>
      </c>
      <c r="BJ152" s="3">
        <f ca="1">RANK(BI152,$BI$5:$BI$182,1)</f>
        <v>50</v>
      </c>
      <c r="BK152" s="4"/>
      <c r="BL152" s="3">
        <f ca="1">IF(COUNTIF(INDIRECT(BK$2&amp;"[N°1]"),$A152)&lt;&gt;0,SUMIFS(INDIRECT(BK$2&amp;"[Score1]"),INDIRECT(BK$2&amp;"[N°1]"),$A152),SUMIFS(INDIRECT(BK$2&amp;"[Score2]"),INDIRECT(BK$2&amp;"[N°2]"),$A152))</f>
        <v>0</v>
      </c>
      <c r="BM152" s="3">
        <f ca="1">IF(COUNTIF(INDIRECT(BK$2&amp;"[N°1]"),$A152)&lt;&gt;0,SUMIFS(INDIRECT(BK$2&amp;"[Score2]"),INDIRECT(BK$2&amp;"[N°1]"),$A152),SUMIFS(INDIRECT(BK$2&amp;"[Score1]"),INDIRECT(BK$2&amp;"[N°2]"),$A152))</f>
        <v>0</v>
      </c>
      <c r="BN152" s="3">
        <f t="shared" ca="1" si="34"/>
        <v>0</v>
      </c>
      <c r="BO152" s="3">
        <f ca="1">RANK(BN152,$BN$5:$BN$182,0)+ROW()/1000</f>
        <v>1.1519999999999999</v>
      </c>
      <c r="BP152" s="3">
        <f ca="1">RANK(BO152,$BO$5:$BO$182,1)</f>
        <v>50</v>
      </c>
      <c r="BQ152" s="4"/>
      <c r="BR152" s="3">
        <f ca="1">IF(COUNTIF(INDIRECT(BQ$2&amp;"[N°1]"),$A152)&lt;&gt;0,SUMIFS(INDIRECT(BQ$2&amp;"[Score1]"),INDIRECT(BQ$2&amp;"[N°1]"),$A152),SUMIFS(INDIRECT(BQ$2&amp;"[Score2]"),INDIRECT(BQ$2&amp;"[N°2]"),$A152))</f>
        <v>0</v>
      </c>
      <c r="BS152" s="3">
        <f ca="1">IF(COUNTIF(INDIRECT(BQ$2&amp;"[N°1]"),$A152)&lt;&gt;0,SUMIFS(INDIRECT(BQ$2&amp;"[Score2]"),INDIRECT(BQ$2&amp;"[N°1]"),$A152),SUMIFS(INDIRECT(BQ$2&amp;"[Score1]"),INDIRECT(BQ$2&amp;"[N°2]"),$A152))</f>
        <v>0</v>
      </c>
      <c r="BT152" s="3">
        <f t="shared" ca="1" si="35"/>
        <v>0</v>
      </c>
      <c r="BU152" s="3">
        <f ca="1">RANK(BT152,$BT$5:$BT$182,0)+ROW()/1000</f>
        <v>1.1519999999999999</v>
      </c>
      <c r="BV152" s="3">
        <f ca="1">RANK(BU152,$BU$5:$BU$182,1)</f>
        <v>50</v>
      </c>
      <c r="BW152" s="2"/>
      <c r="BX152" s="5">
        <f>C152+I152+O152+U152+AA152+AG152+AM152+AS152+AY152+BE152+BK152+BQ152</f>
        <v>0</v>
      </c>
      <c r="BY152" s="8">
        <f ca="1">COUNTIF(D151,"=13")+COUNTIF(D152,"=13")+COUNTIF(D153,"=13")+COUNTIF(J151,"=13")+COUNTIF(J152,"=13")+COUNTIF(J153,"=13")+COUNTIF(P151,"=13")+COUNTIF(P152,"=13")+COUNTIF(P153,"=13")+COUNTIF(V151,"=13")+COUNTIF(V152,"=13")+COUNTIF(V153,"=13")+COUNTIF(AB151,"=13")+COUNTIF(AB152,"=13")+COUNTIF(AB153,"=13")+COUNTIF(AH151,"=13")+COUNTIF(AH152,"=13")+COUNTIF(AH153,"=13")+COUNTIF(AN151,"=13")+COUNTIF(AN152,"=13")+COUNTIF(AN153,"=13")+COUNTIF(AT151,"=13")+COUNTIF(AT152,"=13")+COUNTIF(AT153,"=13")+COUNTIF(AZ151,"=13")+COUNTIF(AZ152,"=13")+COUNTIF(AZ153,"=13")+COUNTIF(BF151,"=13")+COUNTIF(BF152,"=13")+COUNTIF(BF153,"=13")+COUNTIF(BL151,"=13")+COUNTIF(BL152,"=13")+COUNTIF(BL153,"=13")+COUNTIF(BR151,"=13")+COUNTIF(BR152,"=13")+COUNTIF(BR153,"=13")</f>
        <v>0</v>
      </c>
      <c r="BZ152" s="9">
        <f ca="1">F151+F152+F153+L151+L152+L153+R151+R152+R153+X151+X152+X153+AD151+AD152+AD153+AJ151+AJ152+AJ153+AP151+AP152+AP153+AV151+AV152+AV153+BB151+BB152+BB153+BH151+BH152+BH153+BN151+BN152+BN153+BT151+BT152+BT153</f>
        <v>0</v>
      </c>
      <c r="CA152" s="5">
        <f ca="1">RANK(BY152,$BY$5:$BY$183,0)+RANK(BZ152,$BZ$5:$BZ$183,1)/1000</f>
        <v>1.0009999999999999</v>
      </c>
      <c r="CB152" s="5">
        <f ca="1">RANK(CA152,$CA$5:$CA$183,1)</f>
        <v>1</v>
      </c>
      <c r="CD152" s="20">
        <v>50</v>
      </c>
      <c r="CE152" s="20" t="str">
        <f ca="1">IF(N($CN152)&gt;0,INDEX($B$4:$B$183,$CN152),"")</f>
        <v/>
      </c>
      <c r="CF152" s="20" t="str">
        <f ca="1">IF(N($CN152)&gt;0,INDEX($BX$4:$BX$183,$CN152),"")</f>
        <v/>
      </c>
      <c r="CG152" s="20" t="str">
        <f ca="1">IF(N($CN152)&gt;0,INDEX($BY$4:$BY$183,$CN152),"")</f>
        <v/>
      </c>
      <c r="CH152" s="40"/>
      <c r="CJ152" s="19" t="str">
        <f>IF(BX152&gt;0,BX152*100000+BY152*1000+BZ152+500,"")</f>
        <v/>
      </c>
      <c r="CK152" s="19" t="str">
        <f>IF(BX152&gt;0,RANK(CJ152,$CJ$4:$CJ$183,0),"")</f>
        <v/>
      </c>
      <c r="CL152" s="19" t="str">
        <f>IF(N(CK152)&gt;0,CK152+COUNTIF($CK$4:$CK151,CK152),"")</f>
        <v/>
      </c>
      <c r="CM152" s="19">
        <f>INT(ROWS($CM$3:$CM152)/3)</f>
        <v>50</v>
      </c>
      <c r="CN152" s="19" t="str">
        <f ca="1">IFERROR(MATCH(CM152,$CL$4:$CL$183,0),"")</f>
        <v/>
      </c>
    </row>
    <row r="153" spans="1:92" ht="21" x14ac:dyDescent="0.35">
      <c r="A153" s="3"/>
      <c r="B153" s="3"/>
      <c r="C153" s="4"/>
      <c r="D153" s="3"/>
      <c r="E153" s="3"/>
      <c r="F153" s="3"/>
      <c r="G153" s="3"/>
      <c r="H153" s="3"/>
      <c r="I153" s="4"/>
      <c r="J153" s="3"/>
      <c r="K153" s="3"/>
      <c r="L153" s="3"/>
      <c r="M153" s="3"/>
      <c r="N153" s="3"/>
      <c r="O153" s="4"/>
      <c r="P153" s="3"/>
      <c r="Q153" s="3"/>
      <c r="R153" s="3"/>
      <c r="S153" s="3"/>
      <c r="T153" s="3"/>
      <c r="U153" s="4"/>
      <c r="V153" s="3"/>
      <c r="W153" s="3"/>
      <c r="X153" s="3"/>
      <c r="Y153" s="3"/>
      <c r="Z153" s="3"/>
      <c r="AA153" s="4"/>
      <c r="AB153" s="3"/>
      <c r="AC153" s="3"/>
      <c r="AD153" s="3"/>
      <c r="AE153" s="3"/>
      <c r="AF153" s="3"/>
      <c r="AG153" s="4"/>
      <c r="AH153" s="3"/>
      <c r="AI153" s="3"/>
      <c r="AJ153" s="3"/>
      <c r="AK153" s="3"/>
      <c r="AL153" s="3"/>
      <c r="AM153" s="4"/>
      <c r="AN153" s="3"/>
      <c r="AO153" s="3"/>
      <c r="AP153" s="3"/>
      <c r="AQ153" s="3"/>
      <c r="AR153" s="3"/>
      <c r="AS153" s="4"/>
      <c r="AT153" s="3"/>
      <c r="AU153" s="3"/>
      <c r="AV153" s="3"/>
      <c r="AW153" s="3"/>
      <c r="AX153" s="3"/>
      <c r="AY153" s="4"/>
      <c r="AZ153" s="3"/>
      <c r="BA153" s="3"/>
      <c r="BB153" s="3"/>
      <c r="BC153" s="3"/>
      <c r="BD153" s="3"/>
      <c r="BE153" s="4"/>
      <c r="BF153" s="3"/>
      <c r="BG153" s="3"/>
      <c r="BH153" s="3"/>
      <c r="BI153" s="3"/>
      <c r="BJ153" s="3"/>
      <c r="BK153" s="4"/>
      <c r="BL153" s="3"/>
      <c r="BM153" s="3"/>
      <c r="BN153" s="3"/>
      <c r="BO153" s="3"/>
      <c r="BP153" s="3"/>
      <c r="BQ153" s="4"/>
      <c r="BR153" s="3"/>
      <c r="BS153" s="3"/>
      <c r="BT153" s="3"/>
      <c r="BU153" s="3"/>
      <c r="BV153" s="3"/>
      <c r="BW153" s="2"/>
      <c r="BX153" s="10"/>
      <c r="BY153" s="11"/>
      <c r="BZ153" s="13"/>
      <c r="CA153" s="10"/>
      <c r="CB153" s="10"/>
      <c r="CD153" s="21"/>
      <c r="CE153" s="21"/>
      <c r="CF153" s="21"/>
      <c r="CG153" s="21"/>
      <c r="CH153" s="41"/>
      <c r="CJ153" s="19"/>
      <c r="CK153" s="19"/>
      <c r="CL153" s="19"/>
      <c r="CM153" s="19"/>
      <c r="CN153" s="19"/>
    </row>
    <row r="154" spans="1:92" ht="21" x14ac:dyDescent="0.35">
      <c r="A154" s="3"/>
      <c r="B154" s="3"/>
      <c r="C154" s="4"/>
      <c r="D154" s="3"/>
      <c r="E154" s="3"/>
      <c r="F154" s="3"/>
      <c r="G154" s="3"/>
      <c r="H154" s="3"/>
      <c r="I154" s="4"/>
      <c r="J154" s="3"/>
      <c r="K154" s="3"/>
      <c r="L154" s="3"/>
      <c r="M154" s="3"/>
      <c r="N154" s="3"/>
      <c r="O154" s="4"/>
      <c r="P154" s="3"/>
      <c r="Q154" s="3"/>
      <c r="R154" s="3"/>
      <c r="S154" s="3"/>
      <c r="T154" s="3"/>
      <c r="U154" s="4"/>
      <c r="V154" s="3"/>
      <c r="W154" s="3"/>
      <c r="X154" s="3"/>
      <c r="Y154" s="3"/>
      <c r="Z154" s="3"/>
      <c r="AA154" s="4"/>
      <c r="AB154" s="3"/>
      <c r="AC154" s="3"/>
      <c r="AD154" s="3"/>
      <c r="AE154" s="3"/>
      <c r="AF154" s="3"/>
      <c r="AG154" s="4"/>
      <c r="AH154" s="3"/>
      <c r="AI154" s="3"/>
      <c r="AJ154" s="3"/>
      <c r="AK154" s="3"/>
      <c r="AL154" s="3"/>
      <c r="AM154" s="4"/>
      <c r="AN154" s="3"/>
      <c r="AO154" s="3"/>
      <c r="AP154" s="3"/>
      <c r="AQ154" s="3"/>
      <c r="AR154" s="3"/>
      <c r="AS154" s="4"/>
      <c r="AT154" s="3"/>
      <c r="AU154" s="3"/>
      <c r="AV154" s="3"/>
      <c r="AW154" s="3"/>
      <c r="AX154" s="3"/>
      <c r="AY154" s="4"/>
      <c r="AZ154" s="3"/>
      <c r="BA154" s="3"/>
      <c r="BB154" s="3"/>
      <c r="BC154" s="3"/>
      <c r="BD154" s="3"/>
      <c r="BE154" s="4"/>
      <c r="BF154" s="3"/>
      <c r="BG154" s="3"/>
      <c r="BH154" s="3"/>
      <c r="BI154" s="3"/>
      <c r="BJ154" s="3"/>
      <c r="BK154" s="4"/>
      <c r="BL154" s="3"/>
      <c r="BM154" s="3"/>
      <c r="BN154" s="3"/>
      <c r="BO154" s="3"/>
      <c r="BP154" s="3"/>
      <c r="BQ154" s="4"/>
      <c r="BR154" s="3"/>
      <c r="BS154" s="3"/>
      <c r="BT154" s="3"/>
      <c r="BU154" s="3"/>
      <c r="BV154" s="3"/>
      <c r="BW154" s="2"/>
      <c r="BX154" s="5"/>
      <c r="BY154" s="12"/>
      <c r="BZ154" s="7"/>
      <c r="CA154" s="5"/>
      <c r="CB154" s="5"/>
      <c r="CD154" s="22"/>
      <c r="CE154" s="22"/>
      <c r="CF154" s="22"/>
      <c r="CG154" s="22"/>
      <c r="CH154" s="39" t="str">
        <f ca="1">IF(N($CN155)&gt;0,INDEX($BZ$4:$BZ$183,$CN155),"")</f>
        <v/>
      </c>
      <c r="CJ154" s="19"/>
      <c r="CK154" s="19"/>
      <c r="CL154" s="19"/>
      <c r="CM154" s="19"/>
      <c r="CN154" s="19"/>
    </row>
    <row r="155" spans="1:92" ht="21" x14ac:dyDescent="0.35">
      <c r="A155" s="3">
        <v>51</v>
      </c>
      <c r="B155" s="3"/>
      <c r="C155" s="4"/>
      <c r="D155" s="3">
        <f ca="1">IF(COUNTIF(INDIRECT(C$2&amp;"[N°1]"),$A155)&lt;&gt;0,SUMIFS(INDIRECT(C$2&amp;"[Score1]"),INDIRECT(C$2&amp;"[N°1]"),$A155),SUMIFS(INDIRECT(C$2&amp;"[Score2]"),INDIRECT(C$2&amp;"[N°2]"),$A155))</f>
        <v>0</v>
      </c>
      <c r="E155" s="3">
        <f ca="1">IF(COUNTIF(INDIRECT(C$2&amp;"[N°1]"),$A155)&lt;&gt;0,SUMIFS(INDIRECT(C$2&amp;"[Score2]"),INDIRECT(C$2&amp;"[N°1]"),$A155),SUMIFS(INDIRECT(C$2&amp;"[Score1]"),INDIRECT(C$2&amp;"[N°2]"),$A155))</f>
        <v>0</v>
      </c>
      <c r="F155" s="3">
        <f t="shared" ca="1" si="24"/>
        <v>0</v>
      </c>
      <c r="G155" s="3">
        <f ca="1">RANK(F155,$F$5:$F$182,0)+ROW()/1000</f>
        <v>1.155</v>
      </c>
      <c r="H155" s="3">
        <f ca="1">RANK(G155,$G$5:$G$182,1)</f>
        <v>51</v>
      </c>
      <c r="I155" s="4"/>
      <c r="J155" s="3">
        <f ca="1">IF(COUNTIF(INDIRECT(I$2&amp;"[N°1]"),$A155)&lt;&gt;0,SUMIFS(INDIRECT(I$2&amp;"[Score1]"),INDIRECT(I$2&amp;"[N°1]"),$A155),SUMIFS(INDIRECT(I$2&amp;"[Score2]"),INDIRECT(I$2&amp;"[N°2]"),$A155))</f>
        <v>0</v>
      </c>
      <c r="K155" s="3">
        <f ca="1">IF(COUNTIF(INDIRECT(I$2&amp;"[N°1]"),$A155)&lt;&gt;0,SUMIFS(INDIRECT(I$2&amp;"[Score2]"),INDIRECT(I$2&amp;"[N°1]"),$A155),SUMIFS(INDIRECT(I$2&amp;"[Score1]"),INDIRECT(I$2&amp;"[N°2]"),$A155))</f>
        <v>0</v>
      </c>
      <c r="L155" s="3">
        <f t="shared" ca="1" si="25"/>
        <v>0</v>
      </c>
      <c r="M155" s="3">
        <f ca="1">RANK(L155,$L$5:$L$182,0)+ROW()/1000</f>
        <v>1.155</v>
      </c>
      <c r="N155" s="3">
        <f ca="1">RANK(M155,$M$5:$M$182,1)</f>
        <v>51</v>
      </c>
      <c r="O155" s="4"/>
      <c r="P155" s="3">
        <f ca="1">IF(COUNTIF(INDIRECT(O$2&amp;"[N°1]"),$A155)&lt;&gt;0,SUMIFS(INDIRECT(O$2&amp;"[Score1]"),INDIRECT(O$2&amp;"[N°1]"),$A155),SUMIFS(INDIRECT(O$2&amp;"[Score2]"),INDIRECT(O$2&amp;"[N°2]"),$A155))</f>
        <v>0</v>
      </c>
      <c r="Q155" s="3">
        <f ca="1">IF(COUNTIF(INDIRECT(O$2&amp;"[N°1]"),$A155)&lt;&gt;0,SUMIFS(INDIRECT(O$2&amp;"[Score2]"),INDIRECT(O$2&amp;"[N°1]"),$A155),SUMIFS(INDIRECT(O$2&amp;"[Score1]"),INDIRECT(O$2&amp;"[N°2]"),$A155))</f>
        <v>0</v>
      </c>
      <c r="R155" s="3">
        <f t="shared" ca="1" si="26"/>
        <v>0</v>
      </c>
      <c r="S155" s="3">
        <f ca="1">RANK(R155,$R$5:$R$182,0)+ROW()/1000</f>
        <v>1.155</v>
      </c>
      <c r="T155" s="3">
        <f ca="1">RANK(S155,$S$5:$S$182,1)</f>
        <v>51</v>
      </c>
      <c r="U155" s="4"/>
      <c r="V155" s="3">
        <f ca="1">IF(COUNTIF(INDIRECT(U$2&amp;"[N°1]"),$A155)&lt;&gt;0,SUMIFS(INDIRECT(U$2&amp;"[Score1]"),INDIRECT(U$2&amp;"[N°1]"),$A155),SUMIFS(INDIRECT(U$2&amp;"[Score2]"),INDIRECT(U$2&amp;"[N°2]"),$A155))</f>
        <v>0</v>
      </c>
      <c r="W155" s="3">
        <f ca="1">IF(COUNTIF(INDIRECT(U$2&amp;"[N°1]"),$A155)&lt;&gt;0,SUMIFS(INDIRECT(U$2&amp;"[Score2]"),INDIRECT(U$2&amp;"[N°1]"),$A155),SUMIFS(INDIRECT(U$2&amp;"[Score1]"),INDIRECT(U$2&amp;"[N°2]"),$A155))</f>
        <v>0</v>
      </c>
      <c r="X155" s="3">
        <f t="shared" ca="1" si="27"/>
        <v>0</v>
      </c>
      <c r="Y155" s="3">
        <f ca="1">RANK(X155,$X$5:$X$182,0)+ROW()/1000</f>
        <v>1.155</v>
      </c>
      <c r="Z155" s="3">
        <f ca="1">RANK(Y155,$Y$5:$Y$182,1)</f>
        <v>51</v>
      </c>
      <c r="AA155" s="4"/>
      <c r="AB155" s="3">
        <f ca="1">IF(COUNTIF(INDIRECT(AA$2&amp;"[N°1]"),$A155)&lt;&gt;0,SUMIFS(INDIRECT(AA$2&amp;"[Score1]"),INDIRECT(AA$2&amp;"[N°1]"),$A155),SUMIFS(INDIRECT(AA$2&amp;"[Score2]"),INDIRECT(AA$2&amp;"[N°2]"),$A155))</f>
        <v>0</v>
      </c>
      <c r="AC155" s="3">
        <f ca="1">IF(COUNTIF(INDIRECT(AA$2&amp;"[N°1]"),$A155)&lt;&gt;0,SUMIFS(INDIRECT(AA$2&amp;"[Score2]"),INDIRECT(AA$2&amp;"[N°1]"),$A155),SUMIFS(INDIRECT(AA$2&amp;"[Score1]"),INDIRECT(AA$2&amp;"[N°2]"),$A155))</f>
        <v>0</v>
      </c>
      <c r="AD155" s="3">
        <f t="shared" ca="1" si="28"/>
        <v>0</v>
      </c>
      <c r="AE155" s="3">
        <f ca="1">RANK(AD155,$AD$5:$AD$182,0)+ROW()/1000</f>
        <v>1.155</v>
      </c>
      <c r="AF155" s="3">
        <f ca="1">RANK(AE155,$AE$5:$AE$182,1)</f>
        <v>51</v>
      </c>
      <c r="AG155" s="4"/>
      <c r="AH155" s="3">
        <f ca="1">IF(COUNTIF(INDIRECT(AG$2&amp;"[N°1]"),$A155)&lt;&gt;0,SUMIFS(INDIRECT(AG$2&amp;"[Score1]"),INDIRECT(AG$2&amp;"[N°1]"),$A155),SUMIFS(INDIRECT(AG$2&amp;"[Score2]"),INDIRECT(AG$2&amp;"[N°2]"),$A155))</f>
        <v>0</v>
      </c>
      <c r="AI155" s="3">
        <f ca="1">IF(COUNTIF(INDIRECT(AG$2&amp;"[N°1]"),$A155)&lt;&gt;0,SUMIFS(INDIRECT(AG$2&amp;"[Score2]"),INDIRECT(AG$2&amp;"[N°1]"),$A155),SUMIFS(INDIRECT(AG$2&amp;"[Score1]"),INDIRECT(AG$2&amp;"[N°2]"),$A155))</f>
        <v>0</v>
      </c>
      <c r="AJ155" s="3">
        <f t="shared" ca="1" si="29"/>
        <v>0</v>
      </c>
      <c r="AK155" s="3">
        <f ca="1">RANK(AJ155,$AJ$5:$AJ$182,0)+ROW()/1000</f>
        <v>1.155</v>
      </c>
      <c r="AL155" s="3">
        <f ca="1">RANK(AK155,$AK$5:$AK$182,1)</f>
        <v>51</v>
      </c>
      <c r="AM155" s="4"/>
      <c r="AN155" s="3">
        <f ca="1">IF(COUNTIF(INDIRECT(AM$2&amp;"[N°1]"),$A155)&lt;&gt;0,SUMIFS(INDIRECT(AM$2&amp;"[Score1]"),INDIRECT(AM$2&amp;"[N°1]"),$A155),SUMIFS(INDIRECT(AM$2&amp;"[Score2]"),INDIRECT(AM$2&amp;"[N°2]"),$A155))</f>
        <v>0</v>
      </c>
      <c r="AO155" s="3">
        <f ca="1">IF(COUNTIF(INDIRECT(AM$2&amp;"[N°1]"),$A155)&lt;&gt;0,SUMIFS(INDIRECT(AM$2&amp;"[Score2]"),INDIRECT(AM$2&amp;"[N°1]"),$A155),SUMIFS(INDIRECT(AM$2&amp;"[Score1]"),INDIRECT(AM$2&amp;"[N°2]"),$A155))</f>
        <v>0</v>
      </c>
      <c r="AP155" s="3">
        <f t="shared" ca="1" si="30"/>
        <v>0</v>
      </c>
      <c r="AQ155" s="3">
        <f ca="1">RANK(AP155,$AP$5:$AP$182,0)+ROW()/1000</f>
        <v>1.155</v>
      </c>
      <c r="AR155" s="3">
        <f ca="1">RANK(AQ155,$AQ$5:$AQ$182,1)</f>
        <v>51</v>
      </c>
      <c r="AS155" s="4"/>
      <c r="AT155" s="3">
        <f ca="1">IF(COUNTIF(INDIRECT(AS$2&amp;"[N°1]"),$A155)&lt;&gt;0,SUMIFS(INDIRECT(AS$2&amp;"[Score1]"),INDIRECT(AS$2&amp;"[N°1]"),$A155),SUMIFS(INDIRECT(AS$2&amp;"[Score2]"),INDIRECT(AS$2&amp;"[N°2]"),$A155))</f>
        <v>0</v>
      </c>
      <c r="AU155" s="3">
        <f ca="1">IF(COUNTIF(INDIRECT(AS$2&amp;"[N°1]"),$A155)&lt;&gt;0,SUMIFS(INDIRECT(AS$2&amp;"[Score2]"),INDIRECT(AS$2&amp;"[N°1]"),$A155),SUMIFS(INDIRECT(AS$2&amp;"[Score1]"),INDIRECT(AS$2&amp;"[N°2]"),$A155))</f>
        <v>0</v>
      </c>
      <c r="AV155" s="3">
        <f t="shared" ca="1" si="31"/>
        <v>0</v>
      </c>
      <c r="AW155" s="3">
        <f ca="1">RANK(AV155,$AV$5:$AV$182,0)+ROW()/1000</f>
        <v>1.155</v>
      </c>
      <c r="AX155" s="3">
        <f ca="1">RANK(AW155,$AW$5:$AW$182,1)</f>
        <v>51</v>
      </c>
      <c r="AY155" s="4"/>
      <c r="AZ155" s="3">
        <f ca="1">IF(COUNTIF(INDIRECT(AY$2&amp;"[N°1]"),$A155)&lt;&gt;0,SUMIFS(INDIRECT(AY$2&amp;"[Score1]"),INDIRECT(AY$2&amp;"[N°1]"),$A155),SUMIFS(INDIRECT(AY$2&amp;"[Score2]"),INDIRECT(AY$2&amp;"[N°2]"),$A155))</f>
        <v>0</v>
      </c>
      <c r="BA155" s="3">
        <f ca="1">IF(COUNTIF(INDIRECT(AY$2&amp;"[N°1]"),$A155)&lt;&gt;0,SUMIFS(INDIRECT(AY$2&amp;"[Score2]"),INDIRECT(AY$2&amp;"[N°1]"),$A155),SUMIFS(INDIRECT(AY$2&amp;"[Score1]"),INDIRECT(AY$2&amp;"[N°2]"),$A155))</f>
        <v>0</v>
      </c>
      <c r="BB155" s="3">
        <f t="shared" ca="1" si="32"/>
        <v>0</v>
      </c>
      <c r="BC155" s="3">
        <f ca="1">RANK(BB155,$BB$5:$BB$182,0)+ROW()/1000</f>
        <v>1.155</v>
      </c>
      <c r="BD155" s="3">
        <f ca="1">RANK(BC155,$BC$5:$BC$182,1)</f>
        <v>51</v>
      </c>
      <c r="BE155" s="4"/>
      <c r="BF155" s="3">
        <f ca="1">IF(COUNTIF(INDIRECT(BE$2&amp;"[N°1]"),$A155)&lt;&gt;0,SUMIFS(INDIRECT(BE$2&amp;"[Score1]"),INDIRECT(BE$2&amp;"[N°1]"),$A155),SUMIFS(INDIRECT(BE$2&amp;"[Score2]"),INDIRECT(BE$2&amp;"[N°2]"),$A155))</f>
        <v>0</v>
      </c>
      <c r="BG155" s="3">
        <f ca="1">IF(COUNTIF(INDIRECT(BE$2&amp;"[N°1]"),$A155)&lt;&gt;0,SUMIFS(INDIRECT(BE$2&amp;"[Score2]"),INDIRECT(BE$2&amp;"[N°1]"),$A155),SUMIFS(INDIRECT(BE$2&amp;"[Score1]"),INDIRECT(BE$2&amp;"[N°2]"),$A155))</f>
        <v>0</v>
      </c>
      <c r="BH155" s="3">
        <f t="shared" ca="1" si="33"/>
        <v>0</v>
      </c>
      <c r="BI155" s="3">
        <f ca="1">RANK(BH155,$BH$5:$BH$182,0)+ROW()/1000</f>
        <v>1.155</v>
      </c>
      <c r="BJ155" s="3">
        <f ca="1">RANK(BI155,$BI$5:$BI$182,1)</f>
        <v>51</v>
      </c>
      <c r="BK155" s="4"/>
      <c r="BL155" s="3">
        <f ca="1">IF(COUNTIF(INDIRECT(BK$2&amp;"[N°1]"),$A155)&lt;&gt;0,SUMIFS(INDIRECT(BK$2&amp;"[Score1]"),INDIRECT(BK$2&amp;"[N°1]"),$A155),SUMIFS(INDIRECT(BK$2&amp;"[Score2]"),INDIRECT(BK$2&amp;"[N°2]"),$A155))</f>
        <v>0</v>
      </c>
      <c r="BM155" s="3">
        <f ca="1">IF(COUNTIF(INDIRECT(BK$2&amp;"[N°1]"),$A155)&lt;&gt;0,SUMIFS(INDIRECT(BK$2&amp;"[Score2]"),INDIRECT(BK$2&amp;"[N°1]"),$A155),SUMIFS(INDIRECT(BK$2&amp;"[Score1]"),INDIRECT(BK$2&amp;"[N°2]"),$A155))</f>
        <v>0</v>
      </c>
      <c r="BN155" s="3">
        <f t="shared" ca="1" si="34"/>
        <v>0</v>
      </c>
      <c r="BO155" s="3">
        <f ca="1">RANK(BN155,$BN$5:$BN$182,0)+ROW()/1000</f>
        <v>1.155</v>
      </c>
      <c r="BP155" s="3">
        <f ca="1">RANK(BO155,$BO$5:$BO$182,1)</f>
        <v>51</v>
      </c>
      <c r="BQ155" s="4"/>
      <c r="BR155" s="3">
        <f ca="1">IF(COUNTIF(INDIRECT(BQ$2&amp;"[N°1]"),$A155)&lt;&gt;0,SUMIFS(INDIRECT(BQ$2&amp;"[Score1]"),INDIRECT(BQ$2&amp;"[N°1]"),$A155),SUMIFS(INDIRECT(BQ$2&amp;"[Score2]"),INDIRECT(BQ$2&amp;"[N°2]"),$A155))</f>
        <v>0</v>
      </c>
      <c r="BS155" s="3">
        <f ca="1">IF(COUNTIF(INDIRECT(BQ$2&amp;"[N°1]"),$A155)&lt;&gt;0,SUMIFS(INDIRECT(BQ$2&amp;"[Score2]"),INDIRECT(BQ$2&amp;"[N°1]"),$A155),SUMIFS(INDIRECT(BQ$2&amp;"[Score1]"),INDIRECT(BQ$2&amp;"[N°2]"),$A155))</f>
        <v>0</v>
      </c>
      <c r="BT155" s="3">
        <f t="shared" ca="1" si="35"/>
        <v>0</v>
      </c>
      <c r="BU155" s="3">
        <f ca="1">RANK(BT155,$BT$5:$BT$182,0)+ROW()/1000</f>
        <v>1.155</v>
      </c>
      <c r="BV155" s="3">
        <f ca="1">RANK(BU155,$BU$5:$BU$182,1)</f>
        <v>51</v>
      </c>
      <c r="BW155" s="2"/>
      <c r="BX155" s="5">
        <f>C155+I155+O155+U155+AA155+AG155+AM155+AS155+AY155+BE155+BK155+BQ155</f>
        <v>0</v>
      </c>
      <c r="BY155" s="8">
        <f ca="1">COUNTIF(D154,"=13")+COUNTIF(D155,"=13")+COUNTIF(D156,"=13")+COUNTIF(J154,"=13")+COUNTIF(J155,"=13")+COUNTIF(J156,"=13")+COUNTIF(P154,"=13")+COUNTIF(P155,"=13")+COUNTIF(P156,"=13")+COUNTIF(V154,"=13")+COUNTIF(V155,"=13")+COUNTIF(V156,"=13")+COUNTIF(AB154,"=13")+COUNTIF(AB155,"=13")+COUNTIF(AB156,"=13")+COUNTIF(AH154,"=13")+COUNTIF(AH155,"=13")+COUNTIF(AH156,"=13")+COUNTIF(AN154,"=13")+COUNTIF(AN155,"=13")+COUNTIF(AN156,"=13")+COUNTIF(AT154,"=13")+COUNTIF(AT155,"=13")+COUNTIF(AT156,"=13")+COUNTIF(AZ154,"=13")+COUNTIF(AZ155,"=13")+COUNTIF(AZ156,"=13")+COUNTIF(BF154,"=13")+COUNTIF(BF155,"=13")+COUNTIF(BF156,"=13")+COUNTIF(BL154,"=13")+COUNTIF(BL155,"=13")+COUNTIF(BL156,"=13")+COUNTIF(BR154,"=13")+COUNTIF(BR155,"=13")+COUNTIF(BR156,"=13")</f>
        <v>0</v>
      </c>
      <c r="BZ155" s="9">
        <f ca="1">F154+F155+F156+L154+L155+L156+R154+R155+R156+X154+X155+X156+AD154+AD155+AD156+AJ154+AJ155+AJ156+AP154+AP155+AP156+AV154+AV155+AV156+BB154+BB155+BB156+BH154+BH155+BH156+BN154+BN155+BN156+BT154+BT155+BT156</f>
        <v>0</v>
      </c>
      <c r="CA155" s="5">
        <f ca="1">RANK(BY155,$BY$5:$BY$183,0)+RANK(BZ155,$BZ$5:$BZ$183,1)/1000</f>
        <v>1.0009999999999999</v>
      </c>
      <c r="CB155" s="5">
        <f ca="1">RANK(CA155,$CA$5:$CA$183,1)</f>
        <v>1</v>
      </c>
      <c r="CD155" s="20">
        <v>51</v>
      </c>
      <c r="CE155" s="20" t="str">
        <f ca="1">IF(N($CN155)&gt;0,INDEX($B$4:$B$183,$CN155),"")</f>
        <v/>
      </c>
      <c r="CF155" s="20" t="str">
        <f ca="1">IF(N($CN155)&gt;0,INDEX($BX$4:$BX$183,$CN155),"")</f>
        <v/>
      </c>
      <c r="CG155" s="20" t="str">
        <f ca="1">IF(N($CN155)&gt;0,INDEX($BY$4:$BY$183,$CN155),"")</f>
        <v/>
      </c>
      <c r="CH155" s="40"/>
      <c r="CJ155" s="19" t="str">
        <f>IF(BX155&gt;0,BX155*100000+BY155*1000+BZ155+500,"")</f>
        <v/>
      </c>
      <c r="CK155" s="19" t="str">
        <f>IF(BX155&gt;0,RANK(CJ155,$CJ$4:$CJ$183,0),"")</f>
        <v/>
      </c>
      <c r="CL155" s="19" t="str">
        <f>IF(N(CK155)&gt;0,CK155+COUNTIF($CK$4:$CK154,CK155),"")</f>
        <v/>
      </c>
      <c r="CM155" s="19">
        <f>INT(ROWS($CM$3:$CM155)/3)</f>
        <v>51</v>
      </c>
      <c r="CN155" s="19" t="str">
        <f ca="1">IFERROR(MATCH(CM155,$CL$4:$CL$183,0),"")</f>
        <v/>
      </c>
    </row>
    <row r="156" spans="1:92" ht="21" x14ac:dyDescent="0.35">
      <c r="A156" s="3"/>
      <c r="B156" s="3"/>
      <c r="C156" s="4"/>
      <c r="D156" s="3"/>
      <c r="E156" s="3"/>
      <c r="F156" s="3"/>
      <c r="G156" s="3"/>
      <c r="H156" s="3"/>
      <c r="I156" s="4"/>
      <c r="J156" s="3"/>
      <c r="K156" s="3"/>
      <c r="L156" s="3"/>
      <c r="M156" s="3"/>
      <c r="N156" s="3"/>
      <c r="O156" s="4"/>
      <c r="P156" s="3"/>
      <c r="Q156" s="3"/>
      <c r="R156" s="3"/>
      <c r="S156" s="3"/>
      <c r="T156" s="3"/>
      <c r="U156" s="4"/>
      <c r="V156" s="3"/>
      <c r="W156" s="3"/>
      <c r="X156" s="3"/>
      <c r="Y156" s="3"/>
      <c r="Z156" s="3"/>
      <c r="AA156" s="4"/>
      <c r="AB156" s="3"/>
      <c r="AC156" s="3"/>
      <c r="AD156" s="3"/>
      <c r="AE156" s="3"/>
      <c r="AF156" s="3"/>
      <c r="AG156" s="4"/>
      <c r="AH156" s="3"/>
      <c r="AI156" s="3"/>
      <c r="AJ156" s="3"/>
      <c r="AK156" s="3"/>
      <c r="AL156" s="3"/>
      <c r="AM156" s="4"/>
      <c r="AN156" s="3"/>
      <c r="AO156" s="3"/>
      <c r="AP156" s="3"/>
      <c r="AQ156" s="3"/>
      <c r="AR156" s="3"/>
      <c r="AS156" s="4"/>
      <c r="AT156" s="3"/>
      <c r="AU156" s="3"/>
      <c r="AV156" s="3"/>
      <c r="AW156" s="3"/>
      <c r="AX156" s="3"/>
      <c r="AY156" s="4"/>
      <c r="AZ156" s="3"/>
      <c r="BA156" s="3"/>
      <c r="BB156" s="3"/>
      <c r="BC156" s="3"/>
      <c r="BD156" s="3"/>
      <c r="BE156" s="4"/>
      <c r="BF156" s="3"/>
      <c r="BG156" s="3"/>
      <c r="BH156" s="3"/>
      <c r="BI156" s="3"/>
      <c r="BJ156" s="3"/>
      <c r="BK156" s="4"/>
      <c r="BL156" s="3"/>
      <c r="BM156" s="3"/>
      <c r="BN156" s="3"/>
      <c r="BO156" s="3"/>
      <c r="BP156" s="3"/>
      <c r="BQ156" s="4"/>
      <c r="BR156" s="3"/>
      <c r="BS156" s="3"/>
      <c r="BT156" s="3"/>
      <c r="BU156" s="3"/>
      <c r="BV156" s="3"/>
      <c r="BW156" s="2"/>
      <c r="BX156" s="10"/>
      <c r="BY156" s="11"/>
      <c r="BZ156" s="13"/>
      <c r="CA156" s="10"/>
      <c r="CB156" s="10"/>
      <c r="CD156" s="21"/>
      <c r="CE156" s="21"/>
      <c r="CF156" s="21"/>
      <c r="CG156" s="21"/>
      <c r="CH156" s="41"/>
      <c r="CJ156" s="19"/>
      <c r="CK156" s="19"/>
      <c r="CL156" s="19"/>
      <c r="CM156" s="19"/>
      <c r="CN156" s="19"/>
    </row>
    <row r="157" spans="1:92" ht="21" x14ac:dyDescent="0.35">
      <c r="A157" s="3"/>
      <c r="B157" s="3"/>
      <c r="C157" s="4"/>
      <c r="D157" s="3"/>
      <c r="E157" s="3"/>
      <c r="F157" s="3"/>
      <c r="G157" s="3"/>
      <c r="H157" s="3"/>
      <c r="I157" s="4"/>
      <c r="J157" s="3"/>
      <c r="K157" s="3"/>
      <c r="L157" s="3"/>
      <c r="M157" s="3"/>
      <c r="N157" s="3"/>
      <c r="O157" s="4"/>
      <c r="P157" s="3"/>
      <c r="Q157" s="3"/>
      <c r="R157" s="3"/>
      <c r="S157" s="3"/>
      <c r="T157" s="3"/>
      <c r="U157" s="4"/>
      <c r="V157" s="3"/>
      <c r="W157" s="3"/>
      <c r="X157" s="3"/>
      <c r="Y157" s="3"/>
      <c r="Z157" s="3"/>
      <c r="AA157" s="4"/>
      <c r="AB157" s="3"/>
      <c r="AC157" s="3"/>
      <c r="AD157" s="3"/>
      <c r="AE157" s="3"/>
      <c r="AF157" s="3"/>
      <c r="AG157" s="4"/>
      <c r="AH157" s="3"/>
      <c r="AI157" s="3"/>
      <c r="AJ157" s="3"/>
      <c r="AK157" s="3"/>
      <c r="AL157" s="3"/>
      <c r="AM157" s="4"/>
      <c r="AN157" s="3"/>
      <c r="AO157" s="3"/>
      <c r="AP157" s="3"/>
      <c r="AQ157" s="3"/>
      <c r="AR157" s="3"/>
      <c r="AS157" s="4"/>
      <c r="AT157" s="3"/>
      <c r="AU157" s="3"/>
      <c r="AV157" s="3"/>
      <c r="AW157" s="3"/>
      <c r="AX157" s="3"/>
      <c r="AY157" s="4"/>
      <c r="AZ157" s="3"/>
      <c r="BA157" s="3"/>
      <c r="BB157" s="3"/>
      <c r="BC157" s="3"/>
      <c r="BD157" s="3"/>
      <c r="BE157" s="4"/>
      <c r="BF157" s="3"/>
      <c r="BG157" s="3"/>
      <c r="BH157" s="3"/>
      <c r="BI157" s="3"/>
      <c r="BJ157" s="3"/>
      <c r="BK157" s="4"/>
      <c r="BL157" s="3"/>
      <c r="BM157" s="3"/>
      <c r="BN157" s="3"/>
      <c r="BO157" s="3"/>
      <c r="BP157" s="3"/>
      <c r="BQ157" s="4"/>
      <c r="BR157" s="3"/>
      <c r="BS157" s="3"/>
      <c r="BT157" s="3"/>
      <c r="BU157" s="3"/>
      <c r="BV157" s="3"/>
      <c r="BW157" s="2"/>
      <c r="BX157" s="5"/>
      <c r="BY157" s="12"/>
      <c r="BZ157" s="7"/>
      <c r="CA157" s="5"/>
      <c r="CB157" s="5"/>
      <c r="CD157" s="22"/>
      <c r="CE157" s="22"/>
      <c r="CF157" s="22"/>
      <c r="CG157" s="22"/>
      <c r="CH157" s="39" t="str">
        <f ca="1">IF(N($CN158)&gt;0,INDEX($BZ$4:$BZ$183,$CN158),"")</f>
        <v/>
      </c>
      <c r="CJ157" s="19"/>
      <c r="CK157" s="19"/>
      <c r="CL157" s="19"/>
      <c r="CM157" s="19"/>
      <c r="CN157" s="19"/>
    </row>
    <row r="158" spans="1:92" ht="21" x14ac:dyDescent="0.35">
      <c r="A158" s="3">
        <v>52</v>
      </c>
      <c r="B158" s="3"/>
      <c r="C158" s="4"/>
      <c r="D158" s="3">
        <f ca="1">IF(COUNTIF(INDIRECT(C$2&amp;"[N°1]"),$A158)&lt;&gt;0,SUMIFS(INDIRECT(C$2&amp;"[Score1]"),INDIRECT(C$2&amp;"[N°1]"),$A158),SUMIFS(INDIRECT(C$2&amp;"[Score2]"),INDIRECT(C$2&amp;"[N°2]"),$A158))</f>
        <v>0</v>
      </c>
      <c r="E158" s="3">
        <f ca="1">IF(COUNTIF(INDIRECT(C$2&amp;"[N°1]"),$A158)&lt;&gt;0,SUMIFS(INDIRECT(C$2&amp;"[Score2]"),INDIRECT(C$2&amp;"[N°1]"),$A158),SUMIFS(INDIRECT(C$2&amp;"[Score1]"),INDIRECT(C$2&amp;"[N°2]"),$A158))</f>
        <v>0</v>
      </c>
      <c r="F158" s="3">
        <f t="shared" ca="1" si="24"/>
        <v>0</v>
      </c>
      <c r="G158" s="3">
        <f ca="1">RANK(F158,$F$5:$F$182,0)+ROW()/1000</f>
        <v>1.1579999999999999</v>
      </c>
      <c r="H158" s="3">
        <f ca="1">RANK(G158,$G$5:$G$182,1)</f>
        <v>52</v>
      </c>
      <c r="I158" s="4"/>
      <c r="J158" s="3">
        <f ca="1">IF(COUNTIF(INDIRECT(I$2&amp;"[N°1]"),$A158)&lt;&gt;0,SUMIFS(INDIRECT(I$2&amp;"[Score1]"),INDIRECT(I$2&amp;"[N°1]"),$A158),SUMIFS(INDIRECT(I$2&amp;"[Score2]"),INDIRECT(I$2&amp;"[N°2]"),$A158))</f>
        <v>0</v>
      </c>
      <c r="K158" s="3">
        <f ca="1">IF(COUNTIF(INDIRECT(I$2&amp;"[N°1]"),$A158)&lt;&gt;0,SUMIFS(INDIRECT(I$2&amp;"[Score2]"),INDIRECT(I$2&amp;"[N°1]"),$A158),SUMIFS(INDIRECT(I$2&amp;"[Score1]"),INDIRECT(I$2&amp;"[N°2]"),$A158))</f>
        <v>0</v>
      </c>
      <c r="L158" s="3">
        <f t="shared" ca="1" si="25"/>
        <v>0</v>
      </c>
      <c r="M158" s="3">
        <f ca="1">RANK(L158,$L$5:$L$182,0)+ROW()/1000</f>
        <v>1.1579999999999999</v>
      </c>
      <c r="N158" s="3">
        <f ca="1">RANK(M158,$M$5:$M$182,1)</f>
        <v>52</v>
      </c>
      <c r="O158" s="4"/>
      <c r="P158" s="3">
        <f ca="1">IF(COUNTIF(INDIRECT(O$2&amp;"[N°1]"),$A158)&lt;&gt;0,SUMIFS(INDIRECT(O$2&amp;"[Score1]"),INDIRECT(O$2&amp;"[N°1]"),$A158),SUMIFS(INDIRECT(O$2&amp;"[Score2]"),INDIRECT(O$2&amp;"[N°2]"),$A158))</f>
        <v>0</v>
      </c>
      <c r="Q158" s="3">
        <f ca="1">IF(COUNTIF(INDIRECT(O$2&amp;"[N°1]"),$A158)&lt;&gt;0,SUMIFS(INDIRECT(O$2&amp;"[Score2]"),INDIRECT(O$2&amp;"[N°1]"),$A158),SUMIFS(INDIRECT(O$2&amp;"[Score1]"),INDIRECT(O$2&amp;"[N°2]"),$A158))</f>
        <v>0</v>
      </c>
      <c r="R158" s="3">
        <f t="shared" ca="1" si="26"/>
        <v>0</v>
      </c>
      <c r="S158" s="3">
        <f ca="1">RANK(R158,$R$5:$R$182,0)+ROW()/1000</f>
        <v>1.1579999999999999</v>
      </c>
      <c r="T158" s="3">
        <f ca="1">RANK(S158,$S$5:$S$182,1)</f>
        <v>52</v>
      </c>
      <c r="U158" s="4"/>
      <c r="V158" s="3">
        <f ca="1">IF(COUNTIF(INDIRECT(U$2&amp;"[N°1]"),$A158)&lt;&gt;0,SUMIFS(INDIRECT(U$2&amp;"[Score1]"),INDIRECT(U$2&amp;"[N°1]"),$A158),SUMIFS(INDIRECT(U$2&amp;"[Score2]"),INDIRECT(U$2&amp;"[N°2]"),$A158))</f>
        <v>0</v>
      </c>
      <c r="W158" s="3">
        <f ca="1">IF(COUNTIF(INDIRECT(U$2&amp;"[N°1]"),$A158)&lt;&gt;0,SUMIFS(INDIRECT(U$2&amp;"[Score2]"),INDIRECT(U$2&amp;"[N°1]"),$A158),SUMIFS(INDIRECT(U$2&amp;"[Score1]"),INDIRECT(U$2&amp;"[N°2]"),$A158))</f>
        <v>0</v>
      </c>
      <c r="X158" s="3">
        <f t="shared" ca="1" si="27"/>
        <v>0</v>
      </c>
      <c r="Y158" s="3">
        <f ca="1">RANK(X158,$X$5:$X$182,0)+ROW()/1000</f>
        <v>1.1579999999999999</v>
      </c>
      <c r="Z158" s="3">
        <f ca="1">RANK(Y158,$Y$5:$Y$182,1)</f>
        <v>52</v>
      </c>
      <c r="AA158" s="4"/>
      <c r="AB158" s="3">
        <f ca="1">IF(COUNTIF(INDIRECT(AA$2&amp;"[N°1]"),$A158)&lt;&gt;0,SUMIFS(INDIRECT(AA$2&amp;"[Score1]"),INDIRECT(AA$2&amp;"[N°1]"),$A158),SUMIFS(INDIRECT(AA$2&amp;"[Score2]"),INDIRECT(AA$2&amp;"[N°2]"),$A158))</f>
        <v>0</v>
      </c>
      <c r="AC158" s="3">
        <f ca="1">IF(COUNTIF(INDIRECT(AA$2&amp;"[N°1]"),$A158)&lt;&gt;0,SUMIFS(INDIRECT(AA$2&amp;"[Score2]"),INDIRECT(AA$2&amp;"[N°1]"),$A158),SUMIFS(INDIRECT(AA$2&amp;"[Score1]"),INDIRECT(AA$2&amp;"[N°2]"),$A158))</f>
        <v>0</v>
      </c>
      <c r="AD158" s="3">
        <f t="shared" ca="1" si="28"/>
        <v>0</v>
      </c>
      <c r="AE158" s="3">
        <f ca="1">RANK(AD158,$AD$5:$AD$182,0)+ROW()/1000</f>
        <v>1.1579999999999999</v>
      </c>
      <c r="AF158" s="3">
        <f ca="1">RANK(AE158,$AE$5:$AE$182,1)</f>
        <v>52</v>
      </c>
      <c r="AG158" s="4"/>
      <c r="AH158" s="3">
        <f ca="1">IF(COUNTIF(INDIRECT(AG$2&amp;"[N°1]"),$A158)&lt;&gt;0,SUMIFS(INDIRECT(AG$2&amp;"[Score1]"),INDIRECT(AG$2&amp;"[N°1]"),$A158),SUMIFS(INDIRECT(AG$2&amp;"[Score2]"),INDIRECT(AG$2&amp;"[N°2]"),$A158))</f>
        <v>0</v>
      </c>
      <c r="AI158" s="3">
        <f ca="1">IF(COUNTIF(INDIRECT(AG$2&amp;"[N°1]"),$A158)&lt;&gt;0,SUMIFS(INDIRECT(AG$2&amp;"[Score2]"),INDIRECT(AG$2&amp;"[N°1]"),$A158),SUMIFS(INDIRECT(AG$2&amp;"[Score1]"),INDIRECT(AG$2&amp;"[N°2]"),$A158))</f>
        <v>0</v>
      </c>
      <c r="AJ158" s="3">
        <f t="shared" ca="1" si="29"/>
        <v>0</v>
      </c>
      <c r="AK158" s="3">
        <f ca="1">RANK(AJ158,$AJ$5:$AJ$182,0)+ROW()/1000</f>
        <v>1.1579999999999999</v>
      </c>
      <c r="AL158" s="3">
        <f ca="1">RANK(AK158,$AK$5:$AK$182,1)</f>
        <v>52</v>
      </c>
      <c r="AM158" s="4"/>
      <c r="AN158" s="3">
        <f ca="1">IF(COUNTIF(INDIRECT(AM$2&amp;"[N°1]"),$A158)&lt;&gt;0,SUMIFS(INDIRECT(AM$2&amp;"[Score1]"),INDIRECT(AM$2&amp;"[N°1]"),$A158),SUMIFS(INDIRECT(AM$2&amp;"[Score2]"),INDIRECT(AM$2&amp;"[N°2]"),$A158))</f>
        <v>0</v>
      </c>
      <c r="AO158" s="3">
        <f ca="1">IF(COUNTIF(INDIRECT(AM$2&amp;"[N°1]"),$A158)&lt;&gt;0,SUMIFS(INDIRECT(AM$2&amp;"[Score2]"),INDIRECT(AM$2&amp;"[N°1]"),$A158),SUMIFS(INDIRECT(AM$2&amp;"[Score1]"),INDIRECT(AM$2&amp;"[N°2]"),$A158))</f>
        <v>0</v>
      </c>
      <c r="AP158" s="3">
        <f t="shared" ca="1" si="30"/>
        <v>0</v>
      </c>
      <c r="AQ158" s="3">
        <f ca="1">RANK(AP158,$AP$5:$AP$182,0)+ROW()/1000</f>
        <v>1.1579999999999999</v>
      </c>
      <c r="AR158" s="3">
        <f ca="1">RANK(AQ158,$AQ$5:$AQ$182,1)</f>
        <v>52</v>
      </c>
      <c r="AS158" s="4"/>
      <c r="AT158" s="3">
        <f ca="1">IF(COUNTIF(INDIRECT(AS$2&amp;"[N°1]"),$A158)&lt;&gt;0,SUMIFS(INDIRECT(AS$2&amp;"[Score1]"),INDIRECT(AS$2&amp;"[N°1]"),$A158),SUMIFS(INDIRECT(AS$2&amp;"[Score2]"),INDIRECT(AS$2&amp;"[N°2]"),$A158))</f>
        <v>0</v>
      </c>
      <c r="AU158" s="3">
        <f ca="1">IF(COUNTIF(INDIRECT(AS$2&amp;"[N°1]"),$A158)&lt;&gt;0,SUMIFS(INDIRECT(AS$2&amp;"[Score2]"),INDIRECT(AS$2&amp;"[N°1]"),$A158),SUMIFS(INDIRECT(AS$2&amp;"[Score1]"),INDIRECT(AS$2&amp;"[N°2]"),$A158))</f>
        <v>0</v>
      </c>
      <c r="AV158" s="3">
        <f t="shared" ca="1" si="31"/>
        <v>0</v>
      </c>
      <c r="AW158" s="3">
        <f ca="1">RANK(AV158,$AV$5:$AV$182,0)+ROW()/1000</f>
        <v>1.1579999999999999</v>
      </c>
      <c r="AX158" s="3">
        <f ca="1">RANK(AW158,$AW$5:$AW$182,1)</f>
        <v>52</v>
      </c>
      <c r="AY158" s="4"/>
      <c r="AZ158" s="3">
        <f ca="1">IF(COUNTIF(INDIRECT(AY$2&amp;"[N°1]"),$A158)&lt;&gt;0,SUMIFS(INDIRECT(AY$2&amp;"[Score1]"),INDIRECT(AY$2&amp;"[N°1]"),$A158),SUMIFS(INDIRECT(AY$2&amp;"[Score2]"),INDIRECT(AY$2&amp;"[N°2]"),$A158))</f>
        <v>0</v>
      </c>
      <c r="BA158" s="3">
        <f ca="1">IF(COUNTIF(INDIRECT(AY$2&amp;"[N°1]"),$A158)&lt;&gt;0,SUMIFS(INDIRECT(AY$2&amp;"[Score2]"),INDIRECT(AY$2&amp;"[N°1]"),$A158),SUMIFS(INDIRECT(AY$2&amp;"[Score1]"),INDIRECT(AY$2&amp;"[N°2]"),$A158))</f>
        <v>0</v>
      </c>
      <c r="BB158" s="3">
        <f t="shared" ca="1" si="32"/>
        <v>0</v>
      </c>
      <c r="BC158" s="3">
        <f ca="1">RANK(BB158,$BB$5:$BB$182,0)+ROW()/1000</f>
        <v>1.1579999999999999</v>
      </c>
      <c r="BD158" s="3">
        <f ca="1">RANK(BC158,$BC$5:$BC$182,1)</f>
        <v>52</v>
      </c>
      <c r="BE158" s="4"/>
      <c r="BF158" s="3">
        <f ca="1">IF(COUNTIF(INDIRECT(BE$2&amp;"[N°1]"),$A158)&lt;&gt;0,SUMIFS(INDIRECT(BE$2&amp;"[Score1]"),INDIRECT(BE$2&amp;"[N°1]"),$A158),SUMIFS(INDIRECT(BE$2&amp;"[Score2]"),INDIRECT(BE$2&amp;"[N°2]"),$A158))</f>
        <v>0</v>
      </c>
      <c r="BG158" s="3">
        <f ca="1">IF(COUNTIF(INDIRECT(BE$2&amp;"[N°1]"),$A158)&lt;&gt;0,SUMIFS(INDIRECT(BE$2&amp;"[Score2]"),INDIRECT(BE$2&amp;"[N°1]"),$A158),SUMIFS(INDIRECT(BE$2&amp;"[Score1]"),INDIRECT(BE$2&amp;"[N°2]"),$A158))</f>
        <v>0</v>
      </c>
      <c r="BH158" s="3">
        <f t="shared" ca="1" si="33"/>
        <v>0</v>
      </c>
      <c r="BI158" s="3">
        <f ca="1">RANK(BH158,$BH$5:$BH$182,0)+ROW()/1000</f>
        <v>1.1579999999999999</v>
      </c>
      <c r="BJ158" s="3">
        <f ca="1">RANK(BI158,$BI$5:$BI$182,1)</f>
        <v>52</v>
      </c>
      <c r="BK158" s="4"/>
      <c r="BL158" s="3">
        <f ca="1">IF(COUNTIF(INDIRECT(BK$2&amp;"[N°1]"),$A158)&lt;&gt;0,SUMIFS(INDIRECT(BK$2&amp;"[Score1]"),INDIRECT(BK$2&amp;"[N°1]"),$A158),SUMIFS(INDIRECT(BK$2&amp;"[Score2]"),INDIRECT(BK$2&amp;"[N°2]"),$A158))</f>
        <v>0</v>
      </c>
      <c r="BM158" s="3">
        <f ca="1">IF(COUNTIF(INDIRECT(BK$2&amp;"[N°1]"),$A158)&lt;&gt;0,SUMIFS(INDIRECT(BK$2&amp;"[Score2]"),INDIRECT(BK$2&amp;"[N°1]"),$A158),SUMIFS(INDIRECT(BK$2&amp;"[Score1]"),INDIRECT(BK$2&amp;"[N°2]"),$A158))</f>
        <v>0</v>
      </c>
      <c r="BN158" s="3">
        <f t="shared" ca="1" si="34"/>
        <v>0</v>
      </c>
      <c r="BO158" s="3">
        <f ca="1">RANK(BN158,$BN$5:$BN$182,0)+ROW()/1000</f>
        <v>1.1579999999999999</v>
      </c>
      <c r="BP158" s="3">
        <f ca="1">RANK(BO158,$BO$5:$BO$182,1)</f>
        <v>52</v>
      </c>
      <c r="BQ158" s="4"/>
      <c r="BR158" s="3">
        <f ca="1">IF(COUNTIF(INDIRECT(BQ$2&amp;"[N°1]"),$A158)&lt;&gt;0,SUMIFS(INDIRECT(BQ$2&amp;"[Score1]"),INDIRECT(BQ$2&amp;"[N°1]"),$A158),SUMIFS(INDIRECT(BQ$2&amp;"[Score2]"),INDIRECT(BQ$2&amp;"[N°2]"),$A158))</f>
        <v>0</v>
      </c>
      <c r="BS158" s="3">
        <f ca="1">IF(COUNTIF(INDIRECT(BQ$2&amp;"[N°1]"),$A158)&lt;&gt;0,SUMIFS(INDIRECT(BQ$2&amp;"[Score2]"),INDIRECT(BQ$2&amp;"[N°1]"),$A158),SUMIFS(INDIRECT(BQ$2&amp;"[Score1]"),INDIRECT(BQ$2&amp;"[N°2]"),$A158))</f>
        <v>0</v>
      </c>
      <c r="BT158" s="3">
        <f t="shared" ca="1" si="35"/>
        <v>0</v>
      </c>
      <c r="BU158" s="3">
        <f ca="1">RANK(BT158,$BT$5:$BT$182,0)+ROW()/1000</f>
        <v>1.1579999999999999</v>
      </c>
      <c r="BV158" s="3">
        <f ca="1">RANK(BU158,$BU$5:$BU$182,1)</f>
        <v>52</v>
      </c>
      <c r="BW158" s="2"/>
      <c r="BX158" s="5">
        <f>C158+I158+O158+U158+AA158+AG158+AM158+AS158+AY158+BE158+BK158+BQ158</f>
        <v>0</v>
      </c>
      <c r="BY158" s="8">
        <f ca="1">COUNTIF(D157,"=13")+COUNTIF(D158,"=13")+COUNTIF(D159,"=13")+COUNTIF(J157,"=13")+COUNTIF(J158,"=13")+COUNTIF(J159,"=13")+COUNTIF(P157,"=13")+COUNTIF(P158,"=13")+COUNTIF(P159,"=13")+COUNTIF(V157,"=13")+COUNTIF(V158,"=13")+COUNTIF(V159,"=13")+COUNTIF(AB157,"=13")+COUNTIF(AB158,"=13")+COUNTIF(AB159,"=13")+COUNTIF(AH157,"=13")+COUNTIF(AH158,"=13")+COUNTIF(AH159,"=13")+COUNTIF(AN157,"=13")+COUNTIF(AN158,"=13")+COUNTIF(AN159,"=13")+COUNTIF(AT157,"=13")+COUNTIF(AT158,"=13")+COUNTIF(AT159,"=13")+COUNTIF(AZ157,"=13")+COUNTIF(AZ158,"=13")+COUNTIF(AZ159,"=13")+COUNTIF(BF157,"=13")+COUNTIF(BF158,"=13")+COUNTIF(BF159,"=13")+COUNTIF(BL157,"=13")+COUNTIF(BL158,"=13")+COUNTIF(BL159,"=13")+COUNTIF(BR157,"=13")+COUNTIF(BR158,"=13")+COUNTIF(BR159,"=13")</f>
        <v>0</v>
      </c>
      <c r="BZ158" s="9">
        <f ca="1">F157+F158+F159+L157+L158+L159+R157+R158+R159+X157+X158+X159+AD157+AD158+AD159+AJ157+AJ158+AJ159+AP157+AP158+AP159+AV157+AV158+AV159+BB157+BB158+BB159+BH157+BH158+BH159+BN157+BN158+BN159+BT157+BT158+BT159</f>
        <v>0</v>
      </c>
      <c r="CA158" s="5">
        <f ca="1">RANK(BY158,$BY$5:$BY$183,0)+RANK(BZ158,$BZ$5:$BZ$183,1)/1000</f>
        <v>1.0009999999999999</v>
      </c>
      <c r="CB158" s="5">
        <f ca="1">RANK(CA158,$CA$5:$CA$183,1)</f>
        <v>1</v>
      </c>
      <c r="CD158" s="20">
        <v>52</v>
      </c>
      <c r="CE158" s="20" t="str">
        <f ca="1">IF(N($CN158)&gt;0,INDEX($B$4:$B$183,$CN158),"")</f>
        <v/>
      </c>
      <c r="CF158" s="20" t="str">
        <f ca="1">IF(N($CN158)&gt;0,INDEX($BX$4:$BX$183,$CN158),"")</f>
        <v/>
      </c>
      <c r="CG158" s="20" t="str">
        <f ca="1">IF(N($CN158)&gt;0,INDEX($BY$4:$BY$183,$CN158),"")</f>
        <v/>
      </c>
      <c r="CH158" s="40"/>
      <c r="CJ158" s="19" t="str">
        <f>IF(BX158&gt;0,BX158*100000+BY158*1000+BZ158+500,"")</f>
        <v/>
      </c>
      <c r="CK158" s="19" t="str">
        <f>IF(BX158&gt;0,RANK(CJ158,$CJ$4:$CJ$183,0),"")</f>
        <v/>
      </c>
      <c r="CL158" s="19" t="str">
        <f>IF(N(CK158)&gt;0,CK158+COUNTIF($CK$4:$CK157,CK158),"")</f>
        <v/>
      </c>
      <c r="CM158" s="19">
        <f>INT(ROWS($CM$3:$CM158)/3)</f>
        <v>52</v>
      </c>
      <c r="CN158" s="19" t="str">
        <f ca="1">IFERROR(MATCH(CM158,$CL$4:$CL$183,0),"")</f>
        <v/>
      </c>
    </row>
    <row r="159" spans="1:92" ht="21" x14ac:dyDescent="0.35">
      <c r="A159" s="3"/>
      <c r="B159" s="3"/>
      <c r="C159" s="4"/>
      <c r="D159" s="3"/>
      <c r="E159" s="3"/>
      <c r="F159" s="3"/>
      <c r="G159" s="3"/>
      <c r="H159" s="3"/>
      <c r="I159" s="4"/>
      <c r="J159" s="3"/>
      <c r="K159" s="3"/>
      <c r="L159" s="3"/>
      <c r="M159" s="3"/>
      <c r="N159" s="3"/>
      <c r="O159" s="4"/>
      <c r="P159" s="3"/>
      <c r="Q159" s="3"/>
      <c r="R159" s="3"/>
      <c r="S159" s="3"/>
      <c r="T159" s="3"/>
      <c r="U159" s="4"/>
      <c r="V159" s="3"/>
      <c r="W159" s="3"/>
      <c r="X159" s="3"/>
      <c r="Y159" s="3"/>
      <c r="Z159" s="3"/>
      <c r="AA159" s="4"/>
      <c r="AB159" s="3"/>
      <c r="AC159" s="3"/>
      <c r="AD159" s="3"/>
      <c r="AE159" s="3"/>
      <c r="AF159" s="3"/>
      <c r="AG159" s="4"/>
      <c r="AH159" s="3"/>
      <c r="AI159" s="3"/>
      <c r="AJ159" s="3"/>
      <c r="AK159" s="3"/>
      <c r="AL159" s="3"/>
      <c r="AM159" s="4"/>
      <c r="AN159" s="3"/>
      <c r="AO159" s="3"/>
      <c r="AP159" s="3"/>
      <c r="AQ159" s="3"/>
      <c r="AR159" s="3"/>
      <c r="AS159" s="4"/>
      <c r="AT159" s="3"/>
      <c r="AU159" s="3"/>
      <c r="AV159" s="3"/>
      <c r="AW159" s="3"/>
      <c r="AX159" s="3"/>
      <c r="AY159" s="4"/>
      <c r="AZ159" s="3"/>
      <c r="BA159" s="3"/>
      <c r="BB159" s="3"/>
      <c r="BC159" s="3"/>
      <c r="BD159" s="3"/>
      <c r="BE159" s="4"/>
      <c r="BF159" s="3"/>
      <c r="BG159" s="3"/>
      <c r="BH159" s="3"/>
      <c r="BI159" s="3"/>
      <c r="BJ159" s="3"/>
      <c r="BK159" s="4"/>
      <c r="BL159" s="3"/>
      <c r="BM159" s="3"/>
      <c r="BN159" s="3"/>
      <c r="BO159" s="3"/>
      <c r="BP159" s="3"/>
      <c r="BQ159" s="4"/>
      <c r="BR159" s="3"/>
      <c r="BS159" s="3"/>
      <c r="BT159" s="3"/>
      <c r="BU159" s="3"/>
      <c r="BV159" s="3"/>
      <c r="BW159" s="2"/>
      <c r="BX159" s="10"/>
      <c r="BY159" s="11"/>
      <c r="BZ159" s="13"/>
      <c r="CA159" s="10"/>
      <c r="CB159" s="10"/>
      <c r="CD159" s="21"/>
      <c r="CE159" s="21"/>
      <c r="CF159" s="21"/>
      <c r="CG159" s="21"/>
      <c r="CH159" s="41"/>
      <c r="CJ159" s="19"/>
      <c r="CK159" s="19"/>
      <c r="CL159" s="19"/>
      <c r="CM159" s="19"/>
      <c r="CN159" s="19"/>
    </row>
    <row r="160" spans="1:92" ht="21" x14ac:dyDescent="0.35">
      <c r="A160" s="3"/>
      <c r="B160" s="3"/>
      <c r="C160" s="4"/>
      <c r="D160" s="3"/>
      <c r="E160" s="3"/>
      <c r="F160" s="3"/>
      <c r="G160" s="3"/>
      <c r="H160" s="3"/>
      <c r="I160" s="4"/>
      <c r="J160" s="3"/>
      <c r="K160" s="3"/>
      <c r="L160" s="3"/>
      <c r="M160" s="3"/>
      <c r="N160" s="3"/>
      <c r="O160" s="4"/>
      <c r="P160" s="3"/>
      <c r="Q160" s="3"/>
      <c r="R160" s="3"/>
      <c r="S160" s="3"/>
      <c r="T160" s="3"/>
      <c r="U160" s="4"/>
      <c r="V160" s="3"/>
      <c r="W160" s="3"/>
      <c r="X160" s="3"/>
      <c r="Y160" s="3"/>
      <c r="Z160" s="3"/>
      <c r="AA160" s="4"/>
      <c r="AB160" s="3"/>
      <c r="AC160" s="3"/>
      <c r="AD160" s="3"/>
      <c r="AE160" s="3"/>
      <c r="AF160" s="3"/>
      <c r="AG160" s="4"/>
      <c r="AH160" s="3"/>
      <c r="AI160" s="3"/>
      <c r="AJ160" s="3"/>
      <c r="AK160" s="3"/>
      <c r="AL160" s="3"/>
      <c r="AM160" s="4"/>
      <c r="AN160" s="3"/>
      <c r="AO160" s="3"/>
      <c r="AP160" s="3"/>
      <c r="AQ160" s="3"/>
      <c r="AR160" s="3"/>
      <c r="AS160" s="4"/>
      <c r="AT160" s="3"/>
      <c r="AU160" s="3"/>
      <c r="AV160" s="3"/>
      <c r="AW160" s="3"/>
      <c r="AX160" s="3"/>
      <c r="AY160" s="4"/>
      <c r="AZ160" s="3"/>
      <c r="BA160" s="3"/>
      <c r="BB160" s="3"/>
      <c r="BC160" s="3"/>
      <c r="BD160" s="3"/>
      <c r="BE160" s="4"/>
      <c r="BF160" s="3"/>
      <c r="BG160" s="3"/>
      <c r="BH160" s="3"/>
      <c r="BI160" s="3"/>
      <c r="BJ160" s="3"/>
      <c r="BK160" s="4"/>
      <c r="BL160" s="3"/>
      <c r="BM160" s="3"/>
      <c r="BN160" s="3"/>
      <c r="BO160" s="3"/>
      <c r="BP160" s="3"/>
      <c r="BQ160" s="4"/>
      <c r="BR160" s="3"/>
      <c r="BS160" s="3"/>
      <c r="BT160" s="3"/>
      <c r="BU160" s="3"/>
      <c r="BV160" s="3"/>
      <c r="BW160" s="2"/>
      <c r="BX160" s="5"/>
      <c r="BY160" s="12"/>
      <c r="BZ160" s="7"/>
      <c r="CA160" s="5"/>
      <c r="CB160" s="5"/>
      <c r="CD160" s="22"/>
      <c r="CE160" s="20"/>
      <c r="CF160" s="22"/>
      <c r="CG160" s="22"/>
      <c r="CH160" s="39" t="str">
        <f ca="1">IF(N($CN161)&gt;0,INDEX($BZ$4:$BZ$183,$CN161),"")</f>
        <v/>
      </c>
      <c r="CJ160" s="19"/>
      <c r="CK160" s="19"/>
      <c r="CL160" s="19"/>
      <c r="CM160" s="19"/>
      <c r="CN160" s="19"/>
    </row>
    <row r="161" spans="1:92" ht="21" x14ac:dyDescent="0.35">
      <c r="A161" s="3">
        <v>53</v>
      </c>
      <c r="B161" s="3"/>
      <c r="C161" s="4"/>
      <c r="D161" s="3">
        <f ca="1">IF(COUNTIF(INDIRECT(C$2&amp;"[N°1]"),$A161)&lt;&gt;0,SUMIFS(INDIRECT(C$2&amp;"[Score1]"),INDIRECT(C$2&amp;"[N°1]"),$A161),SUMIFS(INDIRECT(C$2&amp;"[Score2]"),INDIRECT(C$2&amp;"[N°2]"),$A161))</f>
        <v>0</v>
      </c>
      <c r="E161" s="3">
        <f ca="1">IF(COUNTIF(INDIRECT(C$2&amp;"[N°1]"),$A161)&lt;&gt;0,SUMIFS(INDIRECT(C$2&amp;"[Score2]"),INDIRECT(C$2&amp;"[N°1]"),$A161),SUMIFS(INDIRECT(C$2&amp;"[Score1]"),INDIRECT(C$2&amp;"[N°2]"),$A161))</f>
        <v>0</v>
      </c>
      <c r="F161" s="3">
        <f t="shared" ca="1" si="24"/>
        <v>0</v>
      </c>
      <c r="G161" s="3">
        <f ca="1">RANK(F161,$F$5:$F$182,0)+ROW()/1000</f>
        <v>1.161</v>
      </c>
      <c r="H161" s="3">
        <f ca="1">RANK(G161,$G$5:$G$182,1)</f>
        <v>53</v>
      </c>
      <c r="I161" s="4"/>
      <c r="J161" s="3">
        <f ca="1">IF(COUNTIF(INDIRECT(I$2&amp;"[N°1]"),$A161)&lt;&gt;0,SUMIFS(INDIRECT(I$2&amp;"[Score1]"),INDIRECT(I$2&amp;"[N°1]"),$A161),SUMIFS(INDIRECT(I$2&amp;"[Score2]"),INDIRECT(I$2&amp;"[N°2]"),$A161))</f>
        <v>0</v>
      </c>
      <c r="K161" s="3">
        <f ca="1">IF(COUNTIF(INDIRECT(I$2&amp;"[N°1]"),$A161)&lt;&gt;0,SUMIFS(INDIRECT(I$2&amp;"[Score2]"),INDIRECT(I$2&amp;"[N°1]"),$A161),SUMIFS(INDIRECT(I$2&amp;"[Score1]"),INDIRECT(I$2&amp;"[N°2]"),$A161))</f>
        <v>0</v>
      </c>
      <c r="L161" s="3">
        <f t="shared" ca="1" si="25"/>
        <v>0</v>
      </c>
      <c r="M161" s="3">
        <f ca="1">RANK(L161,$L$5:$L$182,0)+ROW()/1000</f>
        <v>1.161</v>
      </c>
      <c r="N161" s="3">
        <f ca="1">RANK(M161,$M$5:$M$182,1)</f>
        <v>53</v>
      </c>
      <c r="O161" s="4"/>
      <c r="P161" s="3">
        <f ca="1">IF(COUNTIF(INDIRECT(O$2&amp;"[N°1]"),$A161)&lt;&gt;0,SUMIFS(INDIRECT(O$2&amp;"[Score1]"),INDIRECT(O$2&amp;"[N°1]"),$A161),SUMIFS(INDIRECT(O$2&amp;"[Score2]"),INDIRECT(O$2&amp;"[N°2]"),$A161))</f>
        <v>0</v>
      </c>
      <c r="Q161" s="3">
        <f ca="1">IF(COUNTIF(INDIRECT(O$2&amp;"[N°1]"),$A161)&lt;&gt;0,SUMIFS(INDIRECT(O$2&amp;"[Score2]"),INDIRECT(O$2&amp;"[N°1]"),$A161),SUMIFS(INDIRECT(O$2&amp;"[Score1]"),INDIRECT(O$2&amp;"[N°2]"),$A161))</f>
        <v>0</v>
      </c>
      <c r="R161" s="3">
        <f t="shared" ca="1" si="26"/>
        <v>0</v>
      </c>
      <c r="S161" s="3">
        <f ca="1">RANK(R161,$R$5:$R$182,0)+ROW()/1000</f>
        <v>1.161</v>
      </c>
      <c r="T161" s="3">
        <f ca="1">RANK(S161,$S$5:$S$182,1)</f>
        <v>53</v>
      </c>
      <c r="U161" s="4"/>
      <c r="V161" s="3">
        <f ca="1">IF(COUNTIF(INDIRECT(U$2&amp;"[N°1]"),$A161)&lt;&gt;0,SUMIFS(INDIRECT(U$2&amp;"[Score1]"),INDIRECT(U$2&amp;"[N°1]"),$A161),SUMIFS(INDIRECT(U$2&amp;"[Score2]"),INDIRECT(U$2&amp;"[N°2]"),$A161))</f>
        <v>0</v>
      </c>
      <c r="W161" s="3">
        <f ca="1">IF(COUNTIF(INDIRECT(U$2&amp;"[N°1]"),$A161)&lt;&gt;0,SUMIFS(INDIRECT(U$2&amp;"[Score2]"),INDIRECT(U$2&amp;"[N°1]"),$A161),SUMIFS(INDIRECT(U$2&amp;"[Score1]"),INDIRECT(U$2&amp;"[N°2]"),$A161))</f>
        <v>0</v>
      </c>
      <c r="X161" s="3">
        <f t="shared" ca="1" si="27"/>
        <v>0</v>
      </c>
      <c r="Y161" s="3">
        <f ca="1">RANK(X161,$X$5:$X$182,0)+ROW()/1000</f>
        <v>1.161</v>
      </c>
      <c r="Z161" s="3">
        <f ca="1">RANK(Y161,$Y$5:$Y$182,1)</f>
        <v>53</v>
      </c>
      <c r="AA161" s="4"/>
      <c r="AB161" s="3">
        <f ca="1">IF(COUNTIF(INDIRECT(AA$2&amp;"[N°1]"),$A161)&lt;&gt;0,SUMIFS(INDIRECT(AA$2&amp;"[Score1]"),INDIRECT(AA$2&amp;"[N°1]"),$A161),SUMIFS(INDIRECT(AA$2&amp;"[Score2]"),INDIRECT(AA$2&amp;"[N°2]"),$A161))</f>
        <v>0</v>
      </c>
      <c r="AC161" s="3">
        <f ca="1">IF(COUNTIF(INDIRECT(AA$2&amp;"[N°1]"),$A161)&lt;&gt;0,SUMIFS(INDIRECT(AA$2&amp;"[Score2]"),INDIRECT(AA$2&amp;"[N°1]"),$A161),SUMIFS(INDIRECT(AA$2&amp;"[Score1]"),INDIRECT(AA$2&amp;"[N°2]"),$A161))</f>
        <v>0</v>
      </c>
      <c r="AD161" s="3">
        <f t="shared" ca="1" si="28"/>
        <v>0</v>
      </c>
      <c r="AE161" s="3">
        <f ca="1">RANK(AD161,$AD$5:$AD$182,0)+ROW()/1000</f>
        <v>1.161</v>
      </c>
      <c r="AF161" s="3">
        <f ca="1">RANK(AE161,$AE$5:$AE$182,1)</f>
        <v>53</v>
      </c>
      <c r="AG161" s="4"/>
      <c r="AH161" s="3">
        <f ca="1">IF(COUNTIF(INDIRECT(AG$2&amp;"[N°1]"),$A161)&lt;&gt;0,SUMIFS(INDIRECT(AG$2&amp;"[Score1]"),INDIRECT(AG$2&amp;"[N°1]"),$A161),SUMIFS(INDIRECT(AG$2&amp;"[Score2]"),INDIRECT(AG$2&amp;"[N°2]"),$A161))</f>
        <v>0</v>
      </c>
      <c r="AI161" s="3">
        <f ca="1">IF(COUNTIF(INDIRECT(AG$2&amp;"[N°1]"),$A161)&lt;&gt;0,SUMIFS(INDIRECT(AG$2&amp;"[Score2]"),INDIRECT(AG$2&amp;"[N°1]"),$A161),SUMIFS(INDIRECT(AG$2&amp;"[Score1]"),INDIRECT(AG$2&amp;"[N°2]"),$A161))</f>
        <v>0</v>
      </c>
      <c r="AJ161" s="3">
        <f t="shared" ca="1" si="29"/>
        <v>0</v>
      </c>
      <c r="AK161" s="3">
        <f ca="1">RANK(AJ161,$AJ$5:$AJ$182,0)+ROW()/1000</f>
        <v>1.161</v>
      </c>
      <c r="AL161" s="3">
        <f ca="1">RANK(AK161,$AK$5:$AK$182,1)</f>
        <v>53</v>
      </c>
      <c r="AM161" s="4"/>
      <c r="AN161" s="3">
        <f ca="1">IF(COUNTIF(INDIRECT(AM$2&amp;"[N°1]"),$A161)&lt;&gt;0,SUMIFS(INDIRECT(AM$2&amp;"[Score1]"),INDIRECT(AM$2&amp;"[N°1]"),$A161),SUMIFS(INDIRECT(AM$2&amp;"[Score2]"),INDIRECT(AM$2&amp;"[N°2]"),$A161))</f>
        <v>0</v>
      </c>
      <c r="AO161" s="3">
        <f ca="1">IF(COUNTIF(INDIRECT(AM$2&amp;"[N°1]"),$A161)&lt;&gt;0,SUMIFS(INDIRECT(AM$2&amp;"[Score2]"),INDIRECT(AM$2&amp;"[N°1]"),$A161),SUMIFS(INDIRECT(AM$2&amp;"[Score1]"),INDIRECT(AM$2&amp;"[N°2]"),$A161))</f>
        <v>0</v>
      </c>
      <c r="AP161" s="3">
        <f t="shared" ca="1" si="30"/>
        <v>0</v>
      </c>
      <c r="AQ161" s="3">
        <f ca="1">RANK(AP161,$AP$5:$AP$182,0)+ROW()/1000</f>
        <v>1.161</v>
      </c>
      <c r="AR161" s="3">
        <f ca="1">RANK(AQ161,$AQ$5:$AQ$182,1)</f>
        <v>53</v>
      </c>
      <c r="AS161" s="4"/>
      <c r="AT161" s="3">
        <f ca="1">IF(COUNTIF(INDIRECT(AS$2&amp;"[N°1]"),$A161)&lt;&gt;0,SUMIFS(INDIRECT(AS$2&amp;"[Score1]"),INDIRECT(AS$2&amp;"[N°1]"),$A161),SUMIFS(INDIRECT(AS$2&amp;"[Score2]"),INDIRECT(AS$2&amp;"[N°2]"),$A161))</f>
        <v>0</v>
      </c>
      <c r="AU161" s="3">
        <f ca="1">IF(COUNTIF(INDIRECT(AS$2&amp;"[N°1]"),$A161)&lt;&gt;0,SUMIFS(INDIRECT(AS$2&amp;"[Score2]"),INDIRECT(AS$2&amp;"[N°1]"),$A161),SUMIFS(INDIRECT(AS$2&amp;"[Score1]"),INDIRECT(AS$2&amp;"[N°2]"),$A161))</f>
        <v>0</v>
      </c>
      <c r="AV161" s="3">
        <f t="shared" ca="1" si="31"/>
        <v>0</v>
      </c>
      <c r="AW161" s="3">
        <f ca="1">RANK(AV161,$AV$5:$AV$182,0)+ROW()/1000</f>
        <v>1.161</v>
      </c>
      <c r="AX161" s="3">
        <f ca="1">RANK(AW161,$AW$5:$AW$182,1)</f>
        <v>53</v>
      </c>
      <c r="AY161" s="4"/>
      <c r="AZ161" s="3">
        <f ca="1">IF(COUNTIF(INDIRECT(AY$2&amp;"[N°1]"),$A161)&lt;&gt;0,SUMIFS(INDIRECT(AY$2&amp;"[Score1]"),INDIRECT(AY$2&amp;"[N°1]"),$A161),SUMIFS(INDIRECT(AY$2&amp;"[Score2]"),INDIRECT(AY$2&amp;"[N°2]"),$A161))</f>
        <v>0</v>
      </c>
      <c r="BA161" s="3">
        <f ca="1">IF(COUNTIF(INDIRECT(AY$2&amp;"[N°1]"),$A161)&lt;&gt;0,SUMIFS(INDIRECT(AY$2&amp;"[Score2]"),INDIRECT(AY$2&amp;"[N°1]"),$A161),SUMIFS(INDIRECT(AY$2&amp;"[Score1]"),INDIRECT(AY$2&amp;"[N°2]"),$A161))</f>
        <v>0</v>
      </c>
      <c r="BB161" s="3">
        <f t="shared" ca="1" si="32"/>
        <v>0</v>
      </c>
      <c r="BC161" s="3">
        <f ca="1">RANK(BB161,$BB$5:$BB$182,0)+ROW()/1000</f>
        <v>1.161</v>
      </c>
      <c r="BD161" s="3">
        <f ca="1">RANK(BC161,$BC$5:$BC$182,1)</f>
        <v>53</v>
      </c>
      <c r="BE161" s="4"/>
      <c r="BF161" s="3">
        <f ca="1">IF(COUNTIF(INDIRECT(BE$2&amp;"[N°1]"),$A161)&lt;&gt;0,SUMIFS(INDIRECT(BE$2&amp;"[Score1]"),INDIRECT(BE$2&amp;"[N°1]"),$A161),SUMIFS(INDIRECT(BE$2&amp;"[Score2]"),INDIRECT(BE$2&amp;"[N°2]"),$A161))</f>
        <v>0</v>
      </c>
      <c r="BG161" s="3">
        <f ca="1">IF(COUNTIF(INDIRECT(BE$2&amp;"[N°1]"),$A161)&lt;&gt;0,SUMIFS(INDIRECT(BE$2&amp;"[Score2]"),INDIRECT(BE$2&amp;"[N°1]"),$A161),SUMIFS(INDIRECT(BE$2&amp;"[Score1]"),INDIRECT(BE$2&amp;"[N°2]"),$A161))</f>
        <v>0</v>
      </c>
      <c r="BH161" s="3">
        <f t="shared" ca="1" si="33"/>
        <v>0</v>
      </c>
      <c r="BI161" s="3">
        <f ca="1">RANK(BH161,$BH$5:$BH$182,0)+ROW()/1000</f>
        <v>1.161</v>
      </c>
      <c r="BJ161" s="3">
        <f ca="1">RANK(BI161,$BI$5:$BI$182,1)</f>
        <v>53</v>
      </c>
      <c r="BK161" s="4"/>
      <c r="BL161" s="3">
        <f ca="1">IF(COUNTIF(INDIRECT(BK$2&amp;"[N°1]"),$A161)&lt;&gt;0,SUMIFS(INDIRECT(BK$2&amp;"[Score1]"),INDIRECT(BK$2&amp;"[N°1]"),$A161),SUMIFS(INDIRECT(BK$2&amp;"[Score2]"),INDIRECT(BK$2&amp;"[N°2]"),$A161))</f>
        <v>0</v>
      </c>
      <c r="BM161" s="3">
        <f ca="1">IF(COUNTIF(INDIRECT(BK$2&amp;"[N°1]"),$A161)&lt;&gt;0,SUMIFS(INDIRECT(BK$2&amp;"[Score2]"),INDIRECT(BK$2&amp;"[N°1]"),$A161),SUMIFS(INDIRECT(BK$2&amp;"[Score1]"),INDIRECT(BK$2&amp;"[N°2]"),$A161))</f>
        <v>0</v>
      </c>
      <c r="BN161" s="3">
        <f t="shared" ca="1" si="34"/>
        <v>0</v>
      </c>
      <c r="BO161" s="3">
        <f ca="1">RANK(BN161,$BN$5:$BN$182,0)+ROW()/1000</f>
        <v>1.161</v>
      </c>
      <c r="BP161" s="3">
        <f ca="1">RANK(BO161,$BO$5:$BO$182,1)</f>
        <v>53</v>
      </c>
      <c r="BQ161" s="4"/>
      <c r="BR161" s="3">
        <f ca="1">IF(COUNTIF(INDIRECT(BQ$2&amp;"[N°1]"),$A161)&lt;&gt;0,SUMIFS(INDIRECT(BQ$2&amp;"[Score1]"),INDIRECT(BQ$2&amp;"[N°1]"),$A161),SUMIFS(INDIRECT(BQ$2&amp;"[Score2]"),INDIRECT(BQ$2&amp;"[N°2]"),$A161))</f>
        <v>0</v>
      </c>
      <c r="BS161" s="3">
        <f ca="1">IF(COUNTIF(INDIRECT(BQ$2&amp;"[N°1]"),$A161)&lt;&gt;0,SUMIFS(INDIRECT(BQ$2&amp;"[Score2]"),INDIRECT(BQ$2&amp;"[N°1]"),$A161),SUMIFS(INDIRECT(BQ$2&amp;"[Score1]"),INDIRECT(BQ$2&amp;"[N°2]"),$A161))</f>
        <v>0</v>
      </c>
      <c r="BT161" s="3">
        <f t="shared" ca="1" si="35"/>
        <v>0</v>
      </c>
      <c r="BU161" s="3">
        <f ca="1">RANK(BT161,$BT$5:$BT$182,0)+ROW()/1000</f>
        <v>1.161</v>
      </c>
      <c r="BV161" s="3">
        <f ca="1">RANK(BU161,$BU$5:$BU$182,1)</f>
        <v>53</v>
      </c>
      <c r="BW161" s="2"/>
      <c r="BX161" s="5">
        <f>C161+I161+O161+U161+AA161+AG161+AM161+AS161+AY161+BE161+BK161+BQ161</f>
        <v>0</v>
      </c>
      <c r="BY161" s="8">
        <f ca="1">COUNTIF(D160,"=13")+COUNTIF(D161,"=13")+COUNTIF(D162,"=13")+COUNTIF(J160,"=13")+COUNTIF(J161,"=13")+COUNTIF(J162,"=13")+COUNTIF(P160,"=13")+COUNTIF(P161,"=13")+COUNTIF(P162,"=13")+COUNTIF(V160,"=13")+COUNTIF(V161,"=13")+COUNTIF(V162,"=13")+COUNTIF(AB160,"=13")+COUNTIF(AB161,"=13")+COUNTIF(AB162,"=13")+COUNTIF(AH160,"=13")+COUNTIF(AH161,"=13")+COUNTIF(AH162,"=13")+COUNTIF(AN160,"=13")+COUNTIF(AN161,"=13")+COUNTIF(AN162,"=13")+COUNTIF(AT160,"=13")+COUNTIF(AT161,"=13")+COUNTIF(AT162,"=13")+COUNTIF(AZ160,"=13")+COUNTIF(AZ161,"=13")+COUNTIF(AZ162,"=13")+COUNTIF(BF160,"=13")+COUNTIF(BF161,"=13")+COUNTIF(BF162,"=13")+COUNTIF(BL160,"=13")+COUNTIF(BL161,"=13")+COUNTIF(BL162,"=13")+COUNTIF(BR160,"=13")+COUNTIF(BR161,"=13")+COUNTIF(BR162,"=13")</f>
        <v>0</v>
      </c>
      <c r="BZ161" s="9">
        <f ca="1">F160+F161+F162+L160+L161+L162+R160+R161+R162+X160+X161+X162+AD160+AD161+AD162+AJ160+AJ161+AJ162+AP160+AP161+AP162+AV160+AV161+AV162+BB160+BB161+BB162+BH160+BH161+BH162+BN160+BN161+BN162+BT160+BT161+BT162</f>
        <v>0</v>
      </c>
      <c r="CA161" s="5">
        <f ca="1">RANK(BY161,$BY$5:$BY$183,0)+RANK(BZ161,$BZ$5:$BZ$183,1)/1000</f>
        <v>1.0009999999999999</v>
      </c>
      <c r="CB161" s="5">
        <f ca="1">RANK(CA161,$CA$5:$CA$183,1)</f>
        <v>1</v>
      </c>
      <c r="CD161" s="20">
        <v>53</v>
      </c>
      <c r="CE161" s="20" t="str">
        <f ca="1">IF(N($CN161)&gt;0,INDEX($B$4:$B$183,$CN161),"")</f>
        <v/>
      </c>
      <c r="CF161" s="20" t="str">
        <f ca="1">IF(N($CN161)&gt;0,INDEX($BX$4:$BX$183,$CN161),"")</f>
        <v/>
      </c>
      <c r="CG161" s="20" t="str">
        <f ca="1">IF(N($CN161)&gt;0,INDEX($BY$4:$BY$183,$CN161),"")</f>
        <v/>
      </c>
      <c r="CH161" s="40"/>
      <c r="CJ161" s="19" t="str">
        <f>IF(BX161&gt;0,BX161*100000+BY161*1000+BZ161+500,"")</f>
        <v/>
      </c>
      <c r="CK161" s="19" t="str">
        <f>IF(BX161&gt;0,RANK(CJ161,$CJ$4:$CJ$183,0),"")</f>
        <v/>
      </c>
      <c r="CL161" s="19" t="str">
        <f>IF(N(CK161)&gt;0,CK161+COUNTIF($CK$4:$CK160,CK161),"")</f>
        <v/>
      </c>
      <c r="CM161" s="19">
        <f>INT(ROWS($CM$3:$CM161)/3)</f>
        <v>53</v>
      </c>
      <c r="CN161" s="19" t="str">
        <f ca="1">IFERROR(MATCH(CM161,$CL$4:$CL$183,0),"")</f>
        <v/>
      </c>
    </row>
    <row r="162" spans="1:92" ht="21" x14ac:dyDescent="0.35">
      <c r="A162" s="3"/>
      <c r="B162" s="3"/>
      <c r="C162" s="4"/>
      <c r="D162" s="3"/>
      <c r="E162" s="3"/>
      <c r="F162" s="3"/>
      <c r="G162" s="3"/>
      <c r="H162" s="3"/>
      <c r="I162" s="4"/>
      <c r="J162" s="3"/>
      <c r="K162" s="3"/>
      <c r="L162" s="3"/>
      <c r="M162" s="3"/>
      <c r="N162" s="3"/>
      <c r="O162" s="4"/>
      <c r="P162" s="3"/>
      <c r="Q162" s="3"/>
      <c r="R162" s="3"/>
      <c r="S162" s="3"/>
      <c r="T162" s="3"/>
      <c r="U162" s="4"/>
      <c r="V162" s="3"/>
      <c r="W162" s="3"/>
      <c r="X162" s="3"/>
      <c r="Y162" s="3"/>
      <c r="Z162" s="3"/>
      <c r="AA162" s="4"/>
      <c r="AB162" s="3"/>
      <c r="AC162" s="3"/>
      <c r="AD162" s="3"/>
      <c r="AE162" s="3"/>
      <c r="AF162" s="3"/>
      <c r="AG162" s="4"/>
      <c r="AH162" s="3"/>
      <c r="AI162" s="3"/>
      <c r="AJ162" s="3"/>
      <c r="AK162" s="3"/>
      <c r="AL162" s="3"/>
      <c r="AM162" s="4"/>
      <c r="AN162" s="3"/>
      <c r="AO162" s="3"/>
      <c r="AP162" s="3"/>
      <c r="AQ162" s="3"/>
      <c r="AR162" s="3"/>
      <c r="AS162" s="4"/>
      <c r="AT162" s="3"/>
      <c r="AU162" s="3"/>
      <c r="AV162" s="3"/>
      <c r="AW162" s="3"/>
      <c r="AX162" s="3"/>
      <c r="AY162" s="4"/>
      <c r="AZ162" s="3"/>
      <c r="BA162" s="3"/>
      <c r="BB162" s="3"/>
      <c r="BC162" s="3"/>
      <c r="BD162" s="3"/>
      <c r="BE162" s="4"/>
      <c r="BF162" s="3"/>
      <c r="BG162" s="3"/>
      <c r="BH162" s="3"/>
      <c r="BI162" s="3"/>
      <c r="BJ162" s="3"/>
      <c r="BK162" s="4"/>
      <c r="BL162" s="3"/>
      <c r="BM162" s="3"/>
      <c r="BN162" s="3"/>
      <c r="BO162" s="3"/>
      <c r="BP162" s="3"/>
      <c r="BQ162" s="4"/>
      <c r="BR162" s="3"/>
      <c r="BS162" s="3"/>
      <c r="BT162" s="3"/>
      <c r="BU162" s="3"/>
      <c r="BV162" s="3"/>
      <c r="BW162" s="2"/>
      <c r="BX162" s="10"/>
      <c r="BY162" s="11"/>
      <c r="BZ162" s="13"/>
      <c r="CA162" s="10"/>
      <c r="CB162" s="10"/>
      <c r="CD162" s="21"/>
      <c r="CE162" s="21"/>
      <c r="CF162" s="21"/>
      <c r="CG162" s="21"/>
      <c r="CH162" s="41"/>
      <c r="CJ162" s="19"/>
      <c r="CK162" s="19"/>
      <c r="CL162" s="19"/>
      <c r="CM162" s="19"/>
      <c r="CN162" s="19"/>
    </row>
    <row r="163" spans="1:92" ht="21" x14ac:dyDescent="0.35">
      <c r="A163" s="3"/>
      <c r="B163" s="3"/>
      <c r="C163" s="4"/>
      <c r="D163" s="3"/>
      <c r="E163" s="3"/>
      <c r="F163" s="3"/>
      <c r="G163" s="3"/>
      <c r="H163" s="3"/>
      <c r="I163" s="4"/>
      <c r="J163" s="3"/>
      <c r="K163" s="3"/>
      <c r="L163" s="3"/>
      <c r="M163" s="3"/>
      <c r="N163" s="3"/>
      <c r="O163" s="4"/>
      <c r="P163" s="3"/>
      <c r="Q163" s="3"/>
      <c r="R163" s="3"/>
      <c r="S163" s="3"/>
      <c r="T163" s="3"/>
      <c r="U163" s="4"/>
      <c r="V163" s="3"/>
      <c r="W163" s="3"/>
      <c r="X163" s="3"/>
      <c r="Y163" s="3"/>
      <c r="Z163" s="3"/>
      <c r="AA163" s="4"/>
      <c r="AB163" s="3"/>
      <c r="AC163" s="3"/>
      <c r="AD163" s="3"/>
      <c r="AE163" s="3"/>
      <c r="AF163" s="3"/>
      <c r="AG163" s="4"/>
      <c r="AH163" s="3"/>
      <c r="AI163" s="3"/>
      <c r="AJ163" s="3"/>
      <c r="AK163" s="3"/>
      <c r="AL163" s="3"/>
      <c r="AM163" s="4"/>
      <c r="AN163" s="3"/>
      <c r="AO163" s="3"/>
      <c r="AP163" s="3"/>
      <c r="AQ163" s="3"/>
      <c r="AR163" s="3"/>
      <c r="AS163" s="4"/>
      <c r="AT163" s="3"/>
      <c r="AU163" s="3"/>
      <c r="AV163" s="3"/>
      <c r="AW163" s="3"/>
      <c r="AX163" s="3"/>
      <c r="AY163" s="4"/>
      <c r="AZ163" s="3"/>
      <c r="BA163" s="3"/>
      <c r="BB163" s="3"/>
      <c r="BC163" s="3"/>
      <c r="BD163" s="3"/>
      <c r="BE163" s="4"/>
      <c r="BF163" s="3"/>
      <c r="BG163" s="3"/>
      <c r="BH163" s="3"/>
      <c r="BI163" s="3"/>
      <c r="BJ163" s="3"/>
      <c r="BK163" s="4"/>
      <c r="BL163" s="3"/>
      <c r="BM163" s="3"/>
      <c r="BN163" s="3"/>
      <c r="BO163" s="3"/>
      <c r="BP163" s="3"/>
      <c r="BQ163" s="4"/>
      <c r="BR163" s="3"/>
      <c r="BS163" s="3"/>
      <c r="BT163" s="3"/>
      <c r="BU163" s="3"/>
      <c r="BV163" s="3"/>
      <c r="BW163" s="2"/>
      <c r="BX163" s="5"/>
      <c r="BY163" s="12"/>
      <c r="BZ163" s="7"/>
      <c r="CA163" s="5"/>
      <c r="CB163" s="5"/>
      <c r="CD163" s="22"/>
      <c r="CE163" s="22"/>
      <c r="CF163" s="22"/>
      <c r="CG163" s="22"/>
      <c r="CH163" s="39" t="str">
        <f ca="1">IF(N($CN164)&gt;0,INDEX($BZ$4:$BZ$183,$CN164),"")</f>
        <v/>
      </c>
      <c r="CJ163" s="19"/>
      <c r="CK163" s="19"/>
      <c r="CL163" s="19"/>
      <c r="CM163" s="19"/>
      <c r="CN163" s="19"/>
    </row>
    <row r="164" spans="1:92" ht="21" x14ac:dyDescent="0.35">
      <c r="A164" s="3">
        <v>54</v>
      </c>
      <c r="B164" s="3"/>
      <c r="C164" s="4"/>
      <c r="D164" s="3">
        <f ca="1">IF(COUNTIF(INDIRECT(C$2&amp;"[N°1]"),$A164)&lt;&gt;0,SUMIFS(INDIRECT(C$2&amp;"[Score1]"),INDIRECT(C$2&amp;"[N°1]"),$A164),SUMIFS(INDIRECT(C$2&amp;"[Score2]"),INDIRECT(C$2&amp;"[N°2]"),$A164))</f>
        <v>0</v>
      </c>
      <c r="E164" s="3">
        <f ca="1">IF(COUNTIF(INDIRECT(C$2&amp;"[N°1]"),$A164)&lt;&gt;0,SUMIFS(INDIRECT(C$2&amp;"[Score2]"),INDIRECT(C$2&amp;"[N°1]"),$A164),SUMIFS(INDIRECT(C$2&amp;"[Score1]"),INDIRECT(C$2&amp;"[N°2]"),$A164))</f>
        <v>0</v>
      </c>
      <c r="F164" s="3">
        <f t="shared" ca="1" si="24"/>
        <v>0</v>
      </c>
      <c r="G164" s="3">
        <f ca="1">RANK(F164,$F$5:$F$182,0)+ROW()/1000</f>
        <v>1.1639999999999999</v>
      </c>
      <c r="H164" s="3">
        <f ca="1">RANK(G164,$G$5:$G$182,1)</f>
        <v>54</v>
      </c>
      <c r="I164" s="4"/>
      <c r="J164" s="3">
        <f ca="1">IF(COUNTIF(INDIRECT(I$2&amp;"[N°1]"),$A164)&lt;&gt;0,SUMIFS(INDIRECT(I$2&amp;"[Score1]"),INDIRECT(I$2&amp;"[N°1]"),$A164),SUMIFS(INDIRECT(I$2&amp;"[Score2]"),INDIRECT(I$2&amp;"[N°2]"),$A164))</f>
        <v>0</v>
      </c>
      <c r="K164" s="3">
        <f ca="1">IF(COUNTIF(INDIRECT(I$2&amp;"[N°1]"),$A164)&lt;&gt;0,SUMIFS(INDIRECT(I$2&amp;"[Score2]"),INDIRECT(I$2&amp;"[N°1]"),$A164),SUMIFS(INDIRECT(I$2&amp;"[Score1]"),INDIRECT(I$2&amp;"[N°2]"),$A164))</f>
        <v>0</v>
      </c>
      <c r="L164" s="3">
        <f t="shared" ca="1" si="25"/>
        <v>0</v>
      </c>
      <c r="M164" s="3">
        <f ca="1">RANK(L164,$L$5:$L$182,0)+ROW()/1000</f>
        <v>1.1639999999999999</v>
      </c>
      <c r="N164" s="3">
        <f ca="1">RANK(M164,$M$5:$M$182,1)</f>
        <v>54</v>
      </c>
      <c r="O164" s="4"/>
      <c r="P164" s="3">
        <f ca="1">IF(COUNTIF(INDIRECT(O$2&amp;"[N°1]"),$A164)&lt;&gt;0,SUMIFS(INDIRECT(O$2&amp;"[Score1]"),INDIRECT(O$2&amp;"[N°1]"),$A164),SUMIFS(INDIRECT(O$2&amp;"[Score2]"),INDIRECT(O$2&amp;"[N°2]"),$A164))</f>
        <v>0</v>
      </c>
      <c r="Q164" s="3">
        <f ca="1">IF(COUNTIF(INDIRECT(O$2&amp;"[N°1]"),$A164)&lt;&gt;0,SUMIFS(INDIRECT(O$2&amp;"[Score2]"),INDIRECT(O$2&amp;"[N°1]"),$A164),SUMIFS(INDIRECT(O$2&amp;"[Score1]"),INDIRECT(O$2&amp;"[N°2]"),$A164))</f>
        <v>0</v>
      </c>
      <c r="R164" s="3">
        <f t="shared" ca="1" si="26"/>
        <v>0</v>
      </c>
      <c r="S164" s="3">
        <f ca="1">RANK(R164,$R$5:$R$182,0)+ROW()/1000</f>
        <v>1.1639999999999999</v>
      </c>
      <c r="T164" s="3">
        <f ca="1">RANK(S164,$S$5:$S$182,1)</f>
        <v>54</v>
      </c>
      <c r="U164" s="4"/>
      <c r="V164" s="3">
        <f ca="1">IF(COUNTIF(INDIRECT(U$2&amp;"[N°1]"),$A164)&lt;&gt;0,SUMIFS(INDIRECT(U$2&amp;"[Score1]"),INDIRECT(U$2&amp;"[N°1]"),$A164),SUMIFS(INDIRECT(U$2&amp;"[Score2]"),INDIRECT(U$2&amp;"[N°2]"),$A164))</f>
        <v>0</v>
      </c>
      <c r="W164" s="3">
        <f ca="1">IF(COUNTIF(INDIRECT(U$2&amp;"[N°1]"),$A164)&lt;&gt;0,SUMIFS(INDIRECT(U$2&amp;"[Score2]"),INDIRECT(U$2&amp;"[N°1]"),$A164),SUMIFS(INDIRECT(U$2&amp;"[Score1]"),INDIRECT(U$2&amp;"[N°2]"),$A164))</f>
        <v>0</v>
      </c>
      <c r="X164" s="3">
        <f t="shared" ca="1" si="27"/>
        <v>0</v>
      </c>
      <c r="Y164" s="3">
        <f ca="1">RANK(X164,$X$5:$X$182,0)+ROW()/1000</f>
        <v>1.1639999999999999</v>
      </c>
      <c r="Z164" s="3">
        <f ca="1">RANK(Y164,$Y$5:$Y$182,1)</f>
        <v>54</v>
      </c>
      <c r="AA164" s="4"/>
      <c r="AB164" s="3">
        <f ca="1">IF(COUNTIF(INDIRECT(AA$2&amp;"[N°1]"),$A164)&lt;&gt;0,SUMIFS(INDIRECT(AA$2&amp;"[Score1]"),INDIRECT(AA$2&amp;"[N°1]"),$A164),SUMIFS(INDIRECT(AA$2&amp;"[Score2]"),INDIRECT(AA$2&amp;"[N°2]"),$A164))</f>
        <v>0</v>
      </c>
      <c r="AC164" s="3">
        <f ca="1">IF(COUNTIF(INDIRECT(AA$2&amp;"[N°1]"),$A164)&lt;&gt;0,SUMIFS(INDIRECT(AA$2&amp;"[Score2]"),INDIRECT(AA$2&amp;"[N°1]"),$A164),SUMIFS(INDIRECT(AA$2&amp;"[Score1]"),INDIRECT(AA$2&amp;"[N°2]"),$A164))</f>
        <v>0</v>
      </c>
      <c r="AD164" s="3">
        <f t="shared" ca="1" si="28"/>
        <v>0</v>
      </c>
      <c r="AE164" s="3">
        <f ca="1">RANK(AD164,$AD$5:$AD$182,0)+ROW()/1000</f>
        <v>1.1639999999999999</v>
      </c>
      <c r="AF164" s="3">
        <f ca="1">RANK(AE164,$AE$5:$AE$182,1)</f>
        <v>54</v>
      </c>
      <c r="AG164" s="4"/>
      <c r="AH164" s="3">
        <f ca="1">IF(COUNTIF(INDIRECT(AG$2&amp;"[N°1]"),$A164)&lt;&gt;0,SUMIFS(INDIRECT(AG$2&amp;"[Score1]"),INDIRECT(AG$2&amp;"[N°1]"),$A164),SUMIFS(INDIRECT(AG$2&amp;"[Score2]"),INDIRECT(AG$2&amp;"[N°2]"),$A164))</f>
        <v>0</v>
      </c>
      <c r="AI164" s="3">
        <f ca="1">IF(COUNTIF(INDIRECT(AG$2&amp;"[N°1]"),$A164)&lt;&gt;0,SUMIFS(INDIRECT(AG$2&amp;"[Score2]"),INDIRECT(AG$2&amp;"[N°1]"),$A164),SUMIFS(INDIRECT(AG$2&amp;"[Score1]"),INDIRECT(AG$2&amp;"[N°2]"),$A164))</f>
        <v>0</v>
      </c>
      <c r="AJ164" s="3">
        <f t="shared" ca="1" si="29"/>
        <v>0</v>
      </c>
      <c r="AK164" s="3">
        <f ca="1">RANK(AJ164,$AJ$5:$AJ$182,0)+ROW()/1000</f>
        <v>1.1639999999999999</v>
      </c>
      <c r="AL164" s="3">
        <f ca="1">RANK(AK164,$AK$5:$AK$182,1)</f>
        <v>54</v>
      </c>
      <c r="AM164" s="4"/>
      <c r="AN164" s="3">
        <f ca="1">IF(COUNTIF(INDIRECT(AM$2&amp;"[N°1]"),$A164)&lt;&gt;0,SUMIFS(INDIRECT(AM$2&amp;"[Score1]"),INDIRECT(AM$2&amp;"[N°1]"),$A164),SUMIFS(INDIRECT(AM$2&amp;"[Score2]"),INDIRECT(AM$2&amp;"[N°2]"),$A164))</f>
        <v>0</v>
      </c>
      <c r="AO164" s="3">
        <f ca="1">IF(COUNTIF(INDIRECT(AM$2&amp;"[N°1]"),$A164)&lt;&gt;0,SUMIFS(INDIRECT(AM$2&amp;"[Score2]"),INDIRECT(AM$2&amp;"[N°1]"),$A164),SUMIFS(INDIRECT(AM$2&amp;"[Score1]"),INDIRECT(AM$2&amp;"[N°2]"),$A164))</f>
        <v>0</v>
      </c>
      <c r="AP164" s="3">
        <f t="shared" ca="1" si="30"/>
        <v>0</v>
      </c>
      <c r="AQ164" s="3">
        <f ca="1">RANK(AP164,$AP$5:$AP$182,0)+ROW()/1000</f>
        <v>1.1639999999999999</v>
      </c>
      <c r="AR164" s="3">
        <f ca="1">RANK(AQ164,$AQ$5:$AQ$182,1)</f>
        <v>54</v>
      </c>
      <c r="AS164" s="4"/>
      <c r="AT164" s="3">
        <f ca="1">IF(COUNTIF(INDIRECT(AS$2&amp;"[N°1]"),$A164)&lt;&gt;0,SUMIFS(INDIRECT(AS$2&amp;"[Score1]"),INDIRECT(AS$2&amp;"[N°1]"),$A164),SUMIFS(INDIRECT(AS$2&amp;"[Score2]"),INDIRECT(AS$2&amp;"[N°2]"),$A164))</f>
        <v>0</v>
      </c>
      <c r="AU164" s="3">
        <f ca="1">IF(COUNTIF(INDIRECT(AS$2&amp;"[N°1]"),$A164)&lt;&gt;0,SUMIFS(INDIRECT(AS$2&amp;"[Score2]"),INDIRECT(AS$2&amp;"[N°1]"),$A164),SUMIFS(INDIRECT(AS$2&amp;"[Score1]"),INDIRECT(AS$2&amp;"[N°2]"),$A164))</f>
        <v>0</v>
      </c>
      <c r="AV164" s="3">
        <f t="shared" ca="1" si="31"/>
        <v>0</v>
      </c>
      <c r="AW164" s="3">
        <f ca="1">RANK(AV164,$AV$5:$AV$182,0)+ROW()/1000</f>
        <v>1.1639999999999999</v>
      </c>
      <c r="AX164" s="3">
        <f ca="1">RANK(AW164,$AW$5:$AW$182,1)</f>
        <v>54</v>
      </c>
      <c r="AY164" s="4"/>
      <c r="AZ164" s="3">
        <f ca="1">IF(COUNTIF(INDIRECT(AY$2&amp;"[N°1]"),$A164)&lt;&gt;0,SUMIFS(INDIRECT(AY$2&amp;"[Score1]"),INDIRECT(AY$2&amp;"[N°1]"),$A164),SUMIFS(INDIRECT(AY$2&amp;"[Score2]"),INDIRECT(AY$2&amp;"[N°2]"),$A164))</f>
        <v>0</v>
      </c>
      <c r="BA164" s="3">
        <f ca="1">IF(COUNTIF(INDIRECT(AY$2&amp;"[N°1]"),$A164)&lt;&gt;0,SUMIFS(INDIRECT(AY$2&amp;"[Score2]"),INDIRECT(AY$2&amp;"[N°1]"),$A164),SUMIFS(INDIRECT(AY$2&amp;"[Score1]"),INDIRECT(AY$2&amp;"[N°2]"),$A164))</f>
        <v>0</v>
      </c>
      <c r="BB164" s="3">
        <f t="shared" ca="1" si="32"/>
        <v>0</v>
      </c>
      <c r="BC164" s="3">
        <f ca="1">RANK(BB164,$BB$5:$BB$182,0)+ROW()/1000</f>
        <v>1.1639999999999999</v>
      </c>
      <c r="BD164" s="3">
        <f ca="1">RANK(BC164,$BC$5:$BC$182,1)</f>
        <v>54</v>
      </c>
      <c r="BE164" s="4"/>
      <c r="BF164" s="3">
        <f ca="1">IF(COUNTIF(INDIRECT(BE$2&amp;"[N°1]"),$A164)&lt;&gt;0,SUMIFS(INDIRECT(BE$2&amp;"[Score1]"),INDIRECT(BE$2&amp;"[N°1]"),$A164),SUMIFS(INDIRECT(BE$2&amp;"[Score2]"),INDIRECT(BE$2&amp;"[N°2]"),$A164))</f>
        <v>0</v>
      </c>
      <c r="BG164" s="3">
        <f ca="1">IF(COUNTIF(INDIRECT(BE$2&amp;"[N°1]"),$A164)&lt;&gt;0,SUMIFS(INDIRECT(BE$2&amp;"[Score2]"),INDIRECT(BE$2&amp;"[N°1]"),$A164),SUMIFS(INDIRECT(BE$2&amp;"[Score1]"),INDIRECT(BE$2&amp;"[N°2]"),$A164))</f>
        <v>0</v>
      </c>
      <c r="BH164" s="3">
        <f t="shared" ca="1" si="33"/>
        <v>0</v>
      </c>
      <c r="BI164" s="3">
        <f ca="1">RANK(BH164,$BH$5:$BH$182,0)+ROW()/1000</f>
        <v>1.1639999999999999</v>
      </c>
      <c r="BJ164" s="3">
        <f ca="1">RANK(BI164,$BI$5:$BI$182,1)</f>
        <v>54</v>
      </c>
      <c r="BK164" s="4"/>
      <c r="BL164" s="3">
        <f ca="1">IF(COUNTIF(INDIRECT(BK$2&amp;"[N°1]"),$A164)&lt;&gt;0,SUMIFS(INDIRECT(BK$2&amp;"[Score1]"),INDIRECT(BK$2&amp;"[N°1]"),$A164),SUMIFS(INDIRECT(BK$2&amp;"[Score2]"),INDIRECT(BK$2&amp;"[N°2]"),$A164))</f>
        <v>0</v>
      </c>
      <c r="BM164" s="3">
        <f ca="1">IF(COUNTIF(INDIRECT(BK$2&amp;"[N°1]"),$A164)&lt;&gt;0,SUMIFS(INDIRECT(BK$2&amp;"[Score2]"),INDIRECT(BK$2&amp;"[N°1]"),$A164),SUMIFS(INDIRECT(BK$2&amp;"[Score1]"),INDIRECT(BK$2&amp;"[N°2]"),$A164))</f>
        <v>0</v>
      </c>
      <c r="BN164" s="3">
        <f t="shared" ca="1" si="34"/>
        <v>0</v>
      </c>
      <c r="BO164" s="3">
        <f ca="1">RANK(BN164,$BN$5:$BN$182,0)+ROW()/1000</f>
        <v>1.1639999999999999</v>
      </c>
      <c r="BP164" s="3">
        <f ca="1">RANK(BO164,$BO$5:$BO$182,1)</f>
        <v>54</v>
      </c>
      <c r="BQ164" s="4"/>
      <c r="BR164" s="3">
        <f ca="1">IF(COUNTIF(INDIRECT(BQ$2&amp;"[N°1]"),$A164)&lt;&gt;0,SUMIFS(INDIRECT(BQ$2&amp;"[Score1]"),INDIRECT(BQ$2&amp;"[N°1]"),$A164),SUMIFS(INDIRECT(BQ$2&amp;"[Score2]"),INDIRECT(BQ$2&amp;"[N°2]"),$A164))</f>
        <v>0</v>
      </c>
      <c r="BS164" s="3">
        <f ca="1">IF(COUNTIF(INDIRECT(BQ$2&amp;"[N°1]"),$A164)&lt;&gt;0,SUMIFS(INDIRECT(BQ$2&amp;"[Score2]"),INDIRECT(BQ$2&amp;"[N°1]"),$A164),SUMIFS(INDIRECT(BQ$2&amp;"[Score1]"),INDIRECT(BQ$2&amp;"[N°2]"),$A164))</f>
        <v>0</v>
      </c>
      <c r="BT164" s="3">
        <f t="shared" ca="1" si="35"/>
        <v>0</v>
      </c>
      <c r="BU164" s="3">
        <f ca="1">RANK(BT164,$BT$5:$BT$182,0)+ROW()/1000</f>
        <v>1.1639999999999999</v>
      </c>
      <c r="BV164" s="3">
        <f ca="1">RANK(BU164,$BU$5:$BU$182,1)</f>
        <v>54</v>
      </c>
      <c r="BW164" s="2"/>
      <c r="BX164" s="5">
        <f>C164+I164+O164+U164+AA164+AG164+AM164+AS164+AY164+BE164+BK164+BQ164</f>
        <v>0</v>
      </c>
      <c r="BY164" s="8">
        <f ca="1">COUNTIF(D163,"=13")+COUNTIF(D164,"=13")+COUNTIF(D165,"=13")+COUNTIF(J163,"=13")+COUNTIF(J164,"=13")+COUNTIF(J165,"=13")+COUNTIF(P163,"=13")+COUNTIF(P164,"=13")+COUNTIF(P165,"=13")+COUNTIF(V163,"=13")+COUNTIF(V164,"=13")+COUNTIF(V165,"=13")+COUNTIF(AB163,"=13")+COUNTIF(AB164,"=13")+COUNTIF(AB165,"=13")+COUNTIF(AH163,"=13")+COUNTIF(AH164,"=13")+COUNTIF(AH165,"=13")+COUNTIF(AN163,"=13")+COUNTIF(AN164,"=13")+COUNTIF(AN165,"=13")+COUNTIF(AT163,"=13")+COUNTIF(AT164,"=13")+COUNTIF(AT165,"=13")+COUNTIF(AZ163,"=13")+COUNTIF(AZ164,"=13")+COUNTIF(AZ165,"=13")+COUNTIF(BF163,"=13")+COUNTIF(BF164,"=13")+COUNTIF(BF165,"=13")+COUNTIF(BL163,"=13")+COUNTIF(BL164,"=13")+COUNTIF(BL165,"=13")+COUNTIF(BR163,"=13")+COUNTIF(BR164,"=13")+COUNTIF(BR165,"=13")</f>
        <v>0</v>
      </c>
      <c r="BZ164" s="9">
        <f ca="1">F163+F164+F165+L163+L164+L165+R163+R164+R165+X163+X164+X165+AD163+AD164+AD165+AJ163+AJ164+AJ165+AP163+AP164+AP165+AV163+AV164+AV165+BB163+BB164+BB165+BH163+BH164+BH165+BN163+BN164+BN165+BT163+BT164+BT165</f>
        <v>0</v>
      </c>
      <c r="CA164" s="5">
        <f ca="1">RANK(BY164,$BY$5:$BY$183,0)+RANK(BZ164,$BZ$5:$BZ$183,1)/1000</f>
        <v>1.0009999999999999</v>
      </c>
      <c r="CB164" s="5">
        <f ca="1">RANK(CA164,$CA$5:$CA$183,1)</f>
        <v>1</v>
      </c>
      <c r="CD164" s="20">
        <v>54</v>
      </c>
      <c r="CE164" s="20" t="str">
        <f ca="1">IF(N($CN164)&gt;0,INDEX($B$4:$B$183,$CN164),"")</f>
        <v/>
      </c>
      <c r="CF164" s="20" t="str">
        <f ca="1">IF(N($CN164)&gt;0,INDEX($BX$4:$BX$183,$CN164),"")</f>
        <v/>
      </c>
      <c r="CG164" s="20" t="str">
        <f ca="1">IF(N($CN164)&gt;0,INDEX($BY$4:$BY$183,$CN164),"")</f>
        <v/>
      </c>
      <c r="CH164" s="40"/>
      <c r="CJ164" s="19" t="str">
        <f>IF(BX164&gt;0,BX164*100000+BY164*1000+BZ164+500,"")</f>
        <v/>
      </c>
      <c r="CK164" s="19" t="str">
        <f>IF(BX164&gt;0,RANK(CJ164,$CJ$4:$CJ$183,0),"")</f>
        <v/>
      </c>
      <c r="CL164" s="19" t="str">
        <f>IF(N(CK164)&gt;0,CK164+COUNTIF($CK$4:$CK163,CK164),"")</f>
        <v/>
      </c>
      <c r="CM164" s="19">
        <f>INT(ROWS($CM$3:$CM164)/3)</f>
        <v>54</v>
      </c>
      <c r="CN164" s="19" t="str">
        <f ca="1">IFERROR(MATCH(CM164,$CL$4:$CL$183,0),"")</f>
        <v/>
      </c>
    </row>
    <row r="165" spans="1:92" ht="21" x14ac:dyDescent="0.35">
      <c r="A165" s="3"/>
      <c r="B165" s="3"/>
      <c r="C165" s="4"/>
      <c r="D165" s="3"/>
      <c r="E165" s="3"/>
      <c r="F165" s="3"/>
      <c r="G165" s="3"/>
      <c r="H165" s="3"/>
      <c r="I165" s="4"/>
      <c r="J165" s="3"/>
      <c r="K165" s="3"/>
      <c r="L165" s="3"/>
      <c r="M165" s="3"/>
      <c r="N165" s="3"/>
      <c r="O165" s="4"/>
      <c r="P165" s="3"/>
      <c r="Q165" s="3"/>
      <c r="R165" s="3"/>
      <c r="S165" s="3"/>
      <c r="T165" s="3"/>
      <c r="U165" s="4"/>
      <c r="V165" s="3"/>
      <c r="W165" s="3"/>
      <c r="X165" s="3"/>
      <c r="Y165" s="3"/>
      <c r="Z165" s="3"/>
      <c r="AA165" s="4"/>
      <c r="AB165" s="3"/>
      <c r="AC165" s="3"/>
      <c r="AD165" s="3"/>
      <c r="AE165" s="3"/>
      <c r="AF165" s="3"/>
      <c r="AG165" s="4"/>
      <c r="AH165" s="3"/>
      <c r="AI165" s="3"/>
      <c r="AJ165" s="3"/>
      <c r="AK165" s="3"/>
      <c r="AL165" s="3"/>
      <c r="AM165" s="4"/>
      <c r="AN165" s="3"/>
      <c r="AO165" s="3"/>
      <c r="AP165" s="3"/>
      <c r="AQ165" s="3"/>
      <c r="AR165" s="3"/>
      <c r="AS165" s="4"/>
      <c r="AT165" s="3"/>
      <c r="AU165" s="3"/>
      <c r="AV165" s="3"/>
      <c r="AW165" s="3"/>
      <c r="AX165" s="3"/>
      <c r="AY165" s="4"/>
      <c r="AZ165" s="3"/>
      <c r="BA165" s="3"/>
      <c r="BB165" s="3"/>
      <c r="BC165" s="3"/>
      <c r="BD165" s="3"/>
      <c r="BE165" s="4"/>
      <c r="BF165" s="3"/>
      <c r="BG165" s="3"/>
      <c r="BH165" s="3"/>
      <c r="BI165" s="3"/>
      <c r="BJ165" s="3"/>
      <c r="BK165" s="4"/>
      <c r="BL165" s="3"/>
      <c r="BM165" s="3"/>
      <c r="BN165" s="3"/>
      <c r="BO165" s="3"/>
      <c r="BP165" s="3"/>
      <c r="BQ165" s="4"/>
      <c r="BR165" s="3"/>
      <c r="BS165" s="3"/>
      <c r="BT165" s="3"/>
      <c r="BU165" s="3"/>
      <c r="BV165" s="3"/>
      <c r="BW165" s="2"/>
      <c r="BX165" s="10"/>
      <c r="BY165" s="11"/>
      <c r="BZ165" s="13"/>
      <c r="CA165" s="10"/>
      <c r="CB165" s="10"/>
      <c r="CD165" s="21"/>
      <c r="CE165" s="21"/>
      <c r="CF165" s="21"/>
      <c r="CG165" s="21"/>
      <c r="CH165" s="41"/>
      <c r="CJ165" s="19"/>
      <c r="CK165" s="19"/>
      <c r="CL165" s="19"/>
      <c r="CM165" s="19"/>
      <c r="CN165" s="19"/>
    </row>
    <row r="166" spans="1:92" ht="21" x14ac:dyDescent="0.35">
      <c r="A166" s="3"/>
      <c r="B166" s="3"/>
      <c r="C166" s="4"/>
      <c r="D166" s="3"/>
      <c r="E166" s="3"/>
      <c r="F166" s="3"/>
      <c r="G166" s="3"/>
      <c r="H166" s="3"/>
      <c r="I166" s="4"/>
      <c r="J166" s="3"/>
      <c r="K166" s="3"/>
      <c r="L166" s="3"/>
      <c r="M166" s="3"/>
      <c r="N166" s="3"/>
      <c r="O166" s="4"/>
      <c r="P166" s="3"/>
      <c r="Q166" s="3"/>
      <c r="R166" s="3"/>
      <c r="S166" s="3"/>
      <c r="T166" s="3"/>
      <c r="U166" s="4"/>
      <c r="V166" s="3"/>
      <c r="W166" s="3"/>
      <c r="X166" s="3"/>
      <c r="Y166" s="3"/>
      <c r="Z166" s="3"/>
      <c r="AA166" s="4"/>
      <c r="AB166" s="3"/>
      <c r="AC166" s="3"/>
      <c r="AD166" s="3"/>
      <c r="AE166" s="3"/>
      <c r="AF166" s="3"/>
      <c r="AG166" s="4"/>
      <c r="AH166" s="3"/>
      <c r="AI166" s="3"/>
      <c r="AJ166" s="3"/>
      <c r="AK166" s="3"/>
      <c r="AL166" s="3"/>
      <c r="AM166" s="4"/>
      <c r="AN166" s="3"/>
      <c r="AO166" s="3"/>
      <c r="AP166" s="3"/>
      <c r="AQ166" s="3"/>
      <c r="AR166" s="3"/>
      <c r="AS166" s="4"/>
      <c r="AT166" s="3"/>
      <c r="AU166" s="3"/>
      <c r="AV166" s="3"/>
      <c r="AW166" s="3"/>
      <c r="AX166" s="3"/>
      <c r="AY166" s="4"/>
      <c r="AZ166" s="3"/>
      <c r="BA166" s="3"/>
      <c r="BB166" s="3"/>
      <c r="BC166" s="3"/>
      <c r="BD166" s="3"/>
      <c r="BE166" s="4"/>
      <c r="BF166" s="3"/>
      <c r="BG166" s="3"/>
      <c r="BH166" s="3"/>
      <c r="BI166" s="3"/>
      <c r="BJ166" s="3"/>
      <c r="BK166" s="4"/>
      <c r="BL166" s="3"/>
      <c r="BM166" s="3"/>
      <c r="BN166" s="3"/>
      <c r="BO166" s="3"/>
      <c r="BP166" s="3"/>
      <c r="BQ166" s="4"/>
      <c r="BR166" s="3"/>
      <c r="BS166" s="3"/>
      <c r="BT166" s="3"/>
      <c r="BU166" s="3"/>
      <c r="BV166" s="3"/>
      <c r="BX166" s="14"/>
      <c r="BY166" s="14"/>
      <c r="BZ166" s="14"/>
      <c r="CA166" s="14"/>
      <c r="CB166" s="14"/>
      <c r="CD166" s="22"/>
      <c r="CE166" s="22"/>
      <c r="CF166" s="22"/>
      <c r="CG166" s="22"/>
      <c r="CH166" s="39" t="str">
        <f ca="1">IF(N($CN167)&gt;0,INDEX($BZ$4:$BZ$183,$CN167),"")</f>
        <v/>
      </c>
      <c r="CJ166" s="19"/>
      <c r="CK166" s="19"/>
      <c r="CL166" s="19"/>
      <c r="CM166" s="19"/>
      <c r="CN166" s="19"/>
    </row>
    <row r="167" spans="1:92" ht="21" x14ac:dyDescent="0.35">
      <c r="A167" s="3">
        <v>55</v>
      </c>
      <c r="B167" s="3"/>
      <c r="C167" s="4"/>
      <c r="D167" s="3">
        <f ca="1">IF(COUNTIF(INDIRECT(C$2&amp;"[N°1]"),$A167)&lt;&gt;0,SUMIFS(INDIRECT(C$2&amp;"[Score1]"),INDIRECT(C$2&amp;"[N°1]"),$A167),SUMIFS(INDIRECT(C$2&amp;"[Score2]"),INDIRECT(C$2&amp;"[N°2]"),$A167))</f>
        <v>0</v>
      </c>
      <c r="E167" s="3">
        <f ca="1">IF(COUNTIF(INDIRECT(C$2&amp;"[N°1]"),$A167)&lt;&gt;0,SUMIFS(INDIRECT(C$2&amp;"[Score2]"),INDIRECT(C$2&amp;"[N°1]"),$A167),SUMIFS(INDIRECT(C$2&amp;"[Score1]"),INDIRECT(C$2&amp;"[N°2]"),$A167))</f>
        <v>0</v>
      </c>
      <c r="F167" s="3">
        <f t="shared" ref="F167:F182" ca="1" si="36">D167-E167</f>
        <v>0</v>
      </c>
      <c r="G167" s="3">
        <f ca="1">RANK(F167,$F$5:$F$182,0)+ROW()/1000</f>
        <v>1.167</v>
      </c>
      <c r="H167" s="3">
        <f ca="1">RANK(G167,$G$5:$G$182,1)</f>
        <v>55</v>
      </c>
      <c r="I167" s="4"/>
      <c r="J167" s="3">
        <f ca="1">IF(COUNTIF(INDIRECT(I$2&amp;"[N°1]"),$A167)&lt;&gt;0,SUMIFS(INDIRECT(I$2&amp;"[Score1]"),INDIRECT(I$2&amp;"[N°1]"),$A167),SUMIFS(INDIRECT(I$2&amp;"[Score2]"),INDIRECT(I$2&amp;"[N°2]"),$A167))</f>
        <v>0</v>
      </c>
      <c r="K167" s="3">
        <f ca="1">IF(COUNTIF(INDIRECT(I$2&amp;"[N°1]"),$A167)&lt;&gt;0,SUMIFS(INDIRECT(I$2&amp;"[Score2]"),INDIRECT(I$2&amp;"[N°1]"),$A167),SUMIFS(INDIRECT(I$2&amp;"[Score1]"),INDIRECT(I$2&amp;"[N°2]"),$A167))</f>
        <v>0</v>
      </c>
      <c r="L167" s="3">
        <f t="shared" ref="L167:L182" ca="1" si="37">J167-K167</f>
        <v>0</v>
      </c>
      <c r="M167" s="3">
        <f ca="1">RANK(L167,$L$5:$L$182,0)+ROW()/1000</f>
        <v>1.167</v>
      </c>
      <c r="N167" s="3">
        <f ca="1">RANK(M167,$M$5:$M$182,1)</f>
        <v>55</v>
      </c>
      <c r="O167" s="4"/>
      <c r="P167" s="3">
        <f ca="1">IF(COUNTIF(INDIRECT(O$2&amp;"[N°1]"),$A167)&lt;&gt;0,SUMIFS(INDIRECT(O$2&amp;"[Score1]"),INDIRECT(O$2&amp;"[N°1]"),$A167),SUMIFS(INDIRECT(O$2&amp;"[Score2]"),INDIRECT(O$2&amp;"[N°2]"),$A167))</f>
        <v>0</v>
      </c>
      <c r="Q167" s="3">
        <f ca="1">IF(COUNTIF(INDIRECT(O$2&amp;"[N°1]"),$A167)&lt;&gt;0,SUMIFS(INDIRECT(O$2&amp;"[Score2]"),INDIRECT(O$2&amp;"[N°1]"),$A167),SUMIFS(INDIRECT(O$2&amp;"[Score1]"),INDIRECT(O$2&amp;"[N°2]"),$A167))</f>
        <v>0</v>
      </c>
      <c r="R167" s="3">
        <f t="shared" ref="R167:R182" ca="1" si="38">P167-Q167</f>
        <v>0</v>
      </c>
      <c r="S167" s="3">
        <f ca="1">RANK(R167,$R$5:$R$182,0)+ROW()/1000</f>
        <v>1.167</v>
      </c>
      <c r="T167" s="3">
        <f ca="1">RANK(S167,$S$5:$S$182,1)</f>
        <v>55</v>
      </c>
      <c r="U167" s="4"/>
      <c r="V167" s="3">
        <f ca="1">IF(COUNTIF(INDIRECT(U$2&amp;"[N°1]"),$A167)&lt;&gt;0,SUMIFS(INDIRECT(U$2&amp;"[Score1]"),INDIRECT(U$2&amp;"[N°1]"),$A167),SUMIFS(INDIRECT(U$2&amp;"[Score2]"),INDIRECT(U$2&amp;"[N°2]"),$A167))</f>
        <v>0</v>
      </c>
      <c r="W167" s="3">
        <f ca="1">IF(COUNTIF(INDIRECT(U$2&amp;"[N°1]"),$A167)&lt;&gt;0,SUMIFS(INDIRECT(U$2&amp;"[Score2]"),INDIRECT(U$2&amp;"[N°1]"),$A167),SUMIFS(INDIRECT(U$2&amp;"[Score1]"),INDIRECT(U$2&amp;"[N°2]"),$A167))</f>
        <v>0</v>
      </c>
      <c r="X167" s="3">
        <f t="shared" ref="X167:X182" ca="1" si="39">V167-W167</f>
        <v>0</v>
      </c>
      <c r="Y167" s="3">
        <f ca="1">RANK(X167,$X$5:$X$182,0)+ROW()/1000</f>
        <v>1.167</v>
      </c>
      <c r="Z167" s="3">
        <f ca="1">RANK(Y167,$Y$5:$Y$182,1)</f>
        <v>55</v>
      </c>
      <c r="AA167" s="4"/>
      <c r="AB167" s="3">
        <f ca="1">IF(COUNTIF(INDIRECT(AA$2&amp;"[N°1]"),$A167)&lt;&gt;0,SUMIFS(INDIRECT(AA$2&amp;"[Score1]"),INDIRECT(AA$2&amp;"[N°1]"),$A167),SUMIFS(INDIRECT(AA$2&amp;"[Score2]"),INDIRECT(AA$2&amp;"[N°2]"),$A167))</f>
        <v>0</v>
      </c>
      <c r="AC167" s="3">
        <f ca="1">IF(COUNTIF(INDIRECT(AA$2&amp;"[N°1]"),$A167)&lt;&gt;0,SUMIFS(INDIRECT(AA$2&amp;"[Score2]"),INDIRECT(AA$2&amp;"[N°1]"),$A167),SUMIFS(INDIRECT(AA$2&amp;"[Score1]"),INDIRECT(AA$2&amp;"[N°2]"),$A167))</f>
        <v>0</v>
      </c>
      <c r="AD167" s="3">
        <f t="shared" ref="AD167:AD182" ca="1" si="40">AB167-AC167</f>
        <v>0</v>
      </c>
      <c r="AE167" s="3">
        <f ca="1">RANK(AD167,$AD$5:$AD$182,0)+ROW()/1000</f>
        <v>1.167</v>
      </c>
      <c r="AF167" s="3">
        <f ca="1">RANK(AE167,$AE$5:$AE$182,1)</f>
        <v>55</v>
      </c>
      <c r="AG167" s="4"/>
      <c r="AH167" s="3">
        <f ca="1">IF(COUNTIF(INDIRECT(AG$2&amp;"[N°1]"),$A167)&lt;&gt;0,SUMIFS(INDIRECT(AG$2&amp;"[Score1]"),INDIRECT(AG$2&amp;"[N°1]"),$A167),SUMIFS(INDIRECT(AG$2&amp;"[Score2]"),INDIRECT(AG$2&amp;"[N°2]"),$A167))</f>
        <v>0</v>
      </c>
      <c r="AI167" s="3">
        <f ca="1">IF(COUNTIF(INDIRECT(AG$2&amp;"[N°1]"),$A167)&lt;&gt;0,SUMIFS(INDIRECT(AG$2&amp;"[Score2]"),INDIRECT(AG$2&amp;"[N°1]"),$A167),SUMIFS(INDIRECT(AG$2&amp;"[Score1]"),INDIRECT(AG$2&amp;"[N°2]"),$A167))</f>
        <v>0</v>
      </c>
      <c r="AJ167" s="3">
        <f t="shared" ref="AJ167:AJ182" ca="1" si="41">AH167-AI167</f>
        <v>0</v>
      </c>
      <c r="AK167" s="3">
        <f ca="1">RANK(AJ167,$AJ$5:$AJ$182,0)+ROW()/1000</f>
        <v>1.167</v>
      </c>
      <c r="AL167" s="3">
        <f ca="1">RANK(AK167,$AK$5:$AK$182,1)</f>
        <v>55</v>
      </c>
      <c r="AM167" s="4"/>
      <c r="AN167" s="3">
        <f ca="1">IF(COUNTIF(INDIRECT(AM$2&amp;"[N°1]"),$A167)&lt;&gt;0,SUMIFS(INDIRECT(AM$2&amp;"[Score1]"),INDIRECT(AM$2&amp;"[N°1]"),$A167),SUMIFS(INDIRECT(AM$2&amp;"[Score2]"),INDIRECT(AM$2&amp;"[N°2]"),$A167))</f>
        <v>0</v>
      </c>
      <c r="AO167" s="3">
        <f ca="1">IF(COUNTIF(INDIRECT(AM$2&amp;"[N°1]"),$A167)&lt;&gt;0,SUMIFS(INDIRECT(AM$2&amp;"[Score2]"),INDIRECT(AM$2&amp;"[N°1]"),$A167),SUMIFS(INDIRECT(AM$2&amp;"[Score1]"),INDIRECT(AM$2&amp;"[N°2]"),$A167))</f>
        <v>0</v>
      </c>
      <c r="AP167" s="3">
        <f t="shared" ref="AP167:AP182" ca="1" si="42">AN167-AO167</f>
        <v>0</v>
      </c>
      <c r="AQ167" s="3">
        <f ca="1">RANK(AP167,$AP$5:$AP$182,0)+ROW()/1000</f>
        <v>1.167</v>
      </c>
      <c r="AR167" s="3">
        <f ca="1">RANK(AQ167,$AQ$5:$AQ$182,1)</f>
        <v>55</v>
      </c>
      <c r="AS167" s="4"/>
      <c r="AT167" s="3">
        <f ca="1">IF(COUNTIF(INDIRECT(AS$2&amp;"[N°1]"),$A167)&lt;&gt;0,SUMIFS(INDIRECT(AS$2&amp;"[Score1]"),INDIRECT(AS$2&amp;"[N°1]"),$A167),SUMIFS(INDIRECT(AS$2&amp;"[Score2]"),INDIRECT(AS$2&amp;"[N°2]"),$A167))</f>
        <v>0</v>
      </c>
      <c r="AU167" s="3">
        <f ca="1">IF(COUNTIF(INDIRECT(AS$2&amp;"[N°1]"),$A167)&lt;&gt;0,SUMIFS(INDIRECT(AS$2&amp;"[Score2]"),INDIRECT(AS$2&amp;"[N°1]"),$A167),SUMIFS(INDIRECT(AS$2&amp;"[Score1]"),INDIRECT(AS$2&amp;"[N°2]"),$A167))</f>
        <v>0</v>
      </c>
      <c r="AV167" s="3">
        <f t="shared" ref="AV167:AV182" ca="1" si="43">AT167-AU167</f>
        <v>0</v>
      </c>
      <c r="AW167" s="3">
        <f ca="1">RANK(AV167,$AV$5:$AV$182,0)+ROW()/1000</f>
        <v>1.167</v>
      </c>
      <c r="AX167" s="3">
        <f ca="1">RANK(AW167,$AW$5:$AW$182,1)</f>
        <v>55</v>
      </c>
      <c r="AY167" s="4"/>
      <c r="AZ167" s="3">
        <f ca="1">IF(COUNTIF(INDIRECT(AY$2&amp;"[N°1]"),$A167)&lt;&gt;0,SUMIFS(INDIRECT(AY$2&amp;"[Score1]"),INDIRECT(AY$2&amp;"[N°1]"),$A167),SUMIFS(INDIRECT(AY$2&amp;"[Score2]"),INDIRECT(AY$2&amp;"[N°2]"),$A167))</f>
        <v>0</v>
      </c>
      <c r="BA167" s="3">
        <f ca="1">IF(COUNTIF(INDIRECT(AY$2&amp;"[N°1]"),$A167)&lt;&gt;0,SUMIFS(INDIRECT(AY$2&amp;"[Score2]"),INDIRECT(AY$2&amp;"[N°1]"),$A167),SUMIFS(INDIRECT(AY$2&amp;"[Score1]"),INDIRECT(AY$2&amp;"[N°2]"),$A167))</f>
        <v>0</v>
      </c>
      <c r="BB167" s="3">
        <f t="shared" ref="BB167:BB182" ca="1" si="44">AZ167-BA167</f>
        <v>0</v>
      </c>
      <c r="BC167" s="3">
        <f ca="1">RANK(BB167,$BB$5:$BB$182,0)+ROW()/1000</f>
        <v>1.167</v>
      </c>
      <c r="BD167" s="3">
        <f ca="1">RANK(BC167,$BC$5:$BC$182,1)</f>
        <v>55</v>
      </c>
      <c r="BE167" s="4"/>
      <c r="BF167" s="3">
        <f ca="1">IF(COUNTIF(INDIRECT(BE$2&amp;"[N°1]"),$A167)&lt;&gt;0,SUMIFS(INDIRECT(BE$2&amp;"[Score1]"),INDIRECT(BE$2&amp;"[N°1]"),$A167),SUMIFS(INDIRECT(BE$2&amp;"[Score2]"),INDIRECT(BE$2&amp;"[N°2]"),$A167))</f>
        <v>0</v>
      </c>
      <c r="BG167" s="3">
        <f ca="1">IF(COUNTIF(INDIRECT(BE$2&amp;"[N°1]"),$A167)&lt;&gt;0,SUMIFS(INDIRECT(BE$2&amp;"[Score2]"),INDIRECT(BE$2&amp;"[N°1]"),$A167),SUMIFS(INDIRECT(BE$2&amp;"[Score1]"),INDIRECT(BE$2&amp;"[N°2]"),$A167))</f>
        <v>0</v>
      </c>
      <c r="BH167" s="3">
        <f t="shared" ref="BH167:BH182" ca="1" si="45">BF167-BG167</f>
        <v>0</v>
      </c>
      <c r="BI167" s="3">
        <f ca="1">RANK(BH167,$BH$5:$BH$182,0)+ROW()/1000</f>
        <v>1.167</v>
      </c>
      <c r="BJ167" s="3">
        <f ca="1">RANK(BI167,$BI$5:$BI$182,1)</f>
        <v>55</v>
      </c>
      <c r="BK167" s="4"/>
      <c r="BL167" s="3">
        <f ca="1">IF(COUNTIF(INDIRECT(BK$2&amp;"[N°1]"),$A167)&lt;&gt;0,SUMIFS(INDIRECT(BK$2&amp;"[Score1]"),INDIRECT(BK$2&amp;"[N°1]"),$A167),SUMIFS(INDIRECT(BK$2&amp;"[Score2]"),INDIRECT(BK$2&amp;"[N°2]"),$A167))</f>
        <v>0</v>
      </c>
      <c r="BM167" s="3">
        <f ca="1">IF(COUNTIF(INDIRECT(BK$2&amp;"[N°1]"),$A167)&lt;&gt;0,SUMIFS(INDIRECT(BK$2&amp;"[Score2]"),INDIRECT(BK$2&amp;"[N°1]"),$A167),SUMIFS(INDIRECT(BK$2&amp;"[Score1]"),INDIRECT(BK$2&amp;"[N°2]"),$A167))</f>
        <v>0</v>
      </c>
      <c r="BN167" s="3">
        <f t="shared" ref="BN167:BN182" ca="1" si="46">BL167-BM167</f>
        <v>0</v>
      </c>
      <c r="BO167" s="3">
        <f ca="1">RANK(BN167,$BN$5:$BN$182,0)+ROW()/1000</f>
        <v>1.167</v>
      </c>
      <c r="BP167" s="3">
        <f ca="1">RANK(BO167,$BO$5:$BO$182,1)</f>
        <v>55</v>
      </c>
      <c r="BQ167" s="4"/>
      <c r="BR167" s="3">
        <f ca="1">IF(COUNTIF(INDIRECT(BQ$2&amp;"[N°1]"),$A167)&lt;&gt;0,SUMIFS(INDIRECT(BQ$2&amp;"[Score1]"),INDIRECT(BQ$2&amp;"[N°1]"),$A167),SUMIFS(INDIRECT(BQ$2&amp;"[Score2]"),INDIRECT(BQ$2&amp;"[N°2]"),$A167))</f>
        <v>0</v>
      </c>
      <c r="BS167" s="3">
        <f ca="1">IF(COUNTIF(INDIRECT(BQ$2&amp;"[N°1]"),$A167)&lt;&gt;0,SUMIFS(INDIRECT(BQ$2&amp;"[Score2]"),INDIRECT(BQ$2&amp;"[N°1]"),$A167),SUMIFS(INDIRECT(BQ$2&amp;"[Score1]"),INDIRECT(BQ$2&amp;"[N°2]"),$A167))</f>
        <v>0</v>
      </c>
      <c r="BT167" s="3">
        <f t="shared" ref="BT167:BT182" ca="1" si="47">BR167-BS167</f>
        <v>0</v>
      </c>
      <c r="BU167" s="3">
        <f ca="1">RANK(BT167,$BT$5:$BT$182,0)+ROW()/1000</f>
        <v>1.167</v>
      </c>
      <c r="BV167" s="3">
        <f ca="1">RANK(BU167,$BU$5:$BU$182,1)</f>
        <v>55</v>
      </c>
      <c r="BX167" s="5">
        <f>C167+I167+O167+U167+AA167+AG167+AM167+AS167+AY167+BE167+BK167+BQ167</f>
        <v>0</v>
      </c>
      <c r="BY167" s="8">
        <f ca="1">COUNTIF(D166,"=13")+COUNTIF(D167,"=13")+COUNTIF(D168,"=13")+COUNTIF(J166,"=13")+COUNTIF(J167,"=13")+COUNTIF(J168,"=13")+COUNTIF(P166,"=13")+COUNTIF(P167,"=13")+COUNTIF(P168,"=13")+COUNTIF(V166,"=13")+COUNTIF(V167,"=13")+COUNTIF(V168,"=13")+COUNTIF(AB166,"=13")+COUNTIF(AB167,"=13")+COUNTIF(AB168,"=13")+COUNTIF(AH166,"=13")+COUNTIF(AH167,"=13")+COUNTIF(AH168,"=13")+COUNTIF(AN166,"=13")+COUNTIF(AN167,"=13")+COUNTIF(AN168,"=13")+COUNTIF(AT166,"=13")+COUNTIF(AT167,"=13")+COUNTIF(AT168,"=13")+COUNTIF(AZ166,"=13")+COUNTIF(AZ167,"=13")+COUNTIF(AZ168,"=13")+COUNTIF(BF166,"=13")+COUNTIF(BF167,"=13")+COUNTIF(BF168,"=13")+COUNTIF(BL166,"=13")+COUNTIF(BL167,"=13")+COUNTIF(BL168,"=13")+COUNTIF(BR166,"=13")+COUNTIF(BR167,"=13")+COUNTIF(BR168,"=13")</f>
        <v>0</v>
      </c>
      <c r="BZ167" s="9">
        <f ca="1">F166+F167+F168+L166+L167+L168+R166+R167+R168+X166+X167+X168+AD166+AD167+AD168+AJ166+AJ167+AJ168+AP166+AP167+AP168+AV166+AV167+AV168+BB166+BB167+BB168+BH166+BH167+BH168+BN166+BN167+BN168+BT166+BT167+BT168</f>
        <v>0</v>
      </c>
      <c r="CA167" s="5">
        <f ca="1">RANK(BY167,$BY$5:$BY$183,0)+RANK(BZ167,$BZ$5:$BZ$183,1)/1000</f>
        <v>1.0009999999999999</v>
      </c>
      <c r="CB167" s="5">
        <f ca="1">RANK(CA167,$CA$5:$CA$183,1)</f>
        <v>1</v>
      </c>
      <c r="CD167" s="20">
        <v>55</v>
      </c>
      <c r="CE167" s="20" t="str">
        <f ca="1">IF(N($CN167)&gt;0,INDEX($B$4:$B$183,$CN167),"")</f>
        <v/>
      </c>
      <c r="CF167" s="20" t="str">
        <f ca="1">IF(N($CN167)&gt;0,INDEX($BX$4:$BX$183,$CN167),"")</f>
        <v/>
      </c>
      <c r="CG167" s="20" t="str">
        <f ca="1">IF(N($CN167)&gt;0,INDEX($BY$4:$BY$183,$CN167),"")</f>
        <v/>
      </c>
      <c r="CH167" s="40"/>
      <c r="CJ167" s="19" t="str">
        <f>IF(BX167&gt;0,BX167*100000+BY167*1000+BZ167+500,"")</f>
        <v/>
      </c>
      <c r="CK167" s="19" t="str">
        <f>IF(BX167&gt;0,RANK(CJ167,$CJ$4:$CJ$183,0),"")</f>
        <v/>
      </c>
      <c r="CL167" s="19" t="str">
        <f>IF(N(CK167)&gt;0,CK167+COUNTIF($CK$4:$CK166,CK167),"")</f>
        <v/>
      </c>
      <c r="CM167" s="19">
        <f>INT(ROWS($CM$3:$CM167)/3)</f>
        <v>55</v>
      </c>
      <c r="CN167" s="19" t="str">
        <f ca="1">IFERROR(MATCH(CM167,$CL$4:$CL$183,0),"")</f>
        <v/>
      </c>
    </row>
    <row r="168" spans="1:92" ht="21" x14ac:dyDescent="0.35">
      <c r="A168" s="3"/>
      <c r="B168" s="3"/>
      <c r="C168" s="4"/>
      <c r="D168" s="3"/>
      <c r="E168" s="3"/>
      <c r="F168" s="3"/>
      <c r="G168" s="3"/>
      <c r="H168" s="3"/>
      <c r="I168" s="4"/>
      <c r="J168" s="3"/>
      <c r="K168" s="3"/>
      <c r="L168" s="3"/>
      <c r="M168" s="3"/>
      <c r="N168" s="3"/>
      <c r="O168" s="4"/>
      <c r="P168" s="3"/>
      <c r="Q168" s="3"/>
      <c r="R168" s="3"/>
      <c r="S168" s="3"/>
      <c r="T168" s="3"/>
      <c r="U168" s="4"/>
      <c r="V168" s="3"/>
      <c r="W168" s="3"/>
      <c r="X168" s="3"/>
      <c r="Y168" s="3"/>
      <c r="Z168" s="3"/>
      <c r="AA168" s="4"/>
      <c r="AB168" s="3"/>
      <c r="AC168" s="3"/>
      <c r="AD168" s="3"/>
      <c r="AE168" s="3"/>
      <c r="AF168" s="3"/>
      <c r="AG168" s="4"/>
      <c r="AH168" s="3"/>
      <c r="AI168" s="3"/>
      <c r="AJ168" s="3"/>
      <c r="AK168" s="3"/>
      <c r="AL168" s="3"/>
      <c r="AM168" s="4"/>
      <c r="AN168" s="3"/>
      <c r="AO168" s="3"/>
      <c r="AP168" s="3"/>
      <c r="AQ168" s="3"/>
      <c r="AR168" s="3"/>
      <c r="AS168" s="4"/>
      <c r="AT168" s="3"/>
      <c r="AU168" s="3"/>
      <c r="AV168" s="3"/>
      <c r="AW168" s="3"/>
      <c r="AX168" s="3"/>
      <c r="AY168" s="4"/>
      <c r="AZ168" s="3"/>
      <c r="BA168" s="3"/>
      <c r="BB168" s="3"/>
      <c r="BC168" s="3"/>
      <c r="BD168" s="3"/>
      <c r="BE168" s="4"/>
      <c r="BF168" s="3"/>
      <c r="BG168" s="3"/>
      <c r="BH168" s="3"/>
      <c r="BI168" s="3"/>
      <c r="BJ168" s="3"/>
      <c r="BK168" s="4"/>
      <c r="BL168" s="3"/>
      <c r="BM168" s="3"/>
      <c r="BN168" s="3"/>
      <c r="BO168" s="3"/>
      <c r="BP168" s="3"/>
      <c r="BQ168" s="4"/>
      <c r="BR168" s="3"/>
      <c r="BS168" s="3"/>
      <c r="BT168" s="3"/>
      <c r="BU168" s="3"/>
      <c r="BV168" s="3"/>
      <c r="BX168" s="15"/>
      <c r="BY168" s="15"/>
      <c r="BZ168" s="15"/>
      <c r="CA168" s="15"/>
      <c r="CB168" s="15"/>
      <c r="CD168" s="21"/>
      <c r="CE168" s="21"/>
      <c r="CF168" s="21"/>
      <c r="CG168" s="21"/>
      <c r="CH168" s="41"/>
      <c r="CJ168" s="19"/>
      <c r="CK168" s="19"/>
      <c r="CL168" s="19"/>
      <c r="CM168" s="19"/>
      <c r="CN168" s="19"/>
    </row>
    <row r="169" spans="1:92" ht="21" x14ac:dyDescent="0.35">
      <c r="A169" s="3"/>
      <c r="B169" s="3"/>
      <c r="C169" s="4"/>
      <c r="D169" s="3"/>
      <c r="E169" s="3"/>
      <c r="F169" s="3"/>
      <c r="G169" s="3"/>
      <c r="H169" s="3"/>
      <c r="I169" s="4"/>
      <c r="J169" s="3"/>
      <c r="K169" s="3"/>
      <c r="L169" s="3"/>
      <c r="M169" s="3"/>
      <c r="N169" s="3"/>
      <c r="O169" s="4"/>
      <c r="P169" s="3"/>
      <c r="Q169" s="3"/>
      <c r="R169" s="3"/>
      <c r="S169" s="3"/>
      <c r="T169" s="3"/>
      <c r="U169" s="4"/>
      <c r="V169" s="3"/>
      <c r="W169" s="3"/>
      <c r="X169" s="3"/>
      <c r="Y169" s="3"/>
      <c r="Z169" s="3"/>
      <c r="AA169" s="4"/>
      <c r="AB169" s="3"/>
      <c r="AC169" s="3"/>
      <c r="AD169" s="3"/>
      <c r="AE169" s="3"/>
      <c r="AF169" s="3"/>
      <c r="AG169" s="4"/>
      <c r="AH169" s="3"/>
      <c r="AI169" s="3"/>
      <c r="AJ169" s="3"/>
      <c r="AK169" s="3"/>
      <c r="AL169" s="3"/>
      <c r="AM169" s="4"/>
      <c r="AN169" s="3"/>
      <c r="AO169" s="3"/>
      <c r="AP169" s="3"/>
      <c r="AQ169" s="3"/>
      <c r="AR169" s="3"/>
      <c r="AS169" s="4"/>
      <c r="AT169" s="3"/>
      <c r="AU169" s="3"/>
      <c r="AV169" s="3"/>
      <c r="AW169" s="3"/>
      <c r="AX169" s="3"/>
      <c r="AY169" s="4"/>
      <c r="AZ169" s="3"/>
      <c r="BA169" s="3"/>
      <c r="BB169" s="3"/>
      <c r="BC169" s="3"/>
      <c r="BD169" s="3"/>
      <c r="BE169" s="4"/>
      <c r="BF169" s="3"/>
      <c r="BG169" s="3"/>
      <c r="BH169" s="3"/>
      <c r="BI169" s="3"/>
      <c r="BJ169" s="3"/>
      <c r="BK169" s="4"/>
      <c r="BL169" s="3"/>
      <c r="BM169" s="3"/>
      <c r="BN169" s="3"/>
      <c r="BO169" s="3"/>
      <c r="BP169" s="3"/>
      <c r="BQ169" s="4"/>
      <c r="BR169" s="3"/>
      <c r="BS169" s="3"/>
      <c r="BT169" s="3"/>
      <c r="BU169" s="3"/>
      <c r="BV169" s="3"/>
      <c r="BX169" s="14"/>
      <c r="BY169" s="14"/>
      <c r="BZ169" s="14"/>
      <c r="CA169" s="14"/>
      <c r="CB169" s="14"/>
      <c r="CD169" s="22"/>
      <c r="CE169" s="22"/>
      <c r="CF169" s="22"/>
      <c r="CG169" s="22"/>
      <c r="CH169" s="39" t="str">
        <f ca="1">IF(N($CN170)&gt;0,INDEX($BZ$4:$BZ$183,$CN170),"")</f>
        <v/>
      </c>
      <c r="CJ169" s="19"/>
      <c r="CK169" s="19"/>
      <c r="CL169" s="19"/>
      <c r="CM169" s="19"/>
      <c r="CN169" s="19"/>
    </row>
    <row r="170" spans="1:92" ht="21" x14ac:dyDescent="0.35">
      <c r="A170" s="3">
        <v>56</v>
      </c>
      <c r="B170" s="3"/>
      <c r="C170" s="4"/>
      <c r="D170" s="3">
        <f ca="1">IF(COUNTIF(INDIRECT(C$2&amp;"[N°1]"),$A170)&lt;&gt;0,SUMIFS(INDIRECT(C$2&amp;"[Score1]"),INDIRECT(C$2&amp;"[N°1]"),$A170),SUMIFS(INDIRECT(C$2&amp;"[Score2]"),INDIRECT(C$2&amp;"[N°2]"),$A170))</f>
        <v>0</v>
      </c>
      <c r="E170" s="3">
        <f ca="1">IF(COUNTIF(INDIRECT(C$2&amp;"[N°1]"),$A170)&lt;&gt;0,SUMIFS(INDIRECT(C$2&amp;"[Score2]"),INDIRECT(C$2&amp;"[N°1]"),$A170),SUMIFS(INDIRECT(C$2&amp;"[Score1]"),INDIRECT(C$2&amp;"[N°2]"),$A170))</f>
        <v>0</v>
      </c>
      <c r="F170" s="3">
        <f t="shared" ca="1" si="36"/>
        <v>0</v>
      </c>
      <c r="G170" s="3">
        <f ca="1">RANK(F170,$F$5:$F$182,0)+ROW()/1000</f>
        <v>1.17</v>
      </c>
      <c r="H170" s="3">
        <f ca="1">RANK(G170,$G$5:$G$182,1)</f>
        <v>56</v>
      </c>
      <c r="I170" s="4"/>
      <c r="J170" s="3">
        <f ca="1">IF(COUNTIF(INDIRECT(I$2&amp;"[N°1]"),$A170)&lt;&gt;0,SUMIFS(INDIRECT(I$2&amp;"[Score1]"),INDIRECT(I$2&amp;"[N°1]"),$A170),SUMIFS(INDIRECT(I$2&amp;"[Score2]"),INDIRECT(I$2&amp;"[N°2]"),$A170))</f>
        <v>0</v>
      </c>
      <c r="K170" s="3">
        <f ca="1">IF(COUNTIF(INDIRECT(I$2&amp;"[N°1]"),$A170)&lt;&gt;0,SUMIFS(INDIRECT(I$2&amp;"[Score2]"),INDIRECT(I$2&amp;"[N°1]"),$A170),SUMIFS(INDIRECT(I$2&amp;"[Score1]"),INDIRECT(I$2&amp;"[N°2]"),$A170))</f>
        <v>0</v>
      </c>
      <c r="L170" s="3">
        <f t="shared" ca="1" si="37"/>
        <v>0</v>
      </c>
      <c r="M170" s="3">
        <f ca="1">RANK(L170,$L$5:$L$182,0)+ROW()/1000</f>
        <v>1.17</v>
      </c>
      <c r="N170" s="3">
        <f ca="1">RANK(M170,$M$5:$M$182,1)</f>
        <v>56</v>
      </c>
      <c r="O170" s="4"/>
      <c r="P170" s="3">
        <f ca="1">IF(COUNTIF(INDIRECT(O$2&amp;"[N°1]"),$A170)&lt;&gt;0,SUMIFS(INDIRECT(O$2&amp;"[Score1]"),INDIRECT(O$2&amp;"[N°1]"),$A170),SUMIFS(INDIRECT(O$2&amp;"[Score2]"),INDIRECT(O$2&amp;"[N°2]"),$A170))</f>
        <v>0</v>
      </c>
      <c r="Q170" s="3">
        <f ca="1">IF(COUNTIF(INDIRECT(O$2&amp;"[N°1]"),$A170)&lt;&gt;0,SUMIFS(INDIRECT(O$2&amp;"[Score2]"),INDIRECT(O$2&amp;"[N°1]"),$A170),SUMIFS(INDIRECT(O$2&amp;"[Score1]"),INDIRECT(O$2&amp;"[N°2]"),$A170))</f>
        <v>0</v>
      </c>
      <c r="R170" s="3">
        <f t="shared" ca="1" si="38"/>
        <v>0</v>
      </c>
      <c r="S170" s="3">
        <f ca="1">RANK(R170,$R$5:$R$182,0)+ROW()/1000</f>
        <v>1.17</v>
      </c>
      <c r="T170" s="3">
        <f ca="1">RANK(S170,$S$5:$S$182,1)</f>
        <v>56</v>
      </c>
      <c r="U170" s="4"/>
      <c r="V170" s="3">
        <f ca="1">IF(COUNTIF(INDIRECT(U$2&amp;"[N°1]"),$A170)&lt;&gt;0,SUMIFS(INDIRECT(U$2&amp;"[Score1]"),INDIRECT(U$2&amp;"[N°1]"),$A170),SUMIFS(INDIRECT(U$2&amp;"[Score2]"),INDIRECT(U$2&amp;"[N°2]"),$A170))</f>
        <v>0</v>
      </c>
      <c r="W170" s="3">
        <f ca="1">IF(COUNTIF(INDIRECT(U$2&amp;"[N°1]"),$A170)&lt;&gt;0,SUMIFS(INDIRECT(U$2&amp;"[Score2]"),INDIRECT(U$2&amp;"[N°1]"),$A170),SUMIFS(INDIRECT(U$2&amp;"[Score1]"),INDIRECT(U$2&amp;"[N°2]"),$A170))</f>
        <v>0</v>
      </c>
      <c r="X170" s="3">
        <f t="shared" ca="1" si="39"/>
        <v>0</v>
      </c>
      <c r="Y170" s="3">
        <f ca="1">RANK(X170,$X$5:$X$182,0)+ROW()/1000</f>
        <v>1.17</v>
      </c>
      <c r="Z170" s="3">
        <f ca="1">RANK(Y170,$Y$5:$Y$182,1)</f>
        <v>56</v>
      </c>
      <c r="AA170" s="4"/>
      <c r="AB170" s="3">
        <f ca="1">IF(COUNTIF(INDIRECT(AA$2&amp;"[N°1]"),$A170)&lt;&gt;0,SUMIFS(INDIRECT(AA$2&amp;"[Score1]"),INDIRECT(AA$2&amp;"[N°1]"),$A170),SUMIFS(INDIRECT(AA$2&amp;"[Score2]"),INDIRECT(AA$2&amp;"[N°2]"),$A170))</f>
        <v>0</v>
      </c>
      <c r="AC170" s="3">
        <f ca="1">IF(COUNTIF(INDIRECT(AA$2&amp;"[N°1]"),$A170)&lt;&gt;0,SUMIFS(INDIRECT(AA$2&amp;"[Score2]"),INDIRECT(AA$2&amp;"[N°1]"),$A170),SUMIFS(INDIRECT(AA$2&amp;"[Score1]"),INDIRECT(AA$2&amp;"[N°2]"),$A170))</f>
        <v>0</v>
      </c>
      <c r="AD170" s="3">
        <f t="shared" ca="1" si="40"/>
        <v>0</v>
      </c>
      <c r="AE170" s="3">
        <f ca="1">RANK(AD170,$AD$5:$AD$182,0)+ROW()/1000</f>
        <v>1.17</v>
      </c>
      <c r="AF170" s="3">
        <f ca="1">RANK(AE170,$AE$5:$AE$182,1)</f>
        <v>56</v>
      </c>
      <c r="AG170" s="4"/>
      <c r="AH170" s="3">
        <f ca="1">IF(COUNTIF(INDIRECT(AG$2&amp;"[N°1]"),$A170)&lt;&gt;0,SUMIFS(INDIRECT(AG$2&amp;"[Score1]"),INDIRECT(AG$2&amp;"[N°1]"),$A170),SUMIFS(INDIRECT(AG$2&amp;"[Score2]"),INDIRECT(AG$2&amp;"[N°2]"),$A170))</f>
        <v>0</v>
      </c>
      <c r="AI170" s="3">
        <f ca="1">IF(COUNTIF(INDIRECT(AG$2&amp;"[N°1]"),$A170)&lt;&gt;0,SUMIFS(INDIRECT(AG$2&amp;"[Score2]"),INDIRECT(AG$2&amp;"[N°1]"),$A170),SUMIFS(INDIRECT(AG$2&amp;"[Score1]"),INDIRECT(AG$2&amp;"[N°2]"),$A170))</f>
        <v>0</v>
      </c>
      <c r="AJ170" s="3">
        <f t="shared" ca="1" si="41"/>
        <v>0</v>
      </c>
      <c r="AK170" s="3">
        <f ca="1">RANK(AJ170,$AJ$5:$AJ$182,0)+ROW()/1000</f>
        <v>1.17</v>
      </c>
      <c r="AL170" s="3">
        <f ca="1">RANK(AK170,$AK$5:$AK$182,1)</f>
        <v>56</v>
      </c>
      <c r="AM170" s="4"/>
      <c r="AN170" s="3">
        <f ca="1">IF(COUNTIF(INDIRECT(AM$2&amp;"[N°1]"),$A170)&lt;&gt;0,SUMIFS(INDIRECT(AM$2&amp;"[Score1]"),INDIRECT(AM$2&amp;"[N°1]"),$A170),SUMIFS(INDIRECT(AM$2&amp;"[Score2]"),INDIRECT(AM$2&amp;"[N°2]"),$A170))</f>
        <v>0</v>
      </c>
      <c r="AO170" s="3">
        <f ca="1">IF(COUNTIF(INDIRECT(AM$2&amp;"[N°1]"),$A170)&lt;&gt;0,SUMIFS(INDIRECT(AM$2&amp;"[Score2]"),INDIRECT(AM$2&amp;"[N°1]"),$A170),SUMIFS(INDIRECT(AM$2&amp;"[Score1]"),INDIRECT(AM$2&amp;"[N°2]"),$A170))</f>
        <v>0</v>
      </c>
      <c r="AP170" s="3">
        <f t="shared" ca="1" si="42"/>
        <v>0</v>
      </c>
      <c r="AQ170" s="3">
        <f ca="1">RANK(AP170,$AP$5:$AP$182,0)+ROW()/1000</f>
        <v>1.17</v>
      </c>
      <c r="AR170" s="3">
        <f ca="1">RANK(AQ170,$AQ$5:$AQ$182,1)</f>
        <v>56</v>
      </c>
      <c r="AS170" s="4"/>
      <c r="AT170" s="3">
        <f ca="1">IF(COUNTIF(INDIRECT(AS$2&amp;"[N°1]"),$A170)&lt;&gt;0,SUMIFS(INDIRECT(AS$2&amp;"[Score1]"),INDIRECT(AS$2&amp;"[N°1]"),$A170),SUMIFS(INDIRECT(AS$2&amp;"[Score2]"),INDIRECT(AS$2&amp;"[N°2]"),$A170))</f>
        <v>0</v>
      </c>
      <c r="AU170" s="3">
        <f ca="1">IF(COUNTIF(INDIRECT(AS$2&amp;"[N°1]"),$A170)&lt;&gt;0,SUMIFS(INDIRECT(AS$2&amp;"[Score2]"),INDIRECT(AS$2&amp;"[N°1]"),$A170),SUMIFS(INDIRECT(AS$2&amp;"[Score1]"),INDIRECT(AS$2&amp;"[N°2]"),$A170))</f>
        <v>0</v>
      </c>
      <c r="AV170" s="3">
        <f t="shared" ca="1" si="43"/>
        <v>0</v>
      </c>
      <c r="AW170" s="3">
        <f ca="1">RANK(AV170,$AV$5:$AV$182,0)+ROW()/1000</f>
        <v>1.17</v>
      </c>
      <c r="AX170" s="3">
        <f ca="1">RANK(AW170,$AW$5:$AW$182,1)</f>
        <v>56</v>
      </c>
      <c r="AY170" s="4"/>
      <c r="AZ170" s="3">
        <f ca="1">IF(COUNTIF(INDIRECT(AY$2&amp;"[N°1]"),$A170)&lt;&gt;0,SUMIFS(INDIRECT(AY$2&amp;"[Score1]"),INDIRECT(AY$2&amp;"[N°1]"),$A170),SUMIFS(INDIRECT(AY$2&amp;"[Score2]"),INDIRECT(AY$2&amp;"[N°2]"),$A170))</f>
        <v>0</v>
      </c>
      <c r="BA170" s="3">
        <f ca="1">IF(COUNTIF(INDIRECT(AY$2&amp;"[N°1]"),$A170)&lt;&gt;0,SUMIFS(INDIRECT(AY$2&amp;"[Score2]"),INDIRECT(AY$2&amp;"[N°1]"),$A170),SUMIFS(INDIRECT(AY$2&amp;"[Score1]"),INDIRECT(AY$2&amp;"[N°2]"),$A170))</f>
        <v>0</v>
      </c>
      <c r="BB170" s="3">
        <f t="shared" ca="1" si="44"/>
        <v>0</v>
      </c>
      <c r="BC170" s="3">
        <f ca="1">RANK(BB170,$BB$5:$BB$182,0)+ROW()/1000</f>
        <v>1.17</v>
      </c>
      <c r="BD170" s="3">
        <f ca="1">RANK(BC170,$BC$5:$BC$182,1)</f>
        <v>56</v>
      </c>
      <c r="BE170" s="4"/>
      <c r="BF170" s="3">
        <f ca="1">IF(COUNTIF(INDIRECT(BE$2&amp;"[N°1]"),$A170)&lt;&gt;0,SUMIFS(INDIRECT(BE$2&amp;"[Score1]"),INDIRECT(BE$2&amp;"[N°1]"),$A170),SUMIFS(INDIRECT(BE$2&amp;"[Score2]"),INDIRECT(BE$2&amp;"[N°2]"),$A170))</f>
        <v>0</v>
      </c>
      <c r="BG170" s="3">
        <f ca="1">IF(COUNTIF(INDIRECT(BE$2&amp;"[N°1]"),$A170)&lt;&gt;0,SUMIFS(INDIRECT(BE$2&amp;"[Score2]"),INDIRECT(BE$2&amp;"[N°1]"),$A170),SUMIFS(INDIRECT(BE$2&amp;"[Score1]"),INDIRECT(BE$2&amp;"[N°2]"),$A170))</f>
        <v>0</v>
      </c>
      <c r="BH170" s="3">
        <f t="shared" ca="1" si="45"/>
        <v>0</v>
      </c>
      <c r="BI170" s="3">
        <f ca="1">RANK(BH170,$BH$5:$BH$182,0)+ROW()/1000</f>
        <v>1.17</v>
      </c>
      <c r="BJ170" s="3">
        <f ca="1">RANK(BI170,$BI$5:$BI$182,1)</f>
        <v>56</v>
      </c>
      <c r="BK170" s="4"/>
      <c r="BL170" s="3">
        <f ca="1">IF(COUNTIF(INDIRECT(BK$2&amp;"[N°1]"),$A170)&lt;&gt;0,SUMIFS(INDIRECT(BK$2&amp;"[Score1]"),INDIRECT(BK$2&amp;"[N°1]"),$A170),SUMIFS(INDIRECT(BK$2&amp;"[Score2]"),INDIRECT(BK$2&amp;"[N°2]"),$A170))</f>
        <v>0</v>
      </c>
      <c r="BM170" s="3">
        <f ca="1">IF(COUNTIF(INDIRECT(BK$2&amp;"[N°1]"),$A170)&lt;&gt;0,SUMIFS(INDIRECT(BK$2&amp;"[Score2]"),INDIRECT(BK$2&amp;"[N°1]"),$A170),SUMIFS(INDIRECT(BK$2&amp;"[Score1]"),INDIRECT(BK$2&amp;"[N°2]"),$A170))</f>
        <v>0</v>
      </c>
      <c r="BN170" s="3">
        <f t="shared" ca="1" si="46"/>
        <v>0</v>
      </c>
      <c r="BO170" s="3">
        <f ca="1">RANK(BN170,$BN$5:$BN$182,0)+ROW()/1000</f>
        <v>1.17</v>
      </c>
      <c r="BP170" s="3">
        <f ca="1">RANK(BO170,$BO$5:$BO$182,1)</f>
        <v>56</v>
      </c>
      <c r="BQ170" s="4"/>
      <c r="BR170" s="3">
        <f ca="1">IF(COUNTIF(INDIRECT(BQ$2&amp;"[N°1]"),$A170)&lt;&gt;0,SUMIFS(INDIRECT(BQ$2&amp;"[Score1]"),INDIRECT(BQ$2&amp;"[N°1]"),$A170),SUMIFS(INDIRECT(BQ$2&amp;"[Score2]"),INDIRECT(BQ$2&amp;"[N°2]"),$A170))</f>
        <v>0</v>
      </c>
      <c r="BS170" s="3">
        <f ca="1">IF(COUNTIF(INDIRECT(BQ$2&amp;"[N°1]"),$A170)&lt;&gt;0,SUMIFS(INDIRECT(BQ$2&amp;"[Score2]"),INDIRECT(BQ$2&amp;"[N°1]"),$A170),SUMIFS(INDIRECT(BQ$2&amp;"[Score1]"),INDIRECT(BQ$2&amp;"[N°2]"),$A170))</f>
        <v>0</v>
      </c>
      <c r="BT170" s="3">
        <f t="shared" ca="1" si="47"/>
        <v>0</v>
      </c>
      <c r="BU170" s="3">
        <f ca="1">RANK(BT170,$BT$5:$BT$182,0)+ROW()/1000</f>
        <v>1.17</v>
      </c>
      <c r="BV170" s="3">
        <f ca="1">RANK(BU170,$BU$5:$BU$182,1)</f>
        <v>56</v>
      </c>
      <c r="BX170" s="5">
        <f>C170+I170+O170+U170+AA170+AG170+AM170+AS170+AY170+BE170+BK170+BQ170</f>
        <v>0</v>
      </c>
      <c r="BY170" s="8">
        <f ca="1">COUNTIF(D169,"=13")+COUNTIF(D170,"=13")+COUNTIF(D171,"=13")+COUNTIF(J169,"=13")+COUNTIF(J170,"=13")+COUNTIF(J171,"=13")+COUNTIF(P169,"=13")+COUNTIF(P170,"=13")+COUNTIF(P171,"=13")+COUNTIF(V169,"=13")+COUNTIF(V170,"=13")+COUNTIF(V171,"=13")+COUNTIF(AB169,"=13")+COUNTIF(AB170,"=13")+COUNTIF(AB171,"=13")+COUNTIF(AH169,"=13")+COUNTIF(AH170,"=13")+COUNTIF(AH171,"=13")+COUNTIF(AN169,"=13")+COUNTIF(AN170,"=13")+COUNTIF(AN171,"=13")+COUNTIF(AT169,"=13")+COUNTIF(AT170,"=13")+COUNTIF(AT171,"=13")+COUNTIF(AZ169,"=13")+COUNTIF(AZ170,"=13")+COUNTIF(AZ171,"=13")+COUNTIF(BF169,"=13")+COUNTIF(BF170,"=13")+COUNTIF(BF171,"=13")+COUNTIF(BL169,"=13")+COUNTIF(BL170,"=13")+COUNTIF(BL171,"=13")+COUNTIF(BR169,"=13")+COUNTIF(BR170,"=13")+COUNTIF(BR171,"=13")</f>
        <v>0</v>
      </c>
      <c r="BZ170" s="9">
        <f ca="1">F169+F170+F171+L169+L170+L171+R169+R170+R171+X169+X170+X171+AD169+AD170+AD171+AJ169+AJ170+AJ171+AP169+AP170+AP171+AV169+AV170+AV171+BB169+BB170+BB171+BH169+BH170+BH171+BN169+BN170+BN171+BT169+BT170+BT171</f>
        <v>0</v>
      </c>
      <c r="CA170" s="5">
        <f ca="1">RANK(BY170,$BY$5:$BY$183,0)+RANK(BZ170,$BZ$5:$BZ$183,1)/1000</f>
        <v>1.0009999999999999</v>
      </c>
      <c r="CB170" s="5">
        <f ca="1">RANK(CA170,$CA$5:$CA$183,1)</f>
        <v>1</v>
      </c>
      <c r="CD170" s="20">
        <v>56</v>
      </c>
      <c r="CE170" s="20" t="str">
        <f ca="1">IF(N($CN170)&gt;0,INDEX($B$4:$B$183,$CN170),"")</f>
        <v/>
      </c>
      <c r="CF170" s="20" t="str">
        <f ca="1">IF(N($CN170)&gt;0,INDEX($BX$4:$BX$183,$CN170),"")</f>
        <v/>
      </c>
      <c r="CG170" s="20" t="str">
        <f ca="1">IF(N($CN170)&gt;0,INDEX($BY$4:$BY$183,$CN170),"")</f>
        <v/>
      </c>
      <c r="CH170" s="40"/>
      <c r="CJ170" s="19" t="str">
        <f>IF(BX170&gt;0,BX170*100000+BY170*1000+BZ170+500,"")</f>
        <v/>
      </c>
      <c r="CK170" s="19" t="str">
        <f>IF(BX170&gt;0,RANK(CJ170,$CJ$4:$CJ$183,0),"")</f>
        <v/>
      </c>
      <c r="CL170" s="19" t="str">
        <f>IF(N(CK170)&gt;0,CK170+COUNTIF($CK$4:$CK169,CK170),"")</f>
        <v/>
      </c>
      <c r="CM170" s="19">
        <f>INT(ROWS($CM$3:$CM170)/3)</f>
        <v>56</v>
      </c>
      <c r="CN170" s="19" t="str">
        <f ca="1">IFERROR(MATCH(CM170,$CL$4:$CL$183,0),"")</f>
        <v/>
      </c>
    </row>
    <row r="171" spans="1:92" ht="21" x14ac:dyDescent="0.35">
      <c r="A171" s="3"/>
      <c r="B171" s="3"/>
      <c r="C171" s="4"/>
      <c r="D171" s="3"/>
      <c r="E171" s="3"/>
      <c r="F171" s="3"/>
      <c r="G171" s="3"/>
      <c r="H171" s="3"/>
      <c r="I171" s="4"/>
      <c r="J171" s="3"/>
      <c r="K171" s="3"/>
      <c r="L171" s="3"/>
      <c r="M171" s="3"/>
      <c r="N171" s="3"/>
      <c r="O171" s="4"/>
      <c r="P171" s="3"/>
      <c r="Q171" s="3"/>
      <c r="R171" s="3"/>
      <c r="S171" s="3"/>
      <c r="T171" s="3"/>
      <c r="U171" s="4"/>
      <c r="V171" s="3"/>
      <c r="W171" s="3"/>
      <c r="X171" s="3"/>
      <c r="Y171" s="3"/>
      <c r="Z171" s="3"/>
      <c r="AA171" s="4"/>
      <c r="AB171" s="3"/>
      <c r="AC171" s="3"/>
      <c r="AD171" s="3"/>
      <c r="AE171" s="3"/>
      <c r="AF171" s="3"/>
      <c r="AG171" s="4"/>
      <c r="AH171" s="3"/>
      <c r="AI171" s="3"/>
      <c r="AJ171" s="3"/>
      <c r="AK171" s="3"/>
      <c r="AL171" s="3"/>
      <c r="AM171" s="4"/>
      <c r="AN171" s="3"/>
      <c r="AO171" s="3"/>
      <c r="AP171" s="3"/>
      <c r="AQ171" s="3"/>
      <c r="AR171" s="3"/>
      <c r="AS171" s="4"/>
      <c r="AT171" s="3"/>
      <c r="AU171" s="3"/>
      <c r="AV171" s="3"/>
      <c r="AW171" s="3"/>
      <c r="AX171" s="3"/>
      <c r="AY171" s="4"/>
      <c r="AZ171" s="3"/>
      <c r="BA171" s="3"/>
      <c r="BB171" s="3"/>
      <c r="BC171" s="3"/>
      <c r="BD171" s="3"/>
      <c r="BE171" s="4"/>
      <c r="BF171" s="3"/>
      <c r="BG171" s="3"/>
      <c r="BH171" s="3"/>
      <c r="BI171" s="3"/>
      <c r="BJ171" s="3"/>
      <c r="BK171" s="4"/>
      <c r="BL171" s="3"/>
      <c r="BM171" s="3"/>
      <c r="BN171" s="3"/>
      <c r="BO171" s="3"/>
      <c r="BP171" s="3"/>
      <c r="BQ171" s="4"/>
      <c r="BR171" s="3"/>
      <c r="BS171" s="3"/>
      <c r="BT171" s="3"/>
      <c r="BU171" s="3"/>
      <c r="BV171" s="3"/>
      <c r="BX171" s="15"/>
      <c r="BY171" s="15"/>
      <c r="BZ171" s="15"/>
      <c r="CA171" s="15"/>
      <c r="CB171" s="15"/>
      <c r="CD171" s="21"/>
      <c r="CE171" s="21"/>
      <c r="CF171" s="21"/>
      <c r="CG171" s="21"/>
      <c r="CH171" s="41"/>
      <c r="CJ171" s="19"/>
      <c r="CK171" s="19"/>
      <c r="CL171" s="19"/>
      <c r="CM171" s="19"/>
      <c r="CN171" s="19"/>
    </row>
    <row r="172" spans="1:92" ht="21" x14ac:dyDescent="0.35">
      <c r="A172" s="3"/>
      <c r="B172" s="3"/>
      <c r="C172" s="4"/>
      <c r="D172" s="3"/>
      <c r="E172" s="3"/>
      <c r="F172" s="3"/>
      <c r="G172" s="3"/>
      <c r="H172" s="3"/>
      <c r="I172" s="4"/>
      <c r="J172" s="3"/>
      <c r="K172" s="3"/>
      <c r="L172" s="3"/>
      <c r="M172" s="3"/>
      <c r="N172" s="3"/>
      <c r="O172" s="4"/>
      <c r="P172" s="3"/>
      <c r="Q172" s="3"/>
      <c r="R172" s="3"/>
      <c r="S172" s="3"/>
      <c r="T172" s="3"/>
      <c r="U172" s="4"/>
      <c r="V172" s="3"/>
      <c r="W172" s="3"/>
      <c r="X172" s="3"/>
      <c r="Y172" s="3"/>
      <c r="Z172" s="3"/>
      <c r="AA172" s="4"/>
      <c r="AB172" s="3"/>
      <c r="AC172" s="3"/>
      <c r="AD172" s="3"/>
      <c r="AE172" s="3"/>
      <c r="AF172" s="3"/>
      <c r="AG172" s="4"/>
      <c r="AH172" s="3"/>
      <c r="AI172" s="3"/>
      <c r="AJ172" s="3"/>
      <c r="AK172" s="3"/>
      <c r="AL172" s="3"/>
      <c r="AM172" s="4"/>
      <c r="AN172" s="3"/>
      <c r="AO172" s="3"/>
      <c r="AP172" s="3"/>
      <c r="AQ172" s="3"/>
      <c r="AR172" s="3"/>
      <c r="AS172" s="4"/>
      <c r="AT172" s="3"/>
      <c r="AU172" s="3"/>
      <c r="AV172" s="3"/>
      <c r="AW172" s="3"/>
      <c r="AX172" s="3"/>
      <c r="AY172" s="4"/>
      <c r="AZ172" s="3"/>
      <c r="BA172" s="3"/>
      <c r="BB172" s="3"/>
      <c r="BC172" s="3"/>
      <c r="BD172" s="3"/>
      <c r="BE172" s="4"/>
      <c r="BF172" s="3"/>
      <c r="BG172" s="3"/>
      <c r="BH172" s="3"/>
      <c r="BI172" s="3"/>
      <c r="BJ172" s="3"/>
      <c r="BK172" s="4"/>
      <c r="BL172" s="3"/>
      <c r="BM172" s="3"/>
      <c r="BN172" s="3"/>
      <c r="BO172" s="3"/>
      <c r="BP172" s="3"/>
      <c r="BQ172" s="4"/>
      <c r="BR172" s="3"/>
      <c r="BS172" s="3"/>
      <c r="BT172" s="3"/>
      <c r="BU172" s="3"/>
      <c r="BV172" s="3"/>
      <c r="BX172" s="14"/>
      <c r="BY172" s="14"/>
      <c r="BZ172" s="14"/>
      <c r="CA172" s="14"/>
      <c r="CB172" s="14"/>
      <c r="CD172" s="22"/>
      <c r="CE172" s="20"/>
      <c r="CF172" s="22"/>
      <c r="CG172" s="22"/>
      <c r="CH172" s="39" t="str">
        <f ca="1">IF(N($CN173)&gt;0,INDEX($BZ$4:$BZ$183,$CN173),"")</f>
        <v/>
      </c>
      <c r="CJ172" s="19"/>
      <c r="CK172" s="19"/>
      <c r="CL172" s="19"/>
      <c r="CM172" s="19"/>
      <c r="CN172" s="19"/>
    </row>
    <row r="173" spans="1:92" ht="21" x14ac:dyDescent="0.35">
      <c r="A173" s="3">
        <v>57</v>
      </c>
      <c r="B173" s="3"/>
      <c r="C173" s="4"/>
      <c r="D173" s="3">
        <f ca="1">IF(COUNTIF(INDIRECT(C$2&amp;"[N°1]"),$A173)&lt;&gt;0,SUMIFS(INDIRECT(C$2&amp;"[Score1]"),INDIRECT(C$2&amp;"[N°1]"),$A173),SUMIFS(INDIRECT(C$2&amp;"[Score2]"),INDIRECT(C$2&amp;"[N°2]"),$A173))</f>
        <v>0</v>
      </c>
      <c r="E173" s="3">
        <f ca="1">IF(COUNTIF(INDIRECT(C$2&amp;"[N°1]"),$A173)&lt;&gt;0,SUMIFS(INDIRECT(C$2&amp;"[Score2]"),INDIRECT(C$2&amp;"[N°1]"),$A173),SUMIFS(INDIRECT(C$2&amp;"[Score1]"),INDIRECT(C$2&amp;"[N°2]"),$A173))</f>
        <v>0</v>
      </c>
      <c r="F173" s="3">
        <f t="shared" ca="1" si="36"/>
        <v>0</v>
      </c>
      <c r="G173" s="3">
        <f ca="1">RANK(F173,$F$5:$F$182,0)+ROW()/1000</f>
        <v>1.173</v>
      </c>
      <c r="H173" s="3">
        <f ca="1">RANK(G173,$G$5:$G$182,1)</f>
        <v>57</v>
      </c>
      <c r="I173" s="4"/>
      <c r="J173" s="3">
        <f ca="1">IF(COUNTIF(INDIRECT(I$2&amp;"[N°1]"),$A173)&lt;&gt;0,SUMIFS(INDIRECT(I$2&amp;"[Score1]"),INDIRECT(I$2&amp;"[N°1]"),$A173),SUMIFS(INDIRECT(I$2&amp;"[Score2]"),INDIRECT(I$2&amp;"[N°2]"),$A173))</f>
        <v>0</v>
      </c>
      <c r="K173" s="3">
        <f ca="1">IF(COUNTIF(INDIRECT(I$2&amp;"[N°1]"),$A173)&lt;&gt;0,SUMIFS(INDIRECT(I$2&amp;"[Score2]"),INDIRECT(I$2&amp;"[N°1]"),$A173),SUMIFS(INDIRECT(I$2&amp;"[Score1]"),INDIRECT(I$2&amp;"[N°2]"),$A173))</f>
        <v>0</v>
      </c>
      <c r="L173" s="3">
        <f t="shared" ca="1" si="37"/>
        <v>0</v>
      </c>
      <c r="M173" s="3">
        <f ca="1">RANK(L173,$L$5:$L$182,0)+ROW()/1000</f>
        <v>1.173</v>
      </c>
      <c r="N173" s="3">
        <f ca="1">RANK(M173,$M$5:$M$182,1)</f>
        <v>57</v>
      </c>
      <c r="O173" s="4"/>
      <c r="P173" s="3">
        <f ca="1">IF(COUNTIF(INDIRECT(O$2&amp;"[N°1]"),$A173)&lt;&gt;0,SUMIFS(INDIRECT(O$2&amp;"[Score1]"),INDIRECT(O$2&amp;"[N°1]"),$A173),SUMIFS(INDIRECT(O$2&amp;"[Score2]"),INDIRECT(O$2&amp;"[N°2]"),$A173))</f>
        <v>0</v>
      </c>
      <c r="Q173" s="3">
        <f ca="1">IF(COUNTIF(INDIRECT(O$2&amp;"[N°1]"),$A173)&lt;&gt;0,SUMIFS(INDIRECT(O$2&amp;"[Score2]"),INDIRECT(O$2&amp;"[N°1]"),$A173),SUMIFS(INDIRECT(O$2&amp;"[Score1]"),INDIRECT(O$2&amp;"[N°2]"),$A173))</f>
        <v>0</v>
      </c>
      <c r="R173" s="3">
        <f t="shared" ca="1" si="38"/>
        <v>0</v>
      </c>
      <c r="S173" s="3">
        <f ca="1">RANK(R173,$R$5:$R$182,0)+ROW()/1000</f>
        <v>1.173</v>
      </c>
      <c r="T173" s="3">
        <f ca="1">RANK(S173,$S$5:$S$182,1)</f>
        <v>57</v>
      </c>
      <c r="U173" s="4"/>
      <c r="V173" s="3">
        <f ca="1">IF(COUNTIF(INDIRECT(U$2&amp;"[N°1]"),$A173)&lt;&gt;0,SUMIFS(INDIRECT(U$2&amp;"[Score1]"),INDIRECT(U$2&amp;"[N°1]"),$A173),SUMIFS(INDIRECT(U$2&amp;"[Score2]"),INDIRECT(U$2&amp;"[N°2]"),$A173))</f>
        <v>0</v>
      </c>
      <c r="W173" s="3">
        <f ca="1">IF(COUNTIF(INDIRECT(U$2&amp;"[N°1]"),$A173)&lt;&gt;0,SUMIFS(INDIRECT(U$2&amp;"[Score2]"),INDIRECT(U$2&amp;"[N°1]"),$A173),SUMIFS(INDIRECT(U$2&amp;"[Score1]"),INDIRECT(U$2&amp;"[N°2]"),$A173))</f>
        <v>0</v>
      </c>
      <c r="X173" s="3">
        <f t="shared" ca="1" si="39"/>
        <v>0</v>
      </c>
      <c r="Y173" s="3">
        <f ca="1">RANK(X173,$X$5:$X$182,0)+ROW()/1000</f>
        <v>1.173</v>
      </c>
      <c r="Z173" s="3">
        <f ca="1">RANK(Y173,$Y$5:$Y$182,1)</f>
        <v>57</v>
      </c>
      <c r="AA173" s="4"/>
      <c r="AB173" s="3">
        <f ca="1">IF(COUNTIF(INDIRECT(AA$2&amp;"[N°1]"),$A173)&lt;&gt;0,SUMIFS(INDIRECT(AA$2&amp;"[Score1]"),INDIRECT(AA$2&amp;"[N°1]"),$A173),SUMIFS(INDIRECT(AA$2&amp;"[Score2]"),INDIRECT(AA$2&amp;"[N°2]"),$A173))</f>
        <v>0</v>
      </c>
      <c r="AC173" s="3">
        <f ca="1">IF(COUNTIF(INDIRECT(AA$2&amp;"[N°1]"),$A173)&lt;&gt;0,SUMIFS(INDIRECT(AA$2&amp;"[Score2]"),INDIRECT(AA$2&amp;"[N°1]"),$A173),SUMIFS(INDIRECT(AA$2&amp;"[Score1]"),INDIRECT(AA$2&amp;"[N°2]"),$A173))</f>
        <v>0</v>
      </c>
      <c r="AD173" s="3">
        <f t="shared" ca="1" si="40"/>
        <v>0</v>
      </c>
      <c r="AE173" s="3">
        <f ca="1">RANK(AD173,$AD$5:$AD$182,0)+ROW()/1000</f>
        <v>1.173</v>
      </c>
      <c r="AF173" s="3">
        <f ca="1">RANK(AE173,$AE$5:$AE$182,1)</f>
        <v>57</v>
      </c>
      <c r="AG173" s="4"/>
      <c r="AH173" s="3">
        <f ca="1">IF(COUNTIF(INDIRECT(AG$2&amp;"[N°1]"),$A173)&lt;&gt;0,SUMIFS(INDIRECT(AG$2&amp;"[Score1]"),INDIRECT(AG$2&amp;"[N°1]"),$A173),SUMIFS(INDIRECT(AG$2&amp;"[Score2]"),INDIRECT(AG$2&amp;"[N°2]"),$A173))</f>
        <v>0</v>
      </c>
      <c r="AI173" s="3">
        <f ca="1">IF(COUNTIF(INDIRECT(AG$2&amp;"[N°1]"),$A173)&lt;&gt;0,SUMIFS(INDIRECT(AG$2&amp;"[Score2]"),INDIRECT(AG$2&amp;"[N°1]"),$A173),SUMIFS(INDIRECT(AG$2&amp;"[Score1]"),INDIRECT(AG$2&amp;"[N°2]"),$A173))</f>
        <v>0</v>
      </c>
      <c r="AJ173" s="3">
        <f t="shared" ca="1" si="41"/>
        <v>0</v>
      </c>
      <c r="AK173" s="3">
        <f ca="1">RANK(AJ173,$AJ$5:$AJ$182,0)+ROW()/1000</f>
        <v>1.173</v>
      </c>
      <c r="AL173" s="3">
        <f ca="1">RANK(AK173,$AK$5:$AK$182,1)</f>
        <v>57</v>
      </c>
      <c r="AM173" s="4"/>
      <c r="AN173" s="3">
        <f ca="1">IF(COUNTIF(INDIRECT(AM$2&amp;"[N°1]"),$A173)&lt;&gt;0,SUMIFS(INDIRECT(AM$2&amp;"[Score1]"),INDIRECT(AM$2&amp;"[N°1]"),$A173),SUMIFS(INDIRECT(AM$2&amp;"[Score2]"),INDIRECT(AM$2&amp;"[N°2]"),$A173))</f>
        <v>0</v>
      </c>
      <c r="AO173" s="3">
        <f ca="1">IF(COUNTIF(INDIRECT(AM$2&amp;"[N°1]"),$A173)&lt;&gt;0,SUMIFS(INDIRECT(AM$2&amp;"[Score2]"),INDIRECT(AM$2&amp;"[N°1]"),$A173),SUMIFS(INDIRECT(AM$2&amp;"[Score1]"),INDIRECT(AM$2&amp;"[N°2]"),$A173))</f>
        <v>0</v>
      </c>
      <c r="AP173" s="3">
        <f t="shared" ca="1" si="42"/>
        <v>0</v>
      </c>
      <c r="AQ173" s="3">
        <f ca="1">RANK(AP173,$AP$5:$AP$182,0)+ROW()/1000</f>
        <v>1.173</v>
      </c>
      <c r="AR173" s="3">
        <f ca="1">RANK(AQ173,$AQ$5:$AQ$182,1)</f>
        <v>57</v>
      </c>
      <c r="AS173" s="4"/>
      <c r="AT173" s="3">
        <f ca="1">IF(COUNTIF(INDIRECT(AS$2&amp;"[N°1]"),$A173)&lt;&gt;0,SUMIFS(INDIRECT(AS$2&amp;"[Score1]"),INDIRECT(AS$2&amp;"[N°1]"),$A173),SUMIFS(INDIRECT(AS$2&amp;"[Score2]"),INDIRECT(AS$2&amp;"[N°2]"),$A173))</f>
        <v>0</v>
      </c>
      <c r="AU173" s="3">
        <f ca="1">IF(COUNTIF(INDIRECT(AS$2&amp;"[N°1]"),$A173)&lt;&gt;0,SUMIFS(INDIRECT(AS$2&amp;"[Score2]"),INDIRECT(AS$2&amp;"[N°1]"),$A173),SUMIFS(INDIRECT(AS$2&amp;"[Score1]"),INDIRECT(AS$2&amp;"[N°2]"),$A173))</f>
        <v>0</v>
      </c>
      <c r="AV173" s="3">
        <f t="shared" ca="1" si="43"/>
        <v>0</v>
      </c>
      <c r="AW173" s="3">
        <f ca="1">RANK(AV173,$AV$5:$AV$182,0)+ROW()/1000</f>
        <v>1.173</v>
      </c>
      <c r="AX173" s="3">
        <f ca="1">RANK(AW173,$AW$5:$AW$182,1)</f>
        <v>57</v>
      </c>
      <c r="AY173" s="4"/>
      <c r="AZ173" s="3">
        <f ca="1">IF(COUNTIF(INDIRECT(AY$2&amp;"[N°1]"),$A173)&lt;&gt;0,SUMIFS(INDIRECT(AY$2&amp;"[Score1]"),INDIRECT(AY$2&amp;"[N°1]"),$A173),SUMIFS(INDIRECT(AY$2&amp;"[Score2]"),INDIRECT(AY$2&amp;"[N°2]"),$A173))</f>
        <v>0</v>
      </c>
      <c r="BA173" s="3">
        <f ca="1">IF(COUNTIF(INDIRECT(AY$2&amp;"[N°1]"),$A173)&lt;&gt;0,SUMIFS(INDIRECT(AY$2&amp;"[Score2]"),INDIRECT(AY$2&amp;"[N°1]"),$A173),SUMIFS(INDIRECT(AY$2&amp;"[Score1]"),INDIRECT(AY$2&amp;"[N°2]"),$A173))</f>
        <v>0</v>
      </c>
      <c r="BB173" s="3">
        <f t="shared" ca="1" si="44"/>
        <v>0</v>
      </c>
      <c r="BC173" s="3">
        <f ca="1">RANK(BB173,$BB$5:$BB$182,0)+ROW()/1000</f>
        <v>1.173</v>
      </c>
      <c r="BD173" s="3">
        <f ca="1">RANK(BC173,$BC$5:$BC$182,1)</f>
        <v>57</v>
      </c>
      <c r="BE173" s="4"/>
      <c r="BF173" s="3">
        <f ca="1">IF(COUNTIF(INDIRECT(BE$2&amp;"[N°1]"),$A173)&lt;&gt;0,SUMIFS(INDIRECT(BE$2&amp;"[Score1]"),INDIRECT(BE$2&amp;"[N°1]"),$A173),SUMIFS(INDIRECT(BE$2&amp;"[Score2]"),INDIRECT(BE$2&amp;"[N°2]"),$A173))</f>
        <v>0</v>
      </c>
      <c r="BG173" s="3">
        <f ca="1">IF(COUNTIF(INDIRECT(BE$2&amp;"[N°1]"),$A173)&lt;&gt;0,SUMIFS(INDIRECT(BE$2&amp;"[Score2]"),INDIRECT(BE$2&amp;"[N°1]"),$A173),SUMIFS(INDIRECT(BE$2&amp;"[Score1]"),INDIRECT(BE$2&amp;"[N°2]"),$A173))</f>
        <v>0</v>
      </c>
      <c r="BH173" s="3">
        <f t="shared" ca="1" si="45"/>
        <v>0</v>
      </c>
      <c r="BI173" s="3">
        <f ca="1">RANK(BH173,$BH$5:$BH$182,0)+ROW()/1000</f>
        <v>1.173</v>
      </c>
      <c r="BJ173" s="3">
        <f ca="1">RANK(BI173,$BI$5:$BI$182,1)</f>
        <v>57</v>
      </c>
      <c r="BK173" s="4"/>
      <c r="BL173" s="3">
        <f ca="1">IF(COUNTIF(INDIRECT(BK$2&amp;"[N°1]"),$A173)&lt;&gt;0,SUMIFS(INDIRECT(BK$2&amp;"[Score1]"),INDIRECT(BK$2&amp;"[N°1]"),$A173),SUMIFS(INDIRECT(BK$2&amp;"[Score2]"),INDIRECT(BK$2&amp;"[N°2]"),$A173))</f>
        <v>0</v>
      </c>
      <c r="BM173" s="3">
        <f ca="1">IF(COUNTIF(INDIRECT(BK$2&amp;"[N°1]"),$A173)&lt;&gt;0,SUMIFS(INDIRECT(BK$2&amp;"[Score2]"),INDIRECT(BK$2&amp;"[N°1]"),$A173),SUMIFS(INDIRECT(BK$2&amp;"[Score1]"),INDIRECT(BK$2&amp;"[N°2]"),$A173))</f>
        <v>0</v>
      </c>
      <c r="BN173" s="3">
        <f t="shared" ca="1" si="46"/>
        <v>0</v>
      </c>
      <c r="BO173" s="3">
        <f ca="1">RANK(BN173,$BN$5:$BN$182,0)+ROW()/1000</f>
        <v>1.173</v>
      </c>
      <c r="BP173" s="3">
        <f ca="1">RANK(BO173,$BO$5:$BO$182,1)</f>
        <v>57</v>
      </c>
      <c r="BQ173" s="4"/>
      <c r="BR173" s="3">
        <f ca="1">IF(COUNTIF(INDIRECT(BQ$2&amp;"[N°1]"),$A173)&lt;&gt;0,SUMIFS(INDIRECT(BQ$2&amp;"[Score1]"),INDIRECT(BQ$2&amp;"[N°1]"),$A173),SUMIFS(INDIRECT(BQ$2&amp;"[Score2]"),INDIRECT(BQ$2&amp;"[N°2]"),$A173))</f>
        <v>0</v>
      </c>
      <c r="BS173" s="3">
        <f ca="1">IF(COUNTIF(INDIRECT(BQ$2&amp;"[N°1]"),$A173)&lt;&gt;0,SUMIFS(INDIRECT(BQ$2&amp;"[Score2]"),INDIRECT(BQ$2&amp;"[N°1]"),$A173),SUMIFS(INDIRECT(BQ$2&amp;"[Score1]"),INDIRECT(BQ$2&amp;"[N°2]"),$A173))</f>
        <v>0</v>
      </c>
      <c r="BT173" s="3">
        <f t="shared" ca="1" si="47"/>
        <v>0</v>
      </c>
      <c r="BU173" s="3">
        <f ca="1">RANK(BT173,$BT$5:$BT$182,0)+ROW()/1000</f>
        <v>1.173</v>
      </c>
      <c r="BV173" s="3">
        <f ca="1">RANK(BU173,$BU$5:$BU$182,1)</f>
        <v>57</v>
      </c>
      <c r="BX173" s="5">
        <f>C173+I173+O173+U173+AA173+AG173+AM173+AS173+AY173+BE173+BK173+BQ173</f>
        <v>0</v>
      </c>
      <c r="BY173" s="8">
        <f ca="1">COUNTIF(D172,"=13")+COUNTIF(D173,"=13")+COUNTIF(D174,"=13")+COUNTIF(J172,"=13")+COUNTIF(J173,"=13")+COUNTIF(J174,"=13")+COUNTIF(P172,"=13")+COUNTIF(P173,"=13")+COUNTIF(P174,"=13")+COUNTIF(V172,"=13")+COUNTIF(V173,"=13")+COUNTIF(V174,"=13")+COUNTIF(AB172,"=13")+COUNTIF(AB173,"=13")+COUNTIF(AB174,"=13")+COUNTIF(AH172,"=13")+COUNTIF(AH173,"=13")+COUNTIF(AH174,"=13")+COUNTIF(AN172,"=13")+COUNTIF(AN173,"=13")+COUNTIF(AN174,"=13")+COUNTIF(AT172,"=13")+COUNTIF(AT173,"=13")+COUNTIF(AT174,"=13")+COUNTIF(AZ172,"=13")+COUNTIF(AZ173,"=13")+COUNTIF(AZ174,"=13")+COUNTIF(BF172,"=13")+COUNTIF(BF173,"=13")+COUNTIF(BF174,"=13")+COUNTIF(BL172,"=13")+COUNTIF(BL173,"=13")+COUNTIF(BL174,"=13")+COUNTIF(BR172,"=13")+COUNTIF(BR173,"=13")+COUNTIF(BR174,"=13")</f>
        <v>0</v>
      </c>
      <c r="BZ173" s="9">
        <f ca="1">F172+F173+F174+L172+L173+L174+R172+R173+R174+X172+X173+X174+AD172+AD173+AD174+AJ172+AJ173+AJ174+AP172+AP173+AP174+AV172+AV173+AV174+BB172+BB173+BB174+BH172+BH173+BH174+BN172+BN173+BN174+BT172+BT173+BT174</f>
        <v>0</v>
      </c>
      <c r="CA173" s="5">
        <f ca="1">RANK(BY173,$BY$5:$BY$183,0)+RANK(BZ173,$BZ$5:$BZ$183,1)/1000</f>
        <v>1.0009999999999999</v>
      </c>
      <c r="CB173" s="5">
        <f ca="1">RANK(CA173,$CA$5:$CA$183,1)</f>
        <v>1</v>
      </c>
      <c r="CD173" s="20">
        <v>57</v>
      </c>
      <c r="CE173" s="20" t="str">
        <f ca="1">IF(N($CN173)&gt;0,INDEX($B$4:$B$183,$CN173),"")</f>
        <v/>
      </c>
      <c r="CF173" s="20" t="str">
        <f ca="1">IF(N($CN173)&gt;0,INDEX($BX$4:$BX$183,$CN173),"")</f>
        <v/>
      </c>
      <c r="CG173" s="20" t="str">
        <f ca="1">IF(N($CN173)&gt;0,INDEX($BY$4:$BY$183,$CN173),"")</f>
        <v/>
      </c>
      <c r="CH173" s="40"/>
      <c r="CJ173" s="19" t="str">
        <f>IF(BX173&gt;0,BX173*100000+BY173*1000+BZ173+500,"")</f>
        <v/>
      </c>
      <c r="CK173" s="19" t="str">
        <f>IF(BX173&gt;0,RANK(CJ173,$CJ$4:$CJ$183,0),"")</f>
        <v/>
      </c>
      <c r="CL173" s="19" t="str">
        <f>IF(N(CK173)&gt;0,CK173+COUNTIF($CK$4:$CK172,CK173),"")</f>
        <v/>
      </c>
      <c r="CM173" s="19">
        <f>INT(ROWS($CM$3:$CM173)/3)</f>
        <v>57</v>
      </c>
      <c r="CN173" s="19" t="str">
        <f ca="1">IFERROR(MATCH(CM173,$CL$4:$CL$183,0),"")</f>
        <v/>
      </c>
    </row>
    <row r="174" spans="1:92" ht="21" x14ac:dyDescent="0.35">
      <c r="A174" s="3"/>
      <c r="B174" s="3"/>
      <c r="C174" s="4"/>
      <c r="D174" s="3"/>
      <c r="E174" s="3"/>
      <c r="F174" s="3"/>
      <c r="G174" s="3"/>
      <c r="H174" s="3"/>
      <c r="I174" s="4"/>
      <c r="J174" s="3"/>
      <c r="K174" s="3"/>
      <c r="L174" s="3"/>
      <c r="M174" s="3"/>
      <c r="N174" s="3"/>
      <c r="O174" s="4"/>
      <c r="P174" s="3"/>
      <c r="Q174" s="3"/>
      <c r="R174" s="3"/>
      <c r="S174" s="3"/>
      <c r="T174" s="3"/>
      <c r="U174" s="4"/>
      <c r="V174" s="3"/>
      <c r="W174" s="3"/>
      <c r="X174" s="3"/>
      <c r="Y174" s="3"/>
      <c r="Z174" s="3"/>
      <c r="AA174" s="4"/>
      <c r="AB174" s="3"/>
      <c r="AC174" s="3"/>
      <c r="AD174" s="3"/>
      <c r="AE174" s="3"/>
      <c r="AF174" s="3"/>
      <c r="AG174" s="4"/>
      <c r="AH174" s="3"/>
      <c r="AI174" s="3"/>
      <c r="AJ174" s="3"/>
      <c r="AK174" s="3"/>
      <c r="AL174" s="3"/>
      <c r="AM174" s="4"/>
      <c r="AN174" s="3"/>
      <c r="AO174" s="3"/>
      <c r="AP174" s="3"/>
      <c r="AQ174" s="3"/>
      <c r="AR174" s="3"/>
      <c r="AS174" s="4"/>
      <c r="AT174" s="3"/>
      <c r="AU174" s="3"/>
      <c r="AV174" s="3"/>
      <c r="AW174" s="3"/>
      <c r="AX174" s="3"/>
      <c r="AY174" s="4"/>
      <c r="AZ174" s="3"/>
      <c r="BA174" s="3"/>
      <c r="BB174" s="3"/>
      <c r="BC174" s="3"/>
      <c r="BD174" s="3"/>
      <c r="BE174" s="4"/>
      <c r="BF174" s="3"/>
      <c r="BG174" s="3"/>
      <c r="BH174" s="3"/>
      <c r="BI174" s="3"/>
      <c r="BJ174" s="3"/>
      <c r="BK174" s="4"/>
      <c r="BL174" s="3"/>
      <c r="BM174" s="3"/>
      <c r="BN174" s="3"/>
      <c r="BO174" s="3"/>
      <c r="BP174" s="3"/>
      <c r="BQ174" s="4"/>
      <c r="BR174" s="3"/>
      <c r="BS174" s="3"/>
      <c r="BT174" s="3"/>
      <c r="BU174" s="3"/>
      <c r="BV174" s="3"/>
      <c r="BX174" s="15"/>
      <c r="BY174" s="15"/>
      <c r="BZ174" s="15"/>
      <c r="CA174" s="15"/>
      <c r="CB174" s="15"/>
      <c r="CD174" s="21"/>
      <c r="CE174" s="21"/>
      <c r="CF174" s="21"/>
      <c r="CG174" s="21"/>
      <c r="CH174" s="41"/>
      <c r="CJ174" s="19"/>
      <c r="CK174" s="19"/>
      <c r="CL174" s="19"/>
      <c r="CM174" s="19"/>
      <c r="CN174" s="19"/>
    </row>
    <row r="175" spans="1:92" ht="21" x14ac:dyDescent="0.35">
      <c r="A175" s="3"/>
      <c r="B175" s="3"/>
      <c r="C175" s="4"/>
      <c r="D175" s="3"/>
      <c r="E175" s="3"/>
      <c r="F175" s="3"/>
      <c r="G175" s="3"/>
      <c r="H175" s="3"/>
      <c r="I175" s="4"/>
      <c r="J175" s="3"/>
      <c r="K175" s="3"/>
      <c r="L175" s="3"/>
      <c r="M175" s="3"/>
      <c r="N175" s="3"/>
      <c r="O175" s="4"/>
      <c r="P175" s="3"/>
      <c r="Q175" s="3"/>
      <c r="R175" s="3"/>
      <c r="S175" s="3"/>
      <c r="T175" s="3"/>
      <c r="U175" s="4"/>
      <c r="V175" s="3"/>
      <c r="W175" s="3"/>
      <c r="X175" s="3"/>
      <c r="Y175" s="3"/>
      <c r="Z175" s="3"/>
      <c r="AA175" s="4"/>
      <c r="AB175" s="3"/>
      <c r="AC175" s="3"/>
      <c r="AD175" s="3"/>
      <c r="AE175" s="3"/>
      <c r="AF175" s="3"/>
      <c r="AG175" s="4"/>
      <c r="AH175" s="3"/>
      <c r="AI175" s="3"/>
      <c r="AJ175" s="3"/>
      <c r="AK175" s="3"/>
      <c r="AL175" s="3"/>
      <c r="AM175" s="4"/>
      <c r="AN175" s="3"/>
      <c r="AO175" s="3"/>
      <c r="AP175" s="3"/>
      <c r="AQ175" s="3"/>
      <c r="AR175" s="3"/>
      <c r="AS175" s="4"/>
      <c r="AT175" s="3"/>
      <c r="AU175" s="3"/>
      <c r="AV175" s="3"/>
      <c r="AW175" s="3"/>
      <c r="AX175" s="3"/>
      <c r="AY175" s="4"/>
      <c r="AZ175" s="3"/>
      <c r="BA175" s="3"/>
      <c r="BB175" s="3"/>
      <c r="BC175" s="3"/>
      <c r="BD175" s="3"/>
      <c r="BE175" s="4"/>
      <c r="BF175" s="3"/>
      <c r="BG175" s="3"/>
      <c r="BH175" s="3"/>
      <c r="BI175" s="3"/>
      <c r="BJ175" s="3"/>
      <c r="BK175" s="4"/>
      <c r="BL175" s="3"/>
      <c r="BM175" s="3"/>
      <c r="BN175" s="3"/>
      <c r="BO175" s="3"/>
      <c r="BP175" s="3"/>
      <c r="BQ175" s="4"/>
      <c r="BR175" s="3"/>
      <c r="BS175" s="3"/>
      <c r="BT175" s="3"/>
      <c r="BU175" s="3"/>
      <c r="BV175" s="3"/>
      <c r="BX175" s="14"/>
      <c r="BY175" s="14"/>
      <c r="BZ175" s="14"/>
      <c r="CA175" s="14"/>
      <c r="CB175" s="14"/>
      <c r="CD175" s="22"/>
      <c r="CE175" s="22"/>
      <c r="CF175" s="22"/>
      <c r="CG175" s="22"/>
      <c r="CH175" s="39" t="str">
        <f ca="1">IF(N($CN176)&gt;0,INDEX($BZ$4:$BZ$183,$CN176),"")</f>
        <v/>
      </c>
      <c r="CJ175" s="19"/>
      <c r="CK175" s="19"/>
      <c r="CL175" s="19"/>
      <c r="CM175" s="19"/>
      <c r="CN175" s="19"/>
    </row>
    <row r="176" spans="1:92" ht="21" x14ac:dyDescent="0.35">
      <c r="A176" s="3">
        <v>58</v>
      </c>
      <c r="B176" s="3"/>
      <c r="C176" s="4"/>
      <c r="D176" s="3">
        <f ca="1">IF(COUNTIF(INDIRECT(C$2&amp;"[N°1]"),$A176)&lt;&gt;0,SUMIFS(INDIRECT(C$2&amp;"[Score1]"),INDIRECT(C$2&amp;"[N°1]"),$A176),SUMIFS(INDIRECT(C$2&amp;"[Score2]"),INDIRECT(C$2&amp;"[N°2]"),$A176))</f>
        <v>0</v>
      </c>
      <c r="E176" s="3">
        <f ca="1">IF(COUNTIF(INDIRECT(C$2&amp;"[N°1]"),$A176)&lt;&gt;0,SUMIFS(INDIRECT(C$2&amp;"[Score2]"),INDIRECT(C$2&amp;"[N°1]"),$A176),SUMIFS(INDIRECT(C$2&amp;"[Score1]"),INDIRECT(C$2&amp;"[N°2]"),$A176))</f>
        <v>0</v>
      </c>
      <c r="F176" s="3">
        <f t="shared" ca="1" si="36"/>
        <v>0</v>
      </c>
      <c r="G176" s="3">
        <f ca="1">RANK(F176,$F$5:$F$182,0)+ROW()/1000</f>
        <v>1.1759999999999999</v>
      </c>
      <c r="H176" s="3">
        <f ca="1">RANK(G176,$G$5:$G$182,1)</f>
        <v>58</v>
      </c>
      <c r="I176" s="4"/>
      <c r="J176" s="3">
        <f ca="1">IF(COUNTIF(INDIRECT(I$2&amp;"[N°1]"),$A176)&lt;&gt;0,SUMIFS(INDIRECT(I$2&amp;"[Score1]"),INDIRECT(I$2&amp;"[N°1]"),$A176),SUMIFS(INDIRECT(I$2&amp;"[Score2]"),INDIRECT(I$2&amp;"[N°2]"),$A176))</f>
        <v>0</v>
      </c>
      <c r="K176" s="3">
        <f ca="1">IF(COUNTIF(INDIRECT(I$2&amp;"[N°1]"),$A176)&lt;&gt;0,SUMIFS(INDIRECT(I$2&amp;"[Score2]"),INDIRECT(I$2&amp;"[N°1]"),$A176),SUMIFS(INDIRECT(I$2&amp;"[Score1]"),INDIRECT(I$2&amp;"[N°2]"),$A176))</f>
        <v>0</v>
      </c>
      <c r="L176" s="3">
        <f t="shared" ca="1" si="37"/>
        <v>0</v>
      </c>
      <c r="M176" s="3">
        <f ca="1">RANK(L176,$L$5:$L$182,0)+ROW()/1000</f>
        <v>1.1759999999999999</v>
      </c>
      <c r="N176" s="3">
        <f ca="1">RANK(M176,$M$5:$M$182,1)</f>
        <v>58</v>
      </c>
      <c r="O176" s="4"/>
      <c r="P176" s="3">
        <f ca="1">IF(COUNTIF(INDIRECT(O$2&amp;"[N°1]"),$A176)&lt;&gt;0,SUMIFS(INDIRECT(O$2&amp;"[Score1]"),INDIRECT(O$2&amp;"[N°1]"),$A176),SUMIFS(INDIRECT(O$2&amp;"[Score2]"),INDIRECT(O$2&amp;"[N°2]"),$A176))</f>
        <v>0</v>
      </c>
      <c r="Q176" s="3">
        <f ca="1">IF(COUNTIF(INDIRECT(O$2&amp;"[N°1]"),$A176)&lt;&gt;0,SUMIFS(INDIRECT(O$2&amp;"[Score2]"),INDIRECT(O$2&amp;"[N°1]"),$A176),SUMIFS(INDIRECT(O$2&amp;"[Score1]"),INDIRECT(O$2&amp;"[N°2]"),$A176))</f>
        <v>0</v>
      </c>
      <c r="R176" s="3">
        <f t="shared" ca="1" si="38"/>
        <v>0</v>
      </c>
      <c r="S176" s="3">
        <f ca="1">RANK(R176,$R$5:$R$182,0)+ROW()/1000</f>
        <v>1.1759999999999999</v>
      </c>
      <c r="T176" s="3">
        <f ca="1">RANK(S176,$S$5:$S$182,1)</f>
        <v>58</v>
      </c>
      <c r="U176" s="4"/>
      <c r="V176" s="3">
        <f ca="1">IF(COUNTIF(INDIRECT(U$2&amp;"[N°1]"),$A176)&lt;&gt;0,SUMIFS(INDIRECT(U$2&amp;"[Score1]"),INDIRECT(U$2&amp;"[N°1]"),$A176),SUMIFS(INDIRECT(U$2&amp;"[Score2]"),INDIRECT(U$2&amp;"[N°2]"),$A176))</f>
        <v>0</v>
      </c>
      <c r="W176" s="3">
        <f ca="1">IF(COUNTIF(INDIRECT(U$2&amp;"[N°1]"),$A176)&lt;&gt;0,SUMIFS(INDIRECT(U$2&amp;"[Score2]"),INDIRECT(U$2&amp;"[N°1]"),$A176),SUMIFS(INDIRECT(U$2&amp;"[Score1]"),INDIRECT(U$2&amp;"[N°2]"),$A176))</f>
        <v>0</v>
      </c>
      <c r="X176" s="3">
        <f t="shared" ca="1" si="39"/>
        <v>0</v>
      </c>
      <c r="Y176" s="3">
        <f ca="1">RANK(X176,$X$5:$X$182,0)+ROW()/1000</f>
        <v>1.1759999999999999</v>
      </c>
      <c r="Z176" s="3">
        <f ca="1">RANK(Y176,$Y$5:$Y$182,1)</f>
        <v>58</v>
      </c>
      <c r="AA176" s="4"/>
      <c r="AB176" s="3">
        <f ca="1">IF(COUNTIF(INDIRECT(AA$2&amp;"[N°1]"),$A176)&lt;&gt;0,SUMIFS(INDIRECT(AA$2&amp;"[Score1]"),INDIRECT(AA$2&amp;"[N°1]"),$A176),SUMIFS(INDIRECT(AA$2&amp;"[Score2]"),INDIRECT(AA$2&amp;"[N°2]"),$A176))</f>
        <v>0</v>
      </c>
      <c r="AC176" s="3">
        <f ca="1">IF(COUNTIF(INDIRECT(AA$2&amp;"[N°1]"),$A176)&lt;&gt;0,SUMIFS(INDIRECT(AA$2&amp;"[Score2]"),INDIRECT(AA$2&amp;"[N°1]"),$A176),SUMIFS(INDIRECT(AA$2&amp;"[Score1]"),INDIRECT(AA$2&amp;"[N°2]"),$A176))</f>
        <v>0</v>
      </c>
      <c r="AD176" s="3">
        <f t="shared" ca="1" si="40"/>
        <v>0</v>
      </c>
      <c r="AE176" s="3">
        <f ca="1">RANK(AD176,$AD$5:$AD$182,0)+ROW()/1000</f>
        <v>1.1759999999999999</v>
      </c>
      <c r="AF176" s="3">
        <f ca="1">RANK(AE176,$AE$5:$AE$182,1)</f>
        <v>58</v>
      </c>
      <c r="AG176" s="4"/>
      <c r="AH176" s="3">
        <f ca="1">IF(COUNTIF(INDIRECT(AG$2&amp;"[N°1]"),$A176)&lt;&gt;0,SUMIFS(INDIRECT(AG$2&amp;"[Score1]"),INDIRECT(AG$2&amp;"[N°1]"),$A176),SUMIFS(INDIRECT(AG$2&amp;"[Score2]"),INDIRECT(AG$2&amp;"[N°2]"),$A176))</f>
        <v>0</v>
      </c>
      <c r="AI176" s="3">
        <f ca="1">IF(COUNTIF(INDIRECT(AG$2&amp;"[N°1]"),$A176)&lt;&gt;0,SUMIFS(INDIRECT(AG$2&amp;"[Score2]"),INDIRECT(AG$2&amp;"[N°1]"),$A176),SUMIFS(INDIRECT(AG$2&amp;"[Score1]"),INDIRECT(AG$2&amp;"[N°2]"),$A176))</f>
        <v>0</v>
      </c>
      <c r="AJ176" s="3">
        <f t="shared" ca="1" si="41"/>
        <v>0</v>
      </c>
      <c r="AK176" s="3">
        <f ca="1">RANK(AJ176,$AJ$5:$AJ$182,0)+ROW()/1000</f>
        <v>1.1759999999999999</v>
      </c>
      <c r="AL176" s="3">
        <f ca="1">RANK(AK176,$AK$5:$AK$182,1)</f>
        <v>58</v>
      </c>
      <c r="AM176" s="4"/>
      <c r="AN176" s="3">
        <f ca="1">IF(COUNTIF(INDIRECT(AM$2&amp;"[N°1]"),$A176)&lt;&gt;0,SUMIFS(INDIRECT(AM$2&amp;"[Score1]"),INDIRECT(AM$2&amp;"[N°1]"),$A176),SUMIFS(INDIRECT(AM$2&amp;"[Score2]"),INDIRECT(AM$2&amp;"[N°2]"),$A176))</f>
        <v>0</v>
      </c>
      <c r="AO176" s="3">
        <f ca="1">IF(COUNTIF(INDIRECT(AM$2&amp;"[N°1]"),$A176)&lt;&gt;0,SUMIFS(INDIRECT(AM$2&amp;"[Score2]"),INDIRECT(AM$2&amp;"[N°1]"),$A176),SUMIFS(INDIRECT(AM$2&amp;"[Score1]"),INDIRECT(AM$2&amp;"[N°2]"),$A176))</f>
        <v>0</v>
      </c>
      <c r="AP176" s="3">
        <f t="shared" ca="1" si="42"/>
        <v>0</v>
      </c>
      <c r="AQ176" s="3">
        <f ca="1">RANK(AP176,$AP$5:$AP$182,0)+ROW()/1000</f>
        <v>1.1759999999999999</v>
      </c>
      <c r="AR176" s="3">
        <f ca="1">RANK(AQ176,$AQ$5:$AQ$182,1)</f>
        <v>58</v>
      </c>
      <c r="AS176" s="4"/>
      <c r="AT176" s="3">
        <f ca="1">IF(COUNTIF(INDIRECT(AS$2&amp;"[N°1]"),$A176)&lt;&gt;0,SUMIFS(INDIRECT(AS$2&amp;"[Score1]"),INDIRECT(AS$2&amp;"[N°1]"),$A176),SUMIFS(INDIRECT(AS$2&amp;"[Score2]"),INDIRECT(AS$2&amp;"[N°2]"),$A176))</f>
        <v>0</v>
      </c>
      <c r="AU176" s="3">
        <f ca="1">IF(COUNTIF(INDIRECT(AS$2&amp;"[N°1]"),$A176)&lt;&gt;0,SUMIFS(INDIRECT(AS$2&amp;"[Score2]"),INDIRECT(AS$2&amp;"[N°1]"),$A176),SUMIFS(INDIRECT(AS$2&amp;"[Score1]"),INDIRECT(AS$2&amp;"[N°2]"),$A176))</f>
        <v>0</v>
      </c>
      <c r="AV176" s="3">
        <f t="shared" ca="1" si="43"/>
        <v>0</v>
      </c>
      <c r="AW176" s="3">
        <f ca="1">RANK(AV176,$AV$5:$AV$182,0)+ROW()/1000</f>
        <v>1.1759999999999999</v>
      </c>
      <c r="AX176" s="3">
        <f ca="1">RANK(AW176,$AW$5:$AW$182,1)</f>
        <v>58</v>
      </c>
      <c r="AY176" s="4"/>
      <c r="AZ176" s="3">
        <f ca="1">IF(COUNTIF(INDIRECT(AY$2&amp;"[N°1]"),$A176)&lt;&gt;0,SUMIFS(INDIRECT(AY$2&amp;"[Score1]"),INDIRECT(AY$2&amp;"[N°1]"),$A176),SUMIFS(INDIRECT(AY$2&amp;"[Score2]"),INDIRECT(AY$2&amp;"[N°2]"),$A176))</f>
        <v>0</v>
      </c>
      <c r="BA176" s="3">
        <f ca="1">IF(COUNTIF(INDIRECT(AY$2&amp;"[N°1]"),$A176)&lt;&gt;0,SUMIFS(INDIRECT(AY$2&amp;"[Score2]"),INDIRECT(AY$2&amp;"[N°1]"),$A176),SUMIFS(INDIRECT(AY$2&amp;"[Score1]"),INDIRECT(AY$2&amp;"[N°2]"),$A176))</f>
        <v>0</v>
      </c>
      <c r="BB176" s="3">
        <f t="shared" ca="1" si="44"/>
        <v>0</v>
      </c>
      <c r="BC176" s="3">
        <f ca="1">RANK(BB176,$BB$5:$BB$182,0)+ROW()/1000</f>
        <v>1.1759999999999999</v>
      </c>
      <c r="BD176" s="3">
        <f ca="1">RANK(BC176,$BC$5:$BC$182,1)</f>
        <v>58</v>
      </c>
      <c r="BE176" s="4"/>
      <c r="BF176" s="3">
        <f ca="1">IF(COUNTIF(INDIRECT(BE$2&amp;"[N°1]"),$A176)&lt;&gt;0,SUMIFS(INDIRECT(BE$2&amp;"[Score1]"),INDIRECT(BE$2&amp;"[N°1]"),$A176),SUMIFS(INDIRECT(BE$2&amp;"[Score2]"),INDIRECT(BE$2&amp;"[N°2]"),$A176))</f>
        <v>0</v>
      </c>
      <c r="BG176" s="3">
        <f ca="1">IF(COUNTIF(INDIRECT(BE$2&amp;"[N°1]"),$A176)&lt;&gt;0,SUMIFS(INDIRECT(BE$2&amp;"[Score2]"),INDIRECT(BE$2&amp;"[N°1]"),$A176),SUMIFS(INDIRECT(BE$2&amp;"[Score1]"),INDIRECT(BE$2&amp;"[N°2]"),$A176))</f>
        <v>0</v>
      </c>
      <c r="BH176" s="3">
        <f t="shared" ca="1" si="45"/>
        <v>0</v>
      </c>
      <c r="BI176" s="3">
        <f ca="1">RANK(BH176,$BH$5:$BH$182,0)+ROW()/1000</f>
        <v>1.1759999999999999</v>
      </c>
      <c r="BJ176" s="3">
        <f ca="1">RANK(BI176,$BI$5:$BI$182,1)</f>
        <v>58</v>
      </c>
      <c r="BK176" s="4"/>
      <c r="BL176" s="3">
        <f ca="1">IF(COUNTIF(INDIRECT(BK$2&amp;"[N°1]"),$A176)&lt;&gt;0,SUMIFS(INDIRECT(BK$2&amp;"[Score1]"),INDIRECT(BK$2&amp;"[N°1]"),$A176),SUMIFS(INDIRECT(BK$2&amp;"[Score2]"),INDIRECT(BK$2&amp;"[N°2]"),$A176))</f>
        <v>0</v>
      </c>
      <c r="BM176" s="3">
        <f ca="1">IF(COUNTIF(INDIRECT(BK$2&amp;"[N°1]"),$A176)&lt;&gt;0,SUMIFS(INDIRECT(BK$2&amp;"[Score2]"),INDIRECT(BK$2&amp;"[N°1]"),$A176),SUMIFS(INDIRECT(BK$2&amp;"[Score1]"),INDIRECT(BK$2&amp;"[N°2]"),$A176))</f>
        <v>0</v>
      </c>
      <c r="BN176" s="3">
        <f t="shared" ca="1" si="46"/>
        <v>0</v>
      </c>
      <c r="BO176" s="3">
        <f ca="1">RANK(BN176,$BN$5:$BN$182,0)+ROW()/1000</f>
        <v>1.1759999999999999</v>
      </c>
      <c r="BP176" s="3">
        <f ca="1">RANK(BO176,$BO$5:$BO$182,1)</f>
        <v>58</v>
      </c>
      <c r="BQ176" s="4"/>
      <c r="BR176" s="3">
        <f ca="1">IF(COUNTIF(INDIRECT(BQ$2&amp;"[N°1]"),$A176)&lt;&gt;0,SUMIFS(INDIRECT(BQ$2&amp;"[Score1]"),INDIRECT(BQ$2&amp;"[N°1]"),$A176),SUMIFS(INDIRECT(BQ$2&amp;"[Score2]"),INDIRECT(BQ$2&amp;"[N°2]"),$A176))</f>
        <v>0</v>
      </c>
      <c r="BS176" s="3">
        <f ca="1">IF(COUNTIF(INDIRECT(BQ$2&amp;"[N°1]"),$A176)&lt;&gt;0,SUMIFS(INDIRECT(BQ$2&amp;"[Score2]"),INDIRECT(BQ$2&amp;"[N°1]"),$A176),SUMIFS(INDIRECT(BQ$2&amp;"[Score1]"),INDIRECT(BQ$2&amp;"[N°2]"),$A176))</f>
        <v>0</v>
      </c>
      <c r="BT176" s="3">
        <f t="shared" ca="1" si="47"/>
        <v>0</v>
      </c>
      <c r="BU176" s="3">
        <f ca="1">RANK(BT176,$BT$5:$BT$182,0)+ROW()/1000</f>
        <v>1.1759999999999999</v>
      </c>
      <c r="BV176" s="3">
        <f ca="1">RANK(BU176,$BU$5:$BU$182,1)</f>
        <v>58</v>
      </c>
      <c r="BX176" s="5">
        <f>C176+I176+O176+U176+AA176+AG176+AM176+AS176+AY176+BE176+BK176+BQ176</f>
        <v>0</v>
      </c>
      <c r="BY176" s="8">
        <f ca="1">COUNTIF(D175,"=13")+COUNTIF(D176,"=13")+COUNTIF(D177,"=13")+COUNTIF(J175,"=13")+COUNTIF(J176,"=13")+COUNTIF(J177,"=13")+COUNTIF(P175,"=13")+COUNTIF(P176,"=13")+COUNTIF(P177,"=13")+COUNTIF(V175,"=13")+COUNTIF(V176,"=13")+COUNTIF(V177,"=13")+COUNTIF(AB175,"=13")+COUNTIF(AB176,"=13")+COUNTIF(AB177,"=13")+COUNTIF(AH175,"=13")+COUNTIF(AH176,"=13")+COUNTIF(AH177,"=13")+COUNTIF(AN175,"=13")+COUNTIF(AN176,"=13")+COUNTIF(AN177,"=13")+COUNTIF(AT175,"=13")+COUNTIF(AT176,"=13")+COUNTIF(AT177,"=13")+COUNTIF(AZ175,"=13")+COUNTIF(AZ176,"=13")+COUNTIF(AZ177,"=13")+COUNTIF(BF175,"=13")+COUNTIF(BF176,"=13")+COUNTIF(BF177,"=13")+COUNTIF(BL175,"=13")+COUNTIF(BL176,"=13")+COUNTIF(BL177,"=13")+COUNTIF(BR175,"=13")+COUNTIF(BR176,"=13")+COUNTIF(BR177,"=13")</f>
        <v>0</v>
      </c>
      <c r="BZ176" s="9">
        <f ca="1">F175+F176+F177+L175+L176+L177+R175+R176+R177+X175+X176+X177+AD175+AD176+AD177+AJ175+AJ176+AJ177+AP175+AP176+AP177+AV175+AV176+AV177+BB175+BB176+BB177+BH175+BH176+BH177+BN175+BN176+BN177+BT175+BT176+BT177</f>
        <v>0</v>
      </c>
      <c r="CA176" s="5">
        <f ca="1">RANK(BY176,$BY$5:$BY$183,0)+RANK(BZ176,$BZ$5:$BZ$183,1)/1000</f>
        <v>1.0009999999999999</v>
      </c>
      <c r="CB176" s="5">
        <f ca="1">RANK(CA176,$CA$5:$CA$183,1)</f>
        <v>1</v>
      </c>
      <c r="CD176" s="20">
        <v>58</v>
      </c>
      <c r="CE176" s="20" t="str">
        <f ca="1">IF(N($CN176)&gt;0,INDEX($B$4:$B$183,$CN176),"")</f>
        <v/>
      </c>
      <c r="CF176" s="20" t="str">
        <f ca="1">IF(N($CN176)&gt;0,INDEX($BX$4:$BX$183,$CN176),"")</f>
        <v/>
      </c>
      <c r="CG176" s="20" t="str">
        <f ca="1">IF(N($CN176)&gt;0,INDEX($BY$4:$BY$183,$CN176),"")</f>
        <v/>
      </c>
      <c r="CH176" s="40"/>
      <c r="CJ176" s="19" t="str">
        <f>IF(BX176&gt;0,BX176*100000+BY176*1000+BZ176+500,"")</f>
        <v/>
      </c>
      <c r="CK176" s="19" t="str">
        <f>IF(BX176&gt;0,RANK(CJ176,$CJ$4:$CJ$183,0),"")</f>
        <v/>
      </c>
      <c r="CL176" s="19" t="str">
        <f>IF(N(CK176)&gt;0,CK176+COUNTIF($CK$4:$CK175,CK176),"")</f>
        <v/>
      </c>
      <c r="CM176" s="19">
        <f>INT(ROWS($CM$3:$CM176)/3)</f>
        <v>58</v>
      </c>
      <c r="CN176" s="19" t="str">
        <f ca="1">IFERROR(MATCH(CM176,$CL$4:$CL$183,0),"")</f>
        <v/>
      </c>
    </row>
    <row r="177" spans="1:92" ht="21" x14ac:dyDescent="0.35">
      <c r="A177" s="3"/>
      <c r="B177" s="3"/>
      <c r="C177" s="4"/>
      <c r="D177" s="3"/>
      <c r="E177" s="3"/>
      <c r="F177" s="3"/>
      <c r="G177" s="3"/>
      <c r="H177" s="3"/>
      <c r="I177" s="4"/>
      <c r="J177" s="3"/>
      <c r="K177" s="3"/>
      <c r="L177" s="3"/>
      <c r="M177" s="3"/>
      <c r="N177" s="3"/>
      <c r="O177" s="4"/>
      <c r="P177" s="3"/>
      <c r="Q177" s="3"/>
      <c r="R177" s="3"/>
      <c r="S177" s="3"/>
      <c r="T177" s="3"/>
      <c r="U177" s="4"/>
      <c r="V177" s="3"/>
      <c r="W177" s="3"/>
      <c r="X177" s="3"/>
      <c r="Y177" s="3"/>
      <c r="Z177" s="3"/>
      <c r="AA177" s="4"/>
      <c r="AB177" s="3"/>
      <c r="AC177" s="3"/>
      <c r="AD177" s="3"/>
      <c r="AE177" s="3"/>
      <c r="AF177" s="3"/>
      <c r="AG177" s="4"/>
      <c r="AH177" s="3"/>
      <c r="AI177" s="3"/>
      <c r="AJ177" s="3"/>
      <c r="AK177" s="3"/>
      <c r="AL177" s="3"/>
      <c r="AM177" s="4"/>
      <c r="AN177" s="3"/>
      <c r="AO177" s="3"/>
      <c r="AP177" s="3"/>
      <c r="AQ177" s="3"/>
      <c r="AR177" s="3"/>
      <c r="AS177" s="4"/>
      <c r="AT177" s="3"/>
      <c r="AU177" s="3"/>
      <c r="AV177" s="3"/>
      <c r="AW177" s="3"/>
      <c r="AX177" s="3"/>
      <c r="AY177" s="4"/>
      <c r="AZ177" s="3"/>
      <c r="BA177" s="3"/>
      <c r="BB177" s="3"/>
      <c r="BC177" s="3"/>
      <c r="BD177" s="3"/>
      <c r="BE177" s="4"/>
      <c r="BF177" s="3"/>
      <c r="BG177" s="3"/>
      <c r="BH177" s="3"/>
      <c r="BI177" s="3"/>
      <c r="BJ177" s="3"/>
      <c r="BK177" s="4"/>
      <c r="BL177" s="3"/>
      <c r="BM177" s="3"/>
      <c r="BN177" s="3"/>
      <c r="BO177" s="3"/>
      <c r="BP177" s="3"/>
      <c r="BQ177" s="4"/>
      <c r="BR177" s="3"/>
      <c r="BS177" s="3"/>
      <c r="BT177" s="3"/>
      <c r="BU177" s="3"/>
      <c r="BV177" s="3"/>
      <c r="BX177" s="15"/>
      <c r="BY177" s="15"/>
      <c r="BZ177" s="15"/>
      <c r="CA177" s="15"/>
      <c r="CB177" s="15"/>
      <c r="CD177" s="21"/>
      <c r="CE177" s="21"/>
      <c r="CF177" s="21"/>
      <c r="CG177" s="21"/>
      <c r="CH177" s="41"/>
      <c r="CJ177" s="19"/>
      <c r="CK177" s="19"/>
      <c r="CL177" s="19"/>
      <c r="CM177" s="19"/>
      <c r="CN177" s="19"/>
    </row>
    <row r="178" spans="1:92" ht="21" x14ac:dyDescent="0.35">
      <c r="A178" s="3"/>
      <c r="B178" s="3"/>
      <c r="C178" s="4"/>
      <c r="D178" s="3"/>
      <c r="E178" s="3"/>
      <c r="F178" s="3"/>
      <c r="G178" s="3"/>
      <c r="H178" s="3"/>
      <c r="I178" s="4"/>
      <c r="J178" s="3"/>
      <c r="K178" s="3"/>
      <c r="L178" s="3"/>
      <c r="M178" s="3"/>
      <c r="N178" s="3"/>
      <c r="O178" s="4"/>
      <c r="P178" s="3"/>
      <c r="Q178" s="3"/>
      <c r="R178" s="3"/>
      <c r="S178" s="3"/>
      <c r="T178" s="3"/>
      <c r="U178" s="4"/>
      <c r="V178" s="3"/>
      <c r="W178" s="3"/>
      <c r="X178" s="3"/>
      <c r="Y178" s="3"/>
      <c r="Z178" s="3"/>
      <c r="AA178" s="4"/>
      <c r="AB178" s="3"/>
      <c r="AC178" s="3"/>
      <c r="AD178" s="3"/>
      <c r="AE178" s="3"/>
      <c r="AF178" s="3"/>
      <c r="AG178" s="4"/>
      <c r="AH178" s="3"/>
      <c r="AI178" s="3"/>
      <c r="AJ178" s="3"/>
      <c r="AK178" s="3"/>
      <c r="AL178" s="3"/>
      <c r="AM178" s="4"/>
      <c r="AN178" s="3"/>
      <c r="AO178" s="3"/>
      <c r="AP178" s="3"/>
      <c r="AQ178" s="3"/>
      <c r="AR178" s="3"/>
      <c r="AS178" s="4"/>
      <c r="AT178" s="3"/>
      <c r="AU178" s="3"/>
      <c r="AV178" s="3"/>
      <c r="AW178" s="3"/>
      <c r="AX178" s="3"/>
      <c r="AY178" s="4"/>
      <c r="AZ178" s="3"/>
      <c r="BA178" s="3"/>
      <c r="BB178" s="3"/>
      <c r="BC178" s="3"/>
      <c r="BD178" s="3"/>
      <c r="BE178" s="4"/>
      <c r="BF178" s="3"/>
      <c r="BG178" s="3"/>
      <c r="BH178" s="3"/>
      <c r="BI178" s="3"/>
      <c r="BJ178" s="3"/>
      <c r="BK178" s="4"/>
      <c r="BL178" s="3"/>
      <c r="BM178" s="3"/>
      <c r="BN178" s="3"/>
      <c r="BO178" s="3"/>
      <c r="BP178" s="3"/>
      <c r="BQ178" s="4"/>
      <c r="BR178" s="3"/>
      <c r="BS178" s="3"/>
      <c r="BT178" s="3"/>
      <c r="BU178" s="3"/>
      <c r="BV178" s="3"/>
      <c r="BX178" s="14"/>
      <c r="BY178" s="14"/>
      <c r="BZ178" s="14"/>
      <c r="CA178" s="14"/>
      <c r="CB178" s="14"/>
      <c r="CD178" s="22"/>
      <c r="CE178" s="22"/>
      <c r="CF178" s="22"/>
      <c r="CG178" s="22"/>
      <c r="CH178" s="39" t="str">
        <f ca="1">IF(N($CN179)&gt;0,INDEX($BZ$4:$BZ$183,$CN179),"")</f>
        <v/>
      </c>
      <c r="CJ178" s="19"/>
      <c r="CK178" s="19"/>
      <c r="CL178" s="19"/>
      <c r="CM178" s="19"/>
      <c r="CN178" s="19"/>
    </row>
    <row r="179" spans="1:92" ht="21" x14ac:dyDescent="0.35">
      <c r="A179" s="3">
        <v>59</v>
      </c>
      <c r="B179" s="3"/>
      <c r="C179" s="4"/>
      <c r="D179" s="3">
        <f ca="1">IF(COUNTIF(INDIRECT(C$2&amp;"[N°1]"),$A179)&lt;&gt;0,SUMIFS(INDIRECT(C$2&amp;"[Score1]"),INDIRECT(C$2&amp;"[N°1]"),$A179),SUMIFS(INDIRECT(C$2&amp;"[Score2]"),INDIRECT(C$2&amp;"[N°2]"),$A179))</f>
        <v>0</v>
      </c>
      <c r="E179" s="3">
        <f ca="1">IF(COUNTIF(INDIRECT(C$2&amp;"[N°1]"),$A179)&lt;&gt;0,SUMIFS(INDIRECT(C$2&amp;"[Score2]"),INDIRECT(C$2&amp;"[N°1]"),$A179),SUMIFS(INDIRECT(C$2&amp;"[Score1]"),INDIRECT(C$2&amp;"[N°2]"),$A179))</f>
        <v>0</v>
      </c>
      <c r="F179" s="3">
        <f t="shared" ca="1" si="36"/>
        <v>0</v>
      </c>
      <c r="G179" s="3">
        <f ca="1">RANK(F179,$F$5:$F$182,0)+ROW()/1000</f>
        <v>1.179</v>
      </c>
      <c r="H179" s="3">
        <f ca="1">RANK(G179,$G$5:$G$182,1)</f>
        <v>59</v>
      </c>
      <c r="I179" s="4"/>
      <c r="J179" s="3">
        <f ca="1">IF(COUNTIF(INDIRECT(I$2&amp;"[N°1]"),$A179)&lt;&gt;0,SUMIFS(INDIRECT(I$2&amp;"[Score1]"),INDIRECT(I$2&amp;"[N°1]"),$A179),SUMIFS(INDIRECT(I$2&amp;"[Score2]"),INDIRECT(I$2&amp;"[N°2]"),$A179))</f>
        <v>0</v>
      </c>
      <c r="K179" s="3">
        <f ca="1">IF(COUNTIF(INDIRECT(I$2&amp;"[N°1]"),$A179)&lt;&gt;0,SUMIFS(INDIRECT(I$2&amp;"[Score2]"),INDIRECT(I$2&amp;"[N°1]"),$A179),SUMIFS(INDIRECT(I$2&amp;"[Score1]"),INDIRECT(I$2&amp;"[N°2]"),$A179))</f>
        <v>0</v>
      </c>
      <c r="L179" s="3">
        <f t="shared" ca="1" si="37"/>
        <v>0</v>
      </c>
      <c r="M179" s="3">
        <f ca="1">RANK(L179,$L$5:$L$182,0)+ROW()/1000</f>
        <v>1.179</v>
      </c>
      <c r="N179" s="3">
        <f ca="1">RANK(M179,$M$5:$M$182,1)</f>
        <v>59</v>
      </c>
      <c r="O179" s="4"/>
      <c r="P179" s="3">
        <f ca="1">IF(COUNTIF(INDIRECT(O$2&amp;"[N°1]"),$A179)&lt;&gt;0,SUMIFS(INDIRECT(O$2&amp;"[Score1]"),INDIRECT(O$2&amp;"[N°1]"),$A179),SUMIFS(INDIRECT(O$2&amp;"[Score2]"),INDIRECT(O$2&amp;"[N°2]"),$A179))</f>
        <v>0</v>
      </c>
      <c r="Q179" s="3">
        <f ca="1">IF(COUNTIF(INDIRECT(O$2&amp;"[N°1]"),$A179)&lt;&gt;0,SUMIFS(INDIRECT(O$2&amp;"[Score2]"),INDIRECT(O$2&amp;"[N°1]"),$A179),SUMIFS(INDIRECT(O$2&amp;"[Score1]"),INDIRECT(O$2&amp;"[N°2]"),$A179))</f>
        <v>0</v>
      </c>
      <c r="R179" s="3">
        <f t="shared" ca="1" si="38"/>
        <v>0</v>
      </c>
      <c r="S179" s="3">
        <f ca="1">RANK(R179,$R$5:$R$182,0)+ROW()/1000</f>
        <v>1.179</v>
      </c>
      <c r="T179" s="3">
        <f ca="1">RANK(S179,$S$5:$S$182,1)</f>
        <v>59</v>
      </c>
      <c r="U179" s="4"/>
      <c r="V179" s="3">
        <f ca="1">IF(COUNTIF(INDIRECT(U$2&amp;"[N°1]"),$A179)&lt;&gt;0,SUMIFS(INDIRECT(U$2&amp;"[Score1]"),INDIRECT(U$2&amp;"[N°1]"),$A179),SUMIFS(INDIRECT(U$2&amp;"[Score2]"),INDIRECT(U$2&amp;"[N°2]"),$A179))</f>
        <v>0</v>
      </c>
      <c r="W179" s="3">
        <f ca="1">IF(COUNTIF(INDIRECT(U$2&amp;"[N°1]"),$A179)&lt;&gt;0,SUMIFS(INDIRECT(U$2&amp;"[Score2]"),INDIRECT(U$2&amp;"[N°1]"),$A179),SUMIFS(INDIRECT(U$2&amp;"[Score1]"),INDIRECT(U$2&amp;"[N°2]"),$A179))</f>
        <v>0</v>
      </c>
      <c r="X179" s="3">
        <f t="shared" ca="1" si="39"/>
        <v>0</v>
      </c>
      <c r="Y179" s="3">
        <f ca="1">RANK(X179,$X$5:$X$182,0)+ROW()/1000</f>
        <v>1.179</v>
      </c>
      <c r="Z179" s="3">
        <f ca="1">RANK(Y179,$Y$5:$Y$182,1)</f>
        <v>59</v>
      </c>
      <c r="AA179" s="4"/>
      <c r="AB179" s="3">
        <f ca="1">IF(COUNTIF(INDIRECT(AA$2&amp;"[N°1]"),$A179)&lt;&gt;0,SUMIFS(INDIRECT(AA$2&amp;"[Score1]"),INDIRECT(AA$2&amp;"[N°1]"),$A179),SUMIFS(INDIRECT(AA$2&amp;"[Score2]"),INDIRECT(AA$2&amp;"[N°2]"),$A179))</f>
        <v>0</v>
      </c>
      <c r="AC179" s="3">
        <f ca="1">IF(COUNTIF(INDIRECT(AA$2&amp;"[N°1]"),$A179)&lt;&gt;0,SUMIFS(INDIRECT(AA$2&amp;"[Score2]"),INDIRECT(AA$2&amp;"[N°1]"),$A179),SUMIFS(INDIRECT(AA$2&amp;"[Score1]"),INDIRECT(AA$2&amp;"[N°2]"),$A179))</f>
        <v>0</v>
      </c>
      <c r="AD179" s="3">
        <f t="shared" ca="1" si="40"/>
        <v>0</v>
      </c>
      <c r="AE179" s="3">
        <f ca="1">RANK(AD179,$AD$5:$AD$182,0)+ROW()/1000</f>
        <v>1.179</v>
      </c>
      <c r="AF179" s="3">
        <f ca="1">RANK(AE179,$AE$5:$AE$182,1)</f>
        <v>59</v>
      </c>
      <c r="AG179" s="4"/>
      <c r="AH179" s="3">
        <f ca="1">IF(COUNTIF(INDIRECT(AG$2&amp;"[N°1]"),$A179)&lt;&gt;0,SUMIFS(INDIRECT(AG$2&amp;"[Score1]"),INDIRECT(AG$2&amp;"[N°1]"),$A179),SUMIFS(INDIRECT(AG$2&amp;"[Score2]"),INDIRECT(AG$2&amp;"[N°2]"),$A179))</f>
        <v>0</v>
      </c>
      <c r="AI179" s="3">
        <f ca="1">IF(COUNTIF(INDIRECT(AG$2&amp;"[N°1]"),$A179)&lt;&gt;0,SUMIFS(INDIRECT(AG$2&amp;"[Score2]"),INDIRECT(AG$2&amp;"[N°1]"),$A179),SUMIFS(INDIRECT(AG$2&amp;"[Score1]"),INDIRECT(AG$2&amp;"[N°2]"),$A179))</f>
        <v>0</v>
      </c>
      <c r="AJ179" s="3">
        <f t="shared" ca="1" si="41"/>
        <v>0</v>
      </c>
      <c r="AK179" s="3">
        <f ca="1">RANK(AJ179,$AJ$5:$AJ$182,0)+ROW()/1000</f>
        <v>1.179</v>
      </c>
      <c r="AL179" s="3">
        <f ca="1">RANK(AK179,$AK$5:$AK$182,1)</f>
        <v>59</v>
      </c>
      <c r="AM179" s="4"/>
      <c r="AN179" s="3">
        <f ca="1">IF(COUNTIF(INDIRECT(AM$2&amp;"[N°1]"),$A179)&lt;&gt;0,SUMIFS(INDIRECT(AM$2&amp;"[Score1]"),INDIRECT(AM$2&amp;"[N°1]"),$A179),SUMIFS(INDIRECT(AM$2&amp;"[Score2]"),INDIRECT(AM$2&amp;"[N°2]"),$A179))</f>
        <v>0</v>
      </c>
      <c r="AO179" s="3">
        <f ca="1">IF(COUNTIF(INDIRECT(AM$2&amp;"[N°1]"),$A179)&lt;&gt;0,SUMIFS(INDIRECT(AM$2&amp;"[Score2]"),INDIRECT(AM$2&amp;"[N°1]"),$A179),SUMIFS(INDIRECT(AM$2&amp;"[Score1]"),INDIRECT(AM$2&amp;"[N°2]"),$A179))</f>
        <v>0</v>
      </c>
      <c r="AP179" s="3">
        <f t="shared" ca="1" si="42"/>
        <v>0</v>
      </c>
      <c r="AQ179" s="3">
        <f ca="1">RANK(AP179,$AP$5:$AP$182,0)+ROW()/1000</f>
        <v>1.179</v>
      </c>
      <c r="AR179" s="3">
        <f ca="1">RANK(AQ179,$AQ$5:$AQ$182,1)</f>
        <v>59</v>
      </c>
      <c r="AS179" s="4"/>
      <c r="AT179" s="3">
        <f ca="1">IF(COUNTIF(INDIRECT(AS$2&amp;"[N°1]"),$A179)&lt;&gt;0,SUMIFS(INDIRECT(AS$2&amp;"[Score1]"),INDIRECT(AS$2&amp;"[N°1]"),$A179),SUMIFS(INDIRECT(AS$2&amp;"[Score2]"),INDIRECT(AS$2&amp;"[N°2]"),$A179))</f>
        <v>0</v>
      </c>
      <c r="AU179" s="3">
        <f ca="1">IF(COUNTIF(INDIRECT(AS$2&amp;"[N°1]"),$A179)&lt;&gt;0,SUMIFS(INDIRECT(AS$2&amp;"[Score2]"),INDIRECT(AS$2&amp;"[N°1]"),$A179),SUMIFS(INDIRECT(AS$2&amp;"[Score1]"),INDIRECT(AS$2&amp;"[N°2]"),$A179))</f>
        <v>0</v>
      </c>
      <c r="AV179" s="3">
        <f t="shared" ca="1" si="43"/>
        <v>0</v>
      </c>
      <c r="AW179" s="3">
        <f ca="1">RANK(AV179,$AV$5:$AV$182,0)+ROW()/1000</f>
        <v>1.179</v>
      </c>
      <c r="AX179" s="3">
        <f ca="1">RANK(AW179,$AW$5:$AW$182,1)</f>
        <v>59</v>
      </c>
      <c r="AY179" s="4"/>
      <c r="AZ179" s="3">
        <f ca="1">IF(COUNTIF(INDIRECT(AY$2&amp;"[N°1]"),$A179)&lt;&gt;0,SUMIFS(INDIRECT(AY$2&amp;"[Score1]"),INDIRECT(AY$2&amp;"[N°1]"),$A179),SUMIFS(INDIRECT(AY$2&amp;"[Score2]"),INDIRECT(AY$2&amp;"[N°2]"),$A179))</f>
        <v>0</v>
      </c>
      <c r="BA179" s="3">
        <f ca="1">IF(COUNTIF(INDIRECT(AY$2&amp;"[N°1]"),$A179)&lt;&gt;0,SUMIFS(INDIRECT(AY$2&amp;"[Score2]"),INDIRECT(AY$2&amp;"[N°1]"),$A179),SUMIFS(INDIRECT(AY$2&amp;"[Score1]"),INDIRECT(AY$2&amp;"[N°2]"),$A179))</f>
        <v>0</v>
      </c>
      <c r="BB179" s="3">
        <f t="shared" ca="1" si="44"/>
        <v>0</v>
      </c>
      <c r="BC179" s="3">
        <f ca="1">RANK(BB179,$BB$5:$BB$182,0)+ROW()/1000</f>
        <v>1.179</v>
      </c>
      <c r="BD179" s="3">
        <f ca="1">RANK(BC179,$BC$5:$BC$182,1)</f>
        <v>59</v>
      </c>
      <c r="BE179" s="4"/>
      <c r="BF179" s="3">
        <f ca="1">IF(COUNTIF(INDIRECT(BE$2&amp;"[N°1]"),$A179)&lt;&gt;0,SUMIFS(INDIRECT(BE$2&amp;"[Score1]"),INDIRECT(BE$2&amp;"[N°1]"),$A179),SUMIFS(INDIRECT(BE$2&amp;"[Score2]"),INDIRECT(BE$2&amp;"[N°2]"),$A179))</f>
        <v>0</v>
      </c>
      <c r="BG179" s="3">
        <f ca="1">IF(COUNTIF(INDIRECT(BE$2&amp;"[N°1]"),$A179)&lt;&gt;0,SUMIFS(INDIRECT(BE$2&amp;"[Score2]"),INDIRECT(BE$2&amp;"[N°1]"),$A179),SUMIFS(INDIRECT(BE$2&amp;"[Score1]"),INDIRECT(BE$2&amp;"[N°2]"),$A179))</f>
        <v>0</v>
      </c>
      <c r="BH179" s="3">
        <f t="shared" ca="1" si="45"/>
        <v>0</v>
      </c>
      <c r="BI179" s="3">
        <f ca="1">RANK(BH179,$BH$5:$BH$182,0)+ROW()/1000</f>
        <v>1.179</v>
      </c>
      <c r="BJ179" s="3">
        <f ca="1">RANK(BI179,$BI$5:$BI$182,1)</f>
        <v>59</v>
      </c>
      <c r="BK179" s="4"/>
      <c r="BL179" s="3">
        <f ca="1">IF(COUNTIF(INDIRECT(BK$2&amp;"[N°1]"),$A179)&lt;&gt;0,SUMIFS(INDIRECT(BK$2&amp;"[Score1]"),INDIRECT(BK$2&amp;"[N°1]"),$A179),SUMIFS(INDIRECT(BK$2&amp;"[Score2]"),INDIRECT(BK$2&amp;"[N°2]"),$A179))</f>
        <v>0</v>
      </c>
      <c r="BM179" s="3">
        <f ca="1">IF(COUNTIF(INDIRECT(BK$2&amp;"[N°1]"),$A179)&lt;&gt;0,SUMIFS(INDIRECT(BK$2&amp;"[Score2]"),INDIRECT(BK$2&amp;"[N°1]"),$A179),SUMIFS(INDIRECT(BK$2&amp;"[Score1]"),INDIRECT(BK$2&amp;"[N°2]"),$A179))</f>
        <v>0</v>
      </c>
      <c r="BN179" s="3">
        <f t="shared" ca="1" si="46"/>
        <v>0</v>
      </c>
      <c r="BO179" s="3">
        <f ca="1">RANK(BN179,$BN$5:$BN$182,0)+ROW()/1000</f>
        <v>1.179</v>
      </c>
      <c r="BP179" s="3">
        <f ca="1">RANK(BO179,$BO$5:$BO$182,1)</f>
        <v>59</v>
      </c>
      <c r="BQ179" s="4"/>
      <c r="BR179" s="3">
        <f ca="1">IF(COUNTIF(INDIRECT(BQ$2&amp;"[N°1]"),$A179)&lt;&gt;0,SUMIFS(INDIRECT(BQ$2&amp;"[Score1]"),INDIRECT(BQ$2&amp;"[N°1]"),$A179),SUMIFS(INDIRECT(BQ$2&amp;"[Score2]"),INDIRECT(BQ$2&amp;"[N°2]"),$A179))</f>
        <v>0</v>
      </c>
      <c r="BS179" s="3">
        <f ca="1">IF(COUNTIF(INDIRECT(BQ$2&amp;"[N°1]"),$A179)&lt;&gt;0,SUMIFS(INDIRECT(BQ$2&amp;"[Score2]"),INDIRECT(BQ$2&amp;"[N°1]"),$A179),SUMIFS(INDIRECT(BQ$2&amp;"[Score1]"),INDIRECT(BQ$2&amp;"[N°2]"),$A179))</f>
        <v>0</v>
      </c>
      <c r="BT179" s="3">
        <f t="shared" ca="1" si="47"/>
        <v>0</v>
      </c>
      <c r="BU179" s="3">
        <f ca="1">RANK(BT179,$BT$5:$BT$182,0)+ROW()/1000</f>
        <v>1.179</v>
      </c>
      <c r="BV179" s="3">
        <f ca="1">RANK(BU179,$BU$5:$BU$182,1)</f>
        <v>59</v>
      </c>
      <c r="BX179" s="5">
        <f>C179+I179+O179+U179+AA179+AG179+AM179+AS179+AY179+BE179+BK179+BQ179</f>
        <v>0</v>
      </c>
      <c r="BY179" s="8">
        <f ca="1">COUNTIF(D178,"=13")+COUNTIF(D179,"=13")+COUNTIF(D180,"=13")+COUNTIF(J178,"=13")+COUNTIF(J179,"=13")+COUNTIF(J180,"=13")+COUNTIF(P178,"=13")+COUNTIF(P179,"=13")+COUNTIF(P180,"=13")+COUNTIF(V178,"=13")+COUNTIF(V179,"=13")+COUNTIF(V180,"=13")+COUNTIF(AB178,"=13")+COUNTIF(AB179,"=13")+COUNTIF(AB180,"=13")+COUNTIF(AH178,"=13")+COUNTIF(AH179,"=13")+COUNTIF(AH180,"=13")+COUNTIF(AN178,"=13")+COUNTIF(AN179,"=13")+COUNTIF(AN180,"=13")+COUNTIF(AT178,"=13")+COUNTIF(AT179,"=13")+COUNTIF(AT180,"=13")+COUNTIF(AZ178,"=13")+COUNTIF(AZ179,"=13")+COUNTIF(AZ180,"=13")+COUNTIF(BF178,"=13")+COUNTIF(BF179,"=13")+COUNTIF(BF180,"=13")+COUNTIF(BL178,"=13")+COUNTIF(BL179,"=13")+COUNTIF(BL180,"=13")+COUNTIF(BR178,"=13")+COUNTIF(BR179,"=13")+COUNTIF(BR180,"=13")</f>
        <v>0</v>
      </c>
      <c r="BZ179" s="9">
        <f ca="1">F178+F179+F180+L178+L179+L180+R178+R179+R180+X178+X179+X180+AD178+AD179+AD180+AJ178+AJ179+AJ180+AP178+AP179+AP180+AV178+AV179+AV180+BB178+BB179+BB180+BH178+BH179+BH180+BN178+BN179+BN180+BT178+BT179+BT180</f>
        <v>0</v>
      </c>
      <c r="CA179" s="5">
        <f ca="1">RANK(BY179,$BY$5:$BY$183,0)+RANK(BZ179,$BZ$5:$BZ$183,1)/1000</f>
        <v>1.0009999999999999</v>
      </c>
      <c r="CB179" s="5">
        <f ca="1">RANK(CA179,$CA$5:$CA$183,1)</f>
        <v>1</v>
      </c>
      <c r="CD179" s="20">
        <v>59</v>
      </c>
      <c r="CE179" s="20" t="str">
        <f ca="1">IF(N($CN179)&gt;0,INDEX($B$4:$B$183,$CN179),"")</f>
        <v/>
      </c>
      <c r="CF179" s="20" t="str">
        <f ca="1">IF(N($CN179)&gt;0,INDEX($BX$4:$BX$183,$CN179),"")</f>
        <v/>
      </c>
      <c r="CG179" s="20" t="str">
        <f ca="1">IF(N($CN179)&gt;0,INDEX($BY$4:$BY$183,$CN179),"")</f>
        <v/>
      </c>
      <c r="CH179" s="40"/>
      <c r="CJ179" s="19" t="str">
        <f>IF(BX179&gt;0,BX179*100000+BY179*1000+BZ179+500,"")</f>
        <v/>
      </c>
      <c r="CK179" s="19" t="str">
        <f>IF(BX179&gt;0,RANK(CJ179,$CJ$4:$CJ$183,0),"")</f>
        <v/>
      </c>
      <c r="CL179" s="19" t="str">
        <f>IF(N(CK179)&gt;0,CK179+COUNTIF($CK$4:$CK178,CK179),"")</f>
        <v/>
      </c>
      <c r="CM179" s="19">
        <f>INT(ROWS($CM$3:$CM179)/3)</f>
        <v>59</v>
      </c>
      <c r="CN179" s="19" t="str">
        <f ca="1">IFERROR(MATCH(CM179,$CL$4:$CL$183,0),"")</f>
        <v/>
      </c>
    </row>
    <row r="180" spans="1:92" ht="21" x14ac:dyDescent="0.35">
      <c r="A180" s="3"/>
      <c r="B180" s="3"/>
      <c r="C180" s="4"/>
      <c r="D180" s="3"/>
      <c r="E180" s="3"/>
      <c r="F180" s="3"/>
      <c r="G180" s="3"/>
      <c r="H180" s="3"/>
      <c r="I180" s="4"/>
      <c r="J180" s="3"/>
      <c r="K180" s="3"/>
      <c r="L180" s="3"/>
      <c r="M180" s="3"/>
      <c r="N180" s="3"/>
      <c r="O180" s="4"/>
      <c r="P180" s="3"/>
      <c r="Q180" s="3"/>
      <c r="R180" s="3"/>
      <c r="S180" s="3"/>
      <c r="T180" s="3"/>
      <c r="U180" s="4"/>
      <c r="V180" s="3"/>
      <c r="W180" s="3"/>
      <c r="X180" s="3"/>
      <c r="Y180" s="3"/>
      <c r="Z180" s="3"/>
      <c r="AA180" s="4"/>
      <c r="AB180" s="3"/>
      <c r="AC180" s="3"/>
      <c r="AD180" s="3"/>
      <c r="AE180" s="3"/>
      <c r="AF180" s="3"/>
      <c r="AG180" s="4"/>
      <c r="AH180" s="3"/>
      <c r="AI180" s="3"/>
      <c r="AJ180" s="3"/>
      <c r="AK180" s="3"/>
      <c r="AL180" s="3"/>
      <c r="AM180" s="4"/>
      <c r="AN180" s="3"/>
      <c r="AO180" s="3"/>
      <c r="AP180" s="3"/>
      <c r="AQ180" s="3"/>
      <c r="AR180" s="3"/>
      <c r="AS180" s="4"/>
      <c r="AT180" s="3"/>
      <c r="AU180" s="3"/>
      <c r="AV180" s="3"/>
      <c r="AW180" s="3"/>
      <c r="AX180" s="3"/>
      <c r="AY180" s="4"/>
      <c r="AZ180" s="3"/>
      <c r="BA180" s="3"/>
      <c r="BB180" s="3"/>
      <c r="BC180" s="3"/>
      <c r="BD180" s="3"/>
      <c r="BE180" s="4"/>
      <c r="BF180" s="3"/>
      <c r="BG180" s="3"/>
      <c r="BH180" s="3"/>
      <c r="BI180" s="3"/>
      <c r="BJ180" s="3"/>
      <c r="BK180" s="4"/>
      <c r="BL180" s="3"/>
      <c r="BM180" s="3"/>
      <c r="BN180" s="3"/>
      <c r="BO180" s="3"/>
      <c r="BP180" s="3"/>
      <c r="BQ180" s="4"/>
      <c r="BR180" s="3"/>
      <c r="BS180" s="3"/>
      <c r="BT180" s="3"/>
      <c r="BU180" s="3"/>
      <c r="BV180" s="3"/>
      <c r="BX180" s="15"/>
      <c r="BY180" s="15"/>
      <c r="BZ180" s="15"/>
      <c r="CA180" s="15"/>
      <c r="CB180" s="15"/>
      <c r="CD180" s="21"/>
      <c r="CE180" s="21"/>
      <c r="CF180" s="21"/>
      <c r="CG180" s="21"/>
      <c r="CH180" s="41"/>
      <c r="CJ180" s="19"/>
      <c r="CK180" s="19"/>
      <c r="CL180" s="19"/>
      <c r="CM180" s="19"/>
      <c r="CN180" s="19"/>
    </row>
    <row r="181" spans="1:92" ht="21" x14ac:dyDescent="0.35">
      <c r="A181" s="3"/>
      <c r="B181" s="3"/>
      <c r="C181" s="4"/>
      <c r="D181" s="3"/>
      <c r="E181" s="3"/>
      <c r="F181" s="3"/>
      <c r="G181" s="3"/>
      <c r="H181" s="3"/>
      <c r="I181" s="4"/>
      <c r="J181" s="3"/>
      <c r="K181" s="3"/>
      <c r="L181" s="3"/>
      <c r="M181" s="3"/>
      <c r="N181" s="3"/>
      <c r="O181" s="4"/>
      <c r="P181" s="3"/>
      <c r="Q181" s="3"/>
      <c r="R181" s="3"/>
      <c r="S181" s="3"/>
      <c r="T181" s="3"/>
      <c r="U181" s="4"/>
      <c r="V181" s="3"/>
      <c r="W181" s="3"/>
      <c r="X181" s="3"/>
      <c r="Y181" s="3"/>
      <c r="Z181" s="3"/>
      <c r="AA181" s="4"/>
      <c r="AB181" s="3"/>
      <c r="AC181" s="3"/>
      <c r="AD181" s="3"/>
      <c r="AE181" s="3"/>
      <c r="AF181" s="3"/>
      <c r="AG181" s="4"/>
      <c r="AH181" s="3"/>
      <c r="AI181" s="3"/>
      <c r="AJ181" s="3"/>
      <c r="AK181" s="3"/>
      <c r="AL181" s="3"/>
      <c r="AM181" s="4"/>
      <c r="AN181" s="3"/>
      <c r="AO181" s="3"/>
      <c r="AP181" s="3"/>
      <c r="AQ181" s="3"/>
      <c r="AR181" s="3"/>
      <c r="AS181" s="4"/>
      <c r="AT181" s="3"/>
      <c r="AU181" s="3"/>
      <c r="AV181" s="3"/>
      <c r="AW181" s="3"/>
      <c r="AX181" s="3"/>
      <c r="AY181" s="4"/>
      <c r="AZ181" s="3"/>
      <c r="BA181" s="3"/>
      <c r="BB181" s="3"/>
      <c r="BC181" s="3"/>
      <c r="BD181" s="3"/>
      <c r="BE181" s="4"/>
      <c r="BF181" s="3"/>
      <c r="BG181" s="3"/>
      <c r="BH181" s="3"/>
      <c r="BI181" s="3"/>
      <c r="BJ181" s="3"/>
      <c r="BK181" s="4"/>
      <c r="BL181" s="3"/>
      <c r="BM181" s="3"/>
      <c r="BN181" s="3"/>
      <c r="BO181" s="3"/>
      <c r="BP181" s="3"/>
      <c r="BQ181" s="4"/>
      <c r="BR181" s="3"/>
      <c r="BS181" s="3"/>
      <c r="BT181" s="3"/>
      <c r="BU181" s="3"/>
      <c r="BV181" s="3"/>
      <c r="BX181" s="14"/>
      <c r="BY181" s="14"/>
      <c r="BZ181" s="14"/>
      <c r="CA181" s="14"/>
      <c r="CB181" s="14"/>
      <c r="CD181" s="22"/>
      <c r="CE181" s="22"/>
      <c r="CF181" s="22"/>
      <c r="CG181" s="22"/>
      <c r="CH181" s="39" t="str">
        <f ca="1">IF(N($CN182)&gt;0,INDEX($BZ$4:$BZ$183,$CN182),"")</f>
        <v/>
      </c>
      <c r="CJ181" s="19"/>
      <c r="CK181" s="19"/>
      <c r="CL181" s="19"/>
      <c r="CM181" s="19"/>
      <c r="CN181" s="19"/>
    </row>
    <row r="182" spans="1:92" ht="21" x14ac:dyDescent="0.35">
      <c r="A182" s="3">
        <v>60</v>
      </c>
      <c r="B182" s="3"/>
      <c r="C182" s="4"/>
      <c r="D182" s="3">
        <f ca="1">IF(COUNTIF(INDIRECT(C$2&amp;"[N°1]"),$A182)&lt;&gt;0,SUMIFS(INDIRECT(C$2&amp;"[Score1]"),INDIRECT(C$2&amp;"[N°1]"),$A182),SUMIFS(INDIRECT(C$2&amp;"[Score2]"),INDIRECT(C$2&amp;"[N°2]"),$A182))</f>
        <v>0</v>
      </c>
      <c r="E182" s="3">
        <f ca="1">IF(COUNTIF(INDIRECT(C$2&amp;"[N°1]"),$A182)&lt;&gt;0,SUMIFS(INDIRECT(C$2&amp;"[Score2]"),INDIRECT(C$2&amp;"[N°1]"),$A182),SUMIFS(INDIRECT(C$2&amp;"[Score1]"),INDIRECT(C$2&amp;"[N°2]"),$A182))</f>
        <v>0</v>
      </c>
      <c r="F182" s="3">
        <f t="shared" ca="1" si="36"/>
        <v>0</v>
      </c>
      <c r="G182" s="3">
        <f ca="1">RANK(F182,$F$5:$F$182,0)+ROW()/1000</f>
        <v>1.1819999999999999</v>
      </c>
      <c r="H182" s="3">
        <f ca="1">RANK(G182,$G$5:$G$182,1)</f>
        <v>60</v>
      </c>
      <c r="I182" s="4"/>
      <c r="J182" s="3">
        <f ca="1">IF(COUNTIF(INDIRECT(I$2&amp;"[N°1]"),$A182)&lt;&gt;0,SUMIFS(INDIRECT(I$2&amp;"[Score1]"),INDIRECT(I$2&amp;"[N°1]"),$A182),SUMIFS(INDIRECT(I$2&amp;"[Score2]"),INDIRECT(I$2&amp;"[N°2]"),$A182))</f>
        <v>0</v>
      </c>
      <c r="K182" s="3">
        <f ca="1">IF(COUNTIF(INDIRECT(I$2&amp;"[N°1]"),$A182)&lt;&gt;0,SUMIFS(INDIRECT(I$2&amp;"[Score2]"),INDIRECT(I$2&amp;"[N°1]"),$A182),SUMIFS(INDIRECT(I$2&amp;"[Score1]"),INDIRECT(I$2&amp;"[N°2]"),$A182))</f>
        <v>0</v>
      </c>
      <c r="L182" s="3">
        <f t="shared" ca="1" si="37"/>
        <v>0</v>
      </c>
      <c r="M182" s="3">
        <f ca="1">RANK(L182,$L$5:$L$182,0)+ROW()/1000</f>
        <v>1.1819999999999999</v>
      </c>
      <c r="N182" s="3">
        <f ca="1">RANK(M182,$M$5:$M$182,1)</f>
        <v>60</v>
      </c>
      <c r="O182" s="4"/>
      <c r="P182" s="3">
        <f ca="1">IF(COUNTIF(INDIRECT(O$2&amp;"[N°1]"),$A182)&lt;&gt;0,SUMIFS(INDIRECT(O$2&amp;"[Score1]"),INDIRECT(O$2&amp;"[N°1]"),$A182),SUMIFS(INDIRECT(O$2&amp;"[Score2]"),INDIRECT(O$2&amp;"[N°2]"),$A182))</f>
        <v>0</v>
      </c>
      <c r="Q182" s="3">
        <f ca="1">IF(COUNTIF(INDIRECT(O$2&amp;"[N°1]"),$A182)&lt;&gt;0,SUMIFS(INDIRECT(O$2&amp;"[Score2]"),INDIRECT(O$2&amp;"[N°1]"),$A182),SUMIFS(INDIRECT(O$2&amp;"[Score1]"),INDIRECT(O$2&amp;"[N°2]"),$A182))</f>
        <v>0</v>
      </c>
      <c r="R182" s="3">
        <f t="shared" ca="1" si="38"/>
        <v>0</v>
      </c>
      <c r="S182" s="3">
        <f ca="1">RANK(R182,$R$5:$R$182,0)+ROW()/1000</f>
        <v>1.1819999999999999</v>
      </c>
      <c r="T182" s="3">
        <f ca="1">RANK(S182,$S$5:$S$182,1)</f>
        <v>60</v>
      </c>
      <c r="U182" s="4"/>
      <c r="V182" s="3">
        <f ca="1">IF(COUNTIF(INDIRECT(U$2&amp;"[N°1]"),$A182)&lt;&gt;0,SUMIFS(INDIRECT(U$2&amp;"[Score1]"),INDIRECT(U$2&amp;"[N°1]"),$A182),SUMIFS(INDIRECT(U$2&amp;"[Score2]"),INDIRECT(U$2&amp;"[N°2]"),$A182))</f>
        <v>0</v>
      </c>
      <c r="W182" s="3">
        <f ca="1">IF(COUNTIF(INDIRECT(U$2&amp;"[N°1]"),$A182)&lt;&gt;0,SUMIFS(INDIRECT(U$2&amp;"[Score2]"),INDIRECT(U$2&amp;"[N°1]"),$A182),SUMIFS(INDIRECT(U$2&amp;"[Score1]"),INDIRECT(U$2&amp;"[N°2]"),$A182))</f>
        <v>0</v>
      </c>
      <c r="X182" s="3">
        <f t="shared" ca="1" si="39"/>
        <v>0</v>
      </c>
      <c r="Y182" s="3">
        <f ca="1">RANK(X182,$X$5:$X$182,0)+ROW()/1000</f>
        <v>1.1819999999999999</v>
      </c>
      <c r="Z182" s="3">
        <f ca="1">RANK(Y182,$Y$5:$Y$182,1)</f>
        <v>60</v>
      </c>
      <c r="AA182" s="4"/>
      <c r="AB182" s="3">
        <f ca="1">IF(COUNTIF(INDIRECT(AA$2&amp;"[N°1]"),$A182)&lt;&gt;0,SUMIFS(INDIRECT(AA$2&amp;"[Score1]"),INDIRECT(AA$2&amp;"[N°1]"),$A182),SUMIFS(INDIRECT(AA$2&amp;"[Score2]"),INDIRECT(AA$2&amp;"[N°2]"),$A182))</f>
        <v>0</v>
      </c>
      <c r="AC182" s="3">
        <f ca="1">IF(COUNTIF(INDIRECT(AA$2&amp;"[N°1]"),$A182)&lt;&gt;0,SUMIFS(INDIRECT(AA$2&amp;"[Score2]"),INDIRECT(AA$2&amp;"[N°1]"),$A182),SUMIFS(INDIRECT(AA$2&amp;"[Score1]"),INDIRECT(AA$2&amp;"[N°2]"),$A182))</f>
        <v>0</v>
      </c>
      <c r="AD182" s="3">
        <f t="shared" ca="1" si="40"/>
        <v>0</v>
      </c>
      <c r="AE182" s="3">
        <f ca="1">RANK(AD182,$AD$5:$AD$182,0)+ROW()/1000</f>
        <v>1.1819999999999999</v>
      </c>
      <c r="AF182" s="3">
        <f ca="1">RANK(AE182,$AE$5:$AE$182,1)</f>
        <v>60</v>
      </c>
      <c r="AG182" s="4"/>
      <c r="AH182" s="3">
        <f ca="1">IF(COUNTIF(INDIRECT(AG$2&amp;"[N°1]"),$A182)&lt;&gt;0,SUMIFS(INDIRECT(AG$2&amp;"[Score1]"),INDIRECT(AG$2&amp;"[N°1]"),$A182),SUMIFS(INDIRECT(AG$2&amp;"[Score2]"),INDIRECT(AG$2&amp;"[N°2]"),$A182))</f>
        <v>0</v>
      </c>
      <c r="AI182" s="3">
        <f ca="1">IF(COUNTIF(INDIRECT(AG$2&amp;"[N°1]"),$A182)&lt;&gt;0,SUMIFS(INDIRECT(AG$2&amp;"[Score2]"),INDIRECT(AG$2&amp;"[N°1]"),$A182),SUMIFS(INDIRECT(AG$2&amp;"[Score1]"),INDIRECT(AG$2&amp;"[N°2]"),$A182))</f>
        <v>0</v>
      </c>
      <c r="AJ182" s="3">
        <f t="shared" ca="1" si="41"/>
        <v>0</v>
      </c>
      <c r="AK182" s="3">
        <f ca="1">RANK(AJ182,$AJ$5:$AJ$182,0)+ROW()/1000</f>
        <v>1.1819999999999999</v>
      </c>
      <c r="AL182" s="3">
        <f ca="1">RANK(AK182,$AK$5:$AK$182,1)</f>
        <v>60</v>
      </c>
      <c r="AM182" s="4"/>
      <c r="AN182" s="3">
        <f ca="1">IF(COUNTIF(INDIRECT(AM$2&amp;"[N°1]"),$A182)&lt;&gt;0,SUMIFS(INDIRECT(AM$2&amp;"[Score1]"),INDIRECT(AM$2&amp;"[N°1]"),$A182),SUMIFS(INDIRECT(AM$2&amp;"[Score2]"),INDIRECT(AM$2&amp;"[N°2]"),$A182))</f>
        <v>0</v>
      </c>
      <c r="AO182" s="3">
        <f ca="1">IF(COUNTIF(INDIRECT(AM$2&amp;"[N°1]"),$A182)&lt;&gt;0,SUMIFS(INDIRECT(AM$2&amp;"[Score2]"),INDIRECT(AM$2&amp;"[N°1]"),$A182),SUMIFS(INDIRECT(AM$2&amp;"[Score1]"),INDIRECT(AM$2&amp;"[N°2]"),$A182))</f>
        <v>0</v>
      </c>
      <c r="AP182" s="3">
        <f t="shared" ca="1" si="42"/>
        <v>0</v>
      </c>
      <c r="AQ182" s="3">
        <f ca="1">RANK(AP182,$AP$5:$AP$182,0)+ROW()/1000</f>
        <v>1.1819999999999999</v>
      </c>
      <c r="AR182" s="3">
        <f ca="1">RANK(AQ182,$AQ$5:$AQ$182,1)</f>
        <v>60</v>
      </c>
      <c r="AS182" s="4"/>
      <c r="AT182" s="3">
        <f ca="1">IF(COUNTIF(INDIRECT(AS$2&amp;"[N°1]"),$A182)&lt;&gt;0,SUMIFS(INDIRECT(AS$2&amp;"[Score1]"),INDIRECT(AS$2&amp;"[N°1]"),$A182),SUMIFS(INDIRECT(AS$2&amp;"[Score2]"),INDIRECT(AS$2&amp;"[N°2]"),$A182))</f>
        <v>0</v>
      </c>
      <c r="AU182" s="3">
        <f ca="1">IF(COUNTIF(INDIRECT(AS$2&amp;"[N°1]"),$A182)&lt;&gt;0,SUMIFS(INDIRECT(AS$2&amp;"[Score2]"),INDIRECT(AS$2&amp;"[N°1]"),$A182),SUMIFS(INDIRECT(AS$2&amp;"[Score1]"),INDIRECT(AS$2&amp;"[N°2]"),$A182))</f>
        <v>0</v>
      </c>
      <c r="AV182" s="3">
        <f t="shared" ca="1" si="43"/>
        <v>0</v>
      </c>
      <c r="AW182" s="3">
        <f ca="1">RANK(AV182,$AV$5:$AV$182,0)+ROW()/1000</f>
        <v>1.1819999999999999</v>
      </c>
      <c r="AX182" s="3">
        <f ca="1">RANK(AW182,$AW$5:$AW$182,1)</f>
        <v>60</v>
      </c>
      <c r="AY182" s="4"/>
      <c r="AZ182" s="3">
        <f ca="1">IF(COUNTIF(INDIRECT(AY$2&amp;"[N°1]"),$A182)&lt;&gt;0,SUMIFS(INDIRECT(AY$2&amp;"[Score1]"),INDIRECT(AY$2&amp;"[N°1]"),$A182),SUMIFS(INDIRECT(AY$2&amp;"[Score2]"),INDIRECT(AY$2&amp;"[N°2]"),$A182))</f>
        <v>0</v>
      </c>
      <c r="BA182" s="3">
        <f ca="1">IF(COUNTIF(INDIRECT(AY$2&amp;"[N°1]"),$A182)&lt;&gt;0,SUMIFS(INDIRECT(AY$2&amp;"[Score2]"),INDIRECT(AY$2&amp;"[N°1]"),$A182),SUMIFS(INDIRECT(AY$2&amp;"[Score1]"),INDIRECT(AY$2&amp;"[N°2]"),$A182))</f>
        <v>0</v>
      </c>
      <c r="BB182" s="3">
        <f t="shared" ca="1" si="44"/>
        <v>0</v>
      </c>
      <c r="BC182" s="3">
        <f ca="1">RANK(BB182,$BB$5:$BB$182,0)+ROW()/1000</f>
        <v>1.1819999999999999</v>
      </c>
      <c r="BD182" s="3">
        <f ca="1">RANK(BC182,$BC$5:$BC$182,1)</f>
        <v>60</v>
      </c>
      <c r="BE182" s="4"/>
      <c r="BF182" s="3">
        <f ca="1">IF(COUNTIF(INDIRECT(BE$2&amp;"[N°1]"),$A182)&lt;&gt;0,SUMIFS(INDIRECT(BE$2&amp;"[Score1]"),INDIRECT(BE$2&amp;"[N°1]"),$A182),SUMIFS(INDIRECT(BE$2&amp;"[Score2]"),INDIRECT(BE$2&amp;"[N°2]"),$A182))</f>
        <v>0</v>
      </c>
      <c r="BG182" s="3">
        <f ca="1">IF(COUNTIF(INDIRECT(BE$2&amp;"[N°1]"),$A182)&lt;&gt;0,SUMIFS(INDIRECT(BE$2&amp;"[Score2]"),INDIRECT(BE$2&amp;"[N°1]"),$A182),SUMIFS(INDIRECT(BE$2&amp;"[Score1]"),INDIRECT(BE$2&amp;"[N°2]"),$A182))</f>
        <v>0</v>
      </c>
      <c r="BH182" s="3">
        <f t="shared" ca="1" si="45"/>
        <v>0</v>
      </c>
      <c r="BI182" s="3">
        <f ca="1">RANK(BH182,$BH$5:$BH$182,0)+ROW()/1000</f>
        <v>1.1819999999999999</v>
      </c>
      <c r="BJ182" s="3">
        <f ca="1">RANK(BI182,$BI$5:$BI$182,1)</f>
        <v>60</v>
      </c>
      <c r="BK182" s="4"/>
      <c r="BL182" s="3">
        <f ca="1">IF(COUNTIF(INDIRECT(BK$2&amp;"[N°1]"),$A182)&lt;&gt;0,SUMIFS(INDIRECT(BK$2&amp;"[Score1]"),INDIRECT(BK$2&amp;"[N°1]"),$A182),SUMIFS(INDIRECT(BK$2&amp;"[Score2]"),INDIRECT(BK$2&amp;"[N°2]"),$A182))</f>
        <v>0</v>
      </c>
      <c r="BM182" s="3">
        <f ca="1">IF(COUNTIF(INDIRECT(BK$2&amp;"[N°1]"),$A182)&lt;&gt;0,SUMIFS(INDIRECT(BK$2&amp;"[Score2]"),INDIRECT(BK$2&amp;"[N°1]"),$A182),SUMIFS(INDIRECT(BK$2&amp;"[Score1]"),INDIRECT(BK$2&amp;"[N°2]"),$A182))</f>
        <v>0</v>
      </c>
      <c r="BN182" s="3">
        <f t="shared" ca="1" si="46"/>
        <v>0</v>
      </c>
      <c r="BO182" s="3">
        <f ca="1">RANK(BN182,$BN$5:$BN$182,0)+ROW()/1000</f>
        <v>1.1819999999999999</v>
      </c>
      <c r="BP182" s="3">
        <f ca="1">RANK(BO182,$BO$5:$BO$182,1)</f>
        <v>60</v>
      </c>
      <c r="BQ182" s="4"/>
      <c r="BR182" s="3">
        <f ca="1">IF(COUNTIF(INDIRECT(BQ$2&amp;"[N°1]"),$A182)&lt;&gt;0,SUMIFS(INDIRECT(BQ$2&amp;"[Score1]"),INDIRECT(BQ$2&amp;"[N°1]"),$A182),SUMIFS(INDIRECT(BQ$2&amp;"[Score2]"),INDIRECT(BQ$2&amp;"[N°2]"),$A182))</f>
        <v>0</v>
      </c>
      <c r="BS182" s="3">
        <f ca="1">IF(COUNTIF(INDIRECT(BQ$2&amp;"[N°1]"),$A182)&lt;&gt;0,SUMIFS(INDIRECT(BQ$2&amp;"[Score2]"),INDIRECT(BQ$2&amp;"[N°1]"),$A182),SUMIFS(INDIRECT(BQ$2&amp;"[Score1]"),INDIRECT(BQ$2&amp;"[N°2]"),$A182))</f>
        <v>0</v>
      </c>
      <c r="BT182" s="3">
        <f t="shared" ca="1" si="47"/>
        <v>0</v>
      </c>
      <c r="BU182" s="3">
        <f ca="1">RANK(BT182,$BT$5:$BT$182,0)+ROW()/1000</f>
        <v>1.1819999999999999</v>
      </c>
      <c r="BV182" s="3">
        <f ca="1">RANK(BU182,$BU$5:$BU$182,1)</f>
        <v>60</v>
      </c>
      <c r="BX182" s="5">
        <f>C182+I182+O182+U182+AA182+AG182+AM182+AS182+AY182+BE182+BK182+BQ182</f>
        <v>0</v>
      </c>
      <c r="BY182" s="8">
        <f ca="1">COUNTIF(D181,"=13")+COUNTIF(D182,"=13")+COUNTIF(D183,"=13")+COUNTIF(J181,"=13")+COUNTIF(J182,"=13")+COUNTIF(J183,"=13")+COUNTIF(P181,"=13")+COUNTIF(P182,"=13")+COUNTIF(P183,"=13")+COUNTIF(V181,"=13")+COUNTIF(V182,"=13")+COUNTIF(V183,"=13")+COUNTIF(AB181,"=13")+COUNTIF(AB182,"=13")+COUNTIF(AB183,"=13")+COUNTIF(AH181,"=13")+COUNTIF(AH182,"=13")+COUNTIF(AH183,"=13")+COUNTIF(AN181,"=13")+COUNTIF(AN182,"=13")+COUNTIF(AN183,"=13")+COUNTIF(AT181,"=13")+COUNTIF(AT182,"=13")+COUNTIF(AT183,"=13")+COUNTIF(AZ181,"=13")+COUNTIF(AZ182,"=13")+COUNTIF(AZ183,"=13")+COUNTIF(BF181,"=13")+COUNTIF(BF182,"=13")+COUNTIF(BF183,"=13")+COUNTIF(BL181,"=13")+COUNTIF(BL182,"=13")+COUNTIF(BL183,"=13")+COUNTIF(BR181,"=13")+COUNTIF(BR182,"=13")+COUNTIF(BR183,"=13")</f>
        <v>0</v>
      </c>
      <c r="BZ182" s="9">
        <f ca="1">F181+F182+F183+L181+L182+L183+R181+R182+R183+X181+X182+X183+AD181+AD182+AD183+AJ181+AJ182+AJ183+AP181+AP182+AP183+AV181+AV182+AV183+BB181+BB182+BB183+BH181+BH182+BH183+BN181+BN182+BN183+BT181+BT182+BT183</f>
        <v>0</v>
      </c>
      <c r="CA182" s="5">
        <f ca="1">RANK(BY182,$BY$5:$BY$183,0)+RANK(BZ182,$BZ$5:$BZ$183,1)/1000</f>
        <v>1.0009999999999999</v>
      </c>
      <c r="CB182" s="5">
        <f ca="1">RANK(CA182,$CA$5:$CA$183,1)</f>
        <v>1</v>
      </c>
      <c r="CD182" s="20">
        <v>60</v>
      </c>
      <c r="CE182" s="20" t="str">
        <f ca="1">IF(N($CN182)&gt;0,INDEX($B$4:$B$183,$CN182),"")</f>
        <v/>
      </c>
      <c r="CF182" s="20" t="str">
        <f ca="1">IF(N($CN182)&gt;0,INDEX($BX$4:$BX$183,$CN182),"")</f>
        <v/>
      </c>
      <c r="CG182" s="20" t="str">
        <f ca="1">IF(N($CN182)&gt;0,INDEX($BY$4:$BY$183,$CN182),"")</f>
        <v/>
      </c>
      <c r="CH182" s="40"/>
      <c r="CJ182" s="19" t="str">
        <f>IF(BX182&gt;0,BX182*100000+BY182*1000+BZ182+500,"")</f>
        <v/>
      </c>
      <c r="CK182" s="19" t="str">
        <f>IF(BX182&gt;0,RANK(CJ182,$CJ$4:$CJ$183,0),"")</f>
        <v/>
      </c>
      <c r="CL182" s="19" t="str">
        <f>IF(N(CK182)&gt;0,CK182+COUNTIF($CK$4:$CK181,CK182),"")</f>
        <v/>
      </c>
      <c r="CM182" s="19">
        <f>INT(ROWS($CM$3:$CM182)/3)</f>
        <v>60</v>
      </c>
      <c r="CN182" s="19" t="str">
        <f ca="1">IFERROR(MATCH(CM182,$CL$4:$CL$183,0),"")</f>
        <v/>
      </c>
    </row>
    <row r="183" spans="1:92" ht="21" x14ac:dyDescent="0.35">
      <c r="A183" s="3"/>
      <c r="B183" s="3"/>
      <c r="C183" s="4"/>
      <c r="D183" s="3"/>
      <c r="E183" s="3"/>
      <c r="F183" s="3"/>
      <c r="G183" s="3"/>
      <c r="H183" s="3"/>
      <c r="I183" s="4"/>
      <c r="J183" s="3"/>
      <c r="K183" s="3"/>
      <c r="L183" s="3"/>
      <c r="M183" s="3"/>
      <c r="N183" s="3"/>
      <c r="O183" s="4"/>
      <c r="P183" s="3"/>
      <c r="Q183" s="3"/>
      <c r="R183" s="3"/>
      <c r="S183" s="3"/>
      <c r="T183" s="3"/>
      <c r="U183" s="4"/>
      <c r="V183" s="3"/>
      <c r="W183" s="3"/>
      <c r="X183" s="3"/>
      <c r="Y183" s="3"/>
      <c r="Z183" s="3"/>
      <c r="AA183" s="4"/>
      <c r="AB183" s="3"/>
      <c r="AC183" s="3"/>
      <c r="AD183" s="3"/>
      <c r="AE183" s="3"/>
      <c r="AF183" s="3"/>
      <c r="AG183" s="4"/>
      <c r="AH183" s="3"/>
      <c r="AI183" s="3"/>
      <c r="AJ183" s="3"/>
      <c r="AK183" s="3"/>
      <c r="AL183" s="3"/>
      <c r="AM183" s="4"/>
      <c r="AN183" s="3"/>
      <c r="AO183" s="3"/>
      <c r="AP183" s="3"/>
      <c r="AQ183" s="3"/>
      <c r="AR183" s="3"/>
      <c r="AS183" s="4"/>
      <c r="AT183" s="3"/>
      <c r="AU183" s="3"/>
      <c r="AV183" s="3"/>
      <c r="AW183" s="3"/>
      <c r="AX183" s="3"/>
      <c r="AY183" s="4"/>
      <c r="AZ183" s="3"/>
      <c r="BA183" s="3"/>
      <c r="BB183" s="3"/>
      <c r="BC183" s="3"/>
      <c r="BD183" s="3"/>
      <c r="BE183" s="4"/>
      <c r="BF183" s="3"/>
      <c r="BG183" s="3"/>
      <c r="BH183" s="3"/>
      <c r="BI183" s="3"/>
      <c r="BJ183" s="3"/>
      <c r="BK183" s="4"/>
      <c r="BL183" s="3"/>
      <c r="BM183" s="3"/>
      <c r="BN183" s="3"/>
      <c r="BO183" s="3"/>
      <c r="BP183" s="3"/>
      <c r="BQ183" s="4"/>
      <c r="BR183" s="3"/>
      <c r="BS183" s="3"/>
      <c r="BT183" s="3"/>
      <c r="BU183" s="3"/>
      <c r="BV183" s="3"/>
      <c r="BX183" s="15"/>
      <c r="BY183" s="15"/>
      <c r="BZ183" s="15"/>
      <c r="CA183" s="15"/>
      <c r="CB183" s="15"/>
      <c r="CD183" s="21"/>
      <c r="CE183" s="21"/>
      <c r="CF183" s="21"/>
      <c r="CG183" s="21"/>
      <c r="CH183" s="41"/>
      <c r="CJ183" s="19"/>
      <c r="CK183" s="19"/>
      <c r="CL183" s="19"/>
      <c r="CM183" s="19"/>
      <c r="CN183" s="19"/>
    </row>
  </sheetData>
  <mergeCells count="86">
    <mergeCell ref="CP3:CS3"/>
    <mergeCell ref="AG2:AJ2"/>
    <mergeCell ref="I2:L2"/>
    <mergeCell ref="O2:R2"/>
    <mergeCell ref="U2:X2"/>
    <mergeCell ref="AA2:AD2"/>
    <mergeCell ref="CD2:CH2"/>
    <mergeCell ref="BQ2:BT2"/>
    <mergeCell ref="AM2:AP2"/>
    <mergeCell ref="AS2:AV2"/>
    <mergeCell ref="AY2:BB2"/>
    <mergeCell ref="BE2:BH2"/>
    <mergeCell ref="BK2:BN2"/>
    <mergeCell ref="C2:H2"/>
    <mergeCell ref="CH4:CH6"/>
    <mergeCell ref="CH7:CH9"/>
    <mergeCell ref="CH10:CH12"/>
    <mergeCell ref="CH13:CH15"/>
    <mergeCell ref="BX2:CB2"/>
    <mergeCell ref="CH16:CH18"/>
    <mergeCell ref="CH19:CH21"/>
    <mergeCell ref="CH22:CH24"/>
    <mergeCell ref="CH25:CH27"/>
    <mergeCell ref="CH28:CH30"/>
    <mergeCell ref="CH31:CH33"/>
    <mergeCell ref="CH34:CH36"/>
    <mergeCell ref="CH37:CH39"/>
    <mergeCell ref="CH40:CH42"/>
    <mergeCell ref="CH43:CH45"/>
    <mergeCell ref="CH46:CH48"/>
    <mergeCell ref="CH49:CH51"/>
    <mergeCell ref="CH52:CH54"/>
    <mergeCell ref="CH55:CH57"/>
    <mergeCell ref="CH58:CH60"/>
    <mergeCell ref="CH61:CH63"/>
    <mergeCell ref="CH64:CH66"/>
    <mergeCell ref="CH67:CH69"/>
    <mergeCell ref="CH70:CH72"/>
    <mergeCell ref="CH73:CH75"/>
    <mergeCell ref="CH76:CH78"/>
    <mergeCell ref="CH79:CH81"/>
    <mergeCell ref="CH82:CH84"/>
    <mergeCell ref="CH85:CH87"/>
    <mergeCell ref="CH88:CH90"/>
    <mergeCell ref="CH91:CH93"/>
    <mergeCell ref="CH109:CH111"/>
    <mergeCell ref="CH115:CH117"/>
    <mergeCell ref="CH118:CH120"/>
    <mergeCell ref="CH121:CH123"/>
    <mergeCell ref="CH94:CH96"/>
    <mergeCell ref="CH97:CH99"/>
    <mergeCell ref="CH100:CH102"/>
    <mergeCell ref="CH103:CH105"/>
    <mergeCell ref="CH106:CH108"/>
    <mergeCell ref="CH112:CH114"/>
    <mergeCell ref="CH124:CH126"/>
    <mergeCell ref="CH127:CH129"/>
    <mergeCell ref="CH130:CH132"/>
    <mergeCell ref="CH133:CH135"/>
    <mergeCell ref="CH136:CH138"/>
    <mergeCell ref="CH139:CH141"/>
    <mergeCell ref="CH142:CH144"/>
    <mergeCell ref="CH145:CH147"/>
    <mergeCell ref="CH148:CH150"/>
    <mergeCell ref="CH151:CH153"/>
    <mergeCell ref="CH154:CH156"/>
    <mergeCell ref="CH157:CH159"/>
    <mergeCell ref="CH160:CH162"/>
    <mergeCell ref="CH163:CH165"/>
    <mergeCell ref="CH166:CH168"/>
    <mergeCell ref="CH169:CH171"/>
    <mergeCell ref="CH172:CH174"/>
    <mergeCell ref="CH175:CH177"/>
    <mergeCell ref="CH178:CH180"/>
    <mergeCell ref="CH181:CH183"/>
    <mergeCell ref="CU3:CX3"/>
    <mergeCell ref="CZ3:DC3"/>
    <mergeCell ref="DE3:DH3"/>
    <mergeCell ref="DJ3:DM3"/>
    <mergeCell ref="DO3:DR3"/>
    <mergeCell ref="ES3:EV3"/>
    <mergeCell ref="DT3:DW3"/>
    <mergeCell ref="DY3:EB3"/>
    <mergeCell ref="ED3:EG3"/>
    <mergeCell ref="EI3:EL3"/>
    <mergeCell ref="EN3:EQ3"/>
  </mergeCells>
  <phoneticPr fontId="6" type="noConversion"/>
  <conditionalFormatting sqref="D4:E183">
    <cfRule type="cellIs" dxfId="11" priority="25" operator="equal">
      <formula>13</formula>
    </cfRule>
  </conditionalFormatting>
  <conditionalFormatting sqref="J4:K183">
    <cfRule type="cellIs" dxfId="10" priority="11" operator="equal">
      <formula>13</formula>
    </cfRule>
  </conditionalFormatting>
  <conditionalFormatting sqref="P4:Q183">
    <cfRule type="cellIs" dxfId="9" priority="10" operator="equal">
      <formula>13</formula>
    </cfRule>
  </conditionalFormatting>
  <conditionalFormatting sqref="V4:W183">
    <cfRule type="cellIs" dxfId="8" priority="9" operator="equal">
      <formula>13</formula>
    </cfRule>
  </conditionalFormatting>
  <conditionalFormatting sqref="AB4:AC183">
    <cfRule type="cellIs" dxfId="7" priority="8" operator="equal">
      <formula>13</formula>
    </cfRule>
  </conditionalFormatting>
  <conditionalFormatting sqref="AH4:AI183">
    <cfRule type="cellIs" dxfId="6" priority="7" operator="equal">
      <formula>13</formula>
    </cfRule>
  </conditionalFormatting>
  <conditionalFormatting sqref="AN4:AO183">
    <cfRule type="cellIs" dxfId="5" priority="6" operator="equal">
      <formula>13</formula>
    </cfRule>
  </conditionalFormatting>
  <conditionalFormatting sqref="AT4:AU183">
    <cfRule type="cellIs" dxfId="4" priority="5" operator="equal">
      <formula>13</formula>
    </cfRule>
  </conditionalFormatting>
  <conditionalFormatting sqref="AZ4:BA183">
    <cfRule type="cellIs" dxfId="3" priority="4" operator="equal">
      <formula>13</formula>
    </cfRule>
  </conditionalFormatting>
  <conditionalFormatting sqref="BF4:BG183">
    <cfRule type="cellIs" dxfId="2" priority="3" operator="equal">
      <formula>13</formula>
    </cfRule>
  </conditionalFormatting>
  <conditionalFormatting sqref="BL4:BM183">
    <cfRule type="cellIs" dxfId="1" priority="2" operator="equal">
      <formula>13</formula>
    </cfRule>
  </conditionalFormatting>
  <conditionalFormatting sqref="BR4:BS183">
    <cfRule type="cellIs" dxfId="0" priority="1" operator="equal">
      <formula>13</formula>
    </cfRule>
  </conditionalFormatting>
  <pageMargins left="0.7" right="0.7" top="0.75" bottom="0.75" header="0.3" footer="0.3"/>
  <pageSetup paperSize="9" orientation="portrait" horizontalDpi="4294967293" verticalDpi="0" r:id="rId1"/>
  <tableParts count="12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1"/>
  <sheetViews>
    <sheetView workbookViewId="0">
      <selection activeCell="B3" sqref="B3"/>
    </sheetView>
  </sheetViews>
  <sheetFormatPr baseColWidth="10" defaultRowHeight="15" x14ac:dyDescent="0.25"/>
  <sheetData>
    <row r="1" spans="1:5" x14ac:dyDescent="0.25">
      <c r="B1" t="s">
        <v>30</v>
      </c>
    </row>
    <row r="2" spans="1:5" x14ac:dyDescent="0.25">
      <c r="A2">
        <v>1</v>
      </c>
      <c r="B2">
        <v>1</v>
      </c>
      <c r="C2">
        <f>B2/2</f>
        <v>0.5</v>
      </c>
      <c r="D2">
        <f>ROUNDUP(C2,0)</f>
        <v>1</v>
      </c>
      <c r="E2">
        <f>ROW(B2)-ROW($B$1)</f>
        <v>1</v>
      </c>
    </row>
    <row r="3" spans="1:5" x14ac:dyDescent="0.25">
      <c r="A3">
        <v>3</v>
      </c>
      <c r="B3">
        <v>2</v>
      </c>
      <c r="C3">
        <f t="shared" ref="C3:C11" si="0">B3/2</f>
        <v>1</v>
      </c>
      <c r="D3">
        <f t="shared" ref="D3:D11" si="1">ROUNDUP(C3,0)</f>
        <v>1</v>
      </c>
      <c r="E3">
        <f t="shared" ref="E3:E11" si="2">ROW(B3)-ROW($B$1)</f>
        <v>2</v>
      </c>
    </row>
    <row r="4" spans="1:5" x14ac:dyDescent="0.25">
      <c r="A4">
        <v>5</v>
      </c>
      <c r="B4">
        <v>3</v>
      </c>
      <c r="C4">
        <f t="shared" si="0"/>
        <v>1.5</v>
      </c>
      <c r="D4">
        <f t="shared" si="1"/>
        <v>2</v>
      </c>
      <c r="E4">
        <f t="shared" si="2"/>
        <v>3</v>
      </c>
    </row>
    <row r="5" spans="1:5" x14ac:dyDescent="0.25">
      <c r="A5">
        <v>7</v>
      </c>
      <c r="B5">
        <v>4</v>
      </c>
      <c r="C5">
        <f t="shared" si="0"/>
        <v>2</v>
      </c>
      <c r="D5">
        <f t="shared" si="1"/>
        <v>2</v>
      </c>
      <c r="E5">
        <f t="shared" si="2"/>
        <v>4</v>
      </c>
    </row>
    <row r="6" spans="1:5" x14ac:dyDescent="0.25">
      <c r="A6">
        <v>9</v>
      </c>
      <c r="B6">
        <v>5</v>
      </c>
      <c r="C6">
        <f t="shared" si="0"/>
        <v>2.5</v>
      </c>
      <c r="D6">
        <f t="shared" si="1"/>
        <v>3</v>
      </c>
      <c r="E6">
        <f t="shared" si="2"/>
        <v>5</v>
      </c>
    </row>
    <row r="7" spans="1:5" x14ac:dyDescent="0.25">
      <c r="A7">
        <v>11</v>
      </c>
      <c r="B7">
        <v>6</v>
      </c>
      <c r="C7">
        <f t="shared" si="0"/>
        <v>3</v>
      </c>
      <c r="D7">
        <f t="shared" si="1"/>
        <v>3</v>
      </c>
      <c r="E7">
        <f t="shared" si="2"/>
        <v>6</v>
      </c>
    </row>
    <row r="8" spans="1:5" x14ac:dyDescent="0.25">
      <c r="A8">
        <v>13</v>
      </c>
      <c r="B8">
        <v>7</v>
      </c>
      <c r="C8">
        <f t="shared" si="0"/>
        <v>3.5</v>
      </c>
      <c r="D8">
        <f t="shared" si="1"/>
        <v>4</v>
      </c>
      <c r="E8">
        <f t="shared" si="2"/>
        <v>7</v>
      </c>
    </row>
    <row r="9" spans="1:5" x14ac:dyDescent="0.25">
      <c r="A9">
        <v>15</v>
      </c>
      <c r="B9">
        <v>8</v>
      </c>
      <c r="C9">
        <f t="shared" si="0"/>
        <v>4</v>
      </c>
      <c r="D9">
        <f t="shared" si="1"/>
        <v>4</v>
      </c>
      <c r="E9">
        <f t="shared" si="2"/>
        <v>8</v>
      </c>
    </row>
    <row r="10" spans="1:5" x14ac:dyDescent="0.25">
      <c r="A10">
        <v>17</v>
      </c>
      <c r="B10">
        <v>9</v>
      </c>
      <c r="C10">
        <f t="shared" si="0"/>
        <v>4.5</v>
      </c>
      <c r="D10">
        <f t="shared" si="1"/>
        <v>5</v>
      </c>
      <c r="E10">
        <f t="shared" si="2"/>
        <v>9</v>
      </c>
    </row>
    <row r="11" spans="1:5" x14ac:dyDescent="0.25">
      <c r="A11">
        <v>21</v>
      </c>
      <c r="B11">
        <v>10</v>
      </c>
      <c r="C11">
        <f t="shared" si="0"/>
        <v>5</v>
      </c>
      <c r="D11">
        <f t="shared" si="1"/>
        <v>5</v>
      </c>
      <c r="E11">
        <f t="shared" si="2"/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bruno vanbeukhout</cp:lastModifiedBy>
  <dcterms:created xsi:type="dcterms:W3CDTF">2020-02-08T20:12:11Z</dcterms:created>
  <dcterms:modified xsi:type="dcterms:W3CDTF">2026-05-24T09:54:55Z</dcterms:modified>
</cp:coreProperties>
</file>